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1.xml" ContentType="application/vnd.openxmlformats-officedocument.spreadsheetml.table+xml"/>
  <Override PartName="/xl/drawings/drawing8.xml" ContentType="application/vnd.openxmlformats-officedocument.drawing+xml"/>
  <Override PartName="/xl/tables/table2.xml" ContentType="application/vnd.openxmlformats-officedocument.spreadsheetml.table+xml"/>
  <Override PartName="/xl/drawings/drawing9.xml" ContentType="application/vnd.openxmlformats-officedocument.drawing+xml"/>
  <Override PartName="/xl/tables/table3.xml" ContentType="application/vnd.openxmlformats-officedocument.spreadsheetml.table+xml"/>
  <Override PartName="/xl/drawings/drawing10.xml" ContentType="application/vnd.openxmlformats-officedocument.drawing+xml"/>
  <Override PartName="/xl/tables/table4.xml" ContentType="application/vnd.openxmlformats-officedocument.spreadsheetml.table+xml"/>
  <Override PartName="/xl/drawings/drawing11.xml" ContentType="application/vnd.openxmlformats-officedocument.drawing+xml"/>
  <Override PartName="/xl/tables/table5.xml" ContentType="application/vnd.openxmlformats-officedocument.spreadsheetml.table+xml"/>
  <Override PartName="/xl/drawings/drawing12.xml" ContentType="application/vnd.openxmlformats-officedocument.drawing+xml"/>
  <Override PartName="/xl/tables/table6.xml" ContentType="application/vnd.openxmlformats-officedocument.spreadsheetml.table+xml"/>
  <Override PartName="/xl/drawings/drawing13.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omments1.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autoCompressPictures="0" defaultThemeVersion="124226"/>
  <mc:AlternateContent xmlns:mc="http://schemas.openxmlformats.org/markup-compatibility/2006">
    <mc:Choice Requires="x15">
      <x15ac:absPath xmlns:x15ac="http://schemas.microsoft.com/office/spreadsheetml/2010/11/ac" url="https://ameren-my.sharepoint.com/personal/e184871_ameren_com/Documents/H drive 6242026/HVAC/"/>
    </mc:Choice>
  </mc:AlternateContent>
  <xr:revisionPtr revIDLastSave="324" documentId="8_{B7E9CD6B-9549-4621-B98A-EAD6132CF54C}" xr6:coauthVersionLast="47" xr6:coauthVersionMax="47" xr10:uidLastSave="{FCDE1659-C3EE-493A-B0A7-E425E5617000}"/>
  <workbookProtection workbookAlgorithmName="SHA-512" workbookHashValue="qi7jCUkNII0e5f6mbhyshCEbGrhZ7cGEN1T50qOKXw0KWcMopSR69vYww1Ncy2JW+wYBJ4DCaRMf4V/qL+OgCw==" workbookSaltValue="dZyNvSmetVOrwWXO14Bgtw==" workbookSpinCount="100000" lockStructure="1"/>
  <bookViews>
    <workbookView showSheetTabs="0" xWindow="12660" yWindow="-16320" windowWidth="29040" windowHeight="15720" tabRatio="835" firstSheet="1" activeTab="29" xr2:uid="{00000000-000D-0000-FFFF-FFFF00000000}"/>
  </bookViews>
  <sheets>
    <sheet name="TEMPLATE" sheetId="46" state="hidden" r:id="rId1"/>
    <sheet name="START-HOME" sheetId="25" r:id="rId2"/>
    <sheet name="A - TAX AND T's AND C's" sheetId="29" r:id="rId3"/>
    <sheet name="A - Company" sheetId="32" r:id="rId4"/>
    <sheet name="A -Service &amp; Service Area" sheetId="33" r:id="rId5"/>
    <sheet name="A - References" sheetId="35" state="hidden" r:id="rId6"/>
    <sheet name="A - Add Contacts" sheetId="34" r:id="rId7"/>
    <sheet name="SM-LIGHTING" sheetId="1" state="hidden" r:id="rId8"/>
    <sheet name="SM-LIGHTING LIST" sheetId="4" state="hidden" r:id="rId9"/>
    <sheet name="SM-LIGHTING CONTROLS" sheetId="8" state="hidden" r:id="rId10"/>
    <sheet name="SM-LIGHTING CONTROL LIST" sheetId="9" state="hidden" r:id="rId11"/>
    <sheet name="SM-REFRIGERATION" sheetId="14" state="hidden" r:id="rId12"/>
    <sheet name="SM-REFRIGERATION LIST" sheetId="15" state="hidden" r:id="rId13"/>
    <sheet name="SM-MOTORS" sheetId="21" state="hidden" r:id="rId14"/>
    <sheet name="SM-MOTORS LIST" sheetId="16" state="hidden" r:id="rId15"/>
    <sheet name="SM-COMM. COOKING" sheetId="23" state="hidden" r:id="rId16"/>
    <sheet name="SM-COMM. COOKING LIST" sheetId="19" state="hidden" r:id="rId17"/>
    <sheet name="SM-COMPUTERIT" sheetId="45" state="hidden" r:id="rId18"/>
    <sheet name="SM-COMPUTERIT LIST" sheetId="17" state="hidden" r:id="rId19"/>
    <sheet name="SM-ELECTRIC WATER HEAT" sheetId="24" state="hidden" r:id="rId20"/>
    <sheet name="SM-ELECTRIC WATER HEAT LIST" sheetId="18" state="hidden" r:id="rId21"/>
    <sheet name="CM-LIGHTING LIST" sheetId="54" state="hidden" r:id="rId22"/>
    <sheet name="CM-NONLIGHTING LIST" sheetId="57" state="hidden" r:id="rId23"/>
    <sheet name="CM-CB" sheetId="55" state="hidden" r:id="rId24"/>
    <sheet name="COMPLETE-AS" sheetId="36" r:id="rId25"/>
    <sheet name="COMPLETE-REVIEW" sheetId="39" r:id="rId26"/>
    <sheet name="TOTAL SHEET" sheetId="7" state="hidden" r:id="rId27"/>
    <sheet name="APPLICATION STATUS" sheetId="41" state="hidden" r:id="rId28"/>
    <sheet name="Standard Measure List" sheetId="40" state="hidden" r:id="rId29"/>
    <sheet name="Terms and Conditions" sheetId="93" r:id="rId30"/>
    <sheet name="Co Branding" sheetId="92" r:id="rId31"/>
    <sheet name="Continuous Improvement Plan" sheetId="95" r:id="rId32"/>
    <sheet name="Insurance Request" sheetId="91" r:id="rId33"/>
    <sheet name="Summary Form 710" sheetId="58" state="hidden" r:id="rId34"/>
    <sheet name="EXPORT" sheetId="90" state="hidden" r:id="rId35"/>
    <sheet name="LISTS" sheetId="94" state="hidden" r:id="rId36"/>
    <sheet name="Change Log" sheetId="42" state="hidden" r:id="rId37"/>
  </sheets>
  <definedNames>
    <definedName name="_xlnm.Print_Area" localSheetId="23">'CM-CB'!$A$1:$L$6</definedName>
    <definedName name="_xlnm.Print_Area" localSheetId="21">'CM-LIGHTING LIST'!$A$1:$N$19</definedName>
    <definedName name="_xlnm.Print_Area" localSheetId="22">'CM-NONLIGHTING LIST'!$B$1:$I$32</definedName>
    <definedName name="_xlnm.Print_Area" localSheetId="15">'SM-COMM. COOKING'!$A$2:$AT$28</definedName>
    <definedName name="_xlnm.Print_Area" localSheetId="16">'SM-COMM. COOKING LIST'!$B$1:$I$32</definedName>
    <definedName name="_xlnm.Print_Area" localSheetId="17">'SM-COMPUTERIT'!$A$2:$AT$28</definedName>
    <definedName name="_xlnm.Print_Area" localSheetId="18">'SM-COMPUTERIT LIST'!$B$1:$I$32</definedName>
    <definedName name="_xlnm.Print_Area" localSheetId="19">'SM-ELECTRIC WATER HEAT'!$A$2:$AT$28</definedName>
    <definedName name="_xlnm.Print_Area" localSheetId="20">'SM-ELECTRIC WATER HEAT LIST'!$B$1:$I$32</definedName>
    <definedName name="_xlnm.Print_Area" localSheetId="7">'SM-LIGHTING'!$A$1:$AW$36</definedName>
    <definedName name="_xlnm.Print_Area" localSheetId="10">'SM-LIGHTING CONTROL LIST'!$A$1:$K$19</definedName>
    <definedName name="_xlnm.Print_Area" localSheetId="9">'SM-LIGHTING CONTROLS'!$A$2:$AT$28</definedName>
    <definedName name="_xlnm.Print_Area" localSheetId="8">'SM-LIGHTING LIST'!$A$1:$L$19</definedName>
    <definedName name="_xlnm.Print_Area" localSheetId="13">'SM-MOTORS'!$A$2:$AT$28</definedName>
    <definedName name="_xlnm.Print_Area" localSheetId="14">'SM-MOTORS LIST'!$B$1:$I$31</definedName>
    <definedName name="_xlnm.Print_Area" localSheetId="11">'SM-REFRIGERATION'!$A$2:$AT$28</definedName>
    <definedName name="_xlnm.Print_Area" localSheetId="12">'SM-REFRIGERATION LIST'!$B$1:$I$32</definedName>
    <definedName name="VERSION">'START-HOME'!$R$27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27" i="39" l="1"/>
  <c r="R27" i="36"/>
  <c r="R27" i="34"/>
  <c r="R27" i="35"/>
  <c r="R70" i="33"/>
  <c r="R27" i="32"/>
  <c r="R35" i="29"/>
  <c r="D2" i="90" l="1"/>
  <c r="C2" i="90"/>
  <c r="B2" i="90"/>
  <c r="A2" i="90"/>
  <c r="D12" i="58"/>
  <c r="G21" i="55"/>
  <c r="H21" i="55"/>
  <c r="I21" i="55"/>
  <c r="J21" i="55"/>
  <c r="K21" i="55"/>
  <c r="L21" i="55"/>
  <c r="M21" i="55"/>
  <c r="N21" i="55"/>
  <c r="O21" i="55"/>
  <c r="P21" i="55"/>
  <c r="Q21" i="55"/>
  <c r="R21" i="55"/>
  <c r="S21" i="55"/>
  <c r="T21" i="55"/>
  <c r="U21" i="55"/>
  <c r="V21" i="55"/>
  <c r="W21" i="55"/>
  <c r="X21" i="55"/>
  <c r="Y21" i="55"/>
  <c r="Z21" i="55"/>
  <c r="AA21" i="55"/>
  <c r="AB21" i="55"/>
  <c r="AC21" i="55"/>
  <c r="AD21" i="55"/>
  <c r="AE21" i="55"/>
  <c r="AF21" i="55"/>
  <c r="AG21" i="55"/>
  <c r="AH21" i="55"/>
  <c r="AI21" i="55"/>
  <c r="AJ21" i="55"/>
  <c r="AK21" i="55"/>
  <c r="AL21" i="55"/>
  <c r="G24" i="55"/>
  <c r="H24" i="55"/>
  <c r="I24" i="55"/>
  <c r="J24" i="55"/>
  <c r="K24" i="55"/>
  <c r="L24" i="55"/>
  <c r="M24" i="55"/>
  <c r="N24" i="55"/>
  <c r="O24" i="55"/>
  <c r="P24" i="55"/>
  <c r="Q24" i="55"/>
  <c r="R24" i="55"/>
  <c r="S24" i="55"/>
  <c r="T24" i="55"/>
  <c r="U24" i="55"/>
  <c r="V24" i="55"/>
  <c r="W24" i="55"/>
  <c r="X24" i="55"/>
  <c r="Y24" i="55"/>
  <c r="Z24" i="55"/>
  <c r="AA24" i="55"/>
  <c r="AB24" i="55"/>
  <c r="AC24" i="55"/>
  <c r="AD24" i="55"/>
  <c r="AE24" i="55"/>
  <c r="AF24" i="55"/>
  <c r="AG24" i="55"/>
  <c r="AH24" i="55"/>
  <c r="AI24" i="55"/>
  <c r="AJ24" i="55"/>
  <c r="AK24" i="55"/>
  <c r="AL24" i="55"/>
  <c r="F24" i="55"/>
  <c r="G27" i="55"/>
  <c r="H27" i="55"/>
  <c r="I27" i="55"/>
  <c r="J27" i="55"/>
  <c r="K27" i="55"/>
  <c r="L27" i="55"/>
  <c r="M27" i="55"/>
  <c r="N27" i="55"/>
  <c r="O27" i="55"/>
  <c r="P27" i="55"/>
  <c r="Q27" i="55"/>
  <c r="R27" i="55"/>
  <c r="S27" i="55"/>
  <c r="T27" i="55"/>
  <c r="U27" i="55"/>
  <c r="V27" i="55"/>
  <c r="W27" i="55"/>
  <c r="X27" i="55"/>
  <c r="Y27" i="55"/>
  <c r="Z27" i="55"/>
  <c r="AA27" i="55"/>
  <c r="AB27" i="55"/>
  <c r="AC27" i="55"/>
  <c r="AD27" i="55"/>
  <c r="AE27" i="55"/>
  <c r="AF27" i="55"/>
  <c r="AG27" i="55"/>
  <c r="AH27" i="55"/>
  <c r="AI27" i="55"/>
  <c r="AJ27" i="55"/>
  <c r="AK27" i="55"/>
  <c r="AL27" i="55"/>
  <c r="F27" i="55"/>
  <c r="C10" i="1"/>
  <c r="AG23" i="21"/>
  <c r="X23" i="21"/>
  <c r="O23" i="21"/>
  <c r="AG21" i="21"/>
  <c r="X21" i="21"/>
  <c r="O21" i="21"/>
  <c r="AG19" i="21"/>
  <c r="X19" i="21"/>
  <c r="O19" i="21"/>
  <c r="AG17" i="21"/>
  <c r="X17" i="21"/>
  <c r="O17" i="21"/>
  <c r="AG15" i="21"/>
  <c r="AV23" i="1"/>
  <c r="AV25" i="1"/>
  <c r="AV27" i="1"/>
  <c r="AV29" i="1"/>
  <c r="AU23" i="1"/>
  <c r="AW23" i="1" s="1"/>
  <c r="AU25" i="1"/>
  <c r="AW25" i="1" s="1"/>
  <c r="AU27" i="1"/>
  <c r="AW27" i="1" s="1"/>
  <c r="AU29" i="1"/>
  <c r="AW29" i="1" s="1"/>
  <c r="AN23" i="1"/>
  <c r="AT23" i="1" s="1"/>
  <c r="AN25" i="1"/>
  <c r="AK25" i="1" s="1"/>
  <c r="AN27" i="1"/>
  <c r="AK27" i="1" s="1"/>
  <c r="AN29" i="1"/>
  <c r="AK29" i="1" s="1"/>
  <c r="AH23" i="1"/>
  <c r="AH25" i="1"/>
  <c r="AH27" i="1"/>
  <c r="AH29" i="1"/>
  <c r="S23" i="1"/>
  <c r="S25" i="1"/>
  <c r="S27" i="1"/>
  <c r="S29" i="1"/>
  <c r="H23" i="1"/>
  <c r="H25" i="1"/>
  <c r="H27" i="1"/>
  <c r="H29" i="1"/>
  <c r="AT29" i="1"/>
  <c r="I29" i="58"/>
  <c r="AG17" i="14"/>
  <c r="AG19" i="14"/>
  <c r="AG21" i="14"/>
  <c r="AG23" i="14"/>
  <c r="AG15" i="14"/>
  <c r="X17" i="14"/>
  <c r="X19" i="14"/>
  <c r="X21" i="14"/>
  <c r="X23" i="14"/>
  <c r="X15" i="14"/>
  <c r="O17" i="14"/>
  <c r="O19" i="14"/>
  <c r="O21" i="14"/>
  <c r="O23" i="14"/>
  <c r="O15" i="14"/>
  <c r="AG13" i="14"/>
  <c r="X13" i="14"/>
  <c r="O13" i="14"/>
  <c r="AL23" i="8"/>
  <c r="AO23" i="8" s="1"/>
  <c r="S102" i="58" s="1"/>
  <c r="AL21" i="8"/>
  <c r="AV21" i="8" s="1"/>
  <c r="L101" i="58" s="1"/>
  <c r="AL19" i="8"/>
  <c r="AO19" i="8" s="1"/>
  <c r="S100" i="58" s="1"/>
  <c r="AL17" i="8"/>
  <c r="AV17" i="8" s="1"/>
  <c r="L99" i="58" s="1"/>
  <c r="AL15" i="8"/>
  <c r="AO15" i="8" s="1"/>
  <c r="S98" i="58" s="1"/>
  <c r="AL13" i="8"/>
  <c r="AV13" i="8" s="1"/>
  <c r="L97" i="58" s="1"/>
  <c r="AN31" i="1"/>
  <c r="AT31" i="1" s="1"/>
  <c r="N94" i="58" s="1"/>
  <c r="AN21" i="1"/>
  <c r="AK21" i="1" s="1"/>
  <c r="U93" i="58" s="1"/>
  <c r="AN19" i="1"/>
  <c r="AK19" i="1" s="1"/>
  <c r="U92" i="58" s="1"/>
  <c r="AN17" i="1"/>
  <c r="AK17" i="1" s="1"/>
  <c r="U91" i="58" s="1"/>
  <c r="AN15" i="1"/>
  <c r="AK15" i="1" s="1"/>
  <c r="U90" i="58" s="1"/>
  <c r="AN13" i="1"/>
  <c r="AK13" i="1" s="1"/>
  <c r="D7" i="58"/>
  <c r="AV5" i="24" s="1"/>
  <c r="K10" i="58"/>
  <c r="L11" i="54"/>
  <c r="L10" i="54"/>
  <c r="L9" i="54"/>
  <c r="L8" i="54"/>
  <c r="K11" i="54"/>
  <c r="K10" i="54"/>
  <c r="K9" i="54"/>
  <c r="K8" i="54"/>
  <c r="BH22" i="33"/>
  <c r="BH13" i="33"/>
  <c r="BH7" i="33"/>
  <c r="BH12" i="33"/>
  <c r="BH11" i="33"/>
  <c r="BH10" i="33"/>
  <c r="BH9" i="33"/>
  <c r="BH8" i="33"/>
  <c r="AG23" i="24"/>
  <c r="X23" i="24"/>
  <c r="O23" i="24"/>
  <c r="AG21" i="24"/>
  <c r="X21" i="24"/>
  <c r="O21" i="24"/>
  <c r="AG19" i="24"/>
  <c r="X19" i="24"/>
  <c r="O19" i="24"/>
  <c r="AG17" i="24"/>
  <c r="X17" i="24"/>
  <c r="O17" i="24"/>
  <c r="AG15" i="24"/>
  <c r="X15" i="24"/>
  <c r="O15" i="24"/>
  <c r="AG13" i="24"/>
  <c r="X13" i="24"/>
  <c r="O13" i="24"/>
  <c r="AG23" i="45"/>
  <c r="X23" i="45"/>
  <c r="O23" i="45"/>
  <c r="AG21" i="45"/>
  <c r="X21" i="45"/>
  <c r="O21" i="45"/>
  <c r="AG19" i="45"/>
  <c r="X19" i="45"/>
  <c r="O19" i="45"/>
  <c r="AG17" i="45"/>
  <c r="X17" i="45"/>
  <c r="O17" i="45"/>
  <c r="AG15" i="45"/>
  <c r="X15" i="45"/>
  <c r="O15" i="45"/>
  <c r="AG13" i="45"/>
  <c r="X13" i="45"/>
  <c r="O13" i="45"/>
  <c r="O13" i="23"/>
  <c r="AG23" i="23"/>
  <c r="X23" i="23"/>
  <c r="O23" i="23"/>
  <c r="AG21" i="23"/>
  <c r="X21" i="23"/>
  <c r="O21" i="23"/>
  <c r="AG19" i="23"/>
  <c r="X19" i="23"/>
  <c r="O19" i="23"/>
  <c r="AG17" i="23"/>
  <c r="X17" i="23"/>
  <c r="O17" i="23"/>
  <c r="AG15" i="23"/>
  <c r="X15" i="23"/>
  <c r="O15" i="23"/>
  <c r="AG13" i="23"/>
  <c r="X13" i="23"/>
  <c r="AH15" i="1"/>
  <c r="AH17" i="1"/>
  <c r="AH19" i="1"/>
  <c r="AH21" i="1"/>
  <c r="AH31" i="1"/>
  <c r="AH13" i="1"/>
  <c r="S15" i="1"/>
  <c r="S17" i="1"/>
  <c r="S19" i="1"/>
  <c r="S21" i="1"/>
  <c r="S31" i="1"/>
  <c r="S13" i="1"/>
  <c r="H15" i="1"/>
  <c r="H17" i="1"/>
  <c r="H19" i="1"/>
  <c r="H21" i="1"/>
  <c r="H31" i="1"/>
  <c r="H13" i="1"/>
  <c r="BH14" i="33"/>
  <c r="BH15" i="33"/>
  <c r="BH16" i="33"/>
  <c r="BH17" i="33"/>
  <c r="BH3" i="33"/>
  <c r="BH20" i="33"/>
  <c r="K26" i="58"/>
  <c r="K15" i="58"/>
  <c r="M15" i="58"/>
  <c r="N28" i="58"/>
  <c r="M14" i="58"/>
  <c r="K27" i="58"/>
  <c r="K25" i="58"/>
  <c r="K24" i="58"/>
  <c r="K21" i="58"/>
  <c r="K18" i="58"/>
  <c r="K17" i="58"/>
  <c r="K14" i="58"/>
  <c r="BH4" i="35"/>
  <c r="BH12" i="35"/>
  <c r="AY5" i="35"/>
  <c r="AY4" i="35"/>
  <c r="AY3" i="35"/>
  <c r="K44" i="58"/>
  <c r="K39" i="58"/>
  <c r="BH5" i="35"/>
  <c r="K36" i="58"/>
  <c r="AJ13" i="24"/>
  <c r="AV13" i="24" s="1"/>
  <c r="J133" i="58" s="1"/>
  <c r="AJ17" i="24"/>
  <c r="AP17" i="24" s="1"/>
  <c r="S135" i="58" s="1"/>
  <c r="AJ19" i="24"/>
  <c r="AP19" i="24" s="1"/>
  <c r="AJ21" i="24"/>
  <c r="AP21" i="24" s="1"/>
  <c r="S137" i="58" s="1"/>
  <c r="AJ23" i="24"/>
  <c r="AP23" i="24" s="1"/>
  <c r="S138" i="58" s="1"/>
  <c r="AJ15" i="24"/>
  <c r="U134" i="58" s="1"/>
  <c r="AJ17" i="21"/>
  <c r="AM17" i="21" s="1"/>
  <c r="Q114" i="58" s="1"/>
  <c r="AJ19" i="21"/>
  <c r="AV19" i="21" s="1"/>
  <c r="J115" i="58" s="1"/>
  <c r="AJ21" i="21"/>
  <c r="AV21" i="21" s="1"/>
  <c r="J116" i="58" s="1"/>
  <c r="AJ23" i="21"/>
  <c r="AP23" i="21" s="1"/>
  <c r="S117" i="58" s="1"/>
  <c r="AJ13" i="21"/>
  <c r="U112" i="58" s="1"/>
  <c r="AJ15" i="21"/>
  <c r="U113" i="58" s="1"/>
  <c r="AT3" i="24"/>
  <c r="AT3" i="45"/>
  <c r="AT3" i="23"/>
  <c r="AT3" i="21"/>
  <c r="AT3" i="14"/>
  <c r="AT3" i="8"/>
  <c r="AT3" i="1"/>
  <c r="AV9" i="24"/>
  <c r="AT9" i="24"/>
  <c r="AV8" i="24"/>
  <c r="AT8" i="24"/>
  <c r="AV7" i="24"/>
  <c r="AT7" i="24"/>
  <c r="AV6" i="24"/>
  <c r="AT6" i="24"/>
  <c r="AT5" i="24"/>
  <c r="AV4" i="24"/>
  <c r="AT4" i="24"/>
  <c r="AV9" i="45"/>
  <c r="AT9" i="45"/>
  <c r="AV8" i="45"/>
  <c r="AT8" i="45"/>
  <c r="AV7" i="45"/>
  <c r="AT7" i="45"/>
  <c r="AV6" i="45"/>
  <c r="AT6" i="45"/>
  <c r="AT5" i="45"/>
  <c r="AV4" i="45"/>
  <c r="AT4" i="45"/>
  <c r="AV9" i="23"/>
  <c r="AT9" i="23"/>
  <c r="AV8" i="23"/>
  <c r="AT8" i="23"/>
  <c r="AV7" i="23"/>
  <c r="AT7" i="23"/>
  <c r="AV6" i="23"/>
  <c r="AT6" i="23"/>
  <c r="AT5" i="23"/>
  <c r="AV4" i="23"/>
  <c r="AT4" i="23"/>
  <c r="AV9" i="21"/>
  <c r="AT9" i="21"/>
  <c r="AV8" i="21"/>
  <c r="AT8" i="21"/>
  <c r="AV7" i="21"/>
  <c r="AT7" i="21"/>
  <c r="AV6" i="21"/>
  <c r="AT6" i="21"/>
  <c r="AT5" i="21"/>
  <c r="AV4" i="21"/>
  <c r="AT4" i="21"/>
  <c r="AV9" i="14"/>
  <c r="AT9" i="14"/>
  <c r="AV8" i="14"/>
  <c r="AT8" i="14"/>
  <c r="AV7" i="14"/>
  <c r="AT7" i="14"/>
  <c r="AV6" i="14"/>
  <c r="AT6" i="14"/>
  <c r="AT5" i="14"/>
  <c r="AV4" i="14"/>
  <c r="AT4" i="14"/>
  <c r="AV9" i="8"/>
  <c r="AT9" i="8"/>
  <c r="AV8" i="8"/>
  <c r="AT8" i="8"/>
  <c r="AV7" i="8"/>
  <c r="AT7" i="8"/>
  <c r="AV6" i="8"/>
  <c r="AT6" i="8"/>
  <c r="AT5" i="8"/>
  <c r="AV4" i="8"/>
  <c r="AT4" i="8"/>
  <c r="AT4" i="1"/>
  <c r="AV4" i="1"/>
  <c r="AT5" i="1"/>
  <c r="AT6" i="1"/>
  <c r="AV6" i="1"/>
  <c r="AT7" i="1"/>
  <c r="AV7" i="1"/>
  <c r="AT8" i="1"/>
  <c r="AV8" i="1"/>
  <c r="AT9" i="1"/>
  <c r="AV9" i="1"/>
  <c r="X68" i="58"/>
  <c r="X69" i="58"/>
  <c r="X70" i="58"/>
  <c r="X71" i="58"/>
  <c r="X72" i="58"/>
  <c r="X67" i="58"/>
  <c r="X62" i="58"/>
  <c r="X63" i="58"/>
  <c r="X64" i="58"/>
  <c r="X65" i="58"/>
  <c r="X66" i="58"/>
  <c r="X61" i="58"/>
  <c r="X56" i="58"/>
  <c r="X57" i="58"/>
  <c r="X58" i="58"/>
  <c r="X59" i="58"/>
  <c r="X60" i="58"/>
  <c r="X55" i="58"/>
  <c r="V68" i="58"/>
  <c r="V69" i="58"/>
  <c r="V70" i="58"/>
  <c r="V71" i="58"/>
  <c r="V72" i="58"/>
  <c r="V67" i="58"/>
  <c r="V62" i="58"/>
  <c r="V63" i="58"/>
  <c r="V64" i="58"/>
  <c r="V65" i="58"/>
  <c r="V66" i="58"/>
  <c r="V61" i="58"/>
  <c r="V56" i="58"/>
  <c r="V57" i="58"/>
  <c r="V58" i="58"/>
  <c r="V59" i="58"/>
  <c r="V60" i="58"/>
  <c r="V55" i="58"/>
  <c r="D20" i="58"/>
  <c r="F19" i="58"/>
  <c r="N134" i="58"/>
  <c r="N135" i="58"/>
  <c r="N136" i="58"/>
  <c r="N137" i="58"/>
  <c r="N138" i="58"/>
  <c r="N133" i="58"/>
  <c r="L134" i="58"/>
  <c r="L135" i="58"/>
  <c r="L136" i="58"/>
  <c r="L137" i="58"/>
  <c r="L138" i="58"/>
  <c r="L133" i="58"/>
  <c r="N127" i="58"/>
  <c r="N128" i="58"/>
  <c r="N129" i="58"/>
  <c r="N130" i="58"/>
  <c r="N131" i="58"/>
  <c r="N126" i="58"/>
  <c r="L127" i="58"/>
  <c r="L128" i="58"/>
  <c r="L129" i="58"/>
  <c r="L130" i="58"/>
  <c r="L131" i="58"/>
  <c r="L126" i="58"/>
  <c r="N120" i="58"/>
  <c r="N121" i="58"/>
  <c r="N122" i="58"/>
  <c r="N123" i="58"/>
  <c r="N124" i="58"/>
  <c r="L120" i="58"/>
  <c r="L121" i="58"/>
  <c r="L122" i="58"/>
  <c r="L123" i="58"/>
  <c r="L124" i="58"/>
  <c r="N119" i="58"/>
  <c r="L119" i="58"/>
  <c r="N113" i="58"/>
  <c r="N114" i="58"/>
  <c r="N115" i="58"/>
  <c r="N116" i="58"/>
  <c r="N117" i="58"/>
  <c r="N112" i="58"/>
  <c r="L113" i="58"/>
  <c r="L114" i="58"/>
  <c r="L115" i="58"/>
  <c r="L116" i="58"/>
  <c r="L117" i="58"/>
  <c r="L112" i="58"/>
  <c r="J104" i="58"/>
  <c r="P102" i="58"/>
  <c r="N102" i="58"/>
  <c r="P101" i="58"/>
  <c r="N101" i="58"/>
  <c r="P100" i="58"/>
  <c r="N100" i="58"/>
  <c r="P99" i="58"/>
  <c r="N99" i="58"/>
  <c r="P98" i="58"/>
  <c r="N98" i="58"/>
  <c r="P97" i="58"/>
  <c r="N97" i="58"/>
  <c r="R94" i="58"/>
  <c r="R93" i="58"/>
  <c r="R92" i="58"/>
  <c r="R91" i="58"/>
  <c r="R90" i="58"/>
  <c r="P94" i="58"/>
  <c r="P93" i="58"/>
  <c r="P92" i="58"/>
  <c r="P91" i="58"/>
  <c r="P90" i="58"/>
  <c r="R89" i="58"/>
  <c r="P89" i="58"/>
  <c r="T89" i="58"/>
  <c r="F32" i="58"/>
  <c r="D26" i="58"/>
  <c r="F25" i="58"/>
  <c r="D25" i="58"/>
  <c r="D24" i="58"/>
  <c r="B38" i="58"/>
  <c r="K20" i="58"/>
  <c r="M19" i="58"/>
  <c r="K19" i="58"/>
  <c r="K43" i="58"/>
  <c r="L96" i="58"/>
  <c r="T67" i="58"/>
  <c r="F23" i="58"/>
  <c r="D23" i="58"/>
  <c r="BH13" i="34"/>
  <c r="BH12" i="34"/>
  <c r="BH11" i="34"/>
  <c r="BH10" i="34"/>
  <c r="BH9" i="34"/>
  <c r="BH8" i="34"/>
  <c r="BH7" i="34"/>
  <c r="BH6" i="34"/>
  <c r="BH5" i="34"/>
  <c r="BH4" i="34"/>
  <c r="BH3" i="34"/>
  <c r="D29" i="58"/>
  <c r="D30" i="58"/>
  <c r="F30" i="58"/>
  <c r="D31" i="58"/>
  <c r="D32" i="58"/>
  <c r="D33" i="58"/>
  <c r="D34" i="58"/>
  <c r="D35" i="58"/>
  <c r="F35" i="58"/>
  <c r="G35" i="58"/>
  <c r="K16" i="58"/>
  <c r="K22" i="58"/>
  <c r="K23" i="58"/>
  <c r="M23" i="58"/>
  <c r="N23" i="58"/>
  <c r="K28" i="58"/>
  <c r="K31" i="58"/>
  <c r="K32" i="58"/>
  <c r="K33" i="58"/>
  <c r="K42" i="58"/>
  <c r="D14" i="58"/>
  <c r="D17" i="58"/>
  <c r="F17" i="58"/>
  <c r="D18" i="58"/>
  <c r="D19" i="58"/>
  <c r="D15" i="58"/>
  <c r="D16" i="58"/>
  <c r="F16" i="58"/>
  <c r="G16" i="58"/>
  <c r="B81" i="58"/>
  <c r="F81" i="58"/>
  <c r="D81" i="58"/>
  <c r="P81" i="58"/>
  <c r="H81" i="58"/>
  <c r="L81" i="58"/>
  <c r="N81" i="58"/>
  <c r="J81" i="58"/>
  <c r="S81" i="58"/>
  <c r="Q81" i="58"/>
  <c r="B82" i="58"/>
  <c r="F82" i="58"/>
  <c r="D82" i="58"/>
  <c r="P82" i="58"/>
  <c r="H82" i="58"/>
  <c r="L82" i="58"/>
  <c r="N82" i="58"/>
  <c r="J82" i="58"/>
  <c r="S82" i="58"/>
  <c r="Q82" i="58"/>
  <c r="B83" i="58"/>
  <c r="F83" i="58"/>
  <c r="D83" i="58"/>
  <c r="P83" i="58"/>
  <c r="H83" i="58"/>
  <c r="L83" i="58"/>
  <c r="N83" i="58"/>
  <c r="J83" i="58"/>
  <c r="S83" i="58"/>
  <c r="Q83" i="58"/>
  <c r="U83" i="58"/>
  <c r="B84" i="58"/>
  <c r="F84" i="58"/>
  <c r="D84" i="58"/>
  <c r="P84" i="58"/>
  <c r="H84" i="58"/>
  <c r="L84" i="58"/>
  <c r="N84" i="58"/>
  <c r="J84" i="58"/>
  <c r="S84" i="58"/>
  <c r="Q84" i="58"/>
  <c r="U84" i="58"/>
  <c r="B85" i="58"/>
  <c r="F85" i="58"/>
  <c r="D85" i="58"/>
  <c r="P85" i="58"/>
  <c r="H85" i="58"/>
  <c r="L85" i="58"/>
  <c r="N85" i="58"/>
  <c r="J85" i="58"/>
  <c r="S85" i="58"/>
  <c r="Q85" i="58"/>
  <c r="U85" i="58"/>
  <c r="B86" i="58"/>
  <c r="F86" i="58"/>
  <c r="D86" i="58"/>
  <c r="P86" i="58"/>
  <c r="H86" i="58"/>
  <c r="L86" i="58"/>
  <c r="N86" i="58"/>
  <c r="J86" i="58"/>
  <c r="S86" i="58"/>
  <c r="Q86" i="58"/>
  <c r="U86" i="58"/>
  <c r="B74" i="58"/>
  <c r="D74" i="58"/>
  <c r="P74" i="58"/>
  <c r="H74" i="58"/>
  <c r="L74" i="58"/>
  <c r="N74" i="58"/>
  <c r="J74" i="58"/>
  <c r="U74" i="58"/>
  <c r="B75" i="58"/>
  <c r="F75" i="58"/>
  <c r="D75" i="58"/>
  <c r="P75" i="58"/>
  <c r="L75" i="58"/>
  <c r="N75" i="58"/>
  <c r="J75" i="58"/>
  <c r="S75" i="58"/>
  <c r="B76" i="58"/>
  <c r="F76" i="58"/>
  <c r="D76" i="58"/>
  <c r="P76" i="58"/>
  <c r="L76" i="58"/>
  <c r="N76" i="58"/>
  <c r="J76" i="58"/>
  <c r="S76" i="58"/>
  <c r="B77" i="58"/>
  <c r="F77" i="58"/>
  <c r="D77" i="58"/>
  <c r="P77" i="58"/>
  <c r="H77" i="58"/>
  <c r="L77" i="58"/>
  <c r="N77" i="58"/>
  <c r="J77" i="58"/>
  <c r="S77" i="58"/>
  <c r="Q77" i="58"/>
  <c r="B78" i="58"/>
  <c r="F78" i="58"/>
  <c r="D78" i="58"/>
  <c r="P78" i="58"/>
  <c r="H78" i="58"/>
  <c r="L78" i="58"/>
  <c r="N78" i="58"/>
  <c r="J78" i="58"/>
  <c r="S78" i="58"/>
  <c r="Q78" i="58"/>
  <c r="B79" i="58"/>
  <c r="F79" i="58"/>
  <c r="D79" i="58"/>
  <c r="P79" i="58"/>
  <c r="H79" i="58"/>
  <c r="L79" i="58"/>
  <c r="N79" i="58"/>
  <c r="J79" i="58"/>
  <c r="S79" i="58"/>
  <c r="Q79" i="58"/>
  <c r="B80" i="58"/>
  <c r="F80" i="58"/>
  <c r="D80" i="58"/>
  <c r="P80" i="58"/>
  <c r="H80" i="58"/>
  <c r="L80" i="58"/>
  <c r="N80" i="58"/>
  <c r="J80" i="58"/>
  <c r="S80" i="58"/>
  <c r="Q80" i="58"/>
  <c r="P67" i="58"/>
  <c r="G67" i="58"/>
  <c r="J67" i="58"/>
  <c r="N67" i="58"/>
  <c r="L67" i="58"/>
  <c r="B67" i="58"/>
  <c r="E67" i="58"/>
  <c r="R67" i="58"/>
  <c r="Z67" i="58"/>
  <c r="AC67" i="58"/>
  <c r="P68" i="58"/>
  <c r="G68" i="58"/>
  <c r="J68" i="58"/>
  <c r="N68" i="58"/>
  <c r="L68" i="58"/>
  <c r="B68" i="58"/>
  <c r="E68" i="58"/>
  <c r="R68" i="58"/>
  <c r="Z68" i="58"/>
  <c r="T68" i="58"/>
  <c r="AE68" i="58"/>
  <c r="AA68" i="58"/>
  <c r="AC68" i="58"/>
  <c r="P69" i="58"/>
  <c r="G69" i="58"/>
  <c r="J69" i="58"/>
  <c r="N69" i="58"/>
  <c r="L69" i="58"/>
  <c r="B69" i="58"/>
  <c r="E69" i="58"/>
  <c r="R69" i="58"/>
  <c r="Z69" i="58"/>
  <c r="T69" i="58"/>
  <c r="AE69" i="58"/>
  <c r="AA69" i="58"/>
  <c r="AC69" i="58"/>
  <c r="P70" i="58"/>
  <c r="G70" i="58"/>
  <c r="J70" i="58"/>
  <c r="N70" i="58"/>
  <c r="L70" i="58"/>
  <c r="B70" i="58"/>
  <c r="E70" i="58"/>
  <c r="R70" i="58"/>
  <c r="Z70" i="58"/>
  <c r="T70" i="58"/>
  <c r="AE70" i="58"/>
  <c r="AA70" i="58"/>
  <c r="AC70" i="58"/>
  <c r="P71" i="58"/>
  <c r="G71" i="58"/>
  <c r="J71" i="58"/>
  <c r="N71" i="58"/>
  <c r="L71" i="58"/>
  <c r="B71" i="58"/>
  <c r="E71" i="58"/>
  <c r="R71" i="58"/>
  <c r="Z71" i="58"/>
  <c r="T71" i="58"/>
  <c r="AE71" i="58"/>
  <c r="AA71" i="58"/>
  <c r="AC71" i="58"/>
  <c r="P72" i="58"/>
  <c r="G72" i="58"/>
  <c r="J72" i="58"/>
  <c r="N72" i="58"/>
  <c r="L72" i="58"/>
  <c r="B72" i="58"/>
  <c r="E72" i="58"/>
  <c r="R72" i="58"/>
  <c r="Z72" i="58"/>
  <c r="T72" i="58"/>
  <c r="AE72" i="58"/>
  <c r="AA72" i="58"/>
  <c r="AC72" i="58"/>
  <c r="P61" i="58"/>
  <c r="G61" i="58"/>
  <c r="J61" i="58"/>
  <c r="N61" i="58"/>
  <c r="L61" i="58"/>
  <c r="B61" i="58"/>
  <c r="E61" i="58"/>
  <c r="R61" i="58"/>
  <c r="Z61" i="58"/>
  <c r="T61" i="58"/>
  <c r="AC61" i="58"/>
  <c r="P62" i="58"/>
  <c r="G62" i="58"/>
  <c r="J62" i="58"/>
  <c r="N62" i="58"/>
  <c r="L62" i="58"/>
  <c r="B62" i="58"/>
  <c r="E62" i="58"/>
  <c r="R62" i="58"/>
  <c r="Z62" i="58"/>
  <c r="T62" i="58"/>
  <c r="AE62" i="58"/>
  <c r="AA62" i="58"/>
  <c r="AC62" i="58"/>
  <c r="P63" i="58"/>
  <c r="G63" i="58"/>
  <c r="J63" i="58"/>
  <c r="N63" i="58"/>
  <c r="L63" i="58"/>
  <c r="B63" i="58"/>
  <c r="E63" i="58"/>
  <c r="R63" i="58"/>
  <c r="Z63" i="58"/>
  <c r="T63" i="58"/>
  <c r="AE63" i="58"/>
  <c r="AA63" i="58"/>
  <c r="AC63" i="58"/>
  <c r="P64" i="58"/>
  <c r="G64" i="58"/>
  <c r="J64" i="58"/>
  <c r="N64" i="58"/>
  <c r="L64" i="58"/>
  <c r="B64" i="58"/>
  <c r="E64" i="58"/>
  <c r="R64" i="58"/>
  <c r="Z64" i="58"/>
  <c r="T64" i="58"/>
  <c r="AE64" i="58"/>
  <c r="AA64" i="58"/>
  <c r="AC64" i="58"/>
  <c r="P65" i="58"/>
  <c r="G65" i="58"/>
  <c r="J65" i="58"/>
  <c r="N65" i="58"/>
  <c r="L65" i="58"/>
  <c r="B65" i="58"/>
  <c r="E65" i="58"/>
  <c r="R65" i="58"/>
  <c r="Z65" i="58"/>
  <c r="T65" i="58"/>
  <c r="AE65" i="58"/>
  <c r="AA65" i="58"/>
  <c r="AC65" i="58"/>
  <c r="P66" i="58"/>
  <c r="G66" i="58"/>
  <c r="J66" i="58"/>
  <c r="N66" i="58"/>
  <c r="L66" i="58"/>
  <c r="B66" i="58"/>
  <c r="E66" i="58"/>
  <c r="R66" i="58"/>
  <c r="Z66" i="58"/>
  <c r="T66" i="58"/>
  <c r="AE66" i="58"/>
  <c r="AA66" i="58"/>
  <c r="AC66" i="58"/>
  <c r="P54" i="58"/>
  <c r="G54" i="58"/>
  <c r="J54" i="58"/>
  <c r="B54" i="58"/>
  <c r="E54" i="58"/>
  <c r="Z54" i="58"/>
  <c r="T54" i="58"/>
  <c r="AE54" i="58"/>
  <c r="AC54" i="58"/>
  <c r="P55" i="58"/>
  <c r="G55" i="58"/>
  <c r="J55" i="58"/>
  <c r="L55" i="58"/>
  <c r="B55" i="58"/>
  <c r="E55" i="58"/>
  <c r="Z55" i="58"/>
  <c r="P56" i="58"/>
  <c r="G56" i="58"/>
  <c r="J56" i="58"/>
  <c r="N56" i="58"/>
  <c r="L56" i="58"/>
  <c r="B56" i="58"/>
  <c r="E56" i="58"/>
  <c r="Z56" i="58"/>
  <c r="P57" i="58"/>
  <c r="G57" i="58"/>
  <c r="J57" i="58"/>
  <c r="N57" i="58"/>
  <c r="L57" i="58"/>
  <c r="B57" i="58"/>
  <c r="E57" i="58"/>
  <c r="Z57" i="58"/>
  <c r="P58" i="58"/>
  <c r="G58" i="58"/>
  <c r="J58" i="58"/>
  <c r="N58" i="58"/>
  <c r="L58" i="58"/>
  <c r="B58" i="58"/>
  <c r="E58" i="58"/>
  <c r="Z58" i="58"/>
  <c r="P59" i="58"/>
  <c r="G59" i="58"/>
  <c r="J59" i="58"/>
  <c r="N59" i="58"/>
  <c r="L59" i="58"/>
  <c r="B59" i="58"/>
  <c r="E59" i="58"/>
  <c r="Z59" i="58"/>
  <c r="P60" i="58"/>
  <c r="G60" i="58"/>
  <c r="J60" i="58"/>
  <c r="N60" i="58"/>
  <c r="L60" i="58"/>
  <c r="B60" i="58"/>
  <c r="E60" i="58"/>
  <c r="Z60" i="58"/>
  <c r="C133" i="58"/>
  <c r="B133" i="58" s="1"/>
  <c r="P133" i="58"/>
  <c r="C134" i="58"/>
  <c r="B134" i="58" s="1"/>
  <c r="P134" i="58"/>
  <c r="C135" i="58"/>
  <c r="B135" i="58"/>
  <c r="P135" i="58"/>
  <c r="C136" i="58"/>
  <c r="B136" i="58" s="1"/>
  <c r="P136" i="58"/>
  <c r="C137" i="58"/>
  <c r="B137" i="58" s="1"/>
  <c r="P137" i="58"/>
  <c r="C138" i="58"/>
  <c r="B138" i="58" s="1"/>
  <c r="P138" i="58"/>
  <c r="C126" i="58"/>
  <c r="B126" i="58" s="1"/>
  <c r="P126" i="58"/>
  <c r="C127" i="58"/>
  <c r="B127" i="58" s="1"/>
  <c r="P127" i="58"/>
  <c r="C128" i="58"/>
  <c r="B128" i="58" s="1"/>
  <c r="P128" i="58"/>
  <c r="C129" i="58"/>
  <c r="B129" i="58" s="1"/>
  <c r="P129" i="58"/>
  <c r="C130" i="58"/>
  <c r="B130" i="58" s="1"/>
  <c r="P130" i="58"/>
  <c r="C131" i="58"/>
  <c r="B131" i="58" s="1"/>
  <c r="P131" i="58"/>
  <c r="C119" i="58"/>
  <c r="B119" i="58" s="1"/>
  <c r="P119" i="58"/>
  <c r="C120" i="58"/>
  <c r="B120" i="58" s="1"/>
  <c r="P120" i="58"/>
  <c r="C121" i="58"/>
  <c r="B121" i="58" s="1"/>
  <c r="P121" i="58"/>
  <c r="C122" i="58"/>
  <c r="B122" i="58" s="1"/>
  <c r="P122" i="58"/>
  <c r="C123" i="58"/>
  <c r="B123" i="58" s="1"/>
  <c r="P123" i="58"/>
  <c r="C124" i="58"/>
  <c r="B124" i="58"/>
  <c r="P124" i="58"/>
  <c r="C112" i="58"/>
  <c r="B112" i="58" s="1"/>
  <c r="P112" i="58"/>
  <c r="C113" i="58"/>
  <c r="B113" i="58" s="1"/>
  <c r="P113" i="58"/>
  <c r="C114" i="58"/>
  <c r="B114" i="58" s="1"/>
  <c r="P114" i="58"/>
  <c r="C115" i="58"/>
  <c r="B115" i="58" s="1"/>
  <c r="P115" i="58"/>
  <c r="C116" i="58"/>
  <c r="B116" i="58" s="1"/>
  <c r="P116" i="58"/>
  <c r="C117" i="58"/>
  <c r="B117" i="58" s="1"/>
  <c r="P117" i="58"/>
  <c r="P104" i="58"/>
  <c r="U104" i="58"/>
  <c r="C105" i="58"/>
  <c r="B105" i="58" s="1"/>
  <c r="P105" i="58"/>
  <c r="L105" i="58"/>
  <c r="N105" i="58"/>
  <c r="C106" i="58"/>
  <c r="B106" i="58"/>
  <c r="P106" i="58"/>
  <c r="L106" i="58"/>
  <c r="N106" i="58"/>
  <c r="C107" i="58"/>
  <c r="B107" i="58" s="1"/>
  <c r="P107" i="58"/>
  <c r="L107" i="58"/>
  <c r="N107" i="58"/>
  <c r="C108" i="58"/>
  <c r="B108" i="58" s="1"/>
  <c r="P108" i="58"/>
  <c r="L108" i="58"/>
  <c r="N108" i="58"/>
  <c r="C109" i="58"/>
  <c r="B109" i="58" s="1"/>
  <c r="P109" i="58"/>
  <c r="L109" i="58"/>
  <c r="N109" i="58"/>
  <c r="C110" i="58"/>
  <c r="B110" i="58" s="1"/>
  <c r="P110" i="58"/>
  <c r="L110" i="58"/>
  <c r="N110" i="58"/>
  <c r="C96" i="58"/>
  <c r="G96" i="58"/>
  <c r="I96" i="58"/>
  <c r="U96" i="58"/>
  <c r="C97" i="58"/>
  <c r="B97" i="58" s="1"/>
  <c r="G97" i="58"/>
  <c r="I97" i="58"/>
  <c r="R97" i="58"/>
  <c r="C98" i="58"/>
  <c r="B98" i="58" s="1"/>
  <c r="G98" i="58"/>
  <c r="I98" i="58"/>
  <c r="R98" i="58"/>
  <c r="C99" i="58"/>
  <c r="B99" i="58" s="1"/>
  <c r="G99" i="58"/>
  <c r="I99" i="58"/>
  <c r="R99" i="58"/>
  <c r="C100" i="58"/>
  <c r="B100" i="58" s="1"/>
  <c r="G100" i="58"/>
  <c r="I100" i="58"/>
  <c r="R100" i="58"/>
  <c r="C101" i="58"/>
  <c r="B101" i="58" s="1"/>
  <c r="G101" i="58"/>
  <c r="I101" i="58"/>
  <c r="R101" i="58"/>
  <c r="C102" i="58"/>
  <c r="B102" i="58" s="1"/>
  <c r="G102" i="58"/>
  <c r="I102" i="58"/>
  <c r="R102" i="58"/>
  <c r="U88" i="58"/>
  <c r="Y88" i="58"/>
  <c r="C89" i="58"/>
  <c r="B89" i="58" s="1"/>
  <c r="H89" i="58"/>
  <c r="J89" i="58"/>
  <c r="L89" i="58"/>
  <c r="F89" i="58"/>
  <c r="C90" i="58"/>
  <c r="B90" i="58" s="1"/>
  <c r="H90" i="58"/>
  <c r="J90" i="58"/>
  <c r="L90" i="58"/>
  <c r="T90" i="58"/>
  <c r="F90" i="58"/>
  <c r="C91" i="58"/>
  <c r="B91" i="58" s="1"/>
  <c r="H91" i="58"/>
  <c r="J91" i="58"/>
  <c r="L91" i="58"/>
  <c r="T91" i="58"/>
  <c r="F91" i="58"/>
  <c r="C92" i="58"/>
  <c r="B92" i="58" s="1"/>
  <c r="H92" i="58"/>
  <c r="J92" i="58"/>
  <c r="L92" i="58"/>
  <c r="T92" i="58"/>
  <c r="F92" i="58"/>
  <c r="C93" i="58"/>
  <c r="B93" i="58" s="1"/>
  <c r="H93" i="58"/>
  <c r="J93" i="58"/>
  <c r="L93" i="58"/>
  <c r="T93" i="58"/>
  <c r="F93" i="58"/>
  <c r="C94" i="58"/>
  <c r="B94" i="58" s="1"/>
  <c r="H94" i="58"/>
  <c r="J94" i="58"/>
  <c r="L94" i="58"/>
  <c r="T94" i="58"/>
  <c r="F94" i="58"/>
  <c r="R56" i="58"/>
  <c r="H76" i="58"/>
  <c r="H75" i="58"/>
  <c r="R55" i="58"/>
  <c r="N55" i="58"/>
  <c r="L9" i="4"/>
  <c r="K10" i="4"/>
  <c r="K9" i="4"/>
  <c r="AC56" i="58"/>
  <c r="T56" i="58"/>
  <c r="T55" i="58"/>
  <c r="L8" i="4"/>
  <c r="L10" i="4"/>
  <c r="K8" i="4"/>
  <c r="K1" i="4" s="1" a="1"/>
  <c r="K1" i="4" s="1"/>
  <c r="U77" i="58"/>
  <c r="U78" i="58"/>
  <c r="U79" i="58"/>
  <c r="U80" i="58"/>
  <c r="Q76" i="58"/>
  <c r="Q75" i="58"/>
  <c r="K11" i="58"/>
  <c r="U76" i="58"/>
  <c r="R60" i="58"/>
  <c r="R59" i="58"/>
  <c r="R58" i="58"/>
  <c r="R57" i="58"/>
  <c r="T59" i="58"/>
  <c r="AC60" i="58"/>
  <c r="AC59" i="58"/>
  <c r="AC58" i="58"/>
  <c r="T60" i="58"/>
  <c r="T58" i="58"/>
  <c r="AE60" i="58"/>
  <c r="T57" i="58"/>
  <c r="AC57" i="58"/>
  <c r="D21" i="55"/>
  <c r="E21" i="55"/>
  <c r="F21" i="55"/>
  <c r="C21" i="55"/>
  <c r="K8" i="58"/>
  <c r="AE59" i="58"/>
  <c r="AA58" i="58"/>
  <c r="AE58" i="58"/>
  <c r="AA60" i="58"/>
  <c r="AE57" i="58"/>
  <c r="AA59" i="58"/>
  <c r="AA57" i="58"/>
  <c r="R27" i="45"/>
  <c r="AJ23" i="45"/>
  <c r="AM23" i="45" s="1"/>
  <c r="Q131" i="58" s="1"/>
  <c r="AJ21" i="45"/>
  <c r="AM21" i="45" s="1"/>
  <c r="Q130" i="58" s="1"/>
  <c r="AJ19" i="45"/>
  <c r="AM19" i="45" s="1"/>
  <c r="Q129" i="58" s="1"/>
  <c r="AJ17" i="45"/>
  <c r="U128" i="58" s="1"/>
  <c r="AJ15" i="45"/>
  <c r="AP15" i="45" s="1"/>
  <c r="AP21" i="45"/>
  <c r="S130" i="58" s="1"/>
  <c r="AP19" i="45"/>
  <c r="S129" i="58" s="1"/>
  <c r="AM15" i="45"/>
  <c r="Q127" i="58" s="1"/>
  <c r="U129" i="58"/>
  <c r="AJ13" i="45"/>
  <c r="AV13" i="45" s="1"/>
  <c r="J126" i="58" s="1"/>
  <c r="AV19" i="45"/>
  <c r="J129" i="58" s="1"/>
  <c r="R27" i="21"/>
  <c r="R27" i="23"/>
  <c r="R27" i="24"/>
  <c r="R27" i="14"/>
  <c r="R27" i="8"/>
  <c r="R35" i="1"/>
  <c r="BH3" i="29"/>
  <c r="BH2" i="29" s="1"/>
  <c r="U126" i="58"/>
  <c r="AC55" i="58"/>
  <c r="AX11" i="35"/>
  <c r="BH6" i="33"/>
  <c r="BH5" i="33"/>
  <c r="BH12" i="32"/>
  <c r="BH11" i="32"/>
  <c r="BH9" i="32"/>
  <c r="BH8" i="32"/>
  <c r="BH7" i="32"/>
  <c r="BH6" i="32"/>
  <c r="BH5" i="32"/>
  <c r="BH4" i="32"/>
  <c r="BH3" i="32"/>
  <c r="BH10" i="35"/>
  <c r="C7" i="55"/>
  <c r="BJ21" i="33"/>
  <c r="BI21" i="33"/>
  <c r="D13" i="41"/>
  <c r="D12" i="41"/>
  <c r="D11" i="41"/>
  <c r="D9" i="41"/>
  <c r="D8" i="41"/>
  <c r="BH5" i="36"/>
  <c r="BH4" i="36"/>
  <c r="BH3" i="36"/>
  <c r="BH2" i="36" s="1"/>
  <c r="BH19" i="35"/>
  <c r="BH18" i="35"/>
  <c r="BH17" i="35"/>
  <c r="BH11" i="35"/>
  <c r="BH3" i="35"/>
  <c r="BH19" i="33"/>
  <c r="BH18" i="33"/>
  <c r="BH4" i="33"/>
  <c r="BH10" i="32"/>
  <c r="BH4" i="29"/>
  <c r="BE17" i="35"/>
  <c r="BD17" i="35"/>
  <c r="BC17" i="35"/>
  <c r="BB17" i="35"/>
  <c r="BA17" i="35"/>
  <c r="AZ17" i="35"/>
  <c r="AY17" i="35"/>
  <c r="AX17" i="35"/>
  <c r="BE16" i="35"/>
  <c r="BD16" i="35"/>
  <c r="BC16" i="35"/>
  <c r="BB16" i="35"/>
  <c r="BA16" i="35"/>
  <c r="AZ16" i="35"/>
  <c r="AY16" i="35"/>
  <c r="BE15" i="35"/>
  <c r="BD15" i="35"/>
  <c r="BC15" i="35"/>
  <c r="BB15" i="35"/>
  <c r="BA15" i="35"/>
  <c r="AZ15" i="35"/>
  <c r="AY15" i="35"/>
  <c r="AX15" i="35"/>
  <c r="AX16" i="35"/>
  <c r="F15" i="7"/>
  <c r="K37" i="58"/>
  <c r="E15" i="7"/>
  <c r="K40" i="58"/>
  <c r="BH16" i="35"/>
  <c r="BH7" i="35"/>
  <c r="M40" i="58"/>
  <c r="BH6" i="35"/>
  <c r="C15" i="7"/>
  <c r="G15" i="7"/>
  <c r="F16" i="7"/>
  <c r="C16" i="7"/>
  <c r="G16" i="7"/>
  <c r="AE56" i="58"/>
  <c r="AE61" i="58"/>
  <c r="U82" i="58"/>
  <c r="U81" i="58"/>
  <c r="AE67" i="58"/>
  <c r="AE55" i="58"/>
  <c r="U75" i="58"/>
  <c r="N40" i="58"/>
  <c r="BH14" i="35"/>
  <c r="K38" i="58"/>
  <c r="E16" i="7"/>
  <c r="D16" i="7"/>
  <c r="BH9" i="35"/>
  <c r="BH13" i="35"/>
  <c r="BH15" i="35"/>
  <c r="K41" i="58"/>
  <c r="BH8" i="35"/>
  <c r="D15" i="7"/>
  <c r="AA56" i="58"/>
  <c r="AA67" i="58"/>
  <c r="AA61" i="58"/>
  <c r="AA55" i="58"/>
  <c r="AU15" i="1"/>
  <c r="AV15" i="1"/>
  <c r="AU17" i="1"/>
  <c r="AW17" i="1" s="1"/>
  <c r="W91" i="58" s="1"/>
  <c r="AV17" i="1"/>
  <c r="AU19" i="1"/>
  <c r="AV19" i="1"/>
  <c r="AU21" i="1"/>
  <c r="AW21" i="1" s="1"/>
  <c r="W93" i="58" s="1"/>
  <c r="AV21" i="1"/>
  <c r="AU31" i="1"/>
  <c r="AV31" i="1"/>
  <c r="AV13" i="1"/>
  <c r="AU13" i="1"/>
  <c r="X15" i="21"/>
  <c r="O15" i="21"/>
  <c r="AG13" i="21"/>
  <c r="X13" i="21"/>
  <c r="O13" i="21"/>
  <c r="AJ23" i="23"/>
  <c r="AM23" i="23" s="1"/>
  <c r="AJ21" i="23"/>
  <c r="AM21" i="23" s="1"/>
  <c r="Q123" i="58" s="1"/>
  <c r="AJ19" i="23"/>
  <c r="AP19" i="23" s="1"/>
  <c r="S122" i="58" s="1"/>
  <c r="AJ17" i="23"/>
  <c r="AV17" i="23" s="1"/>
  <c r="J121" i="58" s="1"/>
  <c r="AJ15" i="23"/>
  <c r="U120" i="58" s="1"/>
  <c r="AJ13" i="23"/>
  <c r="AM13" i="23" s="1"/>
  <c r="Q119" i="58" s="1"/>
  <c r="AJ15" i="14"/>
  <c r="AJ17" i="14"/>
  <c r="AM17" i="14" s="1"/>
  <c r="Q107" i="58" s="1"/>
  <c r="AJ19" i="14"/>
  <c r="AV19" i="14" s="1"/>
  <c r="AJ21" i="14"/>
  <c r="U109" i="58" s="1"/>
  <c r="AJ23" i="14"/>
  <c r="AM23" i="14" s="1"/>
  <c r="Q110" i="58" s="1"/>
  <c r="AJ13" i="14"/>
  <c r="AP13" i="14" s="1"/>
  <c r="S105" i="58" s="1"/>
  <c r="J11" i="19"/>
  <c r="J10" i="19"/>
  <c r="J9" i="19"/>
  <c r="J8" i="19"/>
  <c r="J12" i="18"/>
  <c r="J11" i="18"/>
  <c r="J10" i="18"/>
  <c r="J9" i="18"/>
  <c r="J8" i="18"/>
  <c r="J10" i="17"/>
  <c r="J9" i="17"/>
  <c r="J8" i="17"/>
  <c r="J8" i="16"/>
  <c r="J9" i="15"/>
  <c r="J10" i="15"/>
  <c r="J11" i="15"/>
  <c r="J12" i="15"/>
  <c r="J13" i="15"/>
  <c r="J14" i="15"/>
  <c r="J15" i="15"/>
  <c r="J16" i="15"/>
  <c r="J8" i="15"/>
  <c r="J17" i="15"/>
  <c r="J18" i="15"/>
  <c r="J19" i="15"/>
  <c r="J20" i="15"/>
  <c r="J21" i="15"/>
  <c r="J22" i="15"/>
  <c r="J23" i="15"/>
  <c r="J24" i="15"/>
  <c r="J25" i="15"/>
  <c r="J26" i="15"/>
  <c r="J27" i="15"/>
  <c r="J28" i="15"/>
  <c r="J29" i="15"/>
  <c r="AP17" i="14"/>
  <c r="S107" i="58" s="1"/>
  <c r="AP23" i="14"/>
  <c r="S110" i="58" s="1"/>
  <c r="AP15" i="14"/>
  <c r="S106" i="58" s="1"/>
  <c r="AM15" i="14"/>
  <c r="Q106" i="58" s="1"/>
  <c r="AM19" i="23"/>
  <c r="Q122" i="58" s="1"/>
  <c r="AP21" i="23"/>
  <c r="S123" i="58" s="1"/>
  <c r="U136" i="58"/>
  <c r="AV19" i="24"/>
  <c r="J136" i="58" s="1"/>
  <c r="AP15" i="24"/>
  <c r="S134" i="58" s="1"/>
  <c r="AV17" i="24"/>
  <c r="J135" i="58" s="1"/>
  <c r="U137" i="58"/>
  <c r="AV21" i="24"/>
  <c r="U122" i="58"/>
  <c r="AV19" i="23"/>
  <c r="AV23" i="21"/>
  <c r="J117" i="58" s="1"/>
  <c r="U114" i="58"/>
  <c r="AV17" i="21"/>
  <c r="J114" i="58" s="1"/>
  <c r="AP15" i="21"/>
  <c r="S113" i="58" s="1"/>
  <c r="AV15" i="21"/>
  <c r="AP19" i="21"/>
  <c r="S115" i="58" s="1"/>
  <c r="U115" i="58"/>
  <c r="AV23" i="14"/>
  <c r="AV21" i="14"/>
  <c r="J109" i="58" s="1"/>
  <c r="U106" i="58"/>
  <c r="AV15" i="14"/>
  <c r="J106" i="58" s="1"/>
  <c r="AM13" i="24"/>
  <c r="AM21" i="24"/>
  <c r="Q137" i="58" s="1"/>
  <c r="AM23" i="24"/>
  <c r="Q138" i="58" s="1"/>
  <c r="AM15" i="24"/>
  <c r="Q134" i="58" s="1"/>
  <c r="AP17" i="21"/>
  <c r="AM19" i="21"/>
  <c r="Q115" i="58" s="1"/>
  <c r="AM21" i="21"/>
  <c r="Q116" i="58" s="1"/>
  <c r="AM15" i="23"/>
  <c r="Q120" i="58" s="1"/>
  <c r="AM19" i="24"/>
  <c r="Q136" i="58" s="1"/>
  <c r="J137" i="58"/>
  <c r="J122" i="58"/>
  <c r="S114" i="58"/>
  <c r="J110" i="58"/>
  <c r="Y94" i="58"/>
  <c r="Y92" i="58"/>
  <c r="Y90" i="58"/>
  <c r="AV13" i="21"/>
  <c r="J112" i="58" s="1"/>
  <c r="AM13" i="21"/>
  <c r="Q112" i="58" s="1"/>
  <c r="AP13" i="21"/>
  <c r="S112" i="58" s="1"/>
  <c r="AT21" i="1"/>
  <c r="N93" i="58" s="1"/>
  <c r="AT17" i="1"/>
  <c r="N91" i="58" s="1"/>
  <c r="AT15" i="1"/>
  <c r="N90" i="58" s="1"/>
  <c r="AO21" i="8"/>
  <c r="S101" i="58" s="1"/>
  <c r="AV23" i="8"/>
  <c r="L102" i="58" s="1"/>
  <c r="U101" i="58"/>
  <c r="U100" i="58"/>
  <c r="AV19" i="8"/>
  <c r="L100" i="58" s="1"/>
  <c r="L15" i="8"/>
  <c r="V15" i="8"/>
  <c r="AI15" i="8"/>
  <c r="L17" i="8"/>
  <c r="V17" i="8"/>
  <c r="AI17" i="8"/>
  <c r="L19" i="8"/>
  <c r="V19" i="8"/>
  <c r="AI19" i="8"/>
  <c r="L21" i="8"/>
  <c r="V21" i="8"/>
  <c r="AI21" i="8"/>
  <c r="L23" i="8"/>
  <c r="V23" i="8"/>
  <c r="AI23" i="8"/>
  <c r="U98" i="58"/>
  <c r="AI13" i="8"/>
  <c r="V13" i="8"/>
  <c r="L13" i="8"/>
  <c r="AO13" i="8"/>
  <c r="AL25" i="8"/>
  <c r="C9" i="7" s="1"/>
  <c r="U97" i="58"/>
  <c r="S97" i="58"/>
  <c r="AT13" i="1"/>
  <c r="N89" i="58" s="1"/>
  <c r="BK21" i="33" l="1"/>
  <c r="BH21" i="33" s="1"/>
  <c r="BH23" i="33" s="1"/>
  <c r="BH2" i="33" s="1"/>
  <c r="U121" i="58"/>
  <c r="C8" i="41"/>
  <c r="E8" i="41" s="1"/>
  <c r="AM13" i="45"/>
  <c r="Q126" i="58" s="1"/>
  <c r="AV21" i="45"/>
  <c r="J130" i="58" s="1"/>
  <c r="C11" i="41"/>
  <c r="E11" i="41" s="1"/>
  <c r="C12" i="41"/>
  <c r="E12" i="41" s="1"/>
  <c r="AP21" i="14"/>
  <c r="S109" i="58" s="1"/>
  <c r="AW19" i="1"/>
  <c r="W92" i="58" s="1"/>
  <c r="AV21" i="23"/>
  <c r="J123" i="58" s="1"/>
  <c r="AV23" i="24"/>
  <c r="AM21" i="14"/>
  <c r="Q109" i="58" s="1"/>
  <c r="U99" i="58"/>
  <c r="AO17" i="8"/>
  <c r="S99" i="58" s="1"/>
  <c r="AJ25" i="21"/>
  <c r="C11" i="7" s="1"/>
  <c r="AP13" i="23"/>
  <c r="S119" i="58" s="1"/>
  <c r="AV13" i="23"/>
  <c r="J119" i="58" s="1"/>
  <c r="U119" i="58"/>
  <c r="U116" i="58"/>
  <c r="U123" i="58"/>
  <c r="U138" i="58"/>
  <c r="AK31" i="1"/>
  <c r="U94" i="58" s="1"/>
  <c r="AN33" i="1"/>
  <c r="C8" i="7" s="1"/>
  <c r="Y91" i="58"/>
  <c r="AM15" i="21"/>
  <c r="Q113" i="58" s="1"/>
  <c r="AP21" i="21"/>
  <c r="S116" i="58" s="1"/>
  <c r="U133" i="58"/>
  <c r="AP17" i="23"/>
  <c r="S121" i="58" s="1"/>
  <c r="AM19" i="14"/>
  <c r="Q108" i="58" s="1"/>
  <c r="BH2" i="35"/>
  <c r="AP13" i="45"/>
  <c r="S126" i="58" s="1"/>
  <c r="U130" i="58"/>
  <c r="AT27" i="1"/>
  <c r="Y93" i="58"/>
  <c r="C13" i="41"/>
  <c r="E13" i="41" s="1"/>
  <c r="AV15" i="8"/>
  <c r="U102" i="58"/>
  <c r="AP25" i="21"/>
  <c r="F11" i="7" s="1"/>
  <c r="AM17" i="24"/>
  <c r="Q135" i="58" s="1"/>
  <c r="AM23" i="21"/>
  <c r="Q117" i="58" s="1"/>
  <c r="AV17" i="14"/>
  <c r="J107" i="58" s="1"/>
  <c r="U107" i="58"/>
  <c r="U117" i="58"/>
  <c r="U135" i="58"/>
  <c r="AM17" i="23"/>
  <c r="Q121" i="58" s="1"/>
  <c r="AW31" i="1"/>
  <c r="W94" i="58" s="1"/>
  <c r="BH2" i="34"/>
  <c r="BH2" i="32"/>
  <c r="Y89" i="58"/>
  <c r="AT19" i="1"/>
  <c r="N92" i="58" s="1"/>
  <c r="AP13" i="24"/>
  <c r="S133" i="58" s="1"/>
  <c r="AJ25" i="14"/>
  <c r="C10" i="7" s="1"/>
  <c r="U105" i="58"/>
  <c r="U108" i="58"/>
  <c r="U110" i="58"/>
  <c r="G11" i="7"/>
  <c r="AV23" i="23"/>
  <c r="J124" i="58" s="1"/>
  <c r="AV15" i="24"/>
  <c r="J134" i="58" s="1"/>
  <c r="AM13" i="14"/>
  <c r="AW13" i="1"/>
  <c r="W89" i="58" s="1"/>
  <c r="AW15" i="1"/>
  <c r="W90" i="58" s="1"/>
  <c r="AV15" i="45"/>
  <c r="J127" i="58" s="1"/>
  <c r="AV17" i="45"/>
  <c r="J128" i="58" s="1"/>
  <c r="AP23" i="45"/>
  <c r="S131" i="58" s="1"/>
  <c r="AJ25" i="24"/>
  <c r="C14" i="7" s="1"/>
  <c r="AV13" i="14"/>
  <c r="J105" i="58" s="1"/>
  <c r="AM25" i="24"/>
  <c r="E14" i="7" s="1"/>
  <c r="U131" i="58"/>
  <c r="C15" i="41"/>
  <c r="E15" i="41" s="1"/>
  <c r="AV5" i="1"/>
  <c r="C10" i="41"/>
  <c r="E10" i="41" s="1"/>
  <c r="AV5" i="8"/>
  <c r="AV5" i="14"/>
  <c r="AV5" i="21"/>
  <c r="AV5" i="23"/>
  <c r="AV5" i="45"/>
  <c r="C21" i="7"/>
  <c r="G21" i="7" s="1"/>
  <c r="D14" i="7"/>
  <c r="J108" i="58"/>
  <c r="Q124" i="58"/>
  <c r="S127" i="58"/>
  <c r="U89" i="58"/>
  <c r="S136" i="58"/>
  <c r="AP25" i="24"/>
  <c r="F14" i="7" s="1"/>
  <c r="J113" i="58"/>
  <c r="J138" i="58"/>
  <c r="U124" i="58"/>
  <c r="AP23" i="23"/>
  <c r="S124" i="58" s="1"/>
  <c r="AP15" i="23"/>
  <c r="S120" i="58" s="1"/>
  <c r="AP19" i="14"/>
  <c r="AU33" i="1"/>
  <c r="AV23" i="45"/>
  <c r="J131" i="58" s="1"/>
  <c r="AP17" i="45"/>
  <c r="S128" i="58" s="1"/>
  <c r="AT25" i="1"/>
  <c r="AK23" i="1"/>
  <c r="AK33" i="1" s="1"/>
  <c r="AJ25" i="23"/>
  <c r="C12" i="7" s="1"/>
  <c r="C22" i="7" s="1"/>
  <c r="K6" i="58" s="1"/>
  <c r="AV15" i="23"/>
  <c r="J120" i="58" s="1"/>
  <c r="AJ25" i="45"/>
  <c r="C13" i="7" s="1"/>
  <c r="U127" i="58"/>
  <c r="AM17" i="45"/>
  <c r="Q128" i="58" s="1"/>
  <c r="AV33" i="1"/>
  <c r="AO25" i="8"/>
  <c r="Q133" i="58"/>
  <c r="C9" i="41"/>
  <c r="E9" i="41" s="1"/>
  <c r="AM25" i="21" l="1"/>
  <c r="AM25" i="23"/>
  <c r="AM25" i="14"/>
  <c r="Q105" i="58"/>
  <c r="AT33" i="1"/>
  <c r="G8" i="7" s="1"/>
  <c r="AP25" i="23"/>
  <c r="F12" i="7" s="1"/>
  <c r="G10" i="7"/>
  <c r="AW33" i="1"/>
  <c r="F8" i="7" s="1"/>
  <c r="G14" i="7"/>
  <c r="G9" i="7"/>
  <c r="L98" i="58"/>
  <c r="D10" i="41"/>
  <c r="D15" i="41" s="1"/>
  <c r="AM3" i="14"/>
  <c r="F21" i="7"/>
  <c r="AM3" i="21"/>
  <c r="AM3" i="23"/>
  <c r="AM3" i="1"/>
  <c r="E21" i="7"/>
  <c r="C14" i="41"/>
  <c r="E14" i="41" s="1"/>
  <c r="AM3" i="24"/>
  <c r="AM3" i="8"/>
  <c r="AM3" i="45"/>
  <c r="D21" i="7"/>
  <c r="E8" i="7"/>
  <c r="D8" i="7"/>
  <c r="E11" i="7"/>
  <c r="D11" i="7"/>
  <c r="S108" i="58"/>
  <c r="AP25" i="14"/>
  <c r="F10" i="7" s="1"/>
  <c r="G12" i="7"/>
  <c r="AP25" i="45"/>
  <c r="F13" i="7" s="1"/>
  <c r="E9" i="7"/>
  <c r="D9" i="7"/>
  <c r="AM25" i="45"/>
  <c r="G13" i="7"/>
  <c r="D12" i="7"/>
  <c r="E12" i="7"/>
  <c r="F22" i="7" l="1"/>
  <c r="G22" i="7"/>
  <c r="K9" i="58" s="1"/>
  <c r="E10" i="7"/>
  <c r="D10" i="7"/>
  <c r="D22" i="7" s="1"/>
  <c r="D13" i="7"/>
  <c r="E13" i="7"/>
  <c r="E22" i="7" l="1"/>
  <c r="AP3" i="1"/>
  <c r="AP3" i="24"/>
  <c r="AP3" i="45"/>
  <c r="AP3" i="14"/>
  <c r="AP3" i="8"/>
  <c r="K7" i="58"/>
  <c r="AP3" i="21"/>
  <c r="AP3"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Gary Gao</author>
  </authors>
  <commentList>
    <comment ref="B31" authorId="0" shapeId="0" xr:uid="{00000000-0006-0000-1700-000001000000}">
      <text>
        <r>
          <rPr>
            <b/>
            <sz val="9"/>
            <color indexed="81"/>
            <rFont val="Tahoma"/>
            <family val="2"/>
          </rPr>
          <t>Gary Gao:</t>
        </r>
        <r>
          <rPr>
            <sz val="9"/>
            <color indexed="81"/>
            <rFont val="Tahoma"/>
            <family val="2"/>
          </rPr>
          <t xml:space="preserve">
Not being linked to any calculations, only for reference. Updated 2/22/2016</t>
        </r>
      </text>
    </comment>
  </commentList>
</comments>
</file>

<file path=xl/sharedStrings.xml><?xml version="1.0" encoding="utf-8"?>
<sst xmlns="http://schemas.openxmlformats.org/spreadsheetml/2006/main" count="1751" uniqueCount="942">
  <si>
    <t>Last Updated:</t>
  </si>
  <si>
    <t>References:</t>
  </si>
  <si>
    <t>Ameren Mo Standard 100S Effective Date 9-6-13</t>
  </si>
  <si>
    <t>Ameren Mo TRM Effective Date 2012</t>
  </si>
  <si>
    <t>Existing Equipment</t>
  </si>
  <si>
    <t>Efficient Equipment</t>
  </si>
  <si>
    <t>Lighting Measure</t>
  </si>
  <si>
    <t>Incandescent Guidelines</t>
  </si>
  <si>
    <t>Efficient Lamp Guidelines</t>
  </si>
  <si>
    <t>Incentive</t>
  </si>
  <si>
    <t>Min</t>
  </si>
  <si>
    <t>Max</t>
  </si>
  <si>
    <t>Min2</t>
  </si>
  <si>
    <t>Max2</t>
  </si>
  <si>
    <t>Last Updated by:</t>
  </si>
  <si>
    <t>A. Quinlan</t>
  </si>
  <si>
    <t xml:space="preserve">STANDARD 100S MEASURE GUIDELINES </t>
  </si>
  <si>
    <t>Installed Location</t>
  </si>
  <si>
    <t>Efficient Guidelines</t>
  </si>
  <si>
    <t># of 
Units</t>
  </si>
  <si>
    <t>Operating Hours</t>
  </si>
  <si>
    <t>Incentive 
per Unit</t>
  </si>
  <si>
    <t>Total Incentive</t>
  </si>
  <si>
    <t>Estimated Savings</t>
  </si>
  <si>
    <t>1.)</t>
  </si>
  <si>
    <t>Efficient Lamp Watts</t>
  </si>
  <si>
    <t>Inefficient Lamp Watts</t>
  </si>
  <si>
    <t>Material Cost/Unit</t>
  </si>
  <si>
    <t>Labor Cost/Unit</t>
  </si>
  <si>
    <t>2.)</t>
  </si>
  <si>
    <t>3.)</t>
  </si>
  <si>
    <t>4.)</t>
  </si>
  <si>
    <t>5.)</t>
  </si>
  <si>
    <t>6.)</t>
  </si>
  <si>
    <t>LIGHTING CONTROLS</t>
  </si>
  <si>
    <t>LIGHTING</t>
  </si>
  <si>
    <t>REFRIGERATION</t>
  </si>
  <si>
    <t>HVAC</t>
  </si>
  <si>
    <t>COMMERCIAL COOKING</t>
  </si>
  <si>
    <t>TECHNOLOGY</t>
  </si>
  <si>
    <t>INCENTIVE TOTAL</t>
  </si>
  <si>
    <t>COMPUTER/IT</t>
  </si>
  <si>
    <t>ELECTRIC WATER HEATER</t>
  </si>
  <si>
    <t>Total</t>
  </si>
  <si>
    <t>Table used to populate aggregate total cells at the top of each page.</t>
  </si>
  <si>
    <t>PROJECT INCENTIVE</t>
  </si>
  <si>
    <t>Lighting Control Measure</t>
  </si>
  <si>
    <t>No Controls Installed</t>
  </si>
  <si>
    <t>Inefficient Guidelines</t>
  </si>
  <si>
    <t>Efficent Guidelines</t>
  </si>
  <si>
    <t>Deemed Savings</t>
  </si>
  <si>
    <t>Beverage Vending Machine Control</t>
  </si>
  <si>
    <t>Lighted Snack Dispensing Machine Control</t>
  </si>
  <si>
    <t>Automatic Door Closers</t>
  </si>
  <si>
    <t>Door</t>
  </si>
  <si>
    <t>Linear Foot</t>
  </si>
  <si>
    <t>ENERGY SAVINGS (KW)</t>
  </si>
  <si>
    <t>EFFICIENT EQUIPMENT</t>
  </si>
  <si>
    <t>INEFFICIENT EQUIPMENT/ CONDITION</t>
  </si>
  <si>
    <t>INCENTIVE PER UNIT</t>
  </si>
  <si>
    <t>KWH SAVINGS PER UNIT</t>
  </si>
  <si>
    <t>KW SAVINGS PER UNIT</t>
  </si>
  <si>
    <t>DOLLARS PER KWH</t>
  </si>
  <si>
    <t>Strip Curtain – walk-in cooler/freezer (per door)</t>
  </si>
  <si>
    <t>No curtain in Walk-In Cooler/Freezer Door</t>
  </si>
  <si>
    <t>Refrigeration</t>
  </si>
  <si>
    <t>Anti-sweat Heater Controls (per door)</t>
  </si>
  <si>
    <t>No Anti-Sweat Heater Control</t>
  </si>
  <si>
    <t>No Beverage Vending Control</t>
  </si>
  <si>
    <t>Snack Dispensing Machine - no control</t>
  </si>
  <si>
    <t>Night Cover (per linear ft.)</t>
  </si>
  <si>
    <t>Cooler cases with no covers</t>
  </si>
  <si>
    <t>Manual Cooler Door Closing</t>
  </si>
  <si>
    <t>Electronically Commutated  Motor (ECM)</t>
  </si>
  <si>
    <t>Shaded Pole or Permanent Split Capacitor Motor</t>
  </si>
  <si>
    <t>LED Case Lighting (per door)</t>
  </si>
  <si>
    <t>Fluorescent Case Lighting</t>
  </si>
  <si>
    <t>ENERGY STAR® 3.0 desktop computer</t>
  </si>
  <si>
    <t>Computer/ IT</t>
  </si>
  <si>
    <t>Desktop PC meeting ENERGY STAR 3.0 with std eff power supply</t>
  </si>
  <si>
    <t>Desktop PC, not centrally power managed</t>
  </si>
  <si>
    <t>Electric Hot Water Heating</t>
  </si>
  <si>
    <t>ENERGY STAR® Electric Steam Cooker (50% efficiency)      3 Pan</t>
  </si>
  <si>
    <t>Commercial Cooking</t>
  </si>
  <si>
    <t>ENERGY STAR® Electric Steam Cooker (50% efficiency)      4 Pan</t>
  </si>
  <si>
    <t>ENERGY STAR® Electric Steam Cooker (50% efficiency)      5 Pan</t>
  </si>
  <si>
    <t>ENERGY STAR® Electric Steam Cooker (50% efficiency)      6 Pan</t>
  </si>
  <si>
    <t>Inefficient 
Equipment or Condition</t>
  </si>
  <si>
    <t>Standard Refrigeration Measures</t>
  </si>
  <si>
    <t>UNIT OF MEASURE</t>
  </si>
  <si>
    <t>Machine</t>
  </si>
  <si>
    <t>Closer</t>
  </si>
  <si>
    <t>Motor</t>
  </si>
  <si>
    <t>Freezer</t>
  </si>
  <si>
    <t>Refrigerator</t>
  </si>
  <si>
    <t>Desktop Virtualization – Thin Client2 – Hardware/software replacing desktop</t>
  </si>
  <si>
    <t>Computer</t>
  </si>
  <si>
    <t>ENERGY STAR® 5.0 Desktop Computer</t>
  </si>
  <si>
    <t>PC Power Management Software</t>
  </si>
  <si>
    <t>Heat Pump</t>
  </si>
  <si>
    <t>Cooker</t>
  </si>
  <si>
    <t>Unit of Measure</t>
  </si>
  <si>
    <t>Standard Electric Water Heater Measures</t>
  </si>
  <si>
    <r>
      <t xml:space="preserve">ENERGY STAR® Electric Steam Cooker with </t>
    </r>
    <r>
      <rPr>
        <sz val="8"/>
        <color theme="1"/>
        <rFont val="Calibri"/>
        <family val="2"/>
      </rPr>
      <t>≤ 26</t>
    </r>
    <r>
      <rPr>
        <sz val="8"/>
        <color theme="1"/>
        <rFont val="Century Gothic"/>
        <family val="2"/>
      </rPr>
      <t>% efficiency</t>
    </r>
  </si>
  <si>
    <t>INCENTIVE/ SAVINGS TALLY SHEET</t>
  </si>
  <si>
    <t>Standard Lighting 
Controls Measure</t>
  </si>
  <si>
    <t>Standard 
Lighting Measure</t>
  </si>
  <si>
    <t>LED or ELD</t>
  </si>
  <si>
    <t xml:space="preserve">Incand.  ≥ 30 watt </t>
  </si>
  <si>
    <t>CFL 18 watt</t>
  </si>
  <si>
    <t>≤ 100 watts</t>
  </si>
  <si>
    <t>&lt; 30 watts</t>
  </si>
  <si>
    <t>&gt; 100 watts</t>
  </si>
  <si>
    <t>≥ 30 watts</t>
  </si>
  <si>
    <t>≥ 35 watts and ≤ 120 watts</t>
  </si>
  <si>
    <t>≤ 40 watts</t>
  </si>
  <si>
    <t>LIGHTING TOTALS</t>
  </si>
  <si>
    <t>BIZefficiency@ameren.com</t>
  </si>
  <si>
    <r>
      <t>ENERGY STAR</t>
    </r>
    <r>
      <rPr>
        <vertAlign val="superscript"/>
        <sz val="8"/>
        <color theme="1"/>
        <rFont val="Century Gothic"/>
        <family val="2"/>
      </rPr>
      <t>®</t>
    </r>
    <r>
      <rPr>
        <sz val="8"/>
        <color theme="1"/>
        <rFont val="Century Gothic"/>
        <family val="2"/>
      </rPr>
      <t xml:space="preserve"> Vending Machine</t>
    </r>
  </si>
  <si>
    <r>
      <t>ENERGY STAR</t>
    </r>
    <r>
      <rPr>
        <vertAlign val="superscript"/>
        <sz val="8"/>
        <color theme="1"/>
        <rFont val="Century Gothic"/>
        <family val="2"/>
      </rPr>
      <t>®</t>
    </r>
    <r>
      <rPr>
        <sz val="8"/>
        <color theme="1"/>
        <rFont val="Century Gothic"/>
        <family val="2"/>
      </rPr>
      <t xml:space="preserve"> Freezer – Commercial Solid Door &lt; 15 ft³</t>
    </r>
  </si>
  <si>
    <r>
      <t>ENERGY STAR</t>
    </r>
    <r>
      <rPr>
        <vertAlign val="superscript"/>
        <sz val="8"/>
        <color theme="1"/>
        <rFont val="Century Gothic"/>
        <family val="2"/>
      </rPr>
      <t>®</t>
    </r>
    <r>
      <rPr>
        <sz val="8"/>
        <color theme="1"/>
        <rFont val="Century Gothic"/>
        <family val="2"/>
      </rPr>
      <t xml:space="preserve"> Freezer – Commercial Solid Door 15  to 30 ft³</t>
    </r>
  </si>
  <si>
    <r>
      <t>ENERGY STAR</t>
    </r>
    <r>
      <rPr>
        <vertAlign val="superscript"/>
        <sz val="8"/>
        <color theme="1"/>
        <rFont val="Century Gothic"/>
        <family val="2"/>
      </rPr>
      <t>®</t>
    </r>
    <r>
      <rPr>
        <sz val="8"/>
        <color theme="1"/>
        <rFont val="Century Gothic"/>
        <family val="2"/>
      </rPr>
      <t xml:space="preserve"> Freezer – Commercial Solid Door &gt; 50 ft³</t>
    </r>
  </si>
  <si>
    <r>
      <t>ENERGY STAR</t>
    </r>
    <r>
      <rPr>
        <vertAlign val="superscript"/>
        <sz val="8"/>
        <color theme="1"/>
        <rFont val="Century Gothic"/>
        <family val="2"/>
      </rPr>
      <t>®</t>
    </r>
    <r>
      <rPr>
        <sz val="8"/>
        <color theme="1"/>
        <rFont val="Century Gothic"/>
        <family val="2"/>
      </rPr>
      <t xml:space="preserve"> Refrigerator Commercial Glass Door &lt;15 ft³</t>
    </r>
  </si>
  <si>
    <r>
      <t>ENERGY STAR</t>
    </r>
    <r>
      <rPr>
        <vertAlign val="superscript"/>
        <sz val="8"/>
        <color theme="1"/>
        <rFont val="Century Gothic"/>
        <family val="2"/>
      </rPr>
      <t>®</t>
    </r>
    <r>
      <rPr>
        <sz val="8"/>
        <color theme="1"/>
        <rFont val="Century Gothic"/>
        <family val="2"/>
      </rPr>
      <t xml:space="preserve"> Refrigerator Commercial Glass Door 15 to 30 ft³</t>
    </r>
  </si>
  <si>
    <r>
      <t>ENERGY STAR</t>
    </r>
    <r>
      <rPr>
        <vertAlign val="superscript"/>
        <sz val="8"/>
        <color theme="1"/>
        <rFont val="Century Gothic"/>
        <family val="2"/>
      </rPr>
      <t>®</t>
    </r>
    <r>
      <rPr>
        <sz val="8"/>
        <color theme="1"/>
        <rFont val="Century Gothic"/>
        <family val="2"/>
      </rPr>
      <t xml:space="preserve"> Freezer Commercial Glass Door  </t>
    </r>
    <r>
      <rPr>
        <sz val="8"/>
        <color theme="1"/>
        <rFont val="Calibri"/>
        <family val="2"/>
      </rPr>
      <t>≤</t>
    </r>
    <r>
      <rPr>
        <sz val="8"/>
        <color theme="1"/>
        <rFont val="Century Gothic"/>
        <family val="2"/>
      </rPr>
      <t xml:space="preserve"> 15 ft³</t>
    </r>
  </si>
  <si>
    <r>
      <t>ENERGY STAR</t>
    </r>
    <r>
      <rPr>
        <vertAlign val="superscript"/>
        <sz val="8"/>
        <color theme="1"/>
        <rFont val="Century Gothic"/>
        <family val="2"/>
      </rPr>
      <t>®</t>
    </r>
    <r>
      <rPr>
        <sz val="8"/>
        <color theme="1"/>
        <rFont val="Century Gothic"/>
        <family val="2"/>
      </rPr>
      <t xml:space="preserve"> Freezer Commercial Glass Door 16 to 30 ft³</t>
    </r>
  </si>
  <si>
    <r>
      <t>ENERGY STAR</t>
    </r>
    <r>
      <rPr>
        <vertAlign val="superscript"/>
        <sz val="8"/>
        <color theme="1"/>
        <rFont val="Century Gothic"/>
        <family val="2"/>
      </rPr>
      <t>®</t>
    </r>
    <r>
      <rPr>
        <sz val="8"/>
        <color theme="1"/>
        <rFont val="Century Gothic"/>
        <family val="2"/>
      </rPr>
      <t xml:space="preserve"> Freezer Commercial Glass Door 31 to 50 ft³</t>
    </r>
  </si>
  <si>
    <r>
      <t>ENERGY STAR</t>
    </r>
    <r>
      <rPr>
        <vertAlign val="superscript"/>
        <sz val="8"/>
        <color theme="1"/>
        <rFont val="Century Gothic"/>
        <family val="2"/>
      </rPr>
      <t>®</t>
    </r>
    <r>
      <rPr>
        <sz val="8"/>
        <color theme="1"/>
        <rFont val="Century Gothic"/>
        <family val="2"/>
      </rPr>
      <t xml:space="preserve"> Freezer Commercial Glass Door  &gt; 50 ft³</t>
    </r>
  </si>
  <si>
    <r>
      <t>ENERGY STAR</t>
    </r>
    <r>
      <rPr>
        <vertAlign val="superscript"/>
        <sz val="8"/>
        <color theme="1"/>
        <rFont val="Century Gothic"/>
        <family val="2"/>
      </rPr>
      <t>®</t>
    </r>
    <r>
      <rPr>
        <sz val="8"/>
        <color theme="1"/>
        <rFont val="Century Gothic"/>
        <family val="2"/>
      </rPr>
      <t xml:space="preserve"> Ice Machine &lt; 500 lbs/day</t>
    </r>
  </si>
  <si>
    <r>
      <t>ENERGY STAR</t>
    </r>
    <r>
      <rPr>
        <vertAlign val="superscript"/>
        <sz val="8"/>
        <color theme="1"/>
        <rFont val="Century Gothic"/>
        <family val="2"/>
      </rPr>
      <t>®</t>
    </r>
    <r>
      <rPr>
        <sz val="8"/>
        <color theme="1"/>
        <rFont val="Century Gothic"/>
        <family val="2"/>
      </rPr>
      <t xml:space="preserve"> Ice Machine 500 to 1,000 lbs/day</t>
    </r>
  </si>
  <si>
    <r>
      <t>ENERGY STAR</t>
    </r>
    <r>
      <rPr>
        <vertAlign val="superscript"/>
        <sz val="8"/>
        <color theme="1"/>
        <rFont val="Century Gothic"/>
        <family val="2"/>
      </rPr>
      <t>®</t>
    </r>
    <r>
      <rPr>
        <sz val="8"/>
        <color theme="1"/>
        <rFont val="Century Gothic"/>
        <family val="2"/>
      </rPr>
      <t xml:space="preserve"> Ice Machine &gt; 1000 lbs/day</t>
    </r>
  </si>
  <si>
    <r>
      <t>Non-ENERGY STAR</t>
    </r>
    <r>
      <rPr>
        <vertAlign val="superscript"/>
        <sz val="8"/>
        <color theme="1"/>
        <rFont val="Century Gothic"/>
        <family val="2"/>
      </rPr>
      <t>®</t>
    </r>
    <r>
      <rPr>
        <sz val="8"/>
        <color theme="1"/>
        <rFont val="Century Gothic"/>
        <family val="2"/>
      </rPr>
      <t xml:space="preserve"> ice machine of equal volume</t>
    </r>
  </si>
  <si>
    <r>
      <t>Non-ENERGY STAR</t>
    </r>
    <r>
      <rPr>
        <vertAlign val="superscript"/>
        <sz val="8"/>
        <color theme="1"/>
        <rFont val="Century Gothic"/>
        <family val="2"/>
      </rPr>
      <t>®</t>
    </r>
    <r>
      <rPr>
        <sz val="8"/>
        <color theme="1"/>
        <rFont val="Century Gothic"/>
        <family val="2"/>
      </rPr>
      <t xml:space="preserve"> freezer of equal volume installed</t>
    </r>
  </si>
  <si>
    <r>
      <t>Non-ENERGY STAR</t>
    </r>
    <r>
      <rPr>
        <vertAlign val="superscript"/>
        <sz val="8"/>
        <color theme="1"/>
        <rFont val="Century Gothic"/>
        <family val="2"/>
      </rPr>
      <t>®</t>
    </r>
    <r>
      <rPr>
        <sz val="8"/>
        <color theme="1"/>
        <rFont val="Century Gothic"/>
        <family val="2"/>
      </rPr>
      <t xml:space="preserve"> refrigerator of equal volume installed</t>
    </r>
  </si>
  <si>
    <r>
      <t xml:space="preserve">Replace non-Energy Star </t>
    </r>
    <r>
      <rPr>
        <vertAlign val="superscript"/>
        <sz val="8"/>
        <color theme="1"/>
        <rFont val="Century Gothic"/>
        <family val="2"/>
      </rPr>
      <t>®</t>
    </r>
    <r>
      <rPr>
        <sz val="8"/>
        <color theme="1"/>
        <rFont val="Century Gothic"/>
        <family val="2"/>
      </rPr>
      <t xml:space="preserve">  Vending Machine</t>
    </r>
  </si>
  <si>
    <t>Incand. to LED</t>
  </si>
  <si>
    <t>Exit Sign (Incand. to LED or ELD)</t>
  </si>
  <si>
    <t>Exit Sign (CFL to LED or ELD)</t>
  </si>
  <si>
    <t xml:space="preserve">LIGHTING CONTROLS TOTALS </t>
  </si>
  <si>
    <t>REFRIGERATION TOTALS</t>
  </si>
  <si>
    <t>COMPUTER/IT TOTALS</t>
  </si>
  <si>
    <t>ELECTRIC WATER HEATER TOTALS</t>
  </si>
  <si>
    <t>Click here to view the terms and conditions.</t>
  </si>
  <si>
    <t>Watts Controlled per Unit</t>
  </si>
  <si>
    <t>Toll-Free 1.866.941.7299 - Fax 1.314.814.8900</t>
  </si>
  <si>
    <t>Standard Commercial Kitchen Measures</t>
  </si>
  <si>
    <t>FIRST NAME</t>
  </si>
  <si>
    <t>LAST NAME</t>
  </si>
  <si>
    <t>MAILING ADDRESS</t>
  </si>
  <si>
    <t>CITY</t>
  </si>
  <si>
    <t>STATE</t>
  </si>
  <si>
    <t>ZIP</t>
  </si>
  <si>
    <t>Date Signed</t>
  </si>
  <si>
    <t>Incand. to CFL (Low watt)</t>
  </si>
  <si>
    <t>Incand. to CFL (High watt)</t>
  </si>
  <si>
    <t>Standard Computer/IT Measures</t>
  </si>
  <si>
    <t>kW Demand</t>
  </si>
  <si>
    <t>kWh Usage</t>
  </si>
  <si>
    <t>COMMERCIAL KITCHEN TOTALS</t>
  </si>
  <si>
    <t>TOTAL COST</t>
  </si>
  <si>
    <t>Rate</t>
  </si>
  <si>
    <t>Small General Service (2M)</t>
  </si>
  <si>
    <t>Large General Service (3M)</t>
  </si>
  <si>
    <t>Small Primary (4M)</t>
  </si>
  <si>
    <t>Large Primary (11M)</t>
  </si>
  <si>
    <t>Enter Rate Manually</t>
  </si>
  <si>
    <r>
      <t>ENERGY STAR</t>
    </r>
    <r>
      <rPr>
        <vertAlign val="superscript"/>
        <sz val="8"/>
        <color theme="1"/>
        <rFont val="Century Gothic"/>
        <family val="2"/>
      </rPr>
      <t>®</t>
    </r>
    <r>
      <rPr>
        <sz val="8"/>
        <color theme="1"/>
        <rFont val="Century Gothic"/>
        <family val="2"/>
      </rPr>
      <t xml:space="preserve"> Freezer – Commercial Solid Door 31 to 50 ft³</t>
    </r>
  </si>
  <si>
    <t>EFFICIENT KW</t>
  </si>
  <si>
    <t>INEFFICIENT KW</t>
  </si>
  <si>
    <t>KW SAVED</t>
  </si>
  <si>
    <t>TITLE</t>
  </si>
  <si>
    <t>PRIMARY PHONE</t>
  </si>
  <si>
    <t>SECONDARY PHONE</t>
  </si>
  <si>
    <t>EMAIL</t>
  </si>
  <si>
    <t>ZIP CODE</t>
  </si>
  <si>
    <t>Rate Schedules</t>
  </si>
  <si>
    <t>Building Type</t>
  </si>
  <si>
    <t>Education</t>
  </si>
  <si>
    <t>Entertainment/ Recreation</t>
  </si>
  <si>
    <t>Faith-Based</t>
  </si>
  <si>
    <t>Food &amp; Beverage Service</t>
  </si>
  <si>
    <t>Gas Station</t>
  </si>
  <si>
    <t>Grocery and Convenience</t>
  </si>
  <si>
    <t>Healthcare</t>
  </si>
  <si>
    <t>Industrial</t>
  </si>
  <si>
    <t>IT/Data Center</t>
  </si>
  <si>
    <t>Lodging</t>
  </si>
  <si>
    <t>Office</t>
  </si>
  <si>
    <t>Parking Garage</t>
  </si>
  <si>
    <t>Retail</t>
  </si>
  <si>
    <t>Warehouse</t>
  </si>
  <si>
    <t>Tax Liability:  Incentives are taxable if greater than $600 for business customers, and will be reported to the IRS unless you are exempt.  Ameren Missouri will report your incentives as income to you on the IRS Form 1099 unless you have checked “Corporation" or “Exempt” tax status above.  You are urged to consult your tax advisor concerning the taxability of incentives.  Ameren Missouri is not responsible for any taxes that may be imposed on your business as a result of receipt of this incentive.</t>
  </si>
  <si>
    <t>Payment Entity:</t>
  </si>
  <si>
    <t>COMPANY</t>
  </si>
  <si>
    <t>SITE (PROJECT INSTALLED)</t>
  </si>
  <si>
    <t>Payment Option:</t>
  </si>
  <si>
    <t>INCENTIVE CHECK (SITE)</t>
  </si>
  <si>
    <t>INCENTIVE CHECK (COMPANY)</t>
  </si>
  <si>
    <t>INCENTIVE CHECK (3RD PARTY)</t>
  </si>
  <si>
    <t>PROJECT SITE</t>
  </si>
  <si>
    <t>TRADE ALLY</t>
  </si>
  <si>
    <t>PHONE</t>
  </si>
  <si>
    <t>ADDRESS</t>
  </si>
  <si>
    <t>Terms and Conditions</t>
  </si>
  <si>
    <t>COMPANY ADDRESS</t>
  </si>
  <si>
    <t>Electronic Signature (Authorized Representative)</t>
  </si>
  <si>
    <t>Authorized Representative Title</t>
  </si>
  <si>
    <t>APPLICATION STATUS</t>
  </si>
  <si>
    <t>TAX CREDITS AND TERMS</t>
  </si>
  <si>
    <t>PAYMENT</t>
  </si>
  <si>
    <t>AGREEMENT</t>
  </si>
  <si>
    <t>Measure</t>
  </si>
  <si>
    <t>PROGRESS</t>
  </si>
  <si>
    <t xml:space="preserve">SECTION </t>
  </si>
  <si>
    <t>TOTAL FIELDS</t>
  </si>
  <si>
    <t>% COMPLETE</t>
  </si>
  <si>
    <t>AGREEMENT AND SIGNATURE</t>
  </si>
  <si>
    <t>Rate Check</t>
  </si>
  <si>
    <t>Company information filled out?</t>
  </si>
  <si>
    <t>APPLICATION COMPLETION CHECKLIST:</t>
  </si>
  <si>
    <t>SUBMITTAL AND NEXT STEPS</t>
  </si>
  <si>
    <t>Enter numeric only (no dashes)</t>
  </si>
  <si>
    <r>
      <t>Powered By</t>
    </r>
    <r>
      <rPr>
        <sz val="14"/>
        <color indexed="8"/>
        <rFont val="Trebuchet MS"/>
        <family val="2"/>
      </rPr>
      <t>:</t>
    </r>
    <r>
      <rPr>
        <sz val="9"/>
        <color indexed="8"/>
        <rFont val="Trebuchet MS"/>
        <family val="2"/>
      </rPr>
      <t xml:space="preserve"> </t>
    </r>
    <r>
      <rPr>
        <sz val="9"/>
        <rFont val="Trebuchet MS"/>
        <family val="2"/>
      </rPr>
      <t xml:space="preserve"> Lockheed Martin</t>
    </r>
    <r>
      <rPr>
        <sz val="9"/>
        <color indexed="8"/>
        <rFont val="Trebuchet MS"/>
        <family val="2"/>
      </rPr>
      <t xml:space="preserve"> </t>
    </r>
    <r>
      <rPr>
        <b/>
        <i/>
        <sz val="9"/>
        <color rgb="FF209C2C"/>
        <rFont val="Trebuchet MS"/>
        <family val="2"/>
      </rPr>
      <t>Energy Solutions</t>
    </r>
  </si>
  <si>
    <t>Application Expiration Date</t>
  </si>
  <si>
    <t>1)</t>
  </si>
  <si>
    <t>2)</t>
  </si>
  <si>
    <t>3)</t>
  </si>
  <si>
    <t>Aaron Quinlan</t>
  </si>
  <si>
    <t>Incorporated final change recommendations from Ameren (Lori Kalmer and Lisa Monzo-Preston).  Application is now ready for first release on the website.</t>
  </si>
  <si>
    <t>Date Released</t>
  </si>
  <si>
    <t>Changed By:</t>
  </si>
  <si>
    <t>Approved By:</t>
  </si>
  <si>
    <t>Version:</t>
  </si>
  <si>
    <t>Aaron Quinlan/ Ameren/ LM Internal Reviews</t>
  </si>
  <si>
    <t>Description of Changes</t>
  </si>
  <si>
    <t>Change Log</t>
  </si>
  <si>
    <t>Sub Tabs</t>
  </si>
  <si>
    <t>Main Tabs</t>
  </si>
  <si>
    <t>WELCOME</t>
  </si>
  <si>
    <t>ABOUT</t>
  </si>
  <si>
    <t>RESOURCES</t>
  </si>
  <si>
    <t>OPERATING HOURS CALCULATOR</t>
  </si>
  <si>
    <t>COMMERCIAL KITCHEN</t>
  </si>
  <si>
    <t>CUSTOM MEASURES</t>
  </si>
  <si>
    <t>Gary Gao</t>
  </si>
  <si>
    <t>PROJECT SUMMARY</t>
  </si>
  <si>
    <t>(INSERT TITLE)</t>
  </si>
  <si>
    <t>Application Name:</t>
  </si>
  <si>
    <t>EXISTING INPUT WATTS LIST</t>
  </si>
  <si>
    <t>Invalid Selection</t>
  </si>
  <si>
    <t>**************************************</t>
  </si>
  <si>
    <t>↓INCANDESCENT↓</t>
  </si>
  <si>
    <t>Enter Watts</t>
  </si>
  <si>
    <t>250W Dimmable T3 Halogen Torchiere</t>
  </si>
  <si>
    <t>300W Dimmable T3 Halogen Torchiere</t>
  </si>
  <si>
    <t>2ft - 1 Lamp T12 - F20;   25 Actual Watts</t>
  </si>
  <si>
    <t>2ft - 2 Lamp T12 - F20;   50 Actual Watts</t>
  </si>
  <si>
    <t>3ft - 1 Lamp T12 - F30;   46 Actual Watts</t>
  </si>
  <si>
    <t>3ft - 2 Lamp T12 - F30;   73 Actual Watts</t>
  </si>
  <si>
    <t>4ft - 1 Lamp T12 - F40ES - Std Mag;   51 Actual Watts</t>
  </si>
  <si>
    <t>4ft - 2 Lamp T12 - F40ES - Std Mag;   82 Actual Watts</t>
  </si>
  <si>
    <t>4ft - 3 Lamp T12 - F40ES - Std Mag;   133 Actual Watts</t>
  </si>
  <si>
    <t>4ft - 4 Lamp T12 - F40ES - Std Mag;   164 Actual Watts</t>
  </si>
  <si>
    <t>8ft - 1 Lamp T12 - F96;   83 Actual Watts</t>
  </si>
  <si>
    <t>8ft - 2 Lamp T12- F96;   138 Actual Watts</t>
  </si>
  <si>
    <t>8ft - 3 Lamp T12- F96;   221 Actual Watts</t>
  </si>
  <si>
    <t>8ft - 1 Lamp T12 - F96HO;   125 Actual Watts</t>
  </si>
  <si>
    <t>8ft - 2 Lamp T12 - F96HO;   227 Actual Watts</t>
  </si>
  <si>
    <t>8ft - 3 Lamp T12 - F96HO;   357 Actual Watts</t>
  </si>
  <si>
    <t>8ft - 1 Lamp T12 - F96VHO;   200 Actual Watts</t>
  </si>
  <si>
    <t>8ft - 2 Lamp T12 - F96VHO;   400 Actual Watts</t>
  </si>
  <si>
    <t>8ft - 3 Lamp T12 - F96VHO;   600 Actual Watts</t>
  </si>
  <si>
    <t>U-Tube - 1 Lamp T12 - FB40;   48 Actual Watts</t>
  </si>
  <si>
    <t>U-Tube - 2 Lamp T12 - FB40ES - Std Mag;   82 Actual Watts</t>
  </si>
  <si>
    <t>2ft - 1 Lamp T8</t>
  </si>
  <si>
    <t>2ft - 2 Lamp T8</t>
  </si>
  <si>
    <t>3ft - 1 Lamp T8</t>
  </si>
  <si>
    <t>3ft - 2 Lamp T8</t>
  </si>
  <si>
    <t>4ft - 1 Lamp T8</t>
  </si>
  <si>
    <t>4ft - 2 Lamp T8</t>
  </si>
  <si>
    <t>4ft - 3 Lamp T8</t>
  </si>
  <si>
    <t>4ft - 4 Lamp T8</t>
  </si>
  <si>
    <t>8ft - 1 Lamp T8</t>
  </si>
  <si>
    <t>8ft - 2 Lamp T8</t>
  </si>
  <si>
    <t>8ft - 3 Lamp T8</t>
  </si>
  <si>
    <t>8ft - 4 Lamp T8</t>
  </si>
  <si>
    <t>8ft - 1 Lamp T8 - HO</t>
  </si>
  <si>
    <t>8ft - 2 Lamp T8 - HO</t>
  </si>
  <si>
    <t>8ft - 3 Lamp T8 - HO</t>
  </si>
  <si>
    <t>8ft - 4 Lamp T8 - HO</t>
  </si>
  <si>
    <t>U-Tube - 1 Lamp T8</t>
  </si>
  <si>
    <t>U-Tube - 2 Lamp T8</t>
  </si>
  <si>
    <t>*********************************</t>
  </si>
  <si>
    <t>↓MERCURY VAPOR↓</t>
  </si>
  <si>
    <t>MV 40W</t>
  </si>
  <si>
    <t>MV 50W</t>
  </si>
  <si>
    <t>MV 75W</t>
  </si>
  <si>
    <t>MV 100W</t>
  </si>
  <si>
    <t>MV 175W</t>
  </si>
  <si>
    <t>MV 250W</t>
  </si>
  <si>
    <t>MV 400W</t>
  </si>
  <si>
    <t>↓HIGH PRESSURE SODIUM↓</t>
  </si>
  <si>
    <t>HPS 35W</t>
  </si>
  <si>
    <t>HPS 50W</t>
  </si>
  <si>
    <t>HPS 70W</t>
  </si>
  <si>
    <t>HPS 100W</t>
  </si>
  <si>
    <t>HPS 150W</t>
  </si>
  <si>
    <t>HPS 200W</t>
  </si>
  <si>
    <t>HPS 250W</t>
  </si>
  <si>
    <t>HPS 400W</t>
  </si>
  <si>
    <t>HPS 1000W</t>
  </si>
  <si>
    <t>↓Metal Halide↓</t>
  </si>
  <si>
    <t>MH 70W</t>
  </si>
  <si>
    <t>MH 100W</t>
  </si>
  <si>
    <t>MH 175W</t>
  </si>
  <si>
    <t>MH 250W</t>
  </si>
  <si>
    <t>MH 400W</t>
  </si>
  <si>
    <t>MH 1000W</t>
  </si>
  <si>
    <t>CUSTOM  (PROVIDE DESCRIPTION)</t>
  </si>
  <si>
    <t>↓T12 (uses T8 as baseline)↓</t>
  </si>
  <si>
    <t>↓T8  Flourescent↓</t>
  </si>
  <si>
    <t>PROPOSED INPUT WATTS LIST</t>
  </si>
  <si>
    <t>↓LED↓</t>
  </si>
  <si>
    <t>LED - Custom</t>
  </si>
  <si>
    <t>↓CFL↓</t>
  </si>
  <si>
    <t>New pin based CFL fixture</t>
  </si>
  <si>
    <t>↓Hi Performance T8↓</t>
  </si>
  <si>
    <t>High Performance-T8 1L 28W</t>
  </si>
  <si>
    <t>High Performance-T8 1L 32W</t>
  </si>
  <si>
    <t>High Performance-T8 2L 28W</t>
  </si>
  <si>
    <t>High Performance-T8 2L 32W</t>
  </si>
  <si>
    <t>High Performance-T8 3L 28W</t>
  </si>
  <si>
    <t>High Performance-T8 3L 32W</t>
  </si>
  <si>
    <t>High Performance-T8 4L 28W</t>
  </si>
  <si>
    <t>High Performance-T8 4L 32W</t>
  </si>
  <si>
    <t>High Performance-T8 6L 32W</t>
  </si>
  <si>
    <t>↓T5 Fixture↓</t>
  </si>
  <si>
    <t>1 LAMP - F28 - T5</t>
  </si>
  <si>
    <t>2 LAMP - F28 - T5</t>
  </si>
  <si>
    <t>1 LAMP - F54HO - T5</t>
  </si>
  <si>
    <t>2 LAMP - F54HO - T5</t>
  </si>
  <si>
    <t>3 LAMP - F54HO - T5</t>
  </si>
  <si>
    <t>4 LAMP - F54HO - T5</t>
  </si>
  <si>
    <t>6 LAMP - F54HO - T5</t>
  </si>
  <si>
    <t>8 LAMP - F54HO - T5</t>
  </si>
  <si>
    <t>10 LAMP - F54HO - T5</t>
  </si>
  <si>
    <t>G. Gao</t>
  </si>
  <si>
    <t>EQUIPMENT TYPE</t>
  </si>
  <si>
    <t>INCENTIVE RATE</t>
  </si>
  <si>
    <t>VFD</t>
  </si>
  <si>
    <t>IT</t>
  </si>
  <si>
    <t>Custom Calculations</t>
  </si>
  <si>
    <t>7.)</t>
  </si>
  <si>
    <t>8.)</t>
  </si>
  <si>
    <t>9.)</t>
  </si>
  <si>
    <t>10.)</t>
  </si>
  <si>
    <t>per kWh reduction</t>
  </si>
  <si>
    <t>Util rate</t>
  </si>
  <si>
    <t>Incandescent - Custom</t>
  </si>
  <si>
    <t>Original Title</t>
  </si>
  <si>
    <t>Cost Benefit Calculations</t>
  </si>
  <si>
    <t>Line Loss</t>
  </si>
  <si>
    <t>Peak T&amp;D adjustment</t>
  </si>
  <si>
    <t>Capacity Reserve</t>
  </si>
  <si>
    <t>Discount Rate</t>
  </si>
  <si>
    <t>Total Avoided Costs:</t>
  </si>
  <si>
    <t>Per kW</t>
  </si>
  <si>
    <t>Discount Factor</t>
  </si>
  <si>
    <t>EUL</t>
  </si>
  <si>
    <t>Year Useful Life</t>
  </si>
  <si>
    <t>MOTOR</t>
  </si>
  <si>
    <t>PUMP</t>
  </si>
  <si>
    <r>
      <rPr>
        <sz val="10"/>
        <rFont val="Book Antiqua"/>
        <family val="1"/>
      </rPr>
      <t>Per kWh                                  (assumes $15/CO2 ton cost)</t>
    </r>
  </si>
  <si>
    <t>kW Reduction</t>
  </si>
  <si>
    <t>.5</t>
  </si>
  <si>
    <t>Created beta for custom application using Fast Track application layout</t>
  </si>
  <si>
    <t>COMPRESSED AIR</t>
  </si>
  <si>
    <t>FOOD SERVICE</t>
  </si>
  <si>
    <t>MISCELLANEOUS</t>
  </si>
  <si>
    <t>PROCESS</t>
  </si>
  <si>
    <t>WATER HEAT</t>
  </si>
  <si>
    <t>LIGHTING CONTROL</t>
  </si>
  <si>
    <t>Custom Start Measure</t>
  </si>
  <si>
    <t>Custom End Measure</t>
  </si>
  <si>
    <t>CFL - Custom</t>
  </si>
  <si>
    <t>Add Useful Life</t>
  </si>
  <si>
    <t>LEGAL COMPANY NAME:</t>
  </si>
  <si>
    <t>Company Information</t>
  </si>
  <si>
    <t>Company Name</t>
  </si>
  <si>
    <t>Mailing Address</t>
  </si>
  <si>
    <t>City, State, Zip</t>
  </si>
  <si>
    <t>Contact Name</t>
  </si>
  <si>
    <t>Title</t>
  </si>
  <si>
    <t>Primary Phone</t>
  </si>
  <si>
    <t>Email</t>
  </si>
  <si>
    <t>Company</t>
  </si>
  <si>
    <t>Site Information</t>
  </si>
  <si>
    <t>Site Name</t>
  </si>
  <si>
    <t>Rate Class</t>
  </si>
  <si>
    <t>Building Ownership</t>
  </si>
  <si>
    <t>Site Mailing Address</t>
  </si>
  <si>
    <t>Year Built</t>
  </si>
  <si>
    <t>Square Footage</t>
  </si>
  <si>
    <t>Hours of Operation</t>
  </si>
  <si>
    <t># of Floors</t>
  </si>
  <si>
    <t>Water Fuel</t>
  </si>
  <si>
    <t>Heat Fuel</t>
  </si>
  <si>
    <t>Payment Option Information</t>
  </si>
  <si>
    <t>Payment Entity</t>
  </si>
  <si>
    <t>Payment Option</t>
  </si>
  <si>
    <t>Bill Credit Account</t>
  </si>
  <si>
    <t>Payee Information</t>
  </si>
  <si>
    <t>Tax Entity</t>
  </si>
  <si>
    <t>Tax ID</t>
  </si>
  <si>
    <t>Payee Name</t>
  </si>
  <si>
    <t>Payee Phone</t>
  </si>
  <si>
    <t>Project Description</t>
  </si>
  <si>
    <t>Trade Ally/Vendor Information</t>
  </si>
  <si>
    <t>Savings &amp; Incentive Summary</t>
  </si>
  <si>
    <t>Incentive Total</t>
  </si>
  <si>
    <t>kWh Savings Total</t>
  </si>
  <si>
    <t>kW Savings Total</t>
  </si>
  <si>
    <t>Project Cost Total</t>
  </si>
  <si>
    <t>Replaced Input Watts</t>
  </si>
  <si>
    <t>Install Location</t>
  </si>
  <si>
    <t>Installed Input Watts</t>
  </si>
  <si>
    <t>Total kWh Savings</t>
  </si>
  <si>
    <t>Total kW Savings</t>
  </si>
  <si>
    <t>Automotive Services</t>
  </si>
  <si>
    <t>Government</t>
  </si>
  <si>
    <t>Page 1 of 1</t>
  </si>
  <si>
    <t>Replaced and Installed</t>
  </si>
  <si>
    <t>Total Installed Cost</t>
  </si>
  <si>
    <t>Measure #</t>
  </si>
  <si>
    <t>Customer Contact</t>
  </si>
  <si>
    <t>Application Date</t>
  </si>
  <si>
    <t>ID #</t>
  </si>
  <si>
    <t>PC</t>
  </si>
  <si>
    <t>STATUS</t>
  </si>
  <si>
    <t>ENG Review</t>
  </si>
  <si>
    <t>Review Date</t>
  </si>
  <si>
    <t>Customer Name</t>
  </si>
  <si>
    <t>Primary Contact</t>
  </si>
  <si>
    <t>Form 710</t>
  </si>
  <si>
    <t>Company Name/Title</t>
  </si>
  <si>
    <t>Total Material Cost</t>
  </si>
  <si>
    <t>Total Labor Cost</t>
  </si>
  <si>
    <t>Phone 1/Phone 2</t>
  </si>
  <si>
    <t>Standard Measure</t>
  </si>
  <si>
    <t>Units</t>
  </si>
  <si>
    <t>Replaced Watts</t>
  </si>
  <si>
    <t>Installed Watts</t>
  </si>
  <si>
    <r>
      <t>Ameren Missouri ActOnEnergy</t>
    </r>
    <r>
      <rPr>
        <vertAlign val="superscript"/>
        <sz val="8"/>
        <color indexed="8"/>
        <rFont val="Trebuchet MS"/>
        <family val="2"/>
      </rPr>
      <t>®</t>
    </r>
    <r>
      <rPr>
        <sz val="8"/>
        <color indexed="8"/>
        <rFont val="Trebuchet MS"/>
        <family val="2"/>
      </rPr>
      <t xml:space="preserve"> </t>
    </r>
    <r>
      <rPr>
        <b/>
        <i/>
        <sz val="8"/>
        <color indexed="8"/>
        <rFont val="Trebuchet MS"/>
        <family val="2"/>
      </rPr>
      <t>BizSavers</t>
    </r>
    <r>
      <rPr>
        <b/>
        <vertAlign val="superscript"/>
        <sz val="8"/>
        <color indexed="8"/>
        <rFont val="Trebuchet MS"/>
        <family val="2"/>
      </rPr>
      <t>®</t>
    </r>
    <r>
      <rPr>
        <sz val="8"/>
        <color indexed="8"/>
        <rFont val="Trebuchet MS"/>
        <family val="2"/>
      </rPr>
      <t xml:space="preserve"> program</t>
    </r>
  </si>
  <si>
    <t>kWh Reduction</t>
  </si>
  <si>
    <t>Base Equipment</t>
  </si>
  <si>
    <t>CUSTOM LIGHTING</t>
  </si>
  <si>
    <t>CUSTOM NONLIGHTING</t>
  </si>
  <si>
    <t>STANDARD LIGHTING</t>
  </si>
  <si>
    <t>STANDARD LIGHTING CONTROLS</t>
  </si>
  <si>
    <t>STANDARD REFRIDGERATION</t>
  </si>
  <si>
    <t>STANDARD MOTORS</t>
  </si>
  <si>
    <t>STANDARD COOKING</t>
  </si>
  <si>
    <t>STANDARD COMPUTER/IT</t>
  </si>
  <si>
    <t>STANDARD ELECTRIC WATER HEAT</t>
  </si>
  <si>
    <t>Measure Number</t>
  </si>
  <si>
    <t>MEASURE NUMBER</t>
  </si>
  <si>
    <t>Application Info</t>
  </si>
  <si>
    <t>ENERGY STAR® Vending Machine</t>
  </si>
  <si>
    <t>MEASURE NAME</t>
  </si>
  <si>
    <t>Incandescent to CFL - Low Watt Lamp*</t>
  </si>
  <si>
    <t>Incandescent  ≤ 100 watts</t>
  </si>
  <si>
    <t>CFL &lt; 30 watts</t>
  </si>
  <si>
    <t>Lamp</t>
  </si>
  <si>
    <t>Incandescent to CFL - High Watt Lamp*</t>
  </si>
  <si>
    <t>Incandescent  &gt; 100 watts</t>
  </si>
  <si>
    <t>CFL ≥ 30 watts</t>
  </si>
  <si>
    <t>Incandescent to LED Lamp*</t>
  </si>
  <si>
    <t>Incandescent  ≥ 35 watts and ≤ 120 watts</t>
  </si>
  <si>
    <t>LED ≤ 40 watts</t>
  </si>
  <si>
    <t>LED or ELD Exit Sign*</t>
  </si>
  <si>
    <t xml:space="preserve">Incandescent  ≥ 30 watt </t>
  </si>
  <si>
    <t>Light Emitting Diode (LED) or</t>
  </si>
  <si>
    <t>Electroluminescent Display (ELD)</t>
  </si>
  <si>
    <t>Sign</t>
  </si>
  <si>
    <t>Control Fixture  &gt; 50  and ≤ 200 watts</t>
  </si>
  <si>
    <t>Sensor</t>
  </si>
  <si>
    <t>Control Fixture &gt; 200 watts and ≤ 500 watts</t>
  </si>
  <si>
    <r>
      <t>Occupancy Sensor - Single Technology</t>
    </r>
    <r>
      <rPr>
        <b/>
        <u/>
        <sz val="8"/>
        <color theme="1"/>
        <rFont val="Arial"/>
        <family val="2"/>
      </rPr>
      <t xml:space="preserve"> Controlling Lighting Circuit</t>
    </r>
    <r>
      <rPr>
        <sz val="8"/>
        <color theme="1"/>
        <rFont val="Arial"/>
        <family val="2"/>
      </rPr>
      <t>*</t>
    </r>
  </si>
  <si>
    <t>Control Lighting Circuit &gt; 50 and ≤ 120 watts</t>
  </si>
  <si>
    <t>Control Lighting Circuit &gt; 120 watts</t>
  </si>
  <si>
    <r>
      <t xml:space="preserve">Occupancy Sensor - Dual Technology </t>
    </r>
    <r>
      <rPr>
        <b/>
        <u/>
        <sz val="8"/>
        <color theme="1"/>
        <rFont val="Arial"/>
        <family val="2"/>
      </rPr>
      <t>Controlling Lighting Circuit</t>
    </r>
    <r>
      <rPr>
        <sz val="8"/>
        <color theme="1"/>
        <rFont val="Arial"/>
        <family val="2"/>
      </rPr>
      <t>*</t>
    </r>
  </si>
  <si>
    <t>Control Lighting Circuit &gt; 150 watts</t>
  </si>
  <si>
    <t>Strip Curtain</t>
  </si>
  <si>
    <t>Glass Refrigeration Door Heater Controls</t>
  </si>
  <si>
    <t>Beverage Vending Machine Controls</t>
  </si>
  <si>
    <t>Beverage Vending Machine Control (VendingMiser® or equivalent)</t>
  </si>
  <si>
    <t>Snack Dispensing Machine Controls</t>
  </si>
  <si>
    <t>Replace non-Energy Star ®  Vending Machine</t>
  </si>
  <si>
    <t>Night Covers</t>
  </si>
  <si>
    <t>Cooler cases with no covers or replacing worn out covers</t>
  </si>
  <si>
    <t>Low or Medium Temperature  walk in or reach in (-10 to 41F) Cooler w/ Manual Closing</t>
  </si>
  <si>
    <t>Electronically Commutated  Motor (ECM)**  (Refrigeration Only)</t>
  </si>
  <si>
    <t>Shaded Pole or Permanent Split Capacitor Motor on existing refrigeration case</t>
  </si>
  <si>
    <t>Refrigerator Door LED Lighting</t>
  </si>
  <si>
    <t>ENERGY STAR® Freezer – Commercial Solid Door</t>
  </si>
  <si>
    <t>Non-ENERGY STAR® Freezer -Commercial Solid Door of equal volume installed</t>
  </si>
  <si>
    <t>ENERGY STAR® Freezer – Commercial Solid Door &lt; 15 ft³</t>
  </si>
  <si>
    <t>ENERGY STAR® Freezer – Commercial Solid Door 15  to 30 ft³</t>
  </si>
  <si>
    <t>ENERGY STAR® Freezer – Commercial Solid Door 31 to 50 ft³</t>
  </si>
  <si>
    <t>ENERGY STAR® Freezer – Commercial Solid Door &gt; 50 ft³</t>
  </si>
  <si>
    <t xml:space="preserve">ENERGY STAR® Refrigerator Commercial Glass Door </t>
  </si>
  <si>
    <t>Non-ENERGY STAR® Refrigerator Commercial Glass Door of equal volume installed</t>
  </si>
  <si>
    <t>ENERGY STAR® Refrigerator Commercial Glass Door &lt;15 ft³</t>
  </si>
  <si>
    <t>ENERGY STAR® Refrigerator Commercial Glass Door 15 to 30 ft³</t>
  </si>
  <si>
    <t>ENERGY STAR® Freezer Commercial Glass Door</t>
  </si>
  <si>
    <t>Non-ENERGY STAR® Freezer Commercial Glass Door of equal volume installed</t>
  </si>
  <si>
    <t>ENERGY STAR® Freezer Commercial Glass Door  ≤ 15 ft³</t>
  </si>
  <si>
    <t>ENERGY STAR® Freezer Commercial Glass Door 16 to 30 ft³</t>
  </si>
  <si>
    <t>ENERGY STAR® Freezer Commercial Glass Door 31 to 50 ft³</t>
  </si>
  <si>
    <t>ENERGY STAR® Freezer Commercial Glass Door  &gt; 50 ft³</t>
  </si>
  <si>
    <t>ENERGY STAR® Ice Machine</t>
  </si>
  <si>
    <t>Non-ENERGY STAR® Ice machine of equal volume</t>
  </si>
  <si>
    <t>ENERGY STAR® Ice Machine &lt; 500 lbs./day</t>
  </si>
  <si>
    <t>ENERGY STAR® Ice Machine 500 to 1,000 lbs./day</t>
  </si>
  <si>
    <t>ENERGY STAR® Ice Machine &gt; 1000 lbs./day</t>
  </si>
  <si>
    <t>ENERGY STAR® Electric Steam Cooker</t>
  </si>
  <si>
    <t>Commercial Heat Pump Water Heaters</t>
  </si>
  <si>
    <t>Standard Commercial Electric Water Heater (98% Thermal Efficiency)</t>
  </si>
  <si>
    <t>Commercial Heat Pump Water Heaters ≥ 3.0 COP 10,000 Btu/hr. – 50,000 Btu/hr.</t>
  </si>
  <si>
    <t>Commercial Heat Pump Water Heaters ≥ 3.0 COP 50,001 Btu/hr. – 100,000 Btu/hr.</t>
  </si>
  <si>
    <t>Commercial Heat Pump Water Heaters ≥ 3.0 COP 100,001 Btu/hr. – 300,000 Btu/hr.</t>
  </si>
  <si>
    <r>
      <t xml:space="preserve">Commercial Heat Pump Water Heaters ≥ 3.0 COP 301,000 Btu/hr. – 500,000 Btu/hr.  </t>
    </r>
    <r>
      <rPr>
        <b/>
        <vertAlign val="superscript"/>
        <sz val="8"/>
        <color theme="1"/>
        <rFont val="Arial"/>
        <family val="2"/>
      </rPr>
      <t>1</t>
    </r>
  </si>
  <si>
    <r>
      <t xml:space="preserve">Commercial Heat Pump Water Heaters ≥ 3.0 COP &gt; 500,000 Btu/hr.   </t>
    </r>
    <r>
      <rPr>
        <b/>
        <vertAlign val="superscript"/>
        <sz val="8"/>
        <color theme="1"/>
        <rFont val="Arial"/>
        <family val="2"/>
      </rPr>
      <t>1</t>
    </r>
  </si>
  <si>
    <t>Desktop Virtualization</t>
  </si>
  <si>
    <t>Desktop PC meeting ENERGY STAR 3.0 with standard power supply</t>
  </si>
  <si>
    <t>Variable Frequency Drives for Pumps</t>
  </si>
  <si>
    <t>Pump with no VFD</t>
  </si>
  <si>
    <t>Variable Frequency Drives for Pumps from 1 HP to 50 HP</t>
  </si>
  <si>
    <t>HP</t>
  </si>
  <si>
    <t>Lighting</t>
  </si>
  <si>
    <t>Electric Water Heating</t>
  </si>
  <si>
    <t>Computer/IT</t>
  </si>
  <si>
    <t>Motors</t>
  </si>
  <si>
    <t>Lighting Controls</t>
  </si>
  <si>
    <t xml:space="preserve">Standard Incentives </t>
  </si>
  <si>
    <t>For Ameren Missouri's Commercial and Industrial electric customers</t>
  </si>
  <si>
    <t>Standard Motors Measures</t>
  </si>
  <si>
    <t>Occupancy Sensor-Fixture Mounted (High Watt)</t>
  </si>
  <si>
    <t>Occupancy Sensor-Fixture Mounted (Low Watt)</t>
  </si>
  <si>
    <t>Occupancy Sensor-Circuit-Single Technology (Low Watt)</t>
  </si>
  <si>
    <t>Occupancy Sensor-Circuit-Single Technology (High Watt)</t>
  </si>
  <si>
    <t>Occupancy Sensor-Circuit-Dual Technology</t>
  </si>
  <si>
    <t>Standard Check</t>
  </si>
  <si>
    <t>&gt; 50 W and ≤ 200 W</t>
  </si>
  <si>
    <t>&gt; 120 W</t>
  </si>
  <si>
    <t>&gt; 150 W</t>
  </si>
  <si>
    <t>&gt; 50 W and ≤ 120 W</t>
  </si>
  <si>
    <t>&gt; 200 W and ≤ 500 W</t>
  </si>
  <si>
    <t>ENERGY STAR® Electric Steam Cooker with ≤ 26% efficiency</t>
  </si>
  <si>
    <t>Commercial Electric Water Heater (98% Thermal Efficiency)</t>
  </si>
  <si>
    <t>Commercial Heat Pump Water Heaters 10,000 Btu/hr – 50,000 Btu/hr (≥ 3.0 COP)</t>
  </si>
  <si>
    <t>Commercial Heat Pump Water Heaters 50,001 Btu/hr – 100,000 Btu/hr (≥ 3.0 COP)</t>
  </si>
  <si>
    <t>Commercial Heat Pump Water Heaters 100,001 Btu/hr – 300,000 Btu/hr (≥ 3.0 COP)</t>
  </si>
  <si>
    <t>Commercial Heat Pump Water Heaters 301,000 Btu/hr – 500,000 Btu/hr (≥ 3.0 COP)</t>
  </si>
  <si>
    <t>Commercial Heat Pump Water Heaters &gt;500,000 Btu/hr (≥ 3.0 COP)</t>
  </si>
  <si>
    <t>Completion Date</t>
  </si>
  <si>
    <r>
      <t xml:space="preserve">ActOnEnergy® </t>
    </r>
    <r>
      <rPr>
        <b/>
        <i/>
        <sz val="12"/>
        <color indexed="8"/>
        <rFont val="Arial"/>
        <family val="2"/>
      </rPr>
      <t>BizSavers</t>
    </r>
    <r>
      <rPr>
        <sz val="12"/>
        <color indexed="8"/>
        <rFont val="Arial"/>
        <family val="2"/>
      </rPr>
      <t>® Program</t>
    </r>
  </si>
  <si>
    <t>Project Summary</t>
  </si>
  <si>
    <t>TRADE ALLY (3RD PARTY RELEASE)</t>
  </si>
  <si>
    <t>OTHER (3RD PARTY RELEASE)</t>
  </si>
  <si>
    <t>Payee Preference</t>
  </si>
  <si>
    <t>Bill Credit Acc #</t>
  </si>
  <si>
    <t>STANDARD MEASURES</t>
  </si>
  <si>
    <t>Addl. Account #</t>
  </si>
  <si>
    <t>Account #</t>
  </si>
  <si>
    <t>High Performance-T8 1L 25W</t>
  </si>
  <si>
    <t>High Performance-T8 2L 25W</t>
  </si>
  <si>
    <t>High Performance-T8 3L 25W</t>
  </si>
  <si>
    <t>High Performance-T8 4L 25W</t>
  </si>
  <si>
    <t>T8 - 4ft - 1 Lamp - 25W</t>
  </si>
  <si>
    <t>INCANDESCENT FIXTURES</t>
  </si>
  <si>
    <t>T8 - 4ft - 1 Lamp - 28W</t>
  </si>
  <si>
    <t>T8 - 4ft - 1 Lamp - 32W</t>
  </si>
  <si>
    <t>T8 - 4ft - 2 Lamp - 25W</t>
  </si>
  <si>
    <t>T8 - 4ft - 2 Lamp - 28W</t>
  </si>
  <si>
    <t>T8 - 4ft - 2 Lamp - 32W</t>
  </si>
  <si>
    <t>T-12 FIXTURES</t>
  </si>
  <si>
    <t>T8 - 4ft - 3 Lamp - 25W</t>
  </si>
  <si>
    <t>T8 - 4ft - 3 Lamp - 28W</t>
  </si>
  <si>
    <t>T8 - 4ft - 3 Lamp - 32W</t>
  </si>
  <si>
    <t>T8 - 4ft - 4 Lamp - 25W</t>
  </si>
  <si>
    <t>T8 - 4ft - 4 Lamp - 28W</t>
  </si>
  <si>
    <t>T8 - 4ft - 4 Lamp - 32W</t>
  </si>
  <si>
    <t>T8 - 4ft - 6 Lamp - 32W</t>
  </si>
  <si>
    <t>T5 - 4ft - 1 Lamp - 28W</t>
  </si>
  <si>
    <t>T5 - 4ft - 2 Lamp - 28W</t>
  </si>
  <si>
    <t>T5 - 4ft - 1 Lamp - 54W - HO</t>
  </si>
  <si>
    <t>T5 - 4ft - 2 Lamp - 54W - HO</t>
  </si>
  <si>
    <t>T5 - 4ft - 3 Lamp - 54W - HO</t>
  </si>
  <si>
    <t>T5 - 4ft - 4 Lamp - 54W - HO</t>
  </si>
  <si>
    <t>T5 - 4ft - 6 Lamp - 54W - HO</t>
  </si>
  <si>
    <t>T5 - 4ft - 8 Lamp - 54W - HO</t>
  </si>
  <si>
    <t>T5 - 4ft - 10 Lamp - 54W - HO</t>
  </si>
  <si>
    <t>Enter Fixture Watts</t>
  </si>
  <si>
    <t>T8 - 2ft - 1 Lamp - 18W</t>
  </si>
  <si>
    <t>T8 - 2ft - 2 Lamp - 18W</t>
  </si>
  <si>
    <t>T8 - 3ft - 1 Lamp - 28W</t>
  </si>
  <si>
    <t>T8 - 3ft - 2 Lamp - 28W</t>
  </si>
  <si>
    <t>T8 - U-Tube - 1 Lamp - 30W</t>
  </si>
  <si>
    <t>T8 - U-Tube - 2 Lamp - 30W</t>
  </si>
  <si>
    <t>MERCURY VAPOR FIXTURES</t>
  </si>
  <si>
    <t>HIGH PRESSURE SODIUM FIXTURES</t>
  </si>
  <si>
    <t>METAL HALIDE FIXTURES</t>
  </si>
  <si>
    <t>PUMP MOTOR VFD</t>
  </si>
  <si>
    <t>Incremental Cost</t>
  </si>
  <si>
    <t>Ameren Mo Measure Table</t>
  </si>
  <si>
    <t>T8 - 8ft - 1 Lamp - 59W</t>
  </si>
  <si>
    <t>T8 - 8ft - 2 Lamp - 59W</t>
  </si>
  <si>
    <t>T8 - 8ft - 3 Lamp - 59W</t>
  </si>
  <si>
    <t>T8 - 8ft - 4 Lamp - 59W</t>
  </si>
  <si>
    <t>T8 - 8ft - 1 Lamp - 86W - HO</t>
  </si>
  <si>
    <t>T8 - 8ft - 2 Lamp - 86W - HO</t>
  </si>
  <si>
    <t>T8 - 8ft - 3 Lamp - 86W - HO</t>
  </si>
  <si>
    <t>T8 - 8ft - 4 Lamp - 86W - HO</t>
  </si>
  <si>
    <t>T-8 FIXTURES (PICK BELOW)</t>
  </si>
  <si>
    <t xml:space="preserve">T-8 FIXTURES </t>
  </si>
  <si>
    <t>LED TYPES (PICK BELOW)</t>
  </si>
  <si>
    <t>CFL TYPES (PICK BELOW)</t>
  </si>
  <si>
    <t>T-5 FIXTURES (PICK BELOW)</t>
  </si>
  <si>
    <t>Not Eligible EXISTING</t>
  </si>
  <si>
    <t>Not Eligible PROPOSED</t>
  </si>
  <si>
    <t>Cost Basis</t>
  </si>
  <si>
    <t>Incremental</t>
  </si>
  <si>
    <t xml:space="preserve">NON-LIGHTING </t>
  </si>
  <si>
    <t xml:space="preserve">LIGHTING </t>
  </si>
  <si>
    <t>Invalid</t>
  </si>
  <si>
    <t>BUILDING ENVELOPE</t>
  </si>
  <si>
    <t>MOTORS</t>
  </si>
  <si>
    <t>Ameren Mo Standard 100S Effective Date 10/15/14</t>
  </si>
  <si>
    <t>Ameren Mo Standard 100S V3.1 Effective Date Oct 2014</t>
  </si>
  <si>
    <t>Ameren Mo Standard 100S Effective Date Oct 2014</t>
  </si>
  <si>
    <t>1</t>
  </si>
  <si>
    <t>Made final changes to tool, ready to send to Ameren</t>
  </si>
  <si>
    <t>PUMP MOTOR TOTALS</t>
  </si>
  <si>
    <t>3.0</t>
  </si>
  <si>
    <t>Changed versioning to 3.0 to upgrade from current v2.4 tool</t>
  </si>
  <si>
    <r>
      <t xml:space="preserve">Occupancy Sensor - </t>
    </r>
    <r>
      <rPr>
        <b/>
        <u/>
        <sz val="8"/>
        <color theme="1"/>
        <rFont val="Arial"/>
        <family val="2"/>
      </rPr>
      <t>Fixture Mounted</t>
    </r>
    <r>
      <rPr>
        <sz val="8"/>
        <color theme="1"/>
        <rFont val="Arial"/>
        <family val="2"/>
      </rPr>
      <t xml:space="preserve"> (Low Watt Fixture)*</t>
    </r>
  </si>
  <si>
    <r>
      <t xml:space="preserve">Occupancy Sensor - </t>
    </r>
    <r>
      <rPr>
        <b/>
        <u/>
        <sz val="8"/>
        <color theme="1"/>
        <rFont val="Arial"/>
        <family val="2"/>
      </rPr>
      <t>Fixture Mounted</t>
    </r>
    <r>
      <rPr>
        <b/>
        <sz val="8"/>
        <color theme="1"/>
        <rFont val="Arial"/>
        <family val="2"/>
      </rPr>
      <t xml:space="preserve"> </t>
    </r>
    <r>
      <rPr>
        <sz val="8"/>
        <color theme="1"/>
        <rFont val="Arial"/>
        <family val="2"/>
      </rPr>
      <t>(High Watt Fixture)*</t>
    </r>
  </si>
  <si>
    <t>Electric Steam Cooker with ≤ 26% efficiency</t>
  </si>
  <si>
    <t>3.01</t>
  </si>
  <si>
    <t>Added project number to 720 and 730, fixed Inspection form print pages, fixed 710 mislabel, added required field notice in Custom</t>
  </si>
  <si>
    <t>3.02</t>
  </si>
  <si>
    <t>Fixed rounding inconsistency with ESP, added summary to 710 Measure, added line # to 710 Measure, added project # to Inspection, deleted 3rd party signature requirement for 730 3rd party payment, moved Refridgeration LED Case Lighting to top, reworded Project Review steps</t>
  </si>
  <si>
    <t>Fixed locked IT labor cost, lined up Lighting Control total, changed quantity number to whole numbers.</t>
  </si>
  <si>
    <t>3.03</t>
  </si>
  <si>
    <t>fixed refrigeration LED case lighting issue, added notice for lodging guest room hours (in SD lighting, 710 Summary, hours conditional formatting), combined payee first and last name</t>
  </si>
  <si>
    <t>3.04</t>
  </si>
  <si>
    <t>Baseline Watt</t>
  </si>
  <si>
    <t>Actual Watt</t>
  </si>
  <si>
    <t>INCENTIVIZED SAVINGS</t>
  </si>
  <si>
    <t>BASELINE SAVINGS TOTAL (KWH)</t>
  </si>
  <si>
    <t>OFFER AND COMPLETION FORMS</t>
  </si>
  <si>
    <t>I am authorizing this payment of my incentive to the third party (“Payee”) named above and I understand that I will not be receiving the incentive check from Ameren Missouri.  I also understand that my release of the payment to the third party does not exempt me from the incentive requirements outlined in this application.   Tax Liability:  Incentives are taxable if greater than $600 for business customers, and will be reported to the IRS unless you are exempt.  Ameren Missouri will report your incentives as income to you on the IRS Form 1099 unless you have checked “Corporation" or “Exempt” tax status above.  You are urged to consult your tax advisor concerning the taxability of incentives.  Ameren Missouri is not responsible for any taxes that may be imposed on your business as a result of receipt of this incentive.</t>
  </si>
  <si>
    <t>T12 - 2ft - 1 Lamp - 25W Actual</t>
  </si>
  <si>
    <t>T12 - 2ft - 2 Lamp - 50W Actual</t>
  </si>
  <si>
    <t>T12 - 3ft - 1 Lamp - 46W Actual</t>
  </si>
  <si>
    <t>T12 - 3ft - 2 Lamp - 73W Actual</t>
  </si>
  <si>
    <t>T12 - 4ft - 1 Lamp - 51W Actual</t>
  </si>
  <si>
    <t>T12 - 4ft - 2 Lamp - 82W Actual</t>
  </si>
  <si>
    <t>T12 - 4ft - 3 Lamp - 133W Actual</t>
  </si>
  <si>
    <t>T12 - 4ft - 4 Lamp - 164W Actual</t>
  </si>
  <si>
    <t>T12 - 8ft - 1 Lamp - 83W Actual</t>
  </si>
  <si>
    <t>T12 - 8ft - 2 Lamp - 138W Actual</t>
  </si>
  <si>
    <t>T12 - 8ft - 3 Lamp - 221W Actual</t>
  </si>
  <si>
    <t>T12 - 8ft - 1 Lamp - HO - 125W Actual</t>
  </si>
  <si>
    <t>T12 - 8ft - 2 Lamp - HO - 227W Actual</t>
  </si>
  <si>
    <t>T12 - 8ft - 3 Lamp - HO - 357W Actual</t>
  </si>
  <si>
    <t>T12 - 8ft - 1 Lamp  - VHO - 200W Actual</t>
  </si>
  <si>
    <t>T12 - 8ft - 2 Lamp - VHO - 400W Actual</t>
  </si>
  <si>
    <t>T12 - 8ft - 3 Lamp - VHO - 600W Actual</t>
  </si>
  <si>
    <t>T12 - U-Tube - 1 Lamp - 51W Actual</t>
  </si>
  <si>
    <t>T12 - U-Tube - 2 Lamp - 82W Actual</t>
  </si>
  <si>
    <t>FINAL STEPS</t>
  </si>
  <si>
    <t>ACCESS OFFER FORM</t>
  </si>
  <si>
    <t>ACCESS COMPLETION FORM</t>
  </si>
  <si>
    <t>3.1</t>
  </si>
  <si>
    <t>8ft - 4 Lamp T12 - F96;   276 Actual Watts</t>
  </si>
  <si>
    <t>T12 - 8ft - 4 Lamp - 276W Actual</t>
  </si>
  <si>
    <t>added new PC/Eng, corrected occ sensor deemed kWh, T12 using T8 baseline wattage, added new buttons for Offer and Completion forms, edit buttons in completion form, total cost rounded, color scheme adjustment</t>
  </si>
  <si>
    <t>Values</t>
  </si>
  <si>
    <t>ACTUAL SAVINGS TOTAL (KWH)</t>
  </si>
  <si>
    <t>3.11</t>
  </si>
  <si>
    <t>Separated PC view project totals from application view totals</t>
  </si>
  <si>
    <t>$/MWh</t>
  </si>
  <si>
    <t>$/kW</t>
  </si>
  <si>
    <t>Reserve</t>
  </si>
  <si>
    <t>sum</t>
  </si>
  <si>
    <t>$/kwh</t>
  </si>
  <si>
    <t>End Use to Coincident Peak Demand Factors</t>
  </si>
  <si>
    <t>Factor</t>
  </si>
  <si>
    <t>Air Comp</t>
  </si>
  <si>
    <t>Building Shell</t>
  </si>
  <si>
    <t>Cooking</t>
  </si>
  <si>
    <t>Cooling</t>
  </si>
  <si>
    <t>Ext Lighting</t>
  </si>
  <si>
    <t>Heating</t>
  </si>
  <si>
    <t>Miscellaneous</t>
  </si>
  <si>
    <t>Process</t>
  </si>
  <si>
    <t>Water Heating</t>
  </si>
  <si>
    <t>THIS CONTRACT CONTAINS A BINDING ARBITRATION PROVISION WHICH MAY BE ENFORCED BY THE PARTIES</t>
  </si>
  <si>
    <t>Application Version</t>
  </si>
  <si>
    <t>3.15</t>
  </si>
  <si>
    <t>Temporary Custom ONLY application. Updated avoided cost and integrated end use values.</t>
  </si>
  <si>
    <t>3.18</t>
  </si>
  <si>
    <t>Released to website. Fixed date limitations</t>
  </si>
  <si>
    <t>3.19</t>
  </si>
  <si>
    <t>Made hyperlink adjustments</t>
  </si>
  <si>
    <t>3.20</t>
  </si>
  <si>
    <t>Custom lighting using T12 actual watts</t>
  </si>
  <si>
    <t>2.22</t>
  </si>
  <si>
    <t>Fixed offer letter with dates and cap language.</t>
  </si>
  <si>
    <t>Trade Ally Application</t>
  </si>
  <si>
    <t>Toll-Free 1.866.941.7299</t>
  </si>
  <si>
    <t>MAIN CONTACT</t>
  </si>
  <si>
    <t>WEBSITE</t>
  </si>
  <si>
    <t>DIVERSITY INFORMATION</t>
  </si>
  <si>
    <t>Describe energy efficiency upgrades &amp; overall project(s)</t>
  </si>
  <si>
    <t xml:space="preserve">Toll-Free 1.866.941.7299 </t>
  </si>
  <si>
    <t>(To be signed by the authorized representative associated with the Trade Ally company as listed on the "Company" tab.)</t>
  </si>
  <si>
    <t>CO-BRANDING AGREEMENT</t>
  </si>
  <si>
    <t>Click here to view the Co-Branding guidelines.</t>
  </si>
  <si>
    <t>TRADE ALLY TERMS AND CONDITIONS</t>
  </si>
  <si>
    <t>APPLICATION</t>
  </si>
  <si>
    <t>AGREEMENTS AND TERMS &amp; CONDITIONS</t>
  </si>
  <si>
    <t>SERVICES &amp; SERVICE AREA</t>
  </si>
  <si>
    <t>CUSTOMER REFERENCES</t>
  </si>
  <si>
    <t>CO-BRANDING GUIDELINES</t>
  </si>
  <si>
    <t>CO-BRANDING GUIDELINES (CONT.)</t>
  </si>
  <si>
    <t>ADDITIONAL COMPANY CONTACTS</t>
  </si>
  <si>
    <t>CompanyName</t>
  </si>
  <si>
    <t>ContactFirstName</t>
  </si>
  <si>
    <t>ContactLastName</t>
  </si>
  <si>
    <t>ContactEmail</t>
  </si>
  <si>
    <t>BizSavers@ameren.com</t>
  </si>
  <si>
    <t>CERTIFICATE NUMBER</t>
  </si>
  <si>
    <t>CERTIFICATE ISSUED DATE</t>
  </si>
  <si>
    <t>CERTIFICATE EXPIRATION DATE</t>
  </si>
  <si>
    <t>DIVERSE BUSINESS TYPE</t>
  </si>
  <si>
    <t>ISSUED ORGANIZATION TYPE</t>
  </si>
  <si>
    <t>Minority Business Enterprise (MBE)</t>
  </si>
  <si>
    <t>Women Business Enterprise (WBE)</t>
  </si>
  <si>
    <t>Small Business Enterprise (SBE)</t>
  </si>
  <si>
    <t>Not Applicable</t>
  </si>
  <si>
    <t>Disadvantage Business Enterprise (DBE)</t>
  </si>
  <si>
    <t>Veteran Business Enterprise (VBE)</t>
  </si>
  <si>
    <t>Disabled Veteran Business Enterprise (DVBE)</t>
  </si>
  <si>
    <t>LGBT Business Enterprise (LGBTBE)</t>
  </si>
  <si>
    <t>Federal</t>
  </si>
  <si>
    <t>State</t>
  </si>
  <si>
    <t>City/County</t>
  </si>
  <si>
    <t>3rd Party</t>
  </si>
  <si>
    <t>Terms &amp; Conditions reviewed and signed?</t>
  </si>
  <si>
    <t>Co-Branding Guildelines reviewed and signed?</t>
  </si>
  <si>
    <t>Services &amp; Service Area information filled out?</t>
  </si>
  <si>
    <t>Additional Contact information filled out?</t>
  </si>
  <si>
    <t>Project References filled out?</t>
  </si>
  <si>
    <t>Application Agreement &amp; Signature?</t>
  </si>
  <si>
    <t xml:space="preserve">Once your application has been received, you can expect a response within two business days confirming receipt. </t>
  </si>
  <si>
    <t>By my signature below, I represent and warrant that (i) I am duly authorized to submit this Application; (ii) the information provided in this Application and any other related documents delivered to Ameren Missouri is true, accurate and complete; (iii) I have read this Application in its entirety, (iv) that my marketing materials must adhere to the logo and messaging guidelines; (v) I understand that my proposed co-branding materials must be pre-approved by Ameren Missouri; and (vi) I understand and accept the terms and conditions contained in this Application. I further understand that the approval or denial of the Application is in the sole discretion of Ameren Missouri and that only upon receipt of any Program-Specific Application Approval Notice will Applicant be a registered Trade Ally of Ameren Missouri.</t>
  </si>
  <si>
    <t>Once you're ready to submit, you can send your completed application to our main email address:</t>
  </si>
  <si>
    <t>APPLICATION REVIEW AND SUBMITTAL</t>
  </si>
  <si>
    <t>COMPRESSED AIR SYSTEMS</t>
  </si>
  <si>
    <t>RETRO-COMMISSIONING</t>
  </si>
  <si>
    <t>Trade Ally Instructions:</t>
  </si>
  <si>
    <t xml:space="preserve">Trade Ally (Insured) Information  </t>
  </si>
  <si>
    <t>Please note that the Trade Ally agreement may have additional types of insurance requirements. Please also note in your records that Ameren Missouri is a Certificate Holder and Additional Insured and should be notified of renewals, cancellations or changes in coverage.</t>
  </si>
  <si>
    <t>Please email or fax the certificate directly to:</t>
  </si>
  <si>
    <t>1000 Clark Ave., 4th Floor</t>
  </si>
  <si>
    <t>St. Louis, MO 63102</t>
  </si>
  <si>
    <t xml:space="preserve">Email: BizSavers@ameren.com  </t>
  </si>
  <si>
    <t>Complete this form and fax to your insurance agent to request a Certificate of Insurance as required by Ameren Missouri.</t>
  </si>
  <si>
    <t xml:space="preserve">Insurance Agent Instructions: </t>
  </si>
  <si>
    <t>Ameren Missouri operates several energy efficiency programs in Missouri. The company listed above has applied to become a Trade Ally contractor for the Ameren Missouri BizSavers® program. Ameren Missouri requires all approved Trade Allies to maintain the specified insurance coverages described below.</t>
  </si>
  <si>
    <t>Fax: 314-814-8900</t>
  </si>
  <si>
    <t>Phone: 866-941-7299</t>
  </si>
  <si>
    <t>Faxable Insurance Request Form</t>
  </si>
  <si>
    <t xml:space="preserve">Company Name _________________________________ Contact Name ___________________________________  </t>
  </si>
  <si>
    <r>
      <rPr>
        <b/>
        <sz val="11"/>
        <color theme="1"/>
        <rFont val="Calibri"/>
        <family val="2"/>
        <scheme val="minor"/>
      </rPr>
      <t>Requested Certificate of Insurance Information</t>
    </r>
    <r>
      <rPr>
        <sz val="11"/>
        <color theme="1"/>
        <rFont val="Calibri"/>
        <family val="2"/>
        <scheme val="minor"/>
      </rPr>
      <t xml:space="preserve">: The insurance carried by the Company named above </t>
    </r>
    <r>
      <rPr>
        <i/>
        <sz val="11"/>
        <color theme="1"/>
        <rFont val="Calibri"/>
        <family val="2"/>
        <scheme val="minor"/>
      </rPr>
      <t>must cover the work it will perform as a Trade Ally of the program(s) that it is applying to participate in</t>
    </r>
    <r>
      <rPr>
        <sz val="11"/>
        <color theme="1"/>
        <rFont val="Calibri"/>
        <family val="2"/>
        <scheme val="minor"/>
      </rPr>
      <t xml:space="preserve"> and cannot have any exclusion for the type(s) of damage that it may cause as a result of that work. The required Certificate(s) of Insurance should specifically name Ameren Missouri as a Certificate Holder and must show, at the least, the following:</t>
    </r>
  </si>
  <si>
    <t>Occurrence based Commercial General Liability Insurance (including products and completed operations coverage)</t>
  </si>
  <si>
    <t>With combined single limits, per accident, of not less than $1,000,000 for bodily injury, including death and property damage; and</t>
  </si>
  <si>
    <t>Ameren Missouri must be specifically named as an Additional Insured</t>
  </si>
  <si>
    <t xml:space="preserve">   </t>
  </si>
  <si>
    <t>Workers’ Compensation insurance with statutory limits and employer's liability insurance with not less than $500,000.</t>
  </si>
  <si>
    <t>Comprehensive Auto Liability Insurance for bodily injury and property damage of $1,000,000 per accident for each company-owned vehicle.</t>
  </si>
  <si>
    <t xml:space="preserve">o   </t>
  </si>
  <si>
    <t xml:space="preserve">•   </t>
  </si>
  <si>
    <r>
      <t xml:space="preserve">Ameren Missouri </t>
    </r>
    <r>
      <rPr>
        <b/>
        <i/>
        <sz val="11"/>
        <color theme="1"/>
        <rFont val="Calibri"/>
        <family val="2"/>
        <scheme val="minor"/>
      </rPr>
      <t>BizSavers</t>
    </r>
    <r>
      <rPr>
        <sz val="11"/>
        <color theme="1"/>
        <rFont val="Calibri"/>
        <family val="2"/>
        <scheme val="minor"/>
      </rPr>
      <t xml:space="preserve"> Program</t>
    </r>
  </si>
  <si>
    <r>
      <t>AmerenMissouri.com/</t>
    </r>
    <r>
      <rPr>
        <b/>
        <i/>
        <sz val="11"/>
        <color rgb="FF1B6CB5"/>
        <rFont val="Arial"/>
        <family val="2"/>
      </rPr>
      <t>BizSavers</t>
    </r>
  </si>
  <si>
    <t>FAXABLE INSURANCE REQUEST FORM</t>
  </si>
  <si>
    <t xml:space="preserve">Street _________________________________________ City ________________________ State/Zip  ___________ </t>
  </si>
  <si>
    <t xml:space="preserve">eMail ______________________________________ Phone ____________________ Fax _____________________  </t>
  </si>
  <si>
    <t>Ready for submittal when all fields are complete.</t>
  </si>
  <si>
    <t>4)</t>
  </si>
  <si>
    <t>Request proof of insurance from your insurance company. Your certificate of insurance will be needed to process your application.</t>
  </si>
  <si>
    <t>All applicants must show proof of insurance. Submit your Request for Insurance Form to your insurance company. Then, your insurance company will send the certificate of insurance directly to our office.</t>
  </si>
  <si>
    <t>CERTIFICATE OF INSURANCE</t>
  </si>
  <si>
    <r>
      <t xml:space="preserve">* </t>
    </r>
    <r>
      <rPr>
        <b/>
        <i/>
        <sz val="8"/>
        <color rgb="FFC00000"/>
        <rFont val="Arial"/>
        <family val="2"/>
      </rPr>
      <t>Required Field</t>
    </r>
  </si>
  <si>
    <r>
      <t xml:space="preserve">By providing an electronic signature below you understand and agree to comply with the Terms and Conditions of the Ameren Missouri's </t>
    </r>
    <r>
      <rPr>
        <b/>
        <i/>
        <sz val="9"/>
        <rFont val="Arial"/>
        <family val="2"/>
      </rPr>
      <t>BizSavers</t>
    </r>
    <r>
      <rPr>
        <b/>
        <sz val="9"/>
        <rFont val="Arial"/>
        <family val="2"/>
      </rPr>
      <t xml:space="preserve"> Trade Ally Network.</t>
    </r>
  </si>
  <si>
    <r>
      <t xml:space="preserve">BUSINESS TYPE - </t>
    </r>
    <r>
      <rPr>
        <i/>
        <sz val="9"/>
        <color rgb="FF002060"/>
        <rFont val="Arial"/>
        <family val="2"/>
      </rPr>
      <t xml:space="preserve">Select </t>
    </r>
    <r>
      <rPr>
        <i/>
        <u/>
        <sz val="9"/>
        <color rgb="FF002060"/>
        <rFont val="Arial"/>
        <family val="2"/>
      </rPr>
      <t>one</t>
    </r>
  </si>
  <si>
    <r>
      <t>PROVIDER INQUIRY -</t>
    </r>
    <r>
      <rPr>
        <i/>
        <sz val="9"/>
        <color rgb="FF002060"/>
        <rFont val="Arial"/>
        <family val="2"/>
      </rPr>
      <t xml:space="preserve"> Check if interested in becoming an approved provider </t>
    </r>
  </si>
  <si>
    <r>
      <t>TRADE ALLY (3</t>
    </r>
    <r>
      <rPr>
        <vertAlign val="superscript"/>
        <sz val="8"/>
        <color theme="1"/>
        <rFont val="Arial"/>
        <family val="2"/>
      </rPr>
      <t>RD</t>
    </r>
    <r>
      <rPr>
        <sz val="8"/>
        <color theme="1"/>
        <rFont val="Arial"/>
        <family val="2"/>
      </rPr>
      <t xml:space="preserve"> PARTY RELEASE)</t>
    </r>
  </si>
  <si>
    <r>
      <t>OTHER (3</t>
    </r>
    <r>
      <rPr>
        <vertAlign val="superscript"/>
        <sz val="8"/>
        <color theme="1"/>
        <rFont val="Arial"/>
        <family val="2"/>
      </rPr>
      <t>RD</t>
    </r>
    <r>
      <rPr>
        <sz val="8"/>
        <color theme="1"/>
        <rFont val="Arial"/>
        <family val="2"/>
      </rPr>
      <t xml:space="preserve"> PARTY RELEASE)</t>
    </r>
  </si>
  <si>
    <r>
      <t>CUSTOMER REFERENCES -</t>
    </r>
    <r>
      <rPr>
        <i/>
        <sz val="9"/>
        <color rgb="FF002060"/>
        <rFont val="Arial"/>
        <family val="2"/>
      </rPr>
      <t xml:space="preserve"> Describe three of your company's past energy efficiency projects</t>
    </r>
  </si>
  <si>
    <r>
      <t xml:space="preserve">As a participant in Ameren Missouri's </t>
    </r>
    <r>
      <rPr>
        <b/>
        <i/>
        <sz val="8"/>
        <color theme="1"/>
        <rFont val="Arial"/>
        <family val="2"/>
      </rPr>
      <t>BizSavers</t>
    </r>
    <r>
      <rPr>
        <sz val="8"/>
        <color theme="1"/>
        <rFont val="Arial"/>
        <family val="2"/>
      </rPr>
      <t>® Program, you have the option to have your incentive for energy efficiency upgrades credited to your electric utility bill instead of receiving a check from Ameren Missouri.  A line item that reads "credit" will appear on your next electric bill.  Please check the box below and enter the Ameren Missouri account you would like to receive a bill credit.  Tax Liability:  Incentives are taxable if greater than $600 for business customers, and will be reported to the IRS unless you are exempt.  Ameren Missouri will report your incentives as income to you on the IRS Form 1099 unless you have checked “Corporation" or “Exempt” tax status above.  You are urged to consult your tax advisor concerning the taxability of incentives.  Ameren Missouri is not responsible for any taxes that may be imposed on your business as a result of receipt of this incentive.</t>
    </r>
  </si>
  <si>
    <r>
      <rPr>
        <b/>
        <i/>
        <sz val="10"/>
        <color rgb="FFC00000"/>
        <rFont val="Arial"/>
        <family val="2"/>
      </rPr>
      <t xml:space="preserve">* </t>
    </r>
    <r>
      <rPr>
        <b/>
        <i/>
        <sz val="8"/>
        <color rgb="FFC00000"/>
        <rFont val="Arial"/>
        <family val="2"/>
      </rPr>
      <t>Required Field</t>
    </r>
  </si>
  <si>
    <t>Trade Ally Co-Branding Guidelines</t>
  </si>
  <si>
    <r>
      <t>AmerenMissouri.com/</t>
    </r>
    <r>
      <rPr>
        <b/>
        <i/>
        <sz val="12"/>
        <color theme="1"/>
        <rFont val="Arial"/>
        <family val="2"/>
      </rPr>
      <t>BizSavers</t>
    </r>
  </si>
  <si>
    <t>Yes</t>
  </si>
  <si>
    <t>No</t>
  </si>
  <si>
    <t>By providing an electronic signature below you indicate that you have read, understand, and agree to the Co-Branded Marketing guidelines if you should become an approved TA and decide to utilize Ameren Missouri’s Trade Ally Co-Branding.</t>
  </si>
  <si>
    <t>PROJECT SITE NAME:</t>
  </si>
  <si>
    <r>
      <t>Ameren Missouri</t>
    </r>
    <r>
      <rPr>
        <sz val="8"/>
        <color indexed="8"/>
        <rFont val="Arial"/>
        <family val="2"/>
      </rPr>
      <t xml:space="preserve"> </t>
    </r>
    <r>
      <rPr>
        <b/>
        <i/>
        <sz val="8"/>
        <color indexed="8"/>
        <rFont val="Arial"/>
        <family val="2"/>
      </rPr>
      <t>BizSavers</t>
    </r>
    <r>
      <rPr>
        <b/>
        <vertAlign val="superscript"/>
        <sz val="8"/>
        <color indexed="8"/>
        <rFont val="Arial"/>
        <family val="2"/>
      </rPr>
      <t>®</t>
    </r>
    <r>
      <rPr>
        <sz val="8"/>
        <color indexed="8"/>
        <rFont val="Arial"/>
        <family val="2"/>
      </rPr>
      <t xml:space="preserve"> Program</t>
    </r>
  </si>
  <si>
    <t xml:space="preserve">Signature only required if you wish to participate in any co-branding opportunities. </t>
  </si>
  <si>
    <t>Trade Ally Terms and Conditions</t>
  </si>
  <si>
    <t xml:space="preserve">          </t>
  </si>
  <si>
    <r>
      <t xml:space="preserve">SERVICES OFFERED - </t>
    </r>
    <r>
      <rPr>
        <i/>
        <sz val="9"/>
        <color rgb="FF002060"/>
        <rFont val="Arial"/>
        <family val="2"/>
      </rPr>
      <t>Select the services you currently provide</t>
    </r>
  </si>
  <si>
    <t xml:space="preserve">Ameren Missouri will make a determination within 30 days of application receipt and inform applicants in writing. </t>
  </si>
  <si>
    <t>NEW CONSTRUCTION</t>
  </si>
  <si>
    <t>PRIMARY BUSINESS CLASSIFICATION</t>
  </si>
  <si>
    <t>Interest in Gas?</t>
  </si>
  <si>
    <t>Compressed Air</t>
  </si>
  <si>
    <t>Data Center Engineering</t>
  </si>
  <si>
    <t>Electrical Distributor - Local</t>
  </si>
  <si>
    <t>Electrical Distributor - Multisite</t>
  </si>
  <si>
    <t>Financial Services</t>
  </si>
  <si>
    <t>Full Service Mechanical</t>
  </si>
  <si>
    <t>Industrial Motor and Controls</t>
  </si>
  <si>
    <t>Lighting and Renewables</t>
  </si>
  <si>
    <t>Lighting Distributor</t>
  </si>
  <si>
    <t>Lighting Rep Agency</t>
  </si>
  <si>
    <t>Lighting Sales Company</t>
  </si>
  <si>
    <t>Manufacturer's Rep</t>
  </si>
  <si>
    <t>Refrigeration Services</t>
  </si>
  <si>
    <t>Electrical Contractor</t>
  </si>
  <si>
    <t>Energy Engineering</t>
  </si>
  <si>
    <t>Mechanical and Energy Engineering</t>
  </si>
  <si>
    <t>Lighting Sales - National</t>
  </si>
  <si>
    <t>HVAC Contractor</t>
  </si>
  <si>
    <t>New Construction</t>
  </si>
  <si>
    <t>Energy Services - Local</t>
  </si>
  <si>
    <t>Energy Services - National</t>
  </si>
  <si>
    <t>BUSINESS TYPE</t>
  </si>
  <si>
    <t>PARTNER BUSINESS TYPE</t>
  </si>
  <si>
    <t xml:space="preserve">Consultant </t>
  </si>
  <si>
    <t>Manufacturer</t>
  </si>
  <si>
    <t xml:space="preserve">Rep Agency </t>
  </si>
  <si>
    <t xml:space="preserve">Distributor </t>
  </si>
  <si>
    <t xml:space="preserve">Dealer </t>
  </si>
  <si>
    <t xml:space="preserve">Installer </t>
  </si>
  <si>
    <t>*</t>
  </si>
  <si>
    <t>Continuous Improvement Plan reviewed and signed?</t>
  </si>
  <si>
    <t>CONTINUOUS IMPROVEMENT PLAN</t>
  </si>
  <si>
    <t>Click here to view the Continuous Improvement Plan</t>
  </si>
  <si>
    <t>By providing an electronic signature below you indicate that you have read, understand, and agree to the Continuous Improvement Plan.</t>
  </si>
  <si>
    <t>Ameren Missouri BizSavers Co-Branding Guidelines</t>
  </si>
  <si>
    <r>
      <t xml:space="preserve">* </t>
    </r>
    <r>
      <rPr>
        <b/>
        <i/>
        <sz val="8"/>
        <color rgb="FFC00000"/>
        <rFont val="Arial"/>
        <family val="2"/>
      </rPr>
      <t>Required</t>
    </r>
  </si>
  <si>
    <t xml:space="preserve">Architectual Firm </t>
  </si>
  <si>
    <t>Community Partner</t>
  </si>
  <si>
    <t xml:space="preserve">Contractor </t>
  </si>
  <si>
    <t>Engineering Firm</t>
  </si>
  <si>
    <t xml:space="preserve">Financial </t>
  </si>
  <si>
    <t>Rebate/Incentive Processor</t>
  </si>
  <si>
    <r>
      <t>Ameren Missouri’s BizSavers</t>
    </r>
    <r>
      <rPr>
        <b/>
        <i/>
        <vertAlign val="superscript"/>
        <sz val="14"/>
        <color rgb="FF4F81BD"/>
        <rFont val="Arial"/>
        <family val="2"/>
      </rPr>
      <t>®</t>
    </r>
    <r>
      <rPr>
        <b/>
        <sz val="14"/>
        <color rgb="FF4F81BD"/>
        <rFont val="Arial"/>
        <family val="2"/>
      </rPr>
      <t xml:space="preserve"> Program</t>
    </r>
  </si>
  <si>
    <t>Mackenzie Conley</t>
  </si>
  <si>
    <t>2</t>
  </si>
  <si>
    <t xml:space="preserve">Updated for cycle 4. Added continuous improvement plan; Reorganized options in check boxes to align with Captures; </t>
  </si>
  <si>
    <t>Product of TRC Companies, Inc.</t>
  </si>
  <si>
    <t>BUILDING COMMISSIONING</t>
  </si>
  <si>
    <t xml:space="preserve">CONTROLS - BUILDING AUTOMATION </t>
  </si>
  <si>
    <t>CONTROLS LIGHTING</t>
  </si>
  <si>
    <t>ELECTRIC VECHILES</t>
  </si>
  <si>
    <t>ENERGY ANALYSIS/BENCHMARKING</t>
  </si>
  <si>
    <t>ENERGY MANAGEMENT SYSTEMS</t>
  </si>
  <si>
    <t>EQUIPMENT - FOOD SERVICE</t>
  </si>
  <si>
    <t>EQUIPMENT  - INDUSTRIAL</t>
  </si>
  <si>
    <t>FINANCING</t>
  </si>
  <si>
    <t>HVAC/CHILLERS/RTUs</t>
  </si>
  <si>
    <t>MOTOR DRIVES (VFDs)</t>
  </si>
  <si>
    <t>OPTIMIZATION - DATA CENTER</t>
  </si>
  <si>
    <t>OPTIMIZATION - HVAC</t>
  </si>
  <si>
    <t>OPTIMIZATION - WASTE WATER</t>
  </si>
  <si>
    <t>SYSTEMS  - PUMP</t>
  </si>
  <si>
    <t>SYSTEMS - REFRIGERATION</t>
  </si>
  <si>
    <t>Ameren Missouri’s BizSavers 2019-2022 program</t>
  </si>
  <si>
    <t>Travis Jones</t>
  </si>
  <si>
    <t>2.2</t>
  </si>
  <si>
    <t>Updated for 2022 Cycle</t>
  </si>
  <si>
    <t>COMPANY PHONE</t>
  </si>
  <si>
    <t>COMPANY EMAIL</t>
  </si>
  <si>
    <t>CONTACT PHONE</t>
  </si>
  <si>
    <t>5. PIKE COUNTY</t>
  </si>
  <si>
    <t>6. LINCOLN COUNTY</t>
  </si>
  <si>
    <r>
      <t xml:space="preserve">SERVICE AREA - </t>
    </r>
    <r>
      <rPr>
        <i/>
        <sz val="9"/>
        <color rgb="FF002060"/>
        <rFont val="Arial"/>
        <family val="2"/>
      </rPr>
      <t>Refer to the map below. Only</t>
    </r>
    <r>
      <rPr>
        <sz val="9"/>
        <color rgb="FF002060"/>
        <rFont val="Arial"/>
        <family val="2"/>
      </rPr>
      <t xml:space="preserve"> s</t>
    </r>
    <r>
      <rPr>
        <i/>
        <sz val="9"/>
        <color rgb="FF002060"/>
        <rFont val="Arial"/>
        <family val="2"/>
      </rPr>
      <t xml:space="preserve">elect the areas you </t>
    </r>
    <r>
      <rPr>
        <i/>
        <u/>
        <sz val="9"/>
        <color rgb="FF002060"/>
        <rFont val="Arial"/>
        <family val="2"/>
      </rPr>
      <t>currently</t>
    </r>
    <r>
      <rPr>
        <i/>
        <sz val="9"/>
        <color rgb="FF002060"/>
        <rFont val="Arial"/>
        <family val="2"/>
      </rPr>
      <t xml:space="preserve"> service</t>
    </r>
  </si>
  <si>
    <t>1. EXCELSIOR SPRINGS AREA</t>
  </si>
  <si>
    <t>2. KIRKSVILLE AREA</t>
  </si>
  <si>
    <t>3. MOBERLY AREA</t>
  </si>
  <si>
    <t>4. MEXICO AREA</t>
  </si>
  <si>
    <t>7. WENTZVILLE AREA</t>
  </si>
  <si>
    <t>8. ST. CHARLES COUNTY</t>
  </si>
  <si>
    <t>9. BOONVILLE AREA</t>
  </si>
  <si>
    <t>10. JEFFERSON CITY AREA</t>
  </si>
  <si>
    <t>11. LAKE OF THE OZARKS AREA</t>
  </si>
  <si>
    <t>12. FRANKLIN COUNTY</t>
  </si>
  <si>
    <t>13. ST. LOUIS COUNTY</t>
  </si>
  <si>
    <t>14. ST. LOUIS CITY</t>
  </si>
  <si>
    <t>15. JEFFERSON COUNTY</t>
  </si>
  <si>
    <t>16. PARK HILLS AREA</t>
  </si>
  <si>
    <t>17. CAPE GIRARDEAU AREA</t>
  </si>
  <si>
    <t>18. CARUTHERSVILLE AREA</t>
  </si>
  <si>
    <r>
      <t>TA AWARDS CATEGORY -</t>
    </r>
    <r>
      <rPr>
        <i/>
        <sz val="9"/>
        <color rgb="FF002060"/>
        <rFont val="Arial"/>
        <family val="2"/>
      </rPr>
      <t xml:space="preserve"> This is for end of year awards.</t>
    </r>
  </si>
  <si>
    <t>TA AWARDS</t>
  </si>
  <si>
    <t>Electrical Distributor-National</t>
  </si>
  <si>
    <t>Electrical Distributor-Local</t>
  </si>
  <si>
    <t>Engineering Services</t>
  </si>
  <si>
    <t>ESCO</t>
  </si>
  <si>
    <t>Manufacturer / Manufacturer's Rep</t>
  </si>
  <si>
    <t>Mechanical Contractor</t>
  </si>
  <si>
    <t>Mechanical Services</t>
  </si>
  <si>
    <t>2.3</t>
  </si>
  <si>
    <t>Updated for 2023</t>
  </si>
  <si>
    <t>2.4</t>
  </si>
  <si>
    <t>Updated for 2024</t>
  </si>
  <si>
    <t>3.0.0</t>
  </si>
  <si>
    <t>info@bizsavers.ameren.com</t>
  </si>
  <si>
    <t>CONTROLS - INDUSTRIAL SYSTEMS</t>
  </si>
  <si>
    <t>Updated for 2025
Updated email address
Removed link to faxable form
Removed lighting categories from services list and lighting sales from TA Award Categories</t>
  </si>
  <si>
    <t>Trade Ally Terms &amp; Conditions 20250320</t>
  </si>
  <si>
    <t>For Ameren Missouri's 2026 BizSavers® Energy Efficiency Program</t>
  </si>
  <si>
    <t>Trade Ally Application v3.1.1</t>
  </si>
  <si>
    <t>3.1.1</t>
  </si>
  <si>
    <t>Updated for 2026</t>
  </si>
  <si>
    <r>
      <t xml:space="preserve">Thank you for your interest in joining the Ameren Missouri BizSavers Program’s Trade Ally Network! Our Trade Ally Network consists of contractors, suppliers, engineers and design professionals who are growing their businesses by leveraging </t>
    </r>
    <r>
      <rPr>
        <i/>
        <sz val="10"/>
        <color theme="1"/>
        <rFont val="Arial"/>
        <family val="2"/>
      </rPr>
      <t>BizSavers®</t>
    </r>
    <r>
      <rPr>
        <sz val="10"/>
        <color theme="1"/>
        <rFont val="Arial"/>
        <family val="2"/>
      </rPr>
      <t xml:space="preserve"> incentives for energy efficiency projects. 
</t>
    </r>
    <r>
      <rPr>
        <b/>
        <i/>
        <sz val="10"/>
        <color theme="1"/>
        <rFont val="Arial"/>
        <family val="2"/>
      </rPr>
      <t>BizSavers®</t>
    </r>
    <r>
      <rPr>
        <sz val="10"/>
        <color theme="1"/>
        <rFont val="Arial"/>
        <family val="2"/>
      </rPr>
      <t xml:space="preserve"> Trade Allies are our valued ambassadors serving Ameren Missouri business customers. Our network of more than 100 independent contractors helps businesses, public and nonprofit organizations, municipalities, developers, and others complete energy efficiency projects across the Ameren Missouri service territory.
Join the network and enjoy the many benefits of membership while also helping your customers fund their energy efficiency projects.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</si>
</sst>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 &quot;kWh&quot;"/>
    <numFmt numFmtId="166" formatCode="0.000\ &quot;kW&quot;"/>
    <numFmt numFmtId="167" formatCode="_(&quot;$&quot;* #,##0.00000_);_(&quot;$&quot;* \(#,##0.00000\);_(&quot;$&quot;* &quot;-&quot;??_);_(@_)"/>
    <numFmt numFmtId="168" formatCode="[&lt;=9999999]###\-####;\(###\)\ ###\-####"/>
    <numFmt numFmtId="169" formatCode="#,#00.0\ &quot;kWh&quot;"/>
    <numFmt numFmtId="170" formatCode="_(* #,##0.000000_);_(* \(#,##0.000000\);_(* &quot;-&quot;??_);_(@_)"/>
    <numFmt numFmtId="171" formatCode="[$-F800]dddd\,\ mmmm\ dd\,\ yyyy"/>
    <numFmt numFmtId="172" formatCode="&quot;$&quot;#,##0.00"/>
    <numFmt numFmtId="173" formatCode="####\ &quot;hrs&quot;"/>
    <numFmt numFmtId="174" formatCode="00000"/>
    <numFmt numFmtId="175" formatCode="#,###"/>
    <numFmt numFmtId="176" formatCode="000000"/>
    <numFmt numFmtId="177" formatCode="0000000000"/>
    <numFmt numFmtId="178" formatCode="###\ \W"/>
    <numFmt numFmtId="179" formatCode="#,###.00"/>
  </numFmts>
  <fonts count="204" x14ac:knownFonts="1">
    <font>
      <sz val="11"/>
      <color theme="1"/>
      <name val="Calibri"/>
      <family val="2"/>
      <scheme val="minor"/>
    </font>
    <font>
      <sz val="11"/>
      <color theme="1"/>
      <name val="Arial"/>
      <family val="2"/>
    </font>
    <font>
      <sz val="8"/>
      <color theme="1"/>
      <name val="Century Gothic"/>
      <family val="2"/>
    </font>
    <font>
      <sz val="8"/>
      <color theme="1"/>
      <name val="Century Gothic"/>
      <family val="2"/>
    </font>
    <font>
      <sz val="8"/>
      <color theme="1"/>
      <name val="Century Gothic"/>
      <family val="2"/>
    </font>
    <font>
      <sz val="8"/>
      <color theme="1"/>
      <name val="Century Gothic"/>
      <family val="2"/>
    </font>
    <font>
      <sz val="11"/>
      <color theme="1"/>
      <name val="Calibri"/>
      <family val="2"/>
      <scheme val="minor"/>
    </font>
    <font>
      <b/>
      <sz val="11"/>
      <color theme="3"/>
      <name val="Calibri"/>
      <family val="2"/>
      <scheme val="minor"/>
    </font>
    <font>
      <sz val="11"/>
      <color theme="1"/>
      <name val="Book Antiqua"/>
      <family val="1"/>
    </font>
    <font>
      <sz val="8"/>
      <color theme="1"/>
      <name val="Century Gothic"/>
      <family val="2"/>
    </font>
    <font>
      <b/>
      <sz val="8"/>
      <color theme="1"/>
      <name val="Book Antiqua"/>
      <family val="1"/>
    </font>
    <font>
      <sz val="8"/>
      <color theme="1"/>
      <name val="Book Antiqua"/>
      <family val="1"/>
    </font>
    <font>
      <b/>
      <sz val="8"/>
      <color rgb="FFC00000"/>
      <name val="Book Antiqua"/>
      <family val="1"/>
    </font>
    <font>
      <sz val="11"/>
      <color indexed="8"/>
      <name val="Calibri"/>
      <family val="2"/>
    </font>
    <font>
      <sz val="10"/>
      <name val="Arial"/>
      <family val="2"/>
    </font>
    <font>
      <u/>
      <sz val="11"/>
      <color theme="10"/>
      <name val="Calibri"/>
      <family val="2"/>
    </font>
    <font>
      <u/>
      <sz val="10"/>
      <color theme="10"/>
      <name val="Arial"/>
      <family val="2"/>
    </font>
    <font>
      <sz val="9"/>
      <color theme="0"/>
      <name val="Book Antiqua"/>
      <family val="1"/>
    </font>
    <font>
      <sz val="8"/>
      <color rgb="FF000000"/>
      <name val="Book Antiqua"/>
      <family val="1"/>
    </font>
    <font>
      <sz val="9"/>
      <color theme="1"/>
      <name val="Century Gothic"/>
      <family val="2"/>
    </font>
    <font>
      <sz val="8"/>
      <color theme="1"/>
      <name val="Calibri"/>
      <family val="2"/>
    </font>
    <font>
      <sz val="11"/>
      <color theme="1"/>
      <name val="Trebuchet MS"/>
      <family val="2"/>
    </font>
    <font>
      <b/>
      <sz val="9"/>
      <color theme="1"/>
      <name val="Trebuchet MS"/>
      <family val="2"/>
    </font>
    <font>
      <b/>
      <sz val="9"/>
      <color rgb="FF008000"/>
      <name val="Trebuchet MS"/>
      <family val="2"/>
    </font>
    <font>
      <sz val="9"/>
      <color theme="1"/>
      <name val="Trebuchet MS"/>
      <family val="2"/>
    </font>
    <font>
      <b/>
      <sz val="9"/>
      <name val="Trebuchet MS"/>
      <family val="2"/>
    </font>
    <font>
      <sz val="9"/>
      <color theme="1" tint="0.249977111117893"/>
      <name val="Trebuchet MS"/>
      <family val="2"/>
    </font>
    <font>
      <b/>
      <sz val="9"/>
      <color rgb="FF1A662C"/>
      <name val="Trebuchet MS"/>
      <family val="2"/>
    </font>
    <font>
      <sz val="8"/>
      <color theme="1"/>
      <name val="Trebuchet MS"/>
      <family val="2"/>
    </font>
    <font>
      <sz val="10"/>
      <color theme="1"/>
      <name val="Trebuchet MS"/>
      <family val="2"/>
    </font>
    <font>
      <sz val="8"/>
      <color theme="1"/>
      <name val="Arial"/>
      <family val="2"/>
    </font>
    <font>
      <u/>
      <sz val="8.25"/>
      <color indexed="12"/>
      <name val="Calibri"/>
      <family val="2"/>
    </font>
    <font>
      <u/>
      <sz val="8"/>
      <name val="Arial"/>
      <family val="2"/>
    </font>
    <font>
      <b/>
      <sz val="9"/>
      <color theme="0"/>
      <name val="Trebuchet MS"/>
      <family val="2"/>
    </font>
    <font>
      <sz val="8"/>
      <color indexed="8"/>
      <name val="Trebuchet MS"/>
      <family val="2"/>
    </font>
    <font>
      <b/>
      <i/>
      <sz val="8"/>
      <color indexed="8"/>
      <name val="Trebuchet MS"/>
      <family val="2"/>
    </font>
    <font>
      <u/>
      <sz val="8"/>
      <name val="Trebuchet MS"/>
      <family val="2"/>
    </font>
    <font>
      <vertAlign val="superscript"/>
      <sz val="8"/>
      <color theme="1"/>
      <name val="Century Gothic"/>
      <family val="2"/>
    </font>
    <font>
      <b/>
      <sz val="8"/>
      <color theme="3"/>
      <name val="Trebuchet MS"/>
      <family val="2"/>
    </font>
    <font>
      <b/>
      <sz val="9"/>
      <color theme="3"/>
      <name val="Trebuchet MS"/>
      <family val="2"/>
    </font>
    <font>
      <sz val="9"/>
      <name val="Trebuchet MS"/>
      <family val="2"/>
    </font>
    <font>
      <vertAlign val="superscript"/>
      <sz val="8"/>
      <color indexed="8"/>
      <name val="Trebuchet MS"/>
      <family val="2"/>
    </font>
    <font>
      <b/>
      <vertAlign val="superscript"/>
      <sz val="8"/>
      <color indexed="8"/>
      <name val="Trebuchet MS"/>
      <family val="2"/>
    </font>
    <font>
      <i/>
      <sz val="8"/>
      <color theme="5" tint="-0.249977111117893"/>
      <name val="Trebuchet MS"/>
      <family val="2"/>
    </font>
    <font>
      <sz val="8"/>
      <color theme="0"/>
      <name val="Book Antiqua"/>
      <family val="1"/>
    </font>
    <font>
      <sz val="10"/>
      <name val="Trebuchet MS"/>
      <family val="2"/>
    </font>
    <font>
      <b/>
      <sz val="8"/>
      <color theme="1"/>
      <name val="Trebuchet MS"/>
      <family val="2"/>
    </font>
    <font>
      <b/>
      <sz val="8"/>
      <color theme="0"/>
      <name val="Book Antiqua"/>
      <family val="1"/>
    </font>
    <font>
      <b/>
      <sz val="9"/>
      <color theme="0"/>
      <name val="Book Antiqua"/>
      <family val="1"/>
    </font>
    <font>
      <b/>
      <sz val="9"/>
      <color theme="0"/>
      <name val="Calibri"/>
      <family val="2"/>
      <scheme val="minor"/>
    </font>
    <font>
      <b/>
      <sz val="11"/>
      <color theme="0"/>
      <name val="Calibri"/>
      <family val="2"/>
      <scheme val="minor"/>
    </font>
    <font>
      <sz val="9"/>
      <color theme="9" tint="-0.249977111117893"/>
      <name val="Book Antiqua"/>
      <family val="1"/>
    </font>
    <font>
      <b/>
      <sz val="9"/>
      <color indexed="8"/>
      <name val="Trebuchet MS"/>
      <family val="2"/>
    </font>
    <font>
      <sz val="14"/>
      <color indexed="8"/>
      <name val="Trebuchet MS"/>
      <family val="2"/>
    </font>
    <font>
      <sz val="9"/>
      <color indexed="8"/>
      <name val="Trebuchet MS"/>
      <family val="2"/>
    </font>
    <font>
      <b/>
      <i/>
      <sz val="9"/>
      <color rgb="FF209C2C"/>
      <name val="Trebuchet MS"/>
      <family val="2"/>
    </font>
    <font>
      <b/>
      <i/>
      <sz val="9"/>
      <color theme="3"/>
      <name val="Century Gothic"/>
      <family val="2"/>
    </font>
    <font>
      <b/>
      <i/>
      <sz val="18"/>
      <color theme="3"/>
      <name val="Book Antiqua"/>
      <family val="1"/>
    </font>
    <font>
      <sz val="11"/>
      <color theme="0"/>
      <name val="Trebuchet MS"/>
      <family val="2"/>
    </font>
    <font>
      <b/>
      <sz val="7"/>
      <color theme="1"/>
      <name val="Book Antiqua"/>
      <family val="1"/>
    </font>
    <font>
      <sz val="7"/>
      <color theme="1"/>
      <name val="Book Antiqua"/>
      <family val="1"/>
    </font>
    <font>
      <sz val="10"/>
      <name val="Book Antiqua"/>
      <family val="1"/>
    </font>
    <font>
      <b/>
      <sz val="11"/>
      <color theme="1"/>
      <name val="Book Antiqua"/>
      <family val="1"/>
    </font>
    <font>
      <sz val="8"/>
      <color theme="1"/>
      <name val="Book Antiqua"/>
      <family val="1"/>
    </font>
    <font>
      <sz val="8"/>
      <color rgb="FF000000"/>
      <name val="Book Antiqua"/>
      <family val="1"/>
    </font>
    <font>
      <b/>
      <sz val="8"/>
      <color theme="1"/>
      <name val="Book Antiqua"/>
      <family val="1"/>
    </font>
    <font>
      <sz val="10"/>
      <color rgb="FF000000"/>
      <name val="Arial"/>
      <family val="2"/>
    </font>
    <font>
      <b/>
      <sz val="11"/>
      <color theme="1"/>
      <name val="Calibri"/>
      <family val="2"/>
      <scheme val="minor"/>
    </font>
    <font>
      <b/>
      <sz val="11"/>
      <color rgb="FF0000FF"/>
      <name val="Calibri"/>
      <family val="2"/>
      <scheme val="minor"/>
    </font>
    <font>
      <sz val="11"/>
      <color rgb="FFFF0000"/>
      <name val="Calibri"/>
      <family val="2"/>
      <scheme val="minor"/>
    </font>
    <font>
      <b/>
      <sz val="10"/>
      <color theme="1"/>
      <name val="Arial"/>
      <family val="2"/>
    </font>
    <font>
      <b/>
      <sz val="12"/>
      <color indexed="8"/>
      <name val="Calibri"/>
      <family val="2"/>
    </font>
    <font>
      <sz val="10"/>
      <color theme="1"/>
      <name val="Arial"/>
      <family val="2"/>
    </font>
    <font>
      <sz val="6"/>
      <color theme="1"/>
      <name val="Arial"/>
      <family val="2"/>
      <charset val="204"/>
    </font>
    <font>
      <sz val="8"/>
      <color theme="1"/>
      <name val="Arial"/>
      <family val="2"/>
      <charset val="204"/>
    </font>
    <font>
      <sz val="12"/>
      <color indexed="8"/>
      <name val="Arial"/>
      <family val="2"/>
    </font>
    <font>
      <sz val="11"/>
      <color theme="1"/>
      <name val="Arial"/>
      <family val="2"/>
    </font>
    <font>
      <b/>
      <sz val="8"/>
      <color theme="1"/>
      <name val="Arial"/>
      <family val="2"/>
    </font>
    <font>
      <b/>
      <sz val="11"/>
      <name val="Calibri"/>
      <family val="2"/>
      <scheme val="minor"/>
    </font>
    <font>
      <b/>
      <sz val="10"/>
      <name val="Arial"/>
      <family val="2"/>
    </font>
    <font>
      <u/>
      <sz val="12"/>
      <color indexed="12"/>
      <name val="Calibri"/>
      <family val="2"/>
    </font>
    <font>
      <sz val="8"/>
      <color rgb="FF1C8826"/>
      <name val="Trebuchet MS"/>
      <family val="2"/>
    </font>
    <font>
      <b/>
      <sz val="26"/>
      <name val="Arial"/>
      <family val="2"/>
    </font>
    <font>
      <b/>
      <u/>
      <sz val="8"/>
      <color theme="1"/>
      <name val="Arial"/>
      <family val="2"/>
    </font>
    <font>
      <b/>
      <vertAlign val="superscript"/>
      <sz val="8"/>
      <color theme="1"/>
      <name val="Arial"/>
      <family val="2"/>
    </font>
    <font>
      <b/>
      <sz val="11"/>
      <color rgb="FF1B6CB5"/>
      <name val="Arial"/>
      <family val="2"/>
    </font>
    <font>
      <b/>
      <sz val="15"/>
      <color rgb="FF1B6CB5"/>
      <name val="Arial"/>
      <family val="2"/>
    </font>
    <font>
      <sz val="8"/>
      <color theme="0"/>
      <name val="Arial"/>
      <family val="2"/>
    </font>
    <font>
      <b/>
      <sz val="12"/>
      <color theme="0"/>
      <name val="Arial"/>
      <family val="2"/>
    </font>
    <font>
      <b/>
      <sz val="12"/>
      <color theme="1"/>
      <name val="Arial"/>
      <family val="2"/>
    </font>
    <font>
      <b/>
      <sz val="12"/>
      <color indexed="8"/>
      <name val="Arial"/>
      <family val="2"/>
    </font>
    <font>
      <b/>
      <i/>
      <sz val="12"/>
      <color indexed="8"/>
      <name val="Arial"/>
      <family val="2"/>
    </font>
    <font>
      <sz val="11"/>
      <name val="Calibri"/>
      <family val="2"/>
      <scheme val="minor"/>
    </font>
    <font>
      <sz val="11"/>
      <color rgb="FF3F3F76"/>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MS Sans Serif"/>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6"/>
      <color indexed="12"/>
      <name val="Arial"/>
      <family val="2"/>
    </font>
    <font>
      <u/>
      <sz val="8.5"/>
      <color indexed="12"/>
      <name val="Arial"/>
      <family val="2"/>
    </font>
    <font>
      <sz val="11"/>
      <color indexed="62"/>
      <name val="Calibri"/>
      <family val="2"/>
    </font>
    <font>
      <sz val="11"/>
      <color indexed="52"/>
      <name val="Calibri"/>
      <family val="2"/>
    </font>
    <font>
      <sz val="11"/>
      <color indexed="60"/>
      <name val="Calibri"/>
      <family val="2"/>
    </font>
    <font>
      <sz val="10"/>
      <name val="Verdana"/>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9"/>
      <color theme="1"/>
      <name val="Calibri"/>
      <family val="2"/>
      <scheme val="minor"/>
    </font>
    <font>
      <sz val="10"/>
      <color rgb="FFFF0000"/>
      <name val="Trebuchet MS"/>
      <family val="2"/>
    </font>
    <font>
      <b/>
      <sz val="11"/>
      <color theme="0"/>
      <name val="Trebuchet MS"/>
      <family val="2"/>
    </font>
    <font>
      <sz val="7"/>
      <color theme="1"/>
      <name val="Book Antiqua"/>
      <family val="1"/>
    </font>
    <font>
      <sz val="8"/>
      <color theme="1"/>
      <name val="Book Antiqua"/>
      <family val="1"/>
    </font>
    <font>
      <sz val="8"/>
      <color rgb="FF000000"/>
      <name val="Book Antiqua"/>
      <family val="1"/>
    </font>
    <font>
      <b/>
      <sz val="9"/>
      <color indexed="81"/>
      <name val="Tahoma"/>
      <family val="2"/>
    </font>
    <font>
      <sz val="9"/>
      <color indexed="81"/>
      <name val="Tahoma"/>
      <family val="2"/>
    </font>
    <font>
      <i/>
      <sz val="11"/>
      <color theme="1"/>
      <name val="Calibri"/>
      <family val="2"/>
      <scheme val="minor"/>
    </font>
    <font>
      <b/>
      <i/>
      <sz val="11"/>
      <color theme="1"/>
      <name val="Calibri"/>
      <family val="2"/>
      <scheme val="minor"/>
    </font>
    <font>
      <sz val="11"/>
      <color rgb="FF1B6CB5"/>
      <name val="Arial"/>
      <family val="2"/>
    </font>
    <font>
      <b/>
      <i/>
      <sz val="11"/>
      <color rgb="FF1B6CB5"/>
      <name val="Arial"/>
      <family val="2"/>
    </font>
    <font>
      <b/>
      <sz val="11"/>
      <color theme="0"/>
      <name val="Arial"/>
      <family val="2"/>
    </font>
    <font>
      <sz val="9"/>
      <color theme="1"/>
      <name val="Arial"/>
      <family val="2"/>
    </font>
    <font>
      <b/>
      <sz val="9"/>
      <color theme="0"/>
      <name val="Arial"/>
      <family val="2"/>
    </font>
    <font>
      <sz val="14"/>
      <color rgb="FF1B6CB5"/>
      <name val="Arial"/>
      <family val="2"/>
    </font>
    <font>
      <b/>
      <sz val="9"/>
      <color theme="1"/>
      <name val="Arial"/>
      <family val="2"/>
    </font>
    <font>
      <b/>
      <sz val="9"/>
      <color rgb="FF008000"/>
      <name val="Arial"/>
      <family val="2"/>
    </font>
    <font>
      <b/>
      <i/>
      <sz val="9"/>
      <color theme="1"/>
      <name val="Arial"/>
      <family val="2"/>
    </font>
    <font>
      <b/>
      <sz val="9"/>
      <color rgb="FFC00000"/>
      <name val="Arial"/>
      <family val="2"/>
    </font>
    <font>
      <sz val="8"/>
      <color indexed="8"/>
      <name val="Arial"/>
      <family val="2"/>
    </font>
    <font>
      <b/>
      <i/>
      <sz val="8"/>
      <color indexed="8"/>
      <name val="Arial"/>
      <family val="2"/>
    </font>
    <font>
      <b/>
      <vertAlign val="superscript"/>
      <sz val="8"/>
      <color indexed="8"/>
      <name val="Arial"/>
      <family val="2"/>
    </font>
    <font>
      <b/>
      <sz val="9"/>
      <color indexed="8"/>
      <name val="Arial"/>
      <family val="2"/>
    </font>
    <font>
      <sz val="8.25"/>
      <name val="Arial"/>
      <family val="2"/>
    </font>
    <font>
      <sz val="8"/>
      <name val="Arial"/>
      <family val="2"/>
    </font>
    <font>
      <b/>
      <i/>
      <sz val="10"/>
      <color rgb="FFC00000"/>
      <name val="Arial"/>
      <family val="2"/>
    </font>
    <font>
      <b/>
      <i/>
      <sz val="8"/>
      <color rgb="FFC00000"/>
      <name val="Arial"/>
      <family val="2"/>
    </font>
    <font>
      <sz val="11"/>
      <name val="Arial"/>
      <family val="2"/>
    </font>
    <font>
      <sz val="9"/>
      <name val="Arial"/>
      <family val="2"/>
    </font>
    <font>
      <i/>
      <sz val="11"/>
      <name val="Arial"/>
      <family val="2"/>
    </font>
    <font>
      <b/>
      <i/>
      <sz val="11"/>
      <color rgb="FFFF0000"/>
      <name val="Arial"/>
      <family val="2"/>
    </font>
    <font>
      <b/>
      <sz val="11"/>
      <color rgb="FF002060"/>
      <name val="Arial"/>
      <family val="2"/>
    </font>
    <font>
      <sz val="14"/>
      <color theme="4"/>
      <name val="Arial"/>
      <family val="2"/>
    </font>
    <font>
      <b/>
      <sz val="9"/>
      <name val="Arial"/>
      <family val="2"/>
    </font>
    <font>
      <b/>
      <i/>
      <sz val="9"/>
      <name val="Arial"/>
      <family val="2"/>
    </font>
    <font>
      <i/>
      <sz val="9"/>
      <name val="Arial"/>
      <family val="2"/>
    </font>
    <font>
      <b/>
      <sz val="11"/>
      <name val="Arial"/>
      <family val="2"/>
    </font>
    <font>
      <sz val="11"/>
      <color rgb="FF002060"/>
      <name val="Arial"/>
      <family val="2"/>
    </font>
    <font>
      <sz val="8"/>
      <color theme="3"/>
      <name val="Arial"/>
      <family val="2"/>
    </font>
    <font>
      <b/>
      <i/>
      <sz val="8"/>
      <name val="Arial"/>
      <family val="2"/>
    </font>
    <font>
      <b/>
      <sz val="8"/>
      <name val="Arial"/>
      <family val="2"/>
    </font>
    <font>
      <i/>
      <sz val="8"/>
      <name val="Arial"/>
      <family val="2"/>
    </font>
    <font>
      <u/>
      <sz val="8.25"/>
      <color indexed="12"/>
      <name val="Arial"/>
      <family val="2"/>
    </font>
    <font>
      <b/>
      <sz val="8"/>
      <color theme="3"/>
      <name val="Arial"/>
      <family val="2"/>
    </font>
    <font>
      <b/>
      <sz val="8"/>
      <color theme="0"/>
      <name val="Arial"/>
      <family val="2"/>
    </font>
    <font>
      <i/>
      <sz val="9"/>
      <color rgb="FF002060"/>
      <name val="Arial"/>
      <family val="2"/>
    </font>
    <font>
      <i/>
      <u/>
      <sz val="9"/>
      <color rgb="FF002060"/>
      <name val="Arial"/>
      <family val="2"/>
    </font>
    <font>
      <i/>
      <sz val="8"/>
      <color rgb="FFC00000"/>
      <name val="Arial"/>
      <family val="2"/>
    </font>
    <font>
      <sz val="10"/>
      <color theme="0" tint="-0.14999847407452621"/>
      <name val="Arial"/>
      <family val="2"/>
    </font>
    <font>
      <sz val="8"/>
      <color rgb="FFC00000"/>
      <name val="Arial"/>
      <family val="2"/>
    </font>
    <font>
      <i/>
      <sz val="9"/>
      <color theme="3"/>
      <name val="Arial"/>
      <family val="2"/>
    </font>
    <font>
      <b/>
      <sz val="11"/>
      <color theme="1"/>
      <name val="Arial"/>
      <family val="2"/>
    </font>
    <font>
      <vertAlign val="superscript"/>
      <sz val="8"/>
      <color theme="1"/>
      <name val="Arial"/>
      <family val="2"/>
    </font>
    <font>
      <sz val="8"/>
      <color theme="0" tint="-0.14999847407452621"/>
      <name val="Arial"/>
      <family val="2"/>
    </font>
    <font>
      <b/>
      <i/>
      <sz val="8"/>
      <color theme="1"/>
      <name val="Arial"/>
      <family val="2"/>
    </font>
    <font>
      <u/>
      <sz val="8"/>
      <color indexed="12"/>
      <name val="Arial"/>
      <family val="2"/>
    </font>
    <font>
      <sz val="9"/>
      <color indexed="12"/>
      <name val="Arial"/>
      <family val="2"/>
    </font>
    <font>
      <b/>
      <sz val="10"/>
      <color theme="3"/>
      <name val="Arial"/>
      <family val="2"/>
    </font>
    <font>
      <b/>
      <sz val="12"/>
      <color rgb="FF1B6CB5"/>
      <name val="Arial"/>
      <family val="2"/>
    </font>
    <font>
      <b/>
      <sz val="14"/>
      <color rgb="FF1B6CB5"/>
      <name val="Arial"/>
      <family val="2"/>
    </font>
    <font>
      <b/>
      <sz val="10"/>
      <color rgb="FF1B6CB5"/>
      <name val="Arial"/>
      <family val="2"/>
    </font>
    <font>
      <sz val="12"/>
      <color theme="1"/>
      <name val="Arial"/>
      <family val="2"/>
    </font>
    <font>
      <sz val="14"/>
      <color theme="1"/>
      <name val="Arial"/>
      <family val="2"/>
    </font>
    <font>
      <b/>
      <sz val="22"/>
      <name val="Arial"/>
      <family val="2"/>
    </font>
    <font>
      <i/>
      <sz val="14"/>
      <color rgb="FFFF0000"/>
      <name val="Arial"/>
      <family val="2"/>
    </font>
    <font>
      <i/>
      <sz val="12"/>
      <color rgb="FFFF0000"/>
      <name val="Arial"/>
      <family val="2"/>
    </font>
    <font>
      <sz val="9"/>
      <color rgb="FF221E1F"/>
      <name val="Arial"/>
      <family val="2"/>
    </font>
    <font>
      <i/>
      <sz val="9"/>
      <color rgb="FF221E1F"/>
      <name val="Arial"/>
      <family val="2"/>
    </font>
    <font>
      <b/>
      <sz val="9"/>
      <color rgb="FF221E1F"/>
      <name val="Arial"/>
      <family val="2"/>
    </font>
    <font>
      <i/>
      <sz val="9"/>
      <color theme="1"/>
      <name val="Arial"/>
      <family val="2"/>
    </font>
    <font>
      <sz val="9.5"/>
      <color rgb="FF221E1F"/>
      <name val="Arial"/>
      <family val="2"/>
    </font>
    <font>
      <b/>
      <sz val="9.5"/>
      <color rgb="FF221E1F"/>
      <name val="Arial"/>
      <family val="2"/>
    </font>
    <font>
      <b/>
      <i/>
      <sz val="12"/>
      <color theme="1"/>
      <name val="Arial"/>
      <family val="2"/>
    </font>
    <font>
      <b/>
      <sz val="11"/>
      <color rgb="FF000000"/>
      <name val="Arial"/>
      <family val="2"/>
    </font>
    <font>
      <sz val="11"/>
      <color rgb="FF000000"/>
      <name val="Arial"/>
      <family val="2"/>
    </font>
    <font>
      <sz val="11"/>
      <color theme="3"/>
      <name val="Arial"/>
      <family val="2"/>
    </font>
    <font>
      <sz val="10"/>
      <color theme="3"/>
      <name val="Arial"/>
      <family val="2"/>
    </font>
    <font>
      <b/>
      <sz val="9"/>
      <color theme="3"/>
      <name val="Arial"/>
      <family val="2"/>
    </font>
    <font>
      <sz val="9"/>
      <color theme="3"/>
      <name val="Arial"/>
      <family val="2"/>
    </font>
    <font>
      <sz val="9"/>
      <color rgb="FFFF0000"/>
      <name val="Arial"/>
      <family val="2"/>
    </font>
    <font>
      <i/>
      <sz val="10"/>
      <color theme="1"/>
      <name val="Arial"/>
      <family val="2"/>
    </font>
    <font>
      <b/>
      <i/>
      <sz val="10"/>
      <color theme="1"/>
      <name val="Arial"/>
      <family val="2"/>
    </font>
    <font>
      <sz val="9"/>
      <color rgb="FF002060"/>
      <name val="Arial"/>
      <family val="2"/>
    </font>
    <font>
      <sz val="10"/>
      <color indexed="12"/>
      <name val="Arial"/>
      <family val="2"/>
    </font>
    <font>
      <sz val="14"/>
      <color rgb="FF4F81BD"/>
      <name val="Arial"/>
      <family val="2"/>
    </font>
    <font>
      <sz val="14"/>
      <color rgb="FF4F81BD"/>
      <name val="Calibri"/>
      <family val="2"/>
      <scheme val="minor"/>
    </font>
    <font>
      <b/>
      <sz val="14"/>
      <color rgb="FF4F81BD"/>
      <name val="Arial"/>
      <family val="2"/>
    </font>
    <font>
      <b/>
      <i/>
      <vertAlign val="superscript"/>
      <sz val="14"/>
      <color rgb="FF4F81BD"/>
      <name val="Arial"/>
      <family val="2"/>
    </font>
    <font>
      <b/>
      <sz val="11"/>
      <color rgb="FF17375E"/>
      <name val="Arial"/>
      <family val="2"/>
    </font>
  </fonts>
  <fills count="55">
    <fill>
      <patternFill patternType="none"/>
    </fill>
    <fill>
      <patternFill patternType="gray125"/>
    </fill>
    <fill>
      <patternFill patternType="solid">
        <fgColor theme="0"/>
        <bgColor indexed="64"/>
      </patternFill>
    </fill>
    <fill>
      <patternFill patternType="solid">
        <fgColor theme="0"/>
      </patternFill>
    </fill>
    <fill>
      <patternFill patternType="solid">
        <fgColor theme="0" tint="-0.14999847407452621"/>
        <bgColor indexed="64"/>
      </patternFill>
    </fill>
    <fill>
      <patternFill patternType="solid">
        <fgColor theme="6" tint="0.39994506668294322"/>
        <bgColor indexed="64"/>
      </patternFill>
    </fill>
    <fill>
      <patternFill patternType="solid">
        <fgColor rgb="FF7BC143"/>
        <bgColor indexed="64"/>
      </patternFill>
    </fill>
    <fill>
      <patternFill patternType="solid">
        <fgColor rgb="FFB9DE9A"/>
        <bgColor indexed="64"/>
      </patternFill>
    </fill>
    <fill>
      <patternFill patternType="solid">
        <fgColor theme="6" tint="0.59999389629810485"/>
        <bgColor indexed="65"/>
      </patternFill>
    </fill>
    <fill>
      <patternFill patternType="solid">
        <fgColor theme="6" tint="0.59999389629810485"/>
        <bgColor indexed="64"/>
      </patternFill>
    </fill>
    <fill>
      <patternFill patternType="solid">
        <fgColor theme="9" tint="-0.249977111117893"/>
        <bgColor indexed="64"/>
      </patternFill>
    </fill>
    <fill>
      <patternFill patternType="solid">
        <fgColor theme="0" tint="-0.249977111117893"/>
        <bgColor indexed="64"/>
      </patternFill>
    </fill>
    <fill>
      <patternFill patternType="solid">
        <fgColor theme="1"/>
        <bgColor theme="1"/>
      </patternFill>
    </fill>
    <fill>
      <patternFill patternType="solid">
        <fgColor theme="6" tint="-0.249977111117893"/>
        <bgColor theme="6" tint="-0.249977111117893"/>
      </patternFill>
    </fill>
    <fill>
      <patternFill patternType="solid">
        <fgColor theme="6"/>
        <bgColor theme="6"/>
      </patternFill>
    </fill>
    <fill>
      <patternFill patternType="solid">
        <fgColor theme="6" tint="-0.499984740745262"/>
        <bgColor theme="6" tint="-0.499984740745262"/>
      </patternFill>
    </fill>
    <fill>
      <patternFill patternType="solid">
        <fgColor theme="9"/>
        <bgColor theme="9"/>
      </patternFill>
    </fill>
    <fill>
      <patternFill patternType="solid">
        <fgColor theme="9" tint="0.79998168889431442"/>
        <bgColor theme="9" tint="0.79998168889431442"/>
      </patternFill>
    </fill>
    <fill>
      <patternFill patternType="solid">
        <fgColor theme="9"/>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92D050"/>
        <bgColor indexed="64"/>
      </patternFill>
    </fill>
    <fill>
      <patternFill patternType="solid">
        <fgColor rgb="FF1B6CB5"/>
        <bgColor indexed="64"/>
      </patternFill>
    </fill>
    <fill>
      <patternFill patternType="solid">
        <fgColor rgb="FFFFCC9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4"/>
        <bgColor indexed="64"/>
      </patternFill>
    </fill>
    <fill>
      <patternFill patternType="solid">
        <fgColor indexed="47"/>
        <bgColor indexed="64"/>
      </patternFill>
    </fill>
    <fill>
      <patternFill patternType="solid">
        <fgColor indexed="43"/>
      </patternFill>
    </fill>
    <fill>
      <patternFill patternType="solid">
        <fgColor indexed="26"/>
      </patternFill>
    </fill>
    <fill>
      <patternFill patternType="solid">
        <fgColor rgb="FFE26B0A"/>
        <bgColor indexed="64"/>
      </patternFill>
    </fill>
    <fill>
      <patternFill patternType="solid">
        <fgColor rgb="FF439639"/>
        <bgColor indexed="64"/>
      </patternFill>
    </fill>
  </fills>
  <borders count="166">
    <border>
      <left/>
      <right/>
      <top/>
      <bottom/>
      <diagonal/>
    </border>
    <border>
      <left/>
      <right/>
      <top/>
      <bottom style="medium">
        <color theme="4" tint="0.39997558519241921"/>
      </bottom>
      <diagonal/>
    </border>
    <border>
      <left/>
      <right/>
      <top/>
      <bottom style="medium">
        <color auto="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bottom style="medium">
        <color rgb="FFC00000"/>
      </bottom>
      <diagonal/>
    </border>
    <border>
      <left/>
      <right style="medium">
        <color rgb="FFC00000"/>
      </right>
      <top/>
      <bottom/>
      <diagonal/>
    </border>
    <border>
      <left style="medium">
        <color rgb="FFC00000"/>
      </left>
      <right/>
      <top/>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auto="1"/>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auto="1"/>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theme="0" tint="-0.34998626667073579"/>
      </top>
      <bottom/>
      <diagonal/>
    </border>
    <border>
      <left/>
      <right style="thin">
        <color theme="0" tint="-0.24994659260841701"/>
      </right>
      <top style="thin">
        <color theme="0" tint="-0.34998626667073579"/>
      </top>
      <bottom/>
      <diagonal/>
    </border>
    <border>
      <left style="thin">
        <color theme="0" tint="-0.24994659260841701"/>
      </left>
      <right/>
      <top style="medium">
        <color auto="1"/>
      </top>
      <bottom style="thin">
        <color theme="0" tint="-0.24994659260841701"/>
      </bottom>
      <diagonal/>
    </border>
    <border>
      <left/>
      <right/>
      <top style="medium">
        <color auto="1"/>
      </top>
      <bottom style="thin">
        <color theme="0" tint="-0.24994659260841701"/>
      </bottom>
      <diagonal/>
    </border>
    <border>
      <left/>
      <right style="thin">
        <color theme="0" tint="-0.24994659260841701"/>
      </right>
      <top style="medium">
        <color auto="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double">
        <color auto="1"/>
      </bottom>
      <diagonal/>
    </border>
    <border>
      <left style="thin">
        <color theme="0" tint="-0.34998626667073579"/>
      </left>
      <right/>
      <top style="thin">
        <color theme="0" tint="-0.34998626667073579"/>
      </top>
      <bottom/>
      <diagonal/>
    </border>
    <border>
      <left style="thin">
        <color theme="0" tint="-0.34998626667073579"/>
      </left>
      <right/>
      <top/>
      <bottom style="double">
        <color auto="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1" tint="0.34998626667073579"/>
      </left>
      <right style="thin">
        <color auto="1"/>
      </right>
      <top style="medium">
        <color theme="1" tint="0.34998626667073579"/>
      </top>
      <bottom style="medium">
        <color theme="0" tint="-0.24994659260841701"/>
      </bottom>
      <diagonal/>
    </border>
    <border>
      <left style="thin">
        <color auto="1"/>
      </left>
      <right style="thin">
        <color auto="1"/>
      </right>
      <top style="medium">
        <color theme="1" tint="0.34998626667073579"/>
      </top>
      <bottom style="medium">
        <color theme="0" tint="-0.24994659260841701"/>
      </bottom>
      <diagonal/>
    </border>
    <border>
      <left style="thin">
        <color auto="1"/>
      </left>
      <right style="medium">
        <color theme="0" tint="-0.24994659260841701"/>
      </right>
      <top style="medium">
        <color theme="1" tint="0.34998626667073579"/>
      </top>
      <bottom style="medium">
        <color theme="0" tint="-0.24994659260841701"/>
      </bottom>
      <diagonal/>
    </border>
    <border>
      <left style="medium">
        <color theme="1" tint="0.34998626667073579"/>
      </left>
      <right/>
      <top style="medium">
        <color theme="1" tint="0.34998626667073579"/>
      </top>
      <bottom style="medium">
        <color theme="0" tint="-0.24994659260841701"/>
      </bottom>
      <diagonal/>
    </border>
    <border>
      <left/>
      <right/>
      <top style="medium">
        <color theme="1" tint="0.34998626667073579"/>
      </top>
      <bottom style="medium">
        <color theme="0" tint="-0.24994659260841701"/>
      </bottom>
      <diagonal/>
    </border>
    <border>
      <left/>
      <right style="medium">
        <color theme="0" tint="-0.24994659260841701"/>
      </right>
      <top style="medium">
        <color theme="1" tint="0.34998626667073579"/>
      </top>
      <bottom style="medium">
        <color theme="0" tint="-0.24994659260841701"/>
      </bottom>
      <diagonal/>
    </border>
    <border>
      <left style="medium">
        <color theme="1" tint="0.34998626667073579"/>
      </left>
      <right/>
      <top/>
      <bottom/>
      <diagonal/>
    </border>
    <border>
      <left/>
      <right/>
      <top/>
      <bottom style="medium">
        <color theme="1" tint="0.34998626667073579"/>
      </bottom>
      <diagonal/>
    </border>
    <border>
      <left style="medium">
        <color theme="1" tint="0.34998626667073579"/>
      </left>
      <right/>
      <top style="medium">
        <color theme="1" tint="0.34998626667073579"/>
      </top>
      <bottom style="medium">
        <color theme="0" tint="-0.34998626667073579"/>
      </bottom>
      <diagonal/>
    </border>
    <border>
      <left/>
      <right/>
      <top style="medium">
        <color theme="1" tint="0.34998626667073579"/>
      </top>
      <bottom style="medium">
        <color theme="0" tint="-0.34998626667073579"/>
      </bottom>
      <diagonal/>
    </border>
    <border>
      <left/>
      <right style="medium">
        <color theme="0" tint="-0.34998626667073579"/>
      </right>
      <top style="medium">
        <color theme="1" tint="0.34998626667073579"/>
      </top>
      <bottom style="medium">
        <color theme="0" tint="-0.34998626667073579"/>
      </bottom>
      <diagonal/>
    </border>
    <border>
      <left/>
      <right style="medium">
        <color theme="1" tint="0.34998626667073579"/>
      </right>
      <top/>
      <bottom/>
      <diagonal/>
    </border>
    <border>
      <left style="medium">
        <color theme="1" tint="0.34998626667073579"/>
      </left>
      <right/>
      <top style="medium">
        <color theme="1" tint="0.34998626667073579"/>
      </top>
      <bottom/>
      <diagonal/>
    </border>
    <border>
      <left/>
      <right/>
      <top style="medium">
        <color theme="1" tint="0.34998626667073579"/>
      </top>
      <bottom/>
      <diagonal/>
    </border>
    <border>
      <left/>
      <right/>
      <top style="medium">
        <color theme="0"/>
      </top>
      <bottom/>
      <diagonal/>
    </border>
    <border>
      <left/>
      <right style="medium">
        <color theme="0" tint="-0.499984740745262"/>
      </right>
      <top/>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top style="medium">
        <color theme="0" tint="-0.499984740745262"/>
      </top>
      <bottom/>
      <diagonal/>
    </border>
    <border>
      <left/>
      <right/>
      <top style="thin">
        <color auto="1"/>
      </top>
      <bottom style="thin">
        <color auto="1"/>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
      <left style="thin">
        <color theme="9" tint="0.39997558519241921"/>
      </left>
      <right/>
      <top/>
      <bottom/>
      <diagonal/>
    </border>
    <border>
      <left/>
      <right/>
      <top style="medium">
        <color auto="1"/>
      </top>
      <bottom/>
      <diagonal/>
    </border>
    <border>
      <left style="thin">
        <color theme="0" tint="-0.24994659260841701"/>
      </left>
      <right/>
      <top style="medium">
        <color auto="1"/>
      </top>
      <bottom/>
      <diagonal/>
    </border>
    <border>
      <left/>
      <right style="thin">
        <color theme="0" tint="-0.2499465926084170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right style="thin">
        <color theme="0" tint="-0.34998626667073579"/>
      </right>
      <top style="thin">
        <color theme="0" tint="-0.34998626667073579"/>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bottom/>
      <diagonal/>
    </border>
    <border>
      <left/>
      <right style="medium">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theme="0" tint="-0.24994659260841701"/>
      </right>
      <top/>
      <bottom/>
      <diagonal/>
    </border>
    <border>
      <left/>
      <right/>
      <top style="thin">
        <color theme="0" tint="-0.34998626667073579"/>
      </top>
      <bottom style="thin">
        <color theme="0" tint="-0.34998626667073579"/>
      </bottom>
      <diagonal/>
    </border>
    <border>
      <left/>
      <right/>
      <top style="medium">
        <color auto="1"/>
      </top>
      <bottom style="thin">
        <color theme="0" tint="-0.34998626667073579"/>
      </bottom>
      <diagonal/>
    </border>
    <border>
      <left style="thin">
        <color theme="0" tint="-0.34998626667073579"/>
      </left>
      <right/>
      <top style="medium">
        <color auto="1"/>
      </top>
      <bottom style="thin">
        <color theme="0" tint="-0.34998626667073579"/>
      </bottom>
      <diagonal/>
    </border>
    <border>
      <left style="medium">
        <color auto="1"/>
      </left>
      <right style="medium">
        <color auto="1"/>
      </right>
      <top style="medium">
        <color auto="1"/>
      </top>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style="thick">
        <color theme="0"/>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ck">
        <color theme="0"/>
      </left>
      <right style="thin">
        <color theme="0"/>
      </right>
      <top style="thin">
        <color theme="0"/>
      </top>
      <bottom style="thick">
        <color theme="0"/>
      </bottom>
      <diagonal/>
    </border>
    <border>
      <left style="thin">
        <color theme="0"/>
      </left>
      <right style="thin">
        <color theme="0"/>
      </right>
      <top style="thin">
        <color theme="0"/>
      </top>
      <bottom style="thick">
        <color theme="0"/>
      </bottom>
      <diagonal/>
    </border>
    <border>
      <left style="thin">
        <color theme="0"/>
      </left>
      <right style="thick">
        <color theme="0"/>
      </right>
      <top style="thin">
        <color theme="0"/>
      </top>
      <bottom style="thick">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ck">
        <color theme="0"/>
      </right>
      <top style="thin">
        <color theme="0"/>
      </top>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style="thick">
        <color theme="0"/>
      </top>
      <bottom style="thick">
        <color theme="0"/>
      </bottom>
      <diagonal/>
    </border>
    <border>
      <left style="medium">
        <color theme="0"/>
      </left>
      <right style="medium">
        <color theme="0"/>
      </right>
      <top style="medium">
        <color theme="0"/>
      </top>
      <bottom style="medium">
        <color theme="0"/>
      </bottom>
      <diagonal/>
    </border>
    <border>
      <left/>
      <right/>
      <top style="thick">
        <color theme="0"/>
      </top>
      <bottom/>
      <diagonal/>
    </border>
    <border>
      <left/>
      <right style="thick">
        <color theme="0"/>
      </right>
      <top style="thick">
        <color theme="0"/>
      </top>
      <bottom/>
      <diagonal/>
    </border>
    <border>
      <left/>
      <right style="thick">
        <color theme="0"/>
      </right>
      <top/>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right/>
      <top style="medium">
        <color theme="0"/>
      </top>
      <bottom style="medium">
        <color theme="0"/>
      </bottom>
      <diagonal/>
    </border>
    <border>
      <left style="medium">
        <color auto="1"/>
      </left>
      <right style="medium">
        <color auto="1"/>
      </right>
      <top style="medium">
        <color auto="1"/>
      </top>
      <bottom style="medium">
        <color auto="1"/>
      </bottom>
      <diagonal/>
    </border>
    <border>
      <left style="thick">
        <color rgb="FFC00000"/>
      </left>
      <right/>
      <top style="thick">
        <color rgb="FFC00000"/>
      </top>
      <bottom/>
      <diagonal/>
    </border>
    <border>
      <left/>
      <right style="thick">
        <color rgb="FFC00000"/>
      </right>
      <top style="thick">
        <color rgb="FFC00000"/>
      </top>
      <bottom/>
      <diagonal/>
    </border>
    <border>
      <left style="thick">
        <color rgb="FFC00000"/>
      </left>
      <right/>
      <top/>
      <bottom/>
      <diagonal/>
    </border>
    <border>
      <left/>
      <right style="thick">
        <color rgb="FFC00000"/>
      </right>
      <top/>
      <bottom/>
      <diagonal/>
    </border>
    <border>
      <left/>
      <right/>
      <top style="thin">
        <color theme="0"/>
      </top>
      <bottom style="thin">
        <color theme="0"/>
      </bottom>
      <diagonal/>
    </border>
    <border>
      <left style="thick">
        <color theme="0"/>
      </left>
      <right style="thin">
        <color theme="0"/>
      </right>
      <top style="thin">
        <color theme="0"/>
      </top>
      <bottom/>
      <diagonal/>
    </border>
    <border>
      <left style="thick">
        <color theme="0"/>
      </left>
      <right style="thin">
        <color theme="0"/>
      </right>
      <top/>
      <bottom style="thin">
        <color theme="0"/>
      </bottom>
      <diagonal/>
    </border>
    <border>
      <left style="thin">
        <color auto="1"/>
      </left>
      <right style="thin">
        <color auto="1"/>
      </right>
      <top/>
      <bottom style="thin">
        <color auto="1"/>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style="thick">
        <color theme="0"/>
      </left>
      <right/>
      <top style="thick">
        <color theme="0"/>
      </top>
      <bottom/>
      <diagonal/>
    </border>
    <border>
      <left style="thick">
        <color theme="0"/>
      </left>
      <right/>
      <top/>
      <bottom/>
      <diagonal/>
    </border>
    <border>
      <left style="thick">
        <color theme="0"/>
      </left>
      <right/>
      <top/>
      <bottom style="thick">
        <color theme="0"/>
      </bottom>
      <diagonal/>
    </border>
    <border>
      <left/>
      <right/>
      <top/>
      <bottom style="thick">
        <color theme="0"/>
      </bottom>
      <diagonal/>
    </border>
    <border>
      <left/>
      <right style="thick">
        <color theme="0"/>
      </right>
      <top/>
      <bottom style="thick">
        <color theme="0"/>
      </bottom>
      <diagonal/>
    </border>
    <border>
      <left style="thin">
        <color theme="0"/>
      </left>
      <right/>
      <top style="thin">
        <color auto="1"/>
      </top>
      <bottom style="thin">
        <color theme="0"/>
      </bottom>
      <diagonal/>
    </border>
    <border>
      <left/>
      <right/>
      <top style="thin">
        <color auto="1"/>
      </top>
      <bottom style="thin">
        <color theme="0"/>
      </bottom>
      <diagonal/>
    </border>
    <border>
      <left/>
      <right style="thick">
        <color theme="0"/>
      </right>
      <top style="thin">
        <color auto="1"/>
      </top>
      <bottom style="thin">
        <color theme="0"/>
      </bottom>
      <diagonal/>
    </border>
    <border>
      <left style="thin">
        <color rgb="FF7F7F7F"/>
      </left>
      <right style="thin">
        <color rgb="FF7F7F7F"/>
      </right>
      <top style="thin">
        <color rgb="FF7F7F7F"/>
      </top>
      <bottom style="thin">
        <color rgb="FF7F7F7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34998626667073579"/>
      </left>
      <right/>
      <top style="medium">
        <color auto="1"/>
      </top>
      <bottom/>
      <diagonal/>
    </border>
    <border>
      <left/>
      <right style="thin">
        <color theme="0" tint="-0.34998626667073579"/>
      </right>
      <top style="medium">
        <color auto="1"/>
      </top>
      <bottom/>
      <diagonal/>
    </border>
    <border>
      <left/>
      <right/>
      <top/>
      <bottom style="thin">
        <color theme="0" tint="-0.34998626667073579"/>
      </bottom>
      <diagonal/>
    </border>
    <border>
      <left/>
      <right style="thin">
        <color theme="0" tint="-0.34998626667073579"/>
      </right>
      <top style="medium">
        <color auto="1"/>
      </top>
      <bottom style="thin">
        <color theme="0" tint="-0.34998626667073579"/>
      </bottom>
      <diagonal/>
    </border>
    <border>
      <left style="thin">
        <color theme="0" tint="-0.24994659260841701"/>
      </left>
      <right/>
      <top/>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bottom style="thin">
        <color auto="1"/>
      </bottom>
      <diagonal/>
    </border>
    <border>
      <left style="thin">
        <color theme="0" tint="-0.34998626667073579"/>
      </left>
      <right/>
      <top style="thin">
        <color auto="1"/>
      </top>
      <bottom style="thin">
        <color theme="0" tint="-0.34998626667073579"/>
      </bottom>
      <diagonal/>
    </border>
    <border>
      <left style="thin">
        <color theme="0" tint="-0.34998626667073579"/>
      </left>
      <right/>
      <top style="thin">
        <color theme="0" tint="-0.34998626667073579"/>
      </top>
      <bottom style="thin">
        <color auto="1"/>
      </bottom>
      <diagonal/>
    </border>
    <border>
      <left style="thick">
        <color theme="0" tint="-0.34998626667073579"/>
      </left>
      <right/>
      <top style="thick">
        <color theme="0" tint="-0.34998626667073579"/>
      </top>
      <bottom style="thick">
        <color theme="1" tint="0.34998626667073579"/>
      </bottom>
      <diagonal/>
    </border>
    <border>
      <left/>
      <right/>
      <top style="thick">
        <color theme="0" tint="-0.34998626667073579"/>
      </top>
      <bottom style="thick">
        <color theme="1" tint="0.34998626667073579"/>
      </bottom>
      <diagonal/>
    </border>
    <border>
      <left/>
      <right style="thick">
        <color theme="1" tint="0.34998626667073579"/>
      </right>
      <top style="thick">
        <color theme="0" tint="-0.34998626667073579"/>
      </top>
      <bottom style="thick">
        <color theme="1" tint="0.34998626667073579"/>
      </bottom>
      <diagonal/>
    </border>
    <border>
      <left style="thick">
        <color theme="0"/>
      </left>
      <right style="thick">
        <color theme="0"/>
      </right>
      <top/>
      <bottom style="thick">
        <color theme="0"/>
      </bottom>
      <diagonal/>
    </border>
    <border>
      <left/>
      <right style="thin">
        <color auto="1"/>
      </right>
      <top style="medium">
        <color theme="1" tint="0.34998626667073579"/>
      </top>
      <bottom style="medium">
        <color theme="0" tint="-0.24994659260841701"/>
      </bottom>
      <diagonal/>
    </border>
    <border>
      <left style="medium">
        <color theme="0" tint="-0.499984740745262"/>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style="medium">
        <color theme="0" tint="-0.499984740745262"/>
      </left>
      <right/>
      <top/>
      <bottom style="medium">
        <color theme="0" tint="-0.499984740745262"/>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theme="0" tint="-0.34998626667073579"/>
      </left>
      <right/>
      <top/>
      <bottom/>
      <diagonal/>
    </border>
  </borders>
  <cellStyleXfs count="57081">
    <xf numFmtId="0" fontId="0" fillId="0" borderId="0"/>
    <xf numFmtId="43" fontId="6" fillId="0" borderId="0" applyFont="0" applyFill="0" applyBorder="0" applyAlignment="0" applyProtection="0"/>
    <xf numFmtId="44" fontId="6" fillId="0" borderId="0" applyFont="0" applyFill="0" applyBorder="0" applyAlignment="0" applyProtection="0"/>
    <xf numFmtId="0" fontId="7" fillId="0" borderId="1" applyNumberFormat="0" applyFill="0" applyAlignment="0" applyProtection="0"/>
    <xf numFmtId="0" fontId="6" fillId="0" borderId="0" applyNumberFormat="0" applyAlignment="0" applyProtection="0"/>
    <xf numFmtId="43" fontId="13"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6"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5"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6" fillId="0" borderId="0"/>
    <xf numFmtId="0" fontId="6" fillId="0" borderId="0"/>
    <xf numFmtId="0" fontId="6" fillId="0" borderId="0"/>
    <xf numFmtId="0" fontId="6" fillId="0" borderId="0"/>
    <xf numFmtId="0" fontId="14" fillId="0" borderId="0"/>
    <xf numFmtId="0" fontId="6" fillId="0" borderId="0"/>
    <xf numFmtId="9" fontId="13" fillId="0" borderId="0" applyFont="0" applyFill="0" applyBorder="0" applyAlignment="0" applyProtection="0"/>
    <xf numFmtId="9" fontId="6"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31" fillId="0" borderId="0" applyNumberFormat="0" applyFill="0" applyBorder="0" applyAlignment="0" applyProtection="0">
      <alignment vertical="top"/>
      <protection locked="0"/>
    </xf>
    <xf numFmtId="0" fontId="6" fillId="0" borderId="0" applyNumberFormat="0" applyAlignment="0" applyProtection="0"/>
    <xf numFmtId="0" fontId="6" fillId="0" borderId="0" applyNumberFormat="0" applyAlignment="0" applyProtection="0"/>
    <xf numFmtId="0" fontId="6" fillId="0" borderId="0" applyNumberFormat="0" applyAlignment="0" applyProtection="0"/>
    <xf numFmtId="0" fontId="6" fillId="0" borderId="0" applyNumberFormat="0" applyAlignment="0" applyProtection="0"/>
    <xf numFmtId="0" fontId="6" fillId="0" borderId="0" applyNumberFormat="0" applyAlignment="0" applyProtection="0"/>
    <xf numFmtId="0" fontId="6" fillId="0" borderId="0" applyNumberFormat="0" applyAlignment="0" applyProtection="0"/>
    <xf numFmtId="0" fontId="6" fillId="0" borderId="0" applyNumberFormat="0" applyAlignment="0" applyProtection="0"/>
    <xf numFmtId="0" fontId="6" fillId="0" borderId="0" applyNumberFormat="0" applyAlignment="0" applyProtection="0"/>
    <xf numFmtId="9" fontId="6" fillId="0" borderId="0" applyFont="0" applyFill="0" applyBorder="0" applyAlignment="0" applyProtection="0"/>
    <xf numFmtId="0" fontId="4" fillId="0" borderId="0"/>
    <xf numFmtId="43" fontId="4" fillId="0" borderId="0" applyFont="0" applyFill="0" applyBorder="0" applyAlignment="0" applyProtection="0"/>
    <xf numFmtId="0" fontId="6" fillId="0" borderId="0"/>
    <xf numFmtId="43" fontId="6" fillId="0" borderId="0" applyFont="0" applyFill="0" applyBorder="0" applyAlignment="0" applyProtection="0"/>
    <xf numFmtId="44" fontId="6" fillId="0" borderId="0" applyFont="0" applyFill="0" applyBorder="0" applyAlignment="0" applyProtection="0"/>
    <xf numFmtId="0" fontId="7" fillId="0" borderId="1" applyNumberFormat="0" applyFill="0" applyAlignment="0" applyProtection="0"/>
    <xf numFmtId="0" fontId="6" fillId="8" borderId="0" applyNumberFormat="0" applyBorder="0" applyAlignment="0" applyProtection="0"/>
    <xf numFmtId="9" fontId="6" fillId="0" borderId="0" applyFont="0" applyFill="0" applyBorder="0" applyAlignment="0" applyProtection="0"/>
    <xf numFmtId="0" fontId="6" fillId="0" borderId="0" applyNumberFormat="0" applyAlignment="0" applyProtection="0"/>
    <xf numFmtId="0" fontId="6" fillId="0" borderId="0" applyNumberFormat="0" applyAlignment="0" applyProtection="0"/>
    <xf numFmtId="0" fontId="6" fillId="0" borderId="0" applyNumberFormat="0" applyAlignment="0" applyProtection="0"/>
    <xf numFmtId="0" fontId="6" fillId="0" borderId="0" applyNumberFormat="0" applyAlignment="0" applyProtection="0"/>
    <xf numFmtId="0" fontId="6" fillId="0" borderId="0" applyNumberFormat="0" applyAlignment="0" applyProtection="0"/>
    <xf numFmtId="0" fontId="6" fillId="0" borderId="0" applyNumberFormat="0" applyAlignment="0" applyProtection="0"/>
    <xf numFmtId="0" fontId="6" fillId="0" borderId="0" applyNumberFormat="0" applyAlignment="0" applyProtection="0"/>
    <xf numFmtId="0" fontId="6" fillId="0" borderId="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6"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37"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2"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3"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0"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1"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5" fillId="30" borderId="0" applyNumberFormat="0" applyBorder="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6" fillId="47" borderId="131"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0" fontId="97" fillId="48" borderId="132" applyNumberFormat="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0" fontId="6"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6"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14"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98"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14" fillId="0" borderId="0" applyFont="0" applyFill="0" applyBorder="0" applyAlignment="0" applyProtection="0"/>
    <xf numFmtId="0" fontId="6" fillId="0" borderId="0"/>
    <xf numFmtId="0" fontId="6" fillId="0" borderId="0"/>
    <xf numFmtId="43" fontId="14" fillId="0" borderId="0" applyFont="0" applyFill="0" applyBorder="0" applyAlignment="0" applyProtection="0"/>
    <xf numFmtId="0" fontId="6" fillId="0" borderId="0"/>
    <xf numFmtId="43" fontId="14" fillId="0" borderId="0" applyFont="0" applyFill="0" applyBorder="0" applyAlignment="0" applyProtection="0"/>
    <xf numFmtId="0" fontId="6" fillId="0" borderId="0"/>
    <xf numFmtId="0" fontId="6" fillId="0" borderId="0"/>
    <xf numFmtId="43" fontId="14"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14" fillId="0" borderId="0" applyFont="0" applyFill="0" applyBorder="0" applyAlignment="0" applyProtection="0"/>
    <xf numFmtId="0" fontId="6"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6" fillId="0" borderId="0"/>
    <xf numFmtId="0" fontId="6" fillId="0" borderId="0"/>
    <xf numFmtId="0" fontId="6" fillId="0" borderId="0"/>
    <xf numFmtId="43" fontId="14" fillId="0" borderId="0" applyFont="0" applyFill="0" applyBorder="0" applyAlignment="0" applyProtection="0"/>
    <xf numFmtId="43" fontId="14" fillId="0" borderId="0" applyFont="0" applyFill="0" applyBorder="0" applyAlignment="0" applyProtection="0"/>
    <xf numFmtId="0" fontId="6" fillId="0" borderId="0"/>
    <xf numFmtId="0" fontId="6"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37" fontId="98"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37" fontId="98"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37" fontId="98"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37" fontId="98"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37" fontId="98"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2"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6" fontId="98" fillId="0" borderId="0" applyFont="0" applyFill="0" applyBorder="0" applyAlignment="0" applyProtection="0"/>
    <xf numFmtId="6" fontId="98"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6" fontId="98"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6"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49" borderId="0" applyNumberFormat="0" applyAlignment="0">
      <alignment horizontal="right"/>
    </xf>
    <xf numFmtId="0" fontId="14" fillId="50" borderId="0" applyNumberFormat="0" applyAlignment="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0" fillId="31" borderId="0" applyNumberFormat="0" applyBorder="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1" fillId="0" borderId="133"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2" fillId="0" borderId="134"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4"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93" fillId="28" borderId="130" applyNumberFormat="0" applyAlignment="0" applyProtection="0"/>
    <xf numFmtId="0" fontId="93" fillId="28" borderId="130" applyNumberFormat="0" applyAlignment="0" applyProtection="0"/>
    <xf numFmtId="0" fontId="93" fillId="28" borderId="130" applyNumberFormat="0" applyAlignment="0" applyProtection="0"/>
    <xf numFmtId="0" fontId="93" fillId="28" borderId="130" applyNumberFormat="0" applyAlignment="0" applyProtection="0"/>
    <xf numFmtId="0" fontId="93" fillId="28" borderId="130" applyNumberFormat="0" applyAlignment="0" applyProtection="0"/>
    <xf numFmtId="0" fontId="93" fillId="28" borderId="130" applyNumberFormat="0" applyAlignment="0" applyProtection="0"/>
    <xf numFmtId="0" fontId="93" fillId="28" borderId="130" applyNumberFormat="0" applyAlignment="0" applyProtection="0"/>
    <xf numFmtId="0" fontId="106" fillId="34" borderId="131" applyNumberFormat="0" applyAlignment="0" applyProtection="0"/>
    <xf numFmtId="0" fontId="106" fillId="34" borderId="131" applyNumberFormat="0" applyAlignment="0" applyProtection="0"/>
    <xf numFmtId="0" fontId="93" fillId="28" borderId="130" applyNumberFormat="0" applyAlignment="0" applyProtection="0"/>
    <xf numFmtId="0" fontId="106" fillId="34" borderId="131" applyNumberFormat="0" applyAlignment="0" applyProtection="0"/>
    <xf numFmtId="0" fontId="93" fillId="28" borderId="130" applyNumberFormat="0" applyAlignment="0" applyProtection="0"/>
    <xf numFmtId="0" fontId="93" fillId="28" borderId="130" applyNumberFormat="0" applyAlignment="0" applyProtection="0"/>
    <xf numFmtId="0" fontId="106" fillId="34" borderId="131" applyNumberFormat="0" applyAlignment="0" applyProtection="0"/>
    <xf numFmtId="0" fontId="93" fillId="28" borderId="130" applyNumberFormat="0" applyAlignment="0" applyProtection="0"/>
    <xf numFmtId="0" fontId="93" fillId="28" borderId="130" applyNumberFormat="0" applyAlignment="0" applyProtection="0"/>
    <xf numFmtId="0" fontId="93" fillId="28" borderId="130" applyNumberFormat="0" applyAlignment="0" applyProtection="0"/>
    <xf numFmtId="0" fontId="93" fillId="28" borderId="130" applyNumberFormat="0" applyAlignment="0" applyProtection="0"/>
    <xf numFmtId="0" fontId="93" fillId="28" borderId="130"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6" fillId="34" borderId="131" applyNumberFormat="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7" fillId="0" borderId="136" applyNumberFormat="0" applyFill="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08" fillId="51" borderId="0" applyNumberFormat="0" applyBorder="0" applyAlignment="0" applyProtection="0"/>
    <xf numFmtId="0" fontId="14"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 fillId="0" borderId="0"/>
    <xf numFmtId="0" fontId="14" fillId="0" borderId="0"/>
    <xf numFmtId="0" fontId="6"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4" fillId="0" borderId="0"/>
    <xf numFmtId="0" fontId="14" fillId="0" borderId="0"/>
    <xf numFmtId="0" fontId="13"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3" fillId="0" borderId="0"/>
    <xf numFmtId="0" fontId="14" fillId="0" borderId="0"/>
    <xf numFmtId="0" fontId="13" fillId="0" borderId="0"/>
    <xf numFmtId="0" fontId="14" fillId="0" borderId="0"/>
    <xf numFmtId="0" fontId="14" fillId="0" borderId="0"/>
    <xf numFmtId="0" fontId="13"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4" fillId="0" borderId="0"/>
    <xf numFmtId="0" fontId="14" fillId="0" borderId="0"/>
    <xf numFmtId="0" fontId="13"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4" fillId="0" borderId="0"/>
    <xf numFmtId="0" fontId="14" fillId="0" borderId="0"/>
    <xf numFmtId="0" fontId="13"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98" fillId="0" borderId="0"/>
    <xf numFmtId="0" fontId="13" fillId="0" borderId="0"/>
    <xf numFmtId="0" fontId="14" fillId="0" borderId="0"/>
    <xf numFmtId="0" fontId="13" fillId="0" borderId="0"/>
    <xf numFmtId="0" fontId="14" fillId="0" borderId="0"/>
    <xf numFmtId="0" fontId="14" fillId="0" borderId="0"/>
    <xf numFmtId="0" fontId="13"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3" fillId="0" borderId="0"/>
    <xf numFmtId="0" fontId="13" fillId="0" borderId="0"/>
    <xf numFmtId="0" fontId="14"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4" fillId="0" borderId="0"/>
    <xf numFmtId="0" fontId="14" fillId="0" borderId="0"/>
    <xf numFmtId="0" fontId="13" fillId="0" borderId="0"/>
    <xf numFmtId="0" fontId="14" fillId="0" borderId="0"/>
    <xf numFmtId="0" fontId="13" fillId="0" borderId="0"/>
    <xf numFmtId="0" fontId="14" fillId="0" borderId="0"/>
    <xf numFmtId="0" fontId="14" fillId="0" borderId="0"/>
    <xf numFmtId="0" fontId="13"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3" fillId="0" borderId="0"/>
    <xf numFmtId="0" fontId="13" fillId="0" borderId="0"/>
    <xf numFmtId="0" fontId="14"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4" fillId="0" borderId="0"/>
    <xf numFmtId="0" fontId="14" fillId="0" borderId="0"/>
    <xf numFmtId="0" fontId="13"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4" fillId="0" borderId="0"/>
    <xf numFmtId="0" fontId="14" fillId="0" borderId="0"/>
    <xf numFmtId="0" fontId="13"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3" fillId="0" borderId="0"/>
    <xf numFmtId="0" fontId="13" fillId="0" borderId="0"/>
    <xf numFmtId="0" fontId="14"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4" fillId="0" borderId="0"/>
    <xf numFmtId="0" fontId="14" fillId="0" borderId="0"/>
    <xf numFmtId="0" fontId="13"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4" fillId="0" borderId="0"/>
    <xf numFmtId="0" fontId="13" fillId="0" borderId="0"/>
    <xf numFmtId="0" fontId="13" fillId="0" borderId="0"/>
    <xf numFmtId="0" fontId="14" fillId="0" borderId="0"/>
    <xf numFmtId="0" fontId="13" fillId="0" borderId="0"/>
    <xf numFmtId="0" fontId="13"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3" fillId="0" borderId="0"/>
    <xf numFmtId="0" fontId="13" fillId="0" borderId="0"/>
    <xf numFmtId="0" fontId="13"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13"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3" fillId="0" borderId="0"/>
    <xf numFmtId="0" fontId="6" fillId="0" borderId="0"/>
    <xf numFmtId="0" fontId="13" fillId="0" borderId="0"/>
    <xf numFmtId="0" fontId="13" fillId="0" borderId="0"/>
    <xf numFmtId="0" fontId="13"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3" fillId="0" borderId="0"/>
    <xf numFmtId="0" fontId="14" fillId="0" borderId="0"/>
    <xf numFmtId="0" fontId="13" fillId="0" borderId="0"/>
    <xf numFmtId="0" fontId="14"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4" fillId="0" borderId="0"/>
    <xf numFmtId="0" fontId="14" fillId="0" borderId="0"/>
    <xf numFmtId="0" fontId="13" fillId="0" borderId="0"/>
    <xf numFmtId="0" fontId="13" fillId="0" borderId="0"/>
    <xf numFmtId="0" fontId="14" fillId="0" borderId="0"/>
    <xf numFmtId="0" fontId="14" fillId="0" borderId="0"/>
    <xf numFmtId="0" fontId="14" fillId="0" borderId="0"/>
    <xf numFmtId="0" fontId="13" fillId="0" borderId="0"/>
    <xf numFmtId="0" fontId="13" fillId="0" borderId="0"/>
    <xf numFmtId="0" fontId="14" fillId="0" borderId="0"/>
    <xf numFmtId="0" fontId="13" fillId="0" borderId="0"/>
    <xf numFmtId="0" fontId="14" fillId="0" borderId="0"/>
    <xf numFmtId="0" fontId="14" fillId="0" borderId="0"/>
    <xf numFmtId="0" fontId="14" fillId="0" borderId="0"/>
    <xf numFmtId="0" fontId="13" fillId="0" borderId="0"/>
    <xf numFmtId="0" fontId="13" fillId="0" borderId="0"/>
    <xf numFmtId="0" fontId="13"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6" fillId="0" borderId="0"/>
    <xf numFmtId="0" fontId="13" fillId="0" borderId="0"/>
    <xf numFmtId="0" fontId="13" fillId="0" borderId="0"/>
    <xf numFmtId="0" fontId="13" fillId="0" borderId="0"/>
    <xf numFmtId="0" fontId="6"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6" fillId="0" borderId="0"/>
    <xf numFmtId="0" fontId="13" fillId="0" borderId="0"/>
    <xf numFmtId="0" fontId="13" fillId="0" borderId="0"/>
    <xf numFmtId="0" fontId="13" fillId="0" borderId="0"/>
    <xf numFmtId="0" fontId="6"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4" fillId="0" borderId="0"/>
    <xf numFmtId="0" fontId="14" fillId="0" borderId="0"/>
    <xf numFmtId="0" fontId="13"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4" fillId="0" borderId="0"/>
    <xf numFmtId="0" fontId="14" fillId="0" borderId="0"/>
    <xf numFmtId="0" fontId="13"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14" fillId="0" borderId="0"/>
    <xf numFmtId="0" fontId="14" fillId="0" borderId="0"/>
    <xf numFmtId="0" fontId="14"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14" fillId="0" borderId="0"/>
    <xf numFmtId="0" fontId="14" fillId="0" borderId="0"/>
    <xf numFmtId="0" fontId="14"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3" fillId="0" borderId="0"/>
    <xf numFmtId="0" fontId="13" fillId="0" borderId="0"/>
    <xf numFmtId="0" fontId="14"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3" fillId="0" borderId="0"/>
    <xf numFmtId="0" fontId="13" fillId="0" borderId="0"/>
    <xf numFmtId="0" fontId="14"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4" fillId="0" borderId="0"/>
    <xf numFmtId="0" fontId="14" fillId="0" borderId="0"/>
    <xf numFmtId="0" fontId="14" fillId="0" borderId="0"/>
    <xf numFmtId="0" fontId="6" fillId="0" borderId="0"/>
    <xf numFmtId="0" fontId="14"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3" fillId="0" borderId="0"/>
    <xf numFmtId="0" fontId="13" fillId="0" borderId="0"/>
    <xf numFmtId="0" fontId="14"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4" fillId="0" borderId="0"/>
    <xf numFmtId="0" fontId="6" fillId="0" borderId="0"/>
    <xf numFmtId="0" fontId="14" fillId="0" borderId="0"/>
    <xf numFmtId="0" fontId="14" fillId="0" borderId="0"/>
    <xf numFmtId="0" fontId="14" fillId="0" borderId="0"/>
    <xf numFmtId="0" fontId="6" fillId="0" borderId="0"/>
    <xf numFmtId="0" fontId="14" fillId="0" borderId="0"/>
    <xf numFmtId="0" fontId="98" fillId="0" borderId="0"/>
    <xf numFmtId="0" fontId="98" fillId="0" borderId="0"/>
    <xf numFmtId="0" fontId="98" fillId="0" borderId="0"/>
    <xf numFmtId="0" fontId="13" fillId="0" borderId="0"/>
    <xf numFmtId="0" fontId="13" fillId="0" borderId="0"/>
    <xf numFmtId="0" fontId="13" fillId="0" borderId="0"/>
    <xf numFmtId="0" fontId="14" fillId="0" borderId="0"/>
    <xf numFmtId="0" fontId="14" fillId="0" borderId="0"/>
    <xf numFmtId="0" fontId="14"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6" fillId="0" borderId="0"/>
    <xf numFmtId="0" fontId="14"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3" fillId="0" borderId="0"/>
    <xf numFmtId="0" fontId="13" fillId="0" borderId="0"/>
    <xf numFmtId="0" fontId="14" fillId="0" borderId="0"/>
    <xf numFmtId="0" fontId="14" fillId="0" borderId="0"/>
    <xf numFmtId="0" fontId="14"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09" fillId="0" borderId="0"/>
    <xf numFmtId="0" fontId="14" fillId="0" borderId="0"/>
    <xf numFmtId="0" fontId="109" fillId="0" borderId="0"/>
    <xf numFmtId="0" fontId="109" fillId="0" borderId="0"/>
    <xf numFmtId="0" fontId="14" fillId="0" borderId="0"/>
    <xf numFmtId="0" fontId="109" fillId="0" borderId="0"/>
    <xf numFmtId="0" fontId="14" fillId="0" borderId="0"/>
    <xf numFmtId="0" fontId="109" fillId="0" borderId="0"/>
    <xf numFmtId="0" fontId="109" fillId="0" borderId="0"/>
    <xf numFmtId="0" fontId="14"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3" fillId="0" borderId="0"/>
    <xf numFmtId="0" fontId="109" fillId="0" borderId="0"/>
    <xf numFmtId="0" fontId="109" fillId="0" borderId="0"/>
    <xf numFmtId="0" fontId="109" fillId="0" borderId="0"/>
    <xf numFmtId="0" fontId="10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4" fillId="0" borderId="0"/>
    <xf numFmtId="0" fontId="14" fillId="0" borderId="0"/>
    <xf numFmtId="0" fontId="13" fillId="0" borderId="0"/>
    <xf numFmtId="0" fontId="13" fillId="0" borderId="0"/>
    <xf numFmtId="0" fontId="13"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4"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4" fillId="52" borderId="137" applyNumberFormat="0" applyFont="0" applyAlignment="0" applyProtection="0"/>
    <xf numFmtId="0" fontId="13"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3"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3"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3"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3"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3"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3"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3"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3"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4"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4"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4"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4"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4"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3"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4" fillId="52" borderId="137" applyNumberFormat="0" applyFon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0" fontId="110" fillId="47" borderId="138" applyNumberFormat="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98"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2" fillId="0" borderId="139" applyNumberFormat="0" applyFill="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6" fillId="0" borderId="0" applyNumberFormat="0" applyAlignment="0" applyProtection="0"/>
    <xf numFmtId="0" fontId="6" fillId="0" borderId="0" applyNumberFormat="0" applyAlignment="0" applyProtection="0"/>
    <xf numFmtId="0" fontId="6" fillId="0" borderId="0" applyNumberFormat="0" applyAlignment="0" applyProtection="0"/>
    <xf numFmtId="0" fontId="6" fillId="0" borderId="0" applyNumberFormat="0" applyAlignment="0" applyProtection="0"/>
    <xf numFmtId="0" fontId="2" fillId="0" borderId="0"/>
  </cellStyleXfs>
  <cellXfs count="868">
    <xf numFmtId="0" fontId="0" fillId="0" borderId="0" xfId="0"/>
    <xf numFmtId="0" fontId="8" fillId="0" borderId="0" xfId="0" applyFont="1"/>
    <xf numFmtId="0" fontId="11" fillId="0" borderId="0" xfId="0" applyFont="1" applyAlignment="1">
      <alignment wrapText="1"/>
    </xf>
    <xf numFmtId="0" fontId="9" fillId="0" borderId="0" xfId="0" applyFont="1" applyAlignment="1">
      <alignment wrapText="1"/>
    </xf>
    <xf numFmtId="0" fontId="0" fillId="0" borderId="0" xfId="0" applyAlignment="1">
      <alignment wrapText="1"/>
    </xf>
    <xf numFmtId="0" fontId="19" fillId="0" borderId="0" xfId="0" applyFont="1" applyAlignment="1">
      <alignment wrapText="1"/>
    </xf>
    <xf numFmtId="165" fontId="9" fillId="0" borderId="0" xfId="0" applyNumberFormat="1" applyFont="1" applyAlignment="1">
      <alignment wrapText="1"/>
    </xf>
    <xf numFmtId="166" fontId="9" fillId="0" borderId="0" xfId="0" applyNumberFormat="1" applyFont="1" applyAlignment="1">
      <alignment wrapText="1"/>
    </xf>
    <xf numFmtId="167" fontId="18" fillId="0" borderId="0" xfId="0" applyNumberFormat="1" applyFont="1" applyAlignment="1">
      <alignment wrapText="1"/>
    </xf>
    <xf numFmtId="44" fontId="9" fillId="0" borderId="0" xfId="2" applyFont="1" applyAlignment="1">
      <alignment wrapText="1"/>
    </xf>
    <xf numFmtId="44" fontId="11" fillId="0" borderId="0" xfId="2" applyFont="1" applyAlignment="1">
      <alignment wrapText="1"/>
    </xf>
    <xf numFmtId="165" fontId="18" fillId="0" borderId="0" xfId="0" applyNumberFormat="1" applyFont="1" applyAlignment="1">
      <alignment wrapText="1"/>
    </xf>
    <xf numFmtId="166" fontId="18" fillId="0" borderId="0" xfId="0" applyNumberFormat="1" applyFont="1" applyAlignment="1">
      <alignment wrapText="1"/>
    </xf>
    <xf numFmtId="0" fontId="22" fillId="0" borderId="0" xfId="0" applyFont="1" applyAlignment="1">
      <alignment wrapText="1"/>
    </xf>
    <xf numFmtId="0" fontId="23" fillId="0" borderId="0" xfId="0" applyFont="1" applyAlignment="1">
      <alignment wrapText="1"/>
    </xf>
    <xf numFmtId="0" fontId="21" fillId="0" borderId="0" xfId="0" applyFont="1"/>
    <xf numFmtId="0" fontId="28" fillId="2" borderId="0" xfId="0" applyFont="1" applyFill="1" applyAlignment="1">
      <alignment vertical="top" readingOrder="1"/>
    </xf>
    <xf numFmtId="0" fontId="10" fillId="0" borderId="0" xfId="0" applyFont="1" applyAlignment="1">
      <alignment horizontal="right"/>
    </xf>
    <xf numFmtId="14" fontId="11" fillId="0" borderId="0" xfId="0" applyNumberFormat="1" applyFont="1" applyAlignment="1">
      <alignment horizontal="left"/>
    </xf>
    <xf numFmtId="0" fontId="12" fillId="0" borderId="0" xfId="3" applyFont="1" applyBorder="1" applyAlignment="1" applyProtection="1"/>
    <xf numFmtId="0" fontId="10" fillId="0" borderId="0" xfId="0" applyFont="1"/>
    <xf numFmtId="0" fontId="9" fillId="0" borderId="0" xfId="0" applyFont="1"/>
    <xf numFmtId="0" fontId="8" fillId="0" borderId="0" xfId="0" applyFont="1" applyAlignment="1">
      <alignment wrapText="1"/>
    </xf>
    <xf numFmtId="0" fontId="10" fillId="0" borderId="0" xfId="0" applyFont="1" applyAlignment="1">
      <alignment wrapText="1"/>
    </xf>
    <xf numFmtId="6" fontId="9" fillId="0" borderId="0" xfId="2" applyNumberFormat="1" applyFont="1" applyAlignment="1" applyProtection="1">
      <alignment wrapText="1"/>
    </xf>
    <xf numFmtId="167" fontId="18" fillId="0" borderId="0" xfId="2" applyNumberFormat="1" applyFont="1" applyAlignment="1" applyProtection="1">
      <alignment wrapText="1"/>
    </xf>
    <xf numFmtId="44" fontId="9" fillId="0" borderId="0" xfId="2" applyFont="1" applyAlignment="1" applyProtection="1">
      <alignment wrapText="1"/>
    </xf>
    <xf numFmtId="0" fontId="9" fillId="0" borderId="0" xfId="0" applyFont="1" applyAlignment="1">
      <alignment horizontal="left" vertical="top" wrapText="1"/>
    </xf>
    <xf numFmtId="0" fontId="12" fillId="0" borderId="4" xfId="3" applyFont="1" applyBorder="1" applyAlignment="1" applyProtection="1">
      <alignment horizontal="center"/>
    </xf>
    <xf numFmtId="0" fontId="10" fillId="0" borderId="7" xfId="0" applyFont="1" applyBorder="1"/>
    <xf numFmtId="0" fontId="10" fillId="0" borderId="8" xfId="0" applyFont="1" applyBorder="1"/>
    <xf numFmtId="0" fontId="11" fillId="0" borderId="0" xfId="0" applyFont="1"/>
    <xf numFmtId="44" fontId="11" fillId="0" borderId="0" xfId="2" applyFont="1" applyAlignment="1" applyProtection="1"/>
    <xf numFmtId="164" fontId="11" fillId="0" borderId="6" xfId="1" applyNumberFormat="1" applyFont="1" applyBorder="1" applyAlignment="1" applyProtection="1"/>
    <xf numFmtId="164" fontId="11" fillId="0" borderId="5" xfId="1" applyNumberFormat="1" applyFont="1" applyBorder="1" applyAlignment="1" applyProtection="1"/>
    <xf numFmtId="44" fontId="11" fillId="0" borderId="0" xfId="2" applyFont="1" applyProtection="1"/>
    <xf numFmtId="164" fontId="11" fillId="0" borderId="6" xfId="1" applyNumberFormat="1" applyFont="1" applyBorder="1" applyProtection="1"/>
    <xf numFmtId="164" fontId="11" fillId="0" borderId="5" xfId="1" applyNumberFormat="1" applyFont="1" applyBorder="1" applyProtection="1"/>
    <xf numFmtId="0" fontId="10" fillId="0" borderId="9" xfId="0" applyFont="1" applyBorder="1"/>
    <xf numFmtId="0" fontId="24" fillId="0" borderId="17" xfId="0" applyFont="1" applyBorder="1"/>
    <xf numFmtId="0" fontId="24" fillId="0" borderId="0" xfId="0" applyFont="1"/>
    <xf numFmtId="0" fontId="5" fillId="0" borderId="0" xfId="0" applyFont="1" applyAlignment="1">
      <alignment wrapText="1"/>
    </xf>
    <xf numFmtId="0" fontId="5" fillId="0" borderId="0" xfId="0" applyFont="1"/>
    <xf numFmtId="169" fontId="11" fillId="0" borderId="0" xfId="2" applyNumberFormat="1" applyFont="1" applyAlignment="1" applyProtection="1"/>
    <xf numFmtId="0" fontId="14" fillId="4" borderId="0" xfId="32" applyFont="1" applyFill="1" applyAlignment="1" applyProtection="1"/>
    <xf numFmtId="0" fontId="14" fillId="4" borderId="0" xfId="32" applyFont="1" applyFill="1" applyAlignment="1" applyProtection="1">
      <alignment horizontal="center"/>
    </xf>
    <xf numFmtId="0" fontId="17" fillId="13" borderId="0" xfId="0" applyFont="1" applyFill="1" applyAlignment="1">
      <alignment wrapText="1"/>
    </xf>
    <xf numFmtId="165" fontId="17" fillId="13" borderId="0" xfId="0" applyNumberFormat="1" applyFont="1" applyFill="1"/>
    <xf numFmtId="166" fontId="17" fillId="13" borderId="0" xfId="0" applyNumberFormat="1" applyFont="1" applyFill="1"/>
    <xf numFmtId="44" fontId="44" fillId="13" borderId="0" xfId="2" applyFont="1" applyFill="1"/>
    <xf numFmtId="0" fontId="17" fillId="14" borderId="0" xfId="0" applyFont="1" applyFill="1" applyAlignment="1">
      <alignment wrapText="1"/>
    </xf>
    <xf numFmtId="165" fontId="17" fillId="14" borderId="0" xfId="0" applyNumberFormat="1" applyFont="1" applyFill="1"/>
    <xf numFmtId="44" fontId="44" fillId="14" borderId="0" xfId="2" applyFont="1" applyFill="1"/>
    <xf numFmtId="166" fontId="17" fillId="14" borderId="0" xfId="0" applyNumberFormat="1" applyFont="1" applyFill="1"/>
    <xf numFmtId="0" fontId="17" fillId="13" borderId="0" xfId="0" applyFont="1" applyFill="1"/>
    <xf numFmtId="0" fontId="17" fillId="14" borderId="0" xfId="0" applyFont="1" applyFill="1"/>
    <xf numFmtId="0" fontId="48" fillId="15" borderId="58" xfId="0" applyFont="1" applyFill="1" applyBorder="1"/>
    <xf numFmtId="2" fontId="44" fillId="13" borderId="0" xfId="2" applyNumberFormat="1" applyFont="1" applyFill="1"/>
    <xf numFmtId="2" fontId="44" fillId="14" borderId="0" xfId="2" applyNumberFormat="1" applyFont="1" applyFill="1"/>
    <xf numFmtId="2" fontId="50" fillId="15" borderId="58" xfId="0" applyNumberFormat="1" applyFont="1" applyFill="1" applyBorder="1"/>
    <xf numFmtId="0" fontId="47" fillId="12" borderId="0" xfId="0" applyFont="1" applyFill="1"/>
    <xf numFmtId="0" fontId="17" fillId="13" borderId="58" xfId="0" applyFont="1" applyFill="1" applyBorder="1" applyAlignment="1">
      <alignment wrapText="1"/>
    </xf>
    <xf numFmtId="2" fontId="44" fillId="13" borderId="58" xfId="2" applyNumberFormat="1" applyFont="1" applyFill="1" applyBorder="1"/>
    <xf numFmtId="165" fontId="17" fillId="13" borderId="58" xfId="0" applyNumberFormat="1" applyFont="1" applyFill="1" applyBorder="1"/>
    <xf numFmtId="166" fontId="17" fillId="13" borderId="58" xfId="0" applyNumberFormat="1" applyFont="1" applyFill="1" applyBorder="1"/>
    <xf numFmtId="44" fontId="44" fillId="13" borderId="58" xfId="2" applyFont="1" applyFill="1" applyBorder="1"/>
    <xf numFmtId="9" fontId="44" fillId="13" borderId="58" xfId="39" applyFont="1" applyFill="1" applyBorder="1"/>
    <xf numFmtId="9" fontId="44" fillId="14" borderId="0" xfId="39" applyFont="1" applyFill="1"/>
    <xf numFmtId="9" fontId="44" fillId="13" borderId="0" xfId="39" applyFont="1" applyFill="1"/>
    <xf numFmtId="9" fontId="50" fillId="15" borderId="58" xfId="39" applyFont="1" applyFill="1" applyBorder="1"/>
    <xf numFmtId="7" fontId="48" fillId="15" borderId="58" xfId="0" applyNumberFormat="1" applyFont="1" applyFill="1" applyBorder="1" applyAlignment="1">
      <alignment horizontal="center"/>
    </xf>
    <xf numFmtId="165" fontId="48" fillId="15" borderId="58" xfId="0" applyNumberFormat="1" applyFont="1" applyFill="1" applyBorder="1" applyAlignment="1">
      <alignment horizontal="center"/>
    </xf>
    <xf numFmtId="7" fontId="50" fillId="15" borderId="58" xfId="0" applyNumberFormat="1" applyFont="1" applyFill="1" applyBorder="1" applyAlignment="1">
      <alignment horizontal="center"/>
    </xf>
    <xf numFmtId="0" fontId="28" fillId="0" borderId="0" xfId="0" applyFont="1"/>
    <xf numFmtId="166" fontId="51" fillId="14" borderId="0" xfId="0" applyNumberFormat="1" applyFont="1" applyFill="1"/>
    <xf numFmtId="0" fontId="3" fillId="0" borderId="0" xfId="0" applyFont="1"/>
    <xf numFmtId="0" fontId="56" fillId="0" borderId="0" xfId="0" applyFont="1"/>
    <xf numFmtId="0" fontId="56" fillId="0" borderId="0" xfId="0" applyFont="1" applyAlignment="1">
      <alignment horizontal="center"/>
    </xf>
    <xf numFmtId="14" fontId="3" fillId="0" borderId="24" xfId="0" applyNumberFormat="1" applyFont="1" applyBorder="1" applyAlignment="1">
      <alignment horizontal="center"/>
    </xf>
    <xf numFmtId="0" fontId="3" fillId="0" borderId="24" xfId="0" applyFont="1" applyBorder="1" applyAlignment="1">
      <alignment horizontal="center" wrapText="1"/>
    </xf>
    <xf numFmtId="0" fontId="3" fillId="0" borderId="24" xfId="0" applyFont="1" applyBorder="1" applyAlignment="1">
      <alignment horizontal="left" wrapText="1"/>
    </xf>
    <xf numFmtId="49" fontId="3" fillId="0" borderId="24" xfId="0" applyNumberFormat="1" applyFont="1" applyBorder="1" applyAlignment="1">
      <alignment horizontal="left" wrapText="1"/>
    </xf>
    <xf numFmtId="0" fontId="3" fillId="0" borderId="24" xfId="0" applyFont="1" applyBorder="1" applyAlignment="1">
      <alignment horizontal="left" vertical="center" wrapText="1"/>
    </xf>
    <xf numFmtId="0" fontId="58" fillId="18" borderId="0" xfId="0" applyFont="1" applyFill="1"/>
    <xf numFmtId="0" fontId="12" fillId="0" borderId="4" xfId="3" applyFont="1" applyBorder="1" applyAlignment="1" applyProtection="1"/>
    <xf numFmtId="0" fontId="10" fillId="0" borderId="0" xfId="0" applyFont="1" applyAlignment="1">
      <alignment horizontal="center"/>
    </xf>
    <xf numFmtId="0" fontId="11" fillId="0" borderId="0" xfId="0" applyFont="1" applyAlignment="1">
      <alignment horizontal="center" wrapText="1"/>
    </xf>
    <xf numFmtId="0" fontId="11" fillId="0" borderId="0" xfId="0" applyFont="1" applyAlignment="1">
      <alignment horizontal="center"/>
    </xf>
    <xf numFmtId="44" fontId="11" fillId="0" borderId="0" xfId="2" applyFont="1" applyAlignment="1" applyProtection="1">
      <alignment horizontal="center"/>
    </xf>
    <xf numFmtId="44" fontId="11" fillId="0" borderId="0" xfId="2" applyFont="1" applyAlignment="1">
      <alignment horizontal="center"/>
    </xf>
    <xf numFmtId="0" fontId="18" fillId="0" borderId="0" xfId="0" applyFont="1" applyAlignment="1">
      <alignment horizontal="center" wrapText="1"/>
    </xf>
    <xf numFmtId="0" fontId="18" fillId="0" borderId="0" xfId="0" applyFont="1" applyAlignment="1">
      <alignment horizontal="center"/>
    </xf>
    <xf numFmtId="0" fontId="11" fillId="0" borderId="0" xfId="0" applyFont="1" applyAlignment="1">
      <alignment horizontal="left"/>
    </xf>
    <xf numFmtId="0" fontId="59" fillId="0" borderId="0" xfId="0" applyFont="1" applyAlignment="1">
      <alignment horizontal="center"/>
    </xf>
    <xf numFmtId="0" fontId="8" fillId="0" borderId="0" xfId="0" applyFont="1" applyAlignment="1">
      <alignment horizontal="center"/>
    </xf>
    <xf numFmtId="0" fontId="60" fillId="0" borderId="0" xfId="0" applyFont="1" applyAlignment="1">
      <alignment horizontal="center" wrapText="1"/>
    </xf>
    <xf numFmtId="0" fontId="60" fillId="0" borderId="0" xfId="0" applyFont="1" applyAlignment="1">
      <alignment horizontal="center"/>
    </xf>
    <xf numFmtId="0" fontId="8" fillId="0" borderId="72" xfId="0" applyFont="1" applyBorder="1"/>
    <xf numFmtId="0" fontId="8" fillId="0" borderId="75" xfId="0" applyFont="1" applyBorder="1"/>
    <xf numFmtId="0" fontId="8" fillId="19" borderId="71" xfId="0" applyFont="1" applyFill="1" applyBorder="1"/>
    <xf numFmtId="0" fontId="8" fillId="0" borderId="2" xfId="0" applyFont="1" applyBorder="1"/>
    <xf numFmtId="0" fontId="8" fillId="0" borderId="77" xfId="0" applyFont="1" applyBorder="1"/>
    <xf numFmtId="0" fontId="8" fillId="0" borderId="71" xfId="0" applyFont="1" applyBorder="1" applyAlignment="1">
      <alignment horizontal="right"/>
    </xf>
    <xf numFmtId="0" fontId="62" fillId="0" borderId="0" xfId="0" applyFont="1"/>
    <xf numFmtId="0" fontId="8" fillId="0" borderId="76" xfId="0" applyFont="1" applyBorder="1" applyAlignment="1">
      <alignment horizontal="right"/>
    </xf>
    <xf numFmtId="0" fontId="8" fillId="0" borderId="74" xfId="0" applyFont="1" applyBorder="1" applyAlignment="1">
      <alignment horizontal="right"/>
    </xf>
    <xf numFmtId="0" fontId="8" fillId="19" borderId="72" xfId="0" applyFont="1" applyFill="1" applyBorder="1"/>
    <xf numFmtId="0" fontId="8" fillId="19" borderId="77" xfId="0" applyFont="1" applyFill="1" applyBorder="1"/>
    <xf numFmtId="0" fontId="8" fillId="19" borderId="75" xfId="0" applyFont="1" applyFill="1" applyBorder="1"/>
    <xf numFmtId="0" fontId="8" fillId="0" borderId="78" xfId="0" applyFont="1" applyBorder="1"/>
    <xf numFmtId="0" fontId="8" fillId="0" borderId="79" xfId="0" applyFont="1" applyBorder="1"/>
    <xf numFmtId="0" fontId="8" fillId="0" borderId="80" xfId="0" applyFont="1" applyBorder="1"/>
    <xf numFmtId="0" fontId="8" fillId="0" borderId="81" xfId="0" applyFont="1" applyBorder="1"/>
    <xf numFmtId="0" fontId="8" fillId="0" borderId="82" xfId="0" applyFont="1" applyBorder="1"/>
    <xf numFmtId="44" fontId="17" fillId="13" borderId="58" xfId="2" applyFont="1" applyFill="1" applyBorder="1" applyAlignment="1"/>
    <xf numFmtId="44" fontId="17" fillId="14" borderId="0" xfId="2" applyFont="1" applyFill="1" applyAlignment="1"/>
    <xf numFmtId="44" fontId="17" fillId="13" borderId="0" xfId="2" applyFont="1" applyFill="1" applyAlignment="1"/>
    <xf numFmtId="44" fontId="17" fillId="14" borderId="0" xfId="2" applyFont="1" applyFill="1"/>
    <xf numFmtId="44" fontId="17" fillId="13" borderId="0" xfId="2" applyFont="1" applyFill="1"/>
    <xf numFmtId="0" fontId="0" fillId="19" borderId="74" xfId="0" applyFill="1" applyBorder="1"/>
    <xf numFmtId="0" fontId="11" fillId="0" borderId="2" xfId="0" applyFont="1" applyBorder="1"/>
    <xf numFmtId="0" fontId="2" fillId="0" borderId="24" xfId="0" applyFont="1" applyBorder="1" applyAlignment="1">
      <alignment horizontal="center" wrapText="1"/>
    </xf>
    <xf numFmtId="0" fontId="2" fillId="0" borderId="24" xfId="0" applyFont="1" applyBorder="1" applyAlignment="1">
      <alignment horizontal="left" wrapText="1"/>
    </xf>
    <xf numFmtId="49" fontId="2" fillId="0" borderId="24" xfId="0" applyNumberFormat="1" applyFont="1" applyBorder="1" applyAlignment="1">
      <alignment horizontal="left" wrapText="1"/>
    </xf>
    <xf numFmtId="0" fontId="2" fillId="0" borderId="24" xfId="0" applyFont="1" applyBorder="1" applyAlignment="1">
      <alignment horizontal="left" vertical="center" wrapText="1"/>
    </xf>
    <xf numFmtId="0" fontId="63" fillId="0" borderId="0" xfId="0" applyFont="1" applyAlignment="1">
      <alignment wrapText="1"/>
    </xf>
    <xf numFmtId="0" fontId="64" fillId="0" borderId="0" xfId="0" applyFont="1" applyAlignment="1">
      <alignment wrapText="1"/>
    </xf>
    <xf numFmtId="0" fontId="65" fillId="0" borderId="0" xfId="0" applyFont="1" applyAlignment="1">
      <alignment wrapText="1"/>
    </xf>
    <xf numFmtId="164" fontId="8" fillId="0" borderId="0" xfId="0" applyNumberFormat="1" applyFont="1"/>
    <xf numFmtId="0" fontId="18" fillId="0" borderId="0" xfId="0" applyFont="1" applyAlignment="1">
      <alignment wrapText="1"/>
    </xf>
    <xf numFmtId="166" fontId="49" fillId="15" borderId="58" xfId="0" applyNumberFormat="1" applyFont="1" applyFill="1" applyBorder="1" applyAlignment="1">
      <alignment horizontal="center"/>
    </xf>
    <xf numFmtId="0" fontId="0" fillId="0" borderId="0" xfId="0" applyAlignment="1">
      <alignment vertical="center"/>
    </xf>
    <xf numFmtId="0" fontId="67" fillId="0" borderId="0" xfId="0" applyFont="1" applyAlignment="1">
      <alignment horizontal="left" vertical="center"/>
    </xf>
    <xf numFmtId="0" fontId="6" fillId="0" borderId="0" xfId="54" applyAlignment="1" applyProtection="1"/>
    <xf numFmtId="0" fontId="6" fillId="0" borderId="0" xfId="54" applyProtection="1"/>
    <xf numFmtId="0" fontId="6" fillId="0" borderId="0" xfId="54"/>
    <xf numFmtId="0" fontId="71" fillId="0" borderId="0" xfId="54" applyFont="1" applyAlignment="1" applyProtection="1">
      <alignment horizontal="left" readingOrder="1"/>
    </xf>
    <xf numFmtId="0" fontId="6" fillId="0" borderId="0" xfId="54" applyAlignment="1" applyProtection="1">
      <alignment readingOrder="1"/>
    </xf>
    <xf numFmtId="0" fontId="75" fillId="2" borderId="0" xfId="54" applyFont="1" applyFill="1"/>
    <xf numFmtId="0" fontId="32" fillId="2" borderId="0" xfId="30" applyFont="1" applyFill="1" applyAlignment="1" applyProtection="1">
      <alignment horizontal="left" readingOrder="1"/>
    </xf>
    <xf numFmtId="0" fontId="74" fillId="0" borderId="0" xfId="54" applyFont="1" applyAlignment="1" applyProtection="1">
      <alignment horizontal="right"/>
    </xf>
    <xf numFmtId="0" fontId="73" fillId="0" borderId="0" xfId="54" applyFont="1" applyAlignment="1" applyProtection="1">
      <alignment horizontal="right"/>
    </xf>
    <xf numFmtId="0" fontId="0" fillId="0" borderId="0" xfId="0" applyAlignment="1">
      <alignment vertical="center" shrinkToFit="1"/>
    </xf>
    <xf numFmtId="0" fontId="68" fillId="0" borderId="88" xfId="0" applyFont="1" applyBorder="1" applyAlignment="1">
      <alignment horizontal="left" vertical="center"/>
    </xf>
    <xf numFmtId="0" fontId="78" fillId="23" borderId="88" xfId="0" applyFont="1" applyFill="1" applyBorder="1" applyAlignment="1">
      <alignment horizontal="left" vertical="center"/>
    </xf>
    <xf numFmtId="0" fontId="67" fillId="0" borderId="88" xfId="0" applyFont="1" applyBorder="1" applyAlignment="1">
      <alignment vertical="center"/>
    </xf>
    <xf numFmtId="0" fontId="0" fillId="0" borderId="88" xfId="0" applyBorder="1" applyAlignment="1">
      <alignment vertical="center"/>
    </xf>
    <xf numFmtId="0" fontId="78" fillId="22" borderId="88" xfId="0" applyFont="1" applyFill="1" applyBorder="1" applyAlignment="1">
      <alignment horizontal="left" vertical="center"/>
    </xf>
    <xf numFmtId="0" fontId="0" fillId="0" borderId="92" xfId="0" applyBorder="1" applyAlignment="1">
      <alignment vertical="center"/>
    </xf>
    <xf numFmtId="0" fontId="0" fillId="0" borderId="93" xfId="0" applyBorder="1" applyAlignment="1">
      <alignment vertical="center"/>
    </xf>
    <xf numFmtId="0" fontId="0" fillId="0" borderId="94" xfId="0" applyBorder="1" applyAlignment="1">
      <alignment vertical="center"/>
    </xf>
    <xf numFmtId="0" fontId="68" fillId="0" borderId="94" xfId="0" applyFont="1" applyBorder="1" applyAlignment="1">
      <alignment horizontal="left" vertical="center"/>
    </xf>
    <xf numFmtId="0" fontId="0" fillId="0" borderId="95" xfId="0" applyBorder="1" applyAlignment="1">
      <alignment vertical="center"/>
    </xf>
    <xf numFmtId="0" fontId="0" fillId="0" borderId="97" xfId="0" applyBorder="1" applyAlignment="1">
      <alignment vertical="center"/>
    </xf>
    <xf numFmtId="0" fontId="68" fillId="0" borderId="97" xfId="0" applyFont="1" applyBorder="1" applyAlignment="1">
      <alignment horizontal="left" vertical="center"/>
    </xf>
    <xf numFmtId="0" fontId="67" fillId="0" borderId="97" xfId="0" applyFont="1" applyBorder="1" applyAlignment="1">
      <alignment vertical="center"/>
    </xf>
    <xf numFmtId="0" fontId="43" fillId="0" borderId="0" xfId="0" applyFont="1"/>
    <xf numFmtId="0" fontId="0" fillId="25" borderId="103" xfId="0" applyFill="1" applyBorder="1" applyAlignment="1">
      <alignment horizontal="left" vertical="center"/>
    </xf>
    <xf numFmtId="0" fontId="0" fillId="0" borderId="103" xfId="0" applyBorder="1" applyAlignment="1">
      <alignment horizontal="left" vertical="center"/>
    </xf>
    <xf numFmtId="0" fontId="0" fillId="22" borderId="103" xfId="0" applyFill="1" applyBorder="1" applyAlignment="1">
      <alignment horizontal="left" vertical="center"/>
    </xf>
    <xf numFmtId="0" fontId="0" fillId="21" borderId="103" xfId="0" applyFill="1" applyBorder="1" applyAlignment="1">
      <alignment horizontal="left" vertical="center"/>
    </xf>
    <xf numFmtId="0" fontId="0" fillId="24" borderId="103" xfId="0" applyFill="1" applyBorder="1" applyAlignment="1">
      <alignment horizontal="left" vertical="center"/>
    </xf>
    <xf numFmtId="0" fontId="0" fillId="0" borderId="0" xfId="0" applyAlignment="1">
      <alignment horizontal="left" vertical="center"/>
    </xf>
    <xf numFmtId="0" fontId="0" fillId="20" borderId="103" xfId="0" applyFill="1" applyBorder="1" applyAlignment="1">
      <alignment horizontal="left" vertical="center"/>
    </xf>
    <xf numFmtId="0" fontId="0" fillId="26" borderId="103" xfId="0" applyFill="1" applyBorder="1" applyAlignment="1">
      <alignment horizontal="left" vertical="center"/>
    </xf>
    <xf numFmtId="174" fontId="0" fillId="0" borderId="0" xfId="0" applyNumberFormat="1"/>
    <xf numFmtId="174" fontId="8" fillId="0" borderId="0" xfId="0" applyNumberFormat="1" applyFont="1"/>
    <xf numFmtId="176" fontId="11" fillId="0" borderId="0" xfId="0" applyNumberFormat="1" applyFont="1" applyAlignment="1">
      <alignment wrapText="1"/>
    </xf>
    <xf numFmtId="176" fontId="18" fillId="0" borderId="0" xfId="0" applyNumberFormat="1" applyFont="1" applyAlignment="1">
      <alignment wrapText="1"/>
    </xf>
    <xf numFmtId="176" fontId="18" fillId="0" borderId="0" xfId="0" applyNumberFormat="1" applyFont="1"/>
    <xf numFmtId="176" fontId="0" fillId="0" borderId="0" xfId="0" applyNumberFormat="1"/>
    <xf numFmtId="0" fontId="81" fillId="0" borderId="0" xfId="0" applyFont="1"/>
    <xf numFmtId="0" fontId="0" fillId="0" borderId="0" xfId="0" applyProtection="1">
      <protection hidden="1"/>
    </xf>
    <xf numFmtId="0" fontId="86" fillId="0" borderId="0" xfId="0" applyFont="1" applyProtection="1">
      <protection hidden="1"/>
    </xf>
    <xf numFmtId="0" fontId="76" fillId="0" borderId="0" xfId="0" applyFont="1" applyProtection="1">
      <protection hidden="1"/>
    </xf>
    <xf numFmtId="0" fontId="85" fillId="0" borderId="0" xfId="0" applyFont="1" applyProtection="1">
      <protection hidden="1"/>
    </xf>
    <xf numFmtId="0" fontId="87" fillId="27" borderId="110" xfId="0" applyFont="1" applyFill="1" applyBorder="1" applyAlignment="1" applyProtection="1">
      <alignment horizontal="center" vertical="center" wrapText="1"/>
      <protection hidden="1"/>
    </xf>
    <xf numFmtId="0" fontId="87" fillId="27" borderId="82" xfId="0" applyFont="1" applyFill="1" applyBorder="1" applyAlignment="1" applyProtection="1">
      <alignment horizontal="center" vertical="center" wrapText="1"/>
      <protection hidden="1"/>
    </xf>
    <xf numFmtId="0" fontId="30" fillId="0" borderId="79" xfId="0" applyFont="1" applyBorder="1" applyAlignment="1" applyProtection="1">
      <alignment vertical="center" wrapText="1"/>
      <protection hidden="1"/>
    </xf>
    <xf numFmtId="0" fontId="30" fillId="0" borderId="75" xfId="0" applyFont="1" applyBorder="1" applyAlignment="1" applyProtection="1">
      <alignment vertical="center" wrapText="1"/>
      <protection hidden="1"/>
    </xf>
    <xf numFmtId="0" fontId="30" fillId="0" borderId="75" xfId="0" applyFont="1" applyBorder="1" applyAlignment="1" applyProtection="1">
      <alignment horizontal="center" vertical="center" wrapText="1"/>
      <protection hidden="1"/>
    </xf>
    <xf numFmtId="8" fontId="30" fillId="0" borderId="75" xfId="0" applyNumberFormat="1" applyFont="1" applyBorder="1" applyAlignment="1" applyProtection="1">
      <alignment horizontal="right" vertical="center" wrapText="1"/>
      <protection hidden="1"/>
    </xf>
    <xf numFmtId="0" fontId="0" fillId="0" borderId="0" xfId="0" applyAlignment="1" applyProtection="1">
      <alignment horizontal="center"/>
      <protection hidden="1"/>
    </xf>
    <xf numFmtId="0" fontId="85" fillId="0" borderId="0" xfId="0" applyFont="1" applyAlignment="1" applyProtection="1">
      <alignment vertical="center" wrapText="1"/>
      <protection hidden="1"/>
    </xf>
    <xf numFmtId="6" fontId="30" fillId="0" borderId="75" xfId="0" applyNumberFormat="1" applyFont="1" applyBorder="1" applyAlignment="1" applyProtection="1">
      <alignment horizontal="right" vertical="center" wrapText="1"/>
      <protection hidden="1"/>
    </xf>
    <xf numFmtId="0" fontId="30" fillId="0" borderId="75" xfId="0" applyFont="1" applyBorder="1" applyAlignment="1" applyProtection="1">
      <alignment vertical="center"/>
      <protection hidden="1"/>
    </xf>
    <xf numFmtId="44" fontId="11" fillId="0" borderId="0" xfId="2" applyFont="1"/>
    <xf numFmtId="169" fontId="11" fillId="0" borderId="0" xfId="2" applyNumberFormat="1" applyFont="1"/>
    <xf numFmtId="0" fontId="10" fillId="0" borderId="111" xfId="0" applyFont="1" applyBorder="1"/>
    <xf numFmtId="0" fontId="10" fillId="0" borderId="112" xfId="0" applyFont="1" applyBorder="1"/>
    <xf numFmtId="164" fontId="11" fillId="0" borderId="113" xfId="1" applyNumberFormat="1" applyFont="1" applyBorder="1"/>
    <xf numFmtId="164" fontId="11" fillId="0" borderId="114" xfId="1" applyNumberFormat="1" applyFont="1" applyBorder="1"/>
    <xf numFmtId="164" fontId="11" fillId="0" borderId="113" xfId="1" applyNumberFormat="1" applyFont="1" applyBorder="1" applyAlignment="1" applyProtection="1"/>
    <xf numFmtId="164" fontId="11" fillId="0" borderId="114" xfId="1" applyNumberFormat="1" applyFont="1" applyBorder="1" applyAlignment="1" applyProtection="1"/>
    <xf numFmtId="0" fontId="2" fillId="0" borderId="0" xfId="0" applyFont="1" applyAlignment="1">
      <alignment wrapText="1"/>
    </xf>
    <xf numFmtId="0" fontId="2" fillId="0" borderId="0" xfId="0" applyFont="1" applyAlignment="1">
      <alignment horizontal="left" vertical="top" wrapText="1"/>
    </xf>
    <xf numFmtId="6" fontId="2" fillId="0" borderId="0" xfId="2" applyNumberFormat="1" applyFont="1" applyAlignment="1" applyProtection="1">
      <alignment wrapText="1"/>
    </xf>
    <xf numFmtId="0" fontId="89" fillId="0" borderId="0" xfId="54" applyFont="1" applyAlignment="1" applyProtection="1"/>
    <xf numFmtId="0" fontId="90" fillId="0" borderId="0" xfId="54" applyFont="1" applyAlignment="1" applyProtection="1">
      <alignment horizontal="left" readingOrder="1"/>
    </xf>
    <xf numFmtId="0" fontId="75" fillId="0" borderId="0" xfId="54" applyFont="1" applyAlignment="1" applyProtection="1">
      <alignment readingOrder="1"/>
    </xf>
    <xf numFmtId="0" fontId="0" fillId="0" borderId="115" xfId="0" applyBorder="1" applyAlignment="1">
      <alignment vertical="center"/>
    </xf>
    <xf numFmtId="0" fontId="0" fillId="0" borderId="116" xfId="0" applyBorder="1" applyAlignment="1">
      <alignment vertical="center"/>
    </xf>
    <xf numFmtId="0" fontId="0" fillId="0" borderId="98" xfId="0" applyBorder="1" applyAlignment="1">
      <alignment vertical="center"/>
    </xf>
    <xf numFmtId="0" fontId="0" fillId="0" borderId="99" xfId="0" applyBorder="1" applyAlignment="1">
      <alignment vertical="center"/>
    </xf>
    <xf numFmtId="0" fontId="30" fillId="2" borderId="0" xfId="0" applyFont="1" applyFill="1" applyAlignment="1">
      <alignment horizontal="left" readingOrder="1"/>
    </xf>
    <xf numFmtId="0" fontId="30" fillId="2" borderId="0" xfId="0" applyFont="1" applyFill="1" applyAlignment="1">
      <alignment readingOrder="1"/>
    </xf>
    <xf numFmtId="0" fontId="8" fillId="0" borderId="0" xfId="0" applyFont="1" applyProtection="1">
      <protection hidden="1"/>
    </xf>
    <xf numFmtId="0" fontId="78" fillId="0" borderId="88" xfId="0" applyFont="1" applyBorder="1" applyAlignment="1">
      <alignment horizontal="left" vertical="center"/>
    </xf>
    <xf numFmtId="0" fontId="78" fillId="24" borderId="89" xfId="0" applyFont="1" applyFill="1" applyBorder="1" applyAlignment="1">
      <alignment horizontal="right" vertical="center"/>
    </xf>
    <xf numFmtId="0" fontId="78" fillId="24" borderId="90" xfId="0" applyFont="1" applyFill="1" applyBorder="1" applyAlignment="1">
      <alignment horizontal="right" vertical="center"/>
    </xf>
    <xf numFmtId="0" fontId="79" fillId="25" borderId="88" xfId="0" applyFont="1" applyFill="1" applyBorder="1" applyAlignment="1">
      <alignment horizontal="left" vertical="center"/>
    </xf>
    <xf numFmtId="0" fontId="68" fillId="0" borderId="89" xfId="0" applyFont="1" applyBorder="1" applyAlignment="1">
      <alignment horizontal="left" vertical="center"/>
    </xf>
    <xf numFmtId="0" fontId="0" fillId="0" borderId="102" xfId="0" applyBorder="1" applyAlignment="1">
      <alignment vertical="center"/>
    </xf>
    <xf numFmtId="8" fontId="18" fillId="0" borderId="0" xfId="2" applyNumberFormat="1" applyFont="1" applyProtection="1"/>
    <xf numFmtId="8" fontId="18" fillId="0" borderId="0" xfId="0" applyNumberFormat="1" applyFont="1" applyAlignment="1">
      <alignment wrapText="1"/>
    </xf>
    <xf numFmtId="44" fontId="18" fillId="0" borderId="0" xfId="2" applyFont="1" applyAlignment="1" applyProtection="1">
      <alignment wrapText="1"/>
    </xf>
    <xf numFmtId="0" fontId="10" fillId="0" borderId="0" xfId="0" applyFont="1" applyAlignment="1">
      <alignment horizontal="center" wrapText="1"/>
    </xf>
    <xf numFmtId="164" fontId="11" fillId="0" borderId="0" xfId="1" applyNumberFormat="1" applyFont="1" applyBorder="1"/>
    <xf numFmtId="164" fontId="11" fillId="0" borderId="0" xfId="1" applyNumberFormat="1" applyFont="1" applyBorder="1" applyAlignment="1" applyProtection="1"/>
    <xf numFmtId="0" fontId="21" fillId="0" borderId="28" xfId="0" applyFont="1" applyBorder="1"/>
    <xf numFmtId="0" fontId="24" fillId="3" borderId="0" xfId="0" applyFont="1" applyFill="1" applyAlignment="1">
      <alignment vertical="top"/>
    </xf>
    <xf numFmtId="44" fontId="28" fillId="0" borderId="0" xfId="2" applyFont="1" applyBorder="1" applyAlignment="1" applyProtection="1"/>
    <xf numFmtId="174" fontId="78" fillId="23" borderId="88" xfId="0" applyNumberFormat="1" applyFont="1" applyFill="1" applyBorder="1" applyAlignment="1">
      <alignment horizontal="left" vertical="center"/>
    </xf>
    <xf numFmtId="174" fontId="78" fillId="22" borderId="88" xfId="0" applyNumberFormat="1" applyFont="1" applyFill="1" applyBorder="1" applyAlignment="1">
      <alignment horizontal="left" vertical="center"/>
    </xf>
    <xf numFmtId="174" fontId="78" fillId="0" borderId="88" xfId="0" applyNumberFormat="1" applyFont="1" applyBorder="1" applyAlignment="1">
      <alignment horizontal="left" vertical="center"/>
    </xf>
    <xf numFmtId="0" fontId="30" fillId="0" borderId="77" xfId="0" applyFont="1" applyBorder="1" applyAlignment="1" applyProtection="1">
      <alignment wrapText="1"/>
      <protection hidden="1"/>
    </xf>
    <xf numFmtId="0" fontId="30" fillId="0" borderId="75" xfId="0" applyFont="1" applyBorder="1" applyAlignment="1" applyProtection="1">
      <alignment wrapText="1"/>
      <protection hidden="1"/>
    </xf>
    <xf numFmtId="0" fontId="29" fillId="0" borderId="24" xfId="0" applyFont="1" applyBorder="1" applyAlignment="1">
      <alignment horizontal="left" vertical="center"/>
    </xf>
    <xf numFmtId="14" fontId="29" fillId="0" borderId="24" xfId="0" applyNumberFormat="1" applyFont="1" applyBorder="1" applyAlignment="1">
      <alignment horizontal="left" vertical="center"/>
    </xf>
    <xf numFmtId="0" fontId="115" fillId="0" borderId="0" xfId="0" applyFont="1" applyAlignment="1">
      <alignment horizontal="left" vertical="center"/>
    </xf>
    <xf numFmtId="0" fontId="117" fillId="0" borderId="0" xfId="0" applyFont="1" applyAlignment="1">
      <alignment horizontal="center"/>
    </xf>
    <xf numFmtId="0" fontId="118" fillId="0" borderId="0" xfId="0" applyFont="1" applyAlignment="1">
      <alignment horizontal="center"/>
    </xf>
    <xf numFmtId="0" fontId="119" fillId="0" borderId="0" xfId="0" applyFont="1" applyAlignment="1">
      <alignment horizontal="center" wrapText="1"/>
    </xf>
    <xf numFmtId="0" fontId="67" fillId="0" borderId="0" xfId="0" applyFont="1" applyProtection="1">
      <protection hidden="1"/>
    </xf>
    <xf numFmtId="0" fontId="0" fillId="0" borderId="0" xfId="0" applyAlignment="1" applyProtection="1">
      <alignment horizontal="right"/>
      <protection hidden="1"/>
    </xf>
    <xf numFmtId="0" fontId="0" fillId="0" borderId="0" xfId="0" applyAlignment="1" applyProtection="1">
      <alignment horizontal="left"/>
      <protection hidden="1"/>
    </xf>
    <xf numFmtId="0" fontId="0" fillId="0" borderId="0" xfId="0" applyAlignment="1" applyProtection="1">
      <alignment wrapText="1"/>
      <protection hidden="1"/>
    </xf>
    <xf numFmtId="0" fontId="0" fillId="0" borderId="0" xfId="0" applyAlignment="1">
      <alignment horizontal="right"/>
    </xf>
    <xf numFmtId="0" fontId="0" fillId="0" borderId="0" xfId="0" applyAlignment="1" applyProtection="1">
      <alignment horizontal="right" vertical="top"/>
      <protection hidden="1"/>
    </xf>
    <xf numFmtId="0" fontId="0" fillId="0" borderId="158" xfId="0" applyBorder="1" applyProtection="1">
      <protection hidden="1"/>
    </xf>
    <xf numFmtId="0" fontId="0" fillId="0" borderId="159" xfId="0" applyBorder="1" applyProtection="1">
      <protection hidden="1"/>
    </xf>
    <xf numFmtId="0" fontId="0" fillId="0" borderId="160" xfId="0" applyBorder="1" applyProtection="1">
      <protection hidden="1"/>
    </xf>
    <xf numFmtId="0" fontId="0" fillId="0" borderId="161" xfId="0" applyBorder="1" applyProtection="1">
      <protection hidden="1"/>
    </xf>
    <xf numFmtId="0" fontId="0" fillId="0" borderId="162" xfId="0" applyBorder="1" applyProtection="1">
      <protection hidden="1"/>
    </xf>
    <xf numFmtId="0" fontId="0" fillId="0" borderId="163" xfId="0" applyBorder="1" applyProtection="1">
      <protection hidden="1"/>
    </xf>
    <xf numFmtId="0" fontId="0" fillId="0" borderId="25" xfId="0" applyBorder="1" applyProtection="1">
      <protection hidden="1"/>
    </xf>
    <xf numFmtId="0" fontId="0" fillId="0" borderId="164" xfId="0" applyBorder="1" applyProtection="1">
      <protection hidden="1"/>
    </xf>
    <xf numFmtId="0" fontId="67" fillId="0" borderId="0" xfId="0" applyFont="1" applyAlignment="1" applyProtection="1">
      <alignment horizontal="left"/>
      <protection hidden="1"/>
    </xf>
    <xf numFmtId="0" fontId="76" fillId="0" borderId="0" xfId="0" applyFont="1"/>
    <xf numFmtId="0" fontId="72" fillId="0" borderId="0" xfId="0" applyFont="1" applyAlignment="1">
      <alignment wrapText="1"/>
    </xf>
    <xf numFmtId="0" fontId="127" fillId="0" borderId="0" xfId="0" applyFont="1" applyAlignment="1">
      <alignment wrapText="1"/>
    </xf>
    <xf numFmtId="7" fontId="128" fillId="0" borderId="0" xfId="2" applyNumberFormat="1" applyFont="1" applyFill="1" applyBorder="1" applyAlignment="1" applyProtection="1">
      <alignment wrapText="1" shrinkToFit="1"/>
    </xf>
    <xf numFmtId="44" fontId="128" fillId="0" borderId="0" xfId="2" applyFont="1" applyFill="1" applyBorder="1" applyAlignment="1" applyProtection="1">
      <alignment wrapText="1" shrinkToFit="1"/>
    </xf>
    <xf numFmtId="165" fontId="128" fillId="0" borderId="0" xfId="2" applyNumberFormat="1" applyFont="1" applyFill="1" applyBorder="1" applyAlignment="1" applyProtection="1">
      <alignment wrapText="1" shrinkToFit="1"/>
    </xf>
    <xf numFmtId="0" fontId="129" fillId="0" borderId="0" xfId="0" applyFont="1"/>
    <xf numFmtId="0" fontId="130" fillId="0" borderId="0" xfId="0" applyFont="1" applyAlignment="1">
      <alignment wrapText="1"/>
    </xf>
    <xf numFmtId="0" fontId="131" fillId="0" borderId="0" xfId="0" applyFont="1" applyAlignment="1">
      <alignment wrapText="1"/>
    </xf>
    <xf numFmtId="0" fontId="127" fillId="0" borderId="0" xfId="0" applyFont="1" applyAlignment="1">
      <alignment vertical="top"/>
    </xf>
    <xf numFmtId="0" fontId="76" fillId="0" borderId="0" xfId="0" applyFont="1" applyAlignment="1">
      <alignment vertical="top"/>
    </xf>
    <xf numFmtId="0" fontId="127" fillId="0" borderId="0" xfId="0" applyFont="1" applyAlignment="1">
      <alignment vertical="top" wrapText="1"/>
    </xf>
    <xf numFmtId="0" fontId="72" fillId="0" borderId="0" xfId="0" applyFont="1" applyAlignment="1">
      <alignment vertical="top" wrapText="1"/>
    </xf>
    <xf numFmtId="0" fontId="133" fillId="0" borderId="0" xfId="0" applyFont="1" applyAlignment="1">
      <alignment vertical="top"/>
    </xf>
    <xf numFmtId="0" fontId="30" fillId="2" borderId="0" xfId="0" applyFont="1" applyFill="1" applyAlignment="1">
      <alignment vertical="top" readingOrder="1"/>
    </xf>
    <xf numFmtId="0" fontId="140" fillId="4" borderId="0" xfId="0" applyFont="1" applyFill="1" applyAlignment="1">
      <alignment horizontal="left" indent="1"/>
    </xf>
    <xf numFmtId="0" fontId="142" fillId="4" borderId="0" xfId="0" applyFont="1" applyFill="1" applyAlignment="1">
      <alignment vertical="top"/>
    </xf>
    <xf numFmtId="0" fontId="142" fillId="4" borderId="0" xfId="0" applyFont="1" applyFill="1"/>
    <xf numFmtId="0" fontId="30" fillId="0" borderId="0" xfId="0" applyFont="1" applyAlignment="1">
      <alignment horizontal="left"/>
    </xf>
    <xf numFmtId="0" fontId="30" fillId="10" borderId="24" xfId="0" applyFont="1" applyFill="1" applyBorder="1" applyAlignment="1">
      <alignment horizontal="left"/>
    </xf>
    <xf numFmtId="0" fontId="30" fillId="0" borderId="24" xfId="0" applyFont="1" applyBorder="1" applyAlignment="1">
      <alignment horizontal="left"/>
    </xf>
    <xf numFmtId="0" fontId="30" fillId="9" borderId="24" xfId="0" applyFont="1" applyFill="1" applyBorder="1" applyAlignment="1">
      <alignment horizontal="left"/>
    </xf>
    <xf numFmtId="0" fontId="145" fillId="4" borderId="0" xfId="0" applyFont="1" applyFill="1" applyAlignment="1">
      <alignment vertical="top"/>
    </xf>
    <xf numFmtId="0" fontId="146" fillId="4" borderId="0" xfId="0" applyFont="1" applyFill="1" applyAlignment="1">
      <alignment horizontal="left"/>
    </xf>
    <xf numFmtId="0" fontId="147" fillId="4" borderId="0" xfId="0" applyFont="1" applyFill="1"/>
    <xf numFmtId="0" fontId="143" fillId="4" borderId="0" xfId="0" applyFont="1" applyFill="1" applyAlignment="1">
      <alignment horizontal="left" vertical="top"/>
    </xf>
    <xf numFmtId="0" fontId="148" fillId="4" borderId="0" xfId="0" applyFont="1" applyFill="1" applyAlignment="1">
      <alignment vertical="top" wrapText="1"/>
    </xf>
    <xf numFmtId="0" fontId="76" fillId="4" borderId="0" xfId="0" applyFont="1" applyFill="1"/>
    <xf numFmtId="0" fontId="146" fillId="4" borderId="0" xfId="0" applyFont="1" applyFill="1"/>
    <xf numFmtId="0" fontId="151" fillId="4" borderId="0" xfId="0" applyFont="1" applyFill="1"/>
    <xf numFmtId="0" fontId="139" fillId="4" borderId="0" xfId="0" applyFont="1" applyFill="1" applyAlignment="1">
      <alignment vertical="top" wrapText="1"/>
    </xf>
    <xf numFmtId="0" fontId="150" fillId="4" borderId="0" xfId="0" applyFont="1" applyFill="1" applyAlignment="1">
      <alignment vertical="top"/>
    </xf>
    <xf numFmtId="0" fontId="152" fillId="0" borderId="0" xfId="0" applyFont="1"/>
    <xf numFmtId="0" fontId="153" fillId="4" borderId="0" xfId="0" applyFont="1" applyFill="1" applyAlignment="1">
      <alignment horizontal="left"/>
    </xf>
    <xf numFmtId="0" fontId="154" fillId="4" borderId="0" xfId="37" applyFont="1" applyFill="1" applyAlignment="1" applyProtection="1">
      <alignment horizontal="left" readingOrder="1"/>
    </xf>
    <xf numFmtId="0" fontId="155" fillId="4" borderId="0" xfId="37" applyFont="1" applyFill="1" applyAlignment="1" applyProtection="1">
      <alignment horizontal="left" readingOrder="1"/>
    </xf>
    <xf numFmtId="0" fontId="87" fillId="0" borderId="0" xfId="0" applyFont="1" applyAlignment="1">
      <alignment horizontal="left"/>
    </xf>
    <xf numFmtId="0" fontId="87" fillId="0" borderId="24" xfId="0" applyFont="1" applyBorder="1" applyAlignment="1">
      <alignment horizontal="left"/>
    </xf>
    <xf numFmtId="49" fontId="139" fillId="4" borderId="0" xfId="37" applyNumberFormat="1" applyFont="1" applyFill="1" applyAlignment="1" applyProtection="1">
      <alignment readingOrder="1"/>
    </xf>
    <xf numFmtId="0" fontId="87" fillId="9" borderId="24" xfId="0" applyFont="1" applyFill="1" applyBorder="1" applyAlignment="1">
      <alignment horizontal="left"/>
    </xf>
    <xf numFmtId="0" fontId="139" fillId="4" borderId="0" xfId="37" applyFont="1" applyFill="1" applyAlignment="1" applyProtection="1">
      <alignment readingOrder="1"/>
    </xf>
    <xf numFmtId="0" fontId="30" fillId="4" borderId="0" xfId="37" applyFont="1" applyFill="1" applyAlignment="1" applyProtection="1">
      <alignment readingOrder="1"/>
    </xf>
    <xf numFmtId="0" fontId="156" fillId="4" borderId="0" xfId="37" applyFont="1" applyFill="1" applyAlignment="1" applyProtection="1">
      <alignment readingOrder="1"/>
    </xf>
    <xf numFmtId="0" fontId="153" fillId="4" borderId="0" xfId="0" applyFont="1" applyFill="1" applyAlignment="1">
      <alignment horizontal="left" readingOrder="1"/>
    </xf>
    <xf numFmtId="0" fontId="158" fillId="4" borderId="0" xfId="0" applyFont="1" applyFill="1" applyAlignment="1">
      <alignment horizontal="left" readingOrder="1"/>
    </xf>
    <xf numFmtId="49" fontId="139" fillId="4" borderId="0" xfId="38" applyNumberFormat="1" applyFont="1" applyFill="1" applyAlignment="1" applyProtection="1">
      <alignment readingOrder="1"/>
    </xf>
    <xf numFmtId="0" fontId="155" fillId="4" borderId="0" xfId="38" applyFont="1" applyFill="1" applyAlignment="1" applyProtection="1">
      <alignment horizontal="left" readingOrder="1"/>
    </xf>
    <xf numFmtId="0" fontId="30" fillId="4" borderId="0" xfId="38" applyFont="1" applyFill="1" applyAlignment="1" applyProtection="1">
      <alignment readingOrder="1"/>
    </xf>
    <xf numFmtId="0" fontId="139" fillId="4" borderId="0" xfId="38" applyFont="1" applyFill="1" applyAlignment="1" applyProtection="1">
      <alignment horizontal="left" readingOrder="1"/>
    </xf>
    <xf numFmtId="0" fontId="143" fillId="4" borderId="0" xfId="0" applyFont="1" applyFill="1" applyAlignment="1">
      <alignment horizontal="right" vertical="center"/>
    </xf>
    <xf numFmtId="0" fontId="150" fillId="4" borderId="0" xfId="0" applyFont="1" applyFill="1" applyAlignment="1">
      <alignment horizontal="left" vertical="center"/>
    </xf>
    <xf numFmtId="168" fontId="139" fillId="4" borderId="0" xfId="38" applyNumberFormat="1" applyFont="1" applyFill="1" applyAlignment="1" applyProtection="1">
      <alignment readingOrder="1"/>
    </xf>
    <xf numFmtId="0" fontId="159" fillId="10" borderId="24" xfId="0" applyFont="1" applyFill="1" applyBorder="1" applyAlignment="1">
      <alignment horizontal="left"/>
    </xf>
    <xf numFmtId="0" fontId="87" fillId="10" borderId="24" xfId="0" applyFont="1" applyFill="1" applyBorder="1" applyAlignment="1">
      <alignment horizontal="left"/>
    </xf>
    <xf numFmtId="170" fontId="139" fillId="0" borderId="24" xfId="41" applyNumberFormat="1" applyFont="1" applyFill="1" applyBorder="1" applyAlignment="1" applyProtection="1">
      <alignment horizontal="left" readingOrder="1"/>
    </xf>
    <xf numFmtId="1" fontId="162" fillId="4" borderId="0" xfId="1" applyNumberFormat="1" applyFont="1" applyFill="1" applyBorder="1" applyAlignment="1" applyProtection="1"/>
    <xf numFmtId="0" fontId="156" fillId="4" borderId="0" xfId="37" applyFont="1" applyFill="1" applyAlignment="1" applyProtection="1">
      <alignment horizontal="left" readingOrder="1"/>
    </xf>
    <xf numFmtId="1" fontId="163" fillId="4" borderId="0" xfId="37" applyNumberFormat="1" applyFont="1" applyFill="1" applyAlignment="1" applyProtection="1">
      <alignment readingOrder="1"/>
    </xf>
    <xf numFmtId="0" fontId="30" fillId="0" borderId="24" xfId="0" applyFont="1" applyBorder="1" applyAlignment="1">
      <alignment horizontal="center"/>
    </xf>
    <xf numFmtId="1" fontId="164" fillId="4" borderId="0" xfId="1" applyNumberFormat="1" applyFont="1" applyFill="1" applyBorder="1" applyAlignment="1" applyProtection="1"/>
    <xf numFmtId="0" fontId="165" fillId="4" borderId="0" xfId="0" applyFont="1" applyFill="1" applyAlignment="1">
      <alignment vertical="center" wrapText="1" readingOrder="1"/>
    </xf>
    <xf numFmtId="0" fontId="30" fillId="0" borderId="0" xfId="0" applyFont="1" applyAlignment="1">
      <alignment horizontal="left" wrapText="1"/>
    </xf>
    <xf numFmtId="0" fontId="154" fillId="0" borderId="0" xfId="37" applyFont="1" applyAlignment="1" applyProtection="1">
      <alignment horizontal="left" readingOrder="1"/>
    </xf>
    <xf numFmtId="49" fontId="168" fillId="4" borderId="0" xfId="37" applyNumberFormat="1" applyFont="1" applyFill="1" applyAlignment="1" applyProtection="1">
      <alignment readingOrder="1"/>
    </xf>
    <xf numFmtId="49" fontId="139" fillId="0" borderId="0" xfId="37" applyNumberFormat="1" applyFont="1" applyAlignment="1" applyProtection="1">
      <alignment horizontal="left" readingOrder="1"/>
    </xf>
    <xf numFmtId="0" fontId="155" fillId="0" borderId="0" xfId="37" applyFont="1" applyAlignment="1" applyProtection="1">
      <alignment horizontal="left" readingOrder="1"/>
    </xf>
    <xf numFmtId="0" fontId="30" fillId="0" borderId="0" xfId="37" applyFont="1" applyAlignment="1" applyProtection="1">
      <alignment horizontal="left" readingOrder="1"/>
    </xf>
    <xf numFmtId="0" fontId="76" fillId="4" borderId="0" xfId="0" applyFont="1" applyFill="1" applyAlignment="1">
      <alignment horizontal="left"/>
    </xf>
    <xf numFmtId="0" fontId="139" fillId="0" borderId="0" xfId="37" applyFont="1" applyAlignment="1" applyProtection="1">
      <alignment horizontal="left" readingOrder="1"/>
    </xf>
    <xf numFmtId="49" fontId="168" fillId="4" borderId="0" xfId="37" applyNumberFormat="1" applyFont="1" applyFill="1" applyAlignment="1" applyProtection="1">
      <alignment horizontal="left" readingOrder="1"/>
    </xf>
    <xf numFmtId="0" fontId="156" fillId="4" borderId="51" xfId="37" applyFont="1" applyFill="1" applyBorder="1" applyAlignment="1" applyProtection="1">
      <alignment horizontal="left" readingOrder="1"/>
    </xf>
    <xf numFmtId="0" fontId="77" fillId="0" borderId="0" xfId="0" applyFont="1" applyAlignment="1">
      <alignment horizontal="left"/>
    </xf>
    <xf numFmtId="0" fontId="139" fillId="4" borderId="51" xfId="37" applyFont="1" applyFill="1" applyBorder="1" applyAlignment="1" applyProtection="1">
      <alignment horizontal="left" readingOrder="1"/>
    </xf>
    <xf numFmtId="14" fontId="139" fillId="0" borderId="0" xfId="37" applyNumberFormat="1" applyFont="1" applyAlignment="1" applyProtection="1">
      <alignment horizontal="left" readingOrder="1"/>
    </xf>
    <xf numFmtId="0" fontId="139" fillId="0" borderId="0" xfId="37" applyNumberFormat="1" applyFont="1" applyAlignment="1" applyProtection="1">
      <alignment horizontal="left" readingOrder="1"/>
    </xf>
    <xf numFmtId="0" fontId="170" fillId="0" borderId="0" xfId="30" applyFont="1" applyFill="1" applyBorder="1" applyAlignment="1" applyProtection="1">
      <alignment horizontal="left" readingOrder="1"/>
    </xf>
    <xf numFmtId="0" fontId="76" fillId="4" borderId="62" xfId="0" applyFont="1" applyFill="1" applyBorder="1"/>
    <xf numFmtId="0" fontId="139" fillId="4" borderId="0" xfId="38" applyFont="1" applyFill="1" applyAlignment="1" applyProtection="1">
      <alignment readingOrder="1"/>
    </xf>
    <xf numFmtId="0" fontId="79" fillId="4" borderId="0" xfId="37" applyFont="1" applyFill="1" applyAlignment="1" applyProtection="1">
      <alignment readingOrder="1"/>
    </xf>
    <xf numFmtId="0" fontId="14" fillId="4" borderId="0" xfId="37" applyFont="1" applyFill="1" applyAlignment="1" applyProtection="1">
      <alignment readingOrder="1"/>
    </xf>
    <xf numFmtId="0" fontId="143" fillId="4" borderId="0" xfId="0" applyFont="1" applyFill="1" applyAlignment="1">
      <alignment vertical="center"/>
    </xf>
    <xf numFmtId="0" fontId="150" fillId="4" borderId="0" xfId="0" applyFont="1" applyFill="1" applyAlignment="1">
      <alignment vertical="center"/>
    </xf>
    <xf numFmtId="0" fontId="141" fillId="4" borderId="0" xfId="0" applyFont="1" applyFill="1" applyAlignment="1">
      <alignment horizontal="left" indent="1"/>
    </xf>
    <xf numFmtId="9" fontId="144" fillId="4" borderId="0" xfId="0" applyNumberFormat="1" applyFont="1" applyFill="1"/>
    <xf numFmtId="0" fontId="144" fillId="4" borderId="0" xfId="0" applyFont="1" applyFill="1"/>
    <xf numFmtId="0" fontId="72" fillId="0" borderId="0" xfId="0" applyFont="1" applyAlignment="1" applyProtection="1">
      <alignment wrapText="1"/>
      <protection hidden="1"/>
    </xf>
    <xf numFmtId="0" fontId="30" fillId="0" borderId="0" xfId="0" applyFont="1" applyAlignment="1" applyProtection="1">
      <alignment horizontal="left"/>
      <protection hidden="1"/>
    </xf>
    <xf numFmtId="7" fontId="128" fillId="0" borderId="0" xfId="2" applyNumberFormat="1" applyFont="1" applyFill="1" applyBorder="1" applyAlignment="1" applyProtection="1">
      <alignment wrapText="1" shrinkToFit="1"/>
      <protection hidden="1"/>
    </xf>
    <xf numFmtId="44" fontId="128" fillId="0" borderId="0" xfId="2" applyFont="1" applyFill="1" applyBorder="1" applyAlignment="1" applyProtection="1">
      <alignment wrapText="1" shrinkToFit="1"/>
      <protection hidden="1"/>
    </xf>
    <xf numFmtId="0" fontId="139" fillId="4" borderId="0" xfId="0" applyFont="1" applyFill="1" applyAlignment="1" applyProtection="1">
      <alignment vertical="top"/>
      <protection hidden="1"/>
    </xf>
    <xf numFmtId="0" fontId="76" fillId="4" borderId="0" xfId="0" applyFont="1" applyFill="1" applyProtection="1">
      <protection hidden="1"/>
    </xf>
    <xf numFmtId="0" fontId="30" fillId="4" borderId="0" xfId="0" applyFont="1" applyFill="1" applyAlignment="1" applyProtection="1">
      <alignment horizontal="left"/>
      <protection hidden="1"/>
    </xf>
    <xf numFmtId="0" fontId="30" fillId="4" borderId="0" xfId="0" applyFont="1" applyFill="1" applyAlignment="1" applyProtection="1">
      <alignment vertical="center" wrapText="1"/>
      <protection hidden="1"/>
    </xf>
    <xf numFmtId="0" fontId="139" fillId="4" borderId="0" xfId="0" applyFont="1" applyFill="1" applyProtection="1">
      <protection hidden="1"/>
    </xf>
    <xf numFmtId="0" fontId="171" fillId="4" borderId="0" xfId="30" applyFont="1" applyFill="1" applyBorder="1" applyAlignment="1" applyProtection="1">
      <protection hidden="1"/>
    </xf>
    <xf numFmtId="0" fontId="139" fillId="4" borderId="0" xfId="0" applyFont="1" applyFill="1" applyAlignment="1" applyProtection="1">
      <alignment vertical="top" wrapText="1"/>
      <protection hidden="1"/>
    </xf>
    <xf numFmtId="0" fontId="172" fillId="4" borderId="0" xfId="0" applyFont="1" applyFill="1" applyAlignment="1" applyProtection="1">
      <alignment horizontal="center"/>
      <protection hidden="1"/>
    </xf>
    <xf numFmtId="0" fontId="172" fillId="4" borderId="0" xfId="0" applyFont="1" applyFill="1" applyAlignment="1" applyProtection="1">
      <alignment horizontal="center" wrapText="1"/>
      <protection hidden="1"/>
    </xf>
    <xf numFmtId="0" fontId="77" fillId="4" borderId="0" xfId="0" applyFont="1" applyFill="1" applyProtection="1">
      <protection hidden="1"/>
    </xf>
    <xf numFmtId="0" fontId="166" fillId="4" borderId="0" xfId="0" applyFont="1" applyFill="1" applyProtection="1">
      <protection hidden="1"/>
    </xf>
    <xf numFmtId="0" fontId="172" fillId="4" borderId="0" xfId="0" applyFont="1" applyFill="1" applyAlignment="1" applyProtection="1">
      <alignment horizontal="center" vertical="top"/>
      <protection hidden="1"/>
    </xf>
    <xf numFmtId="0" fontId="130" fillId="4" borderId="0" xfId="0" applyFont="1" applyFill="1" applyProtection="1">
      <protection hidden="1"/>
    </xf>
    <xf numFmtId="0" fontId="172" fillId="4" borderId="0" xfId="0" applyFont="1" applyFill="1" applyAlignment="1" applyProtection="1">
      <alignment horizontal="center" vertical="top" wrapText="1"/>
      <protection hidden="1"/>
    </xf>
    <xf numFmtId="0" fontId="139" fillId="0" borderId="0" xfId="0" applyFont="1" applyAlignment="1" applyProtection="1">
      <alignment vertical="top" wrapText="1"/>
      <protection hidden="1"/>
    </xf>
    <xf numFmtId="0" fontId="30" fillId="2" borderId="0" xfId="0" applyFont="1" applyFill="1" applyAlignment="1" applyProtection="1">
      <alignment vertical="top" readingOrder="1"/>
      <protection hidden="1"/>
    </xf>
    <xf numFmtId="0" fontId="70" fillId="0" borderId="0" xfId="0" applyFont="1" applyAlignment="1">
      <alignment vertical="center"/>
    </xf>
    <xf numFmtId="0" fontId="70" fillId="0" borderId="0" xfId="0" applyFont="1" applyProtection="1">
      <protection hidden="1"/>
    </xf>
    <xf numFmtId="0" fontId="174" fillId="0" borderId="0" xfId="0" applyFont="1" applyAlignment="1">
      <alignment horizontal="center" vertical="center"/>
    </xf>
    <xf numFmtId="0" fontId="127" fillId="0" borderId="0" xfId="0" applyFont="1" applyAlignment="1">
      <alignment vertical="center"/>
    </xf>
    <xf numFmtId="0" fontId="175" fillId="0" borderId="0" xfId="0" applyFont="1" applyAlignment="1">
      <alignment vertical="center"/>
    </xf>
    <xf numFmtId="0" fontId="177" fillId="0" borderId="0" xfId="0" applyFont="1" applyProtection="1">
      <protection hidden="1"/>
    </xf>
    <xf numFmtId="0" fontId="70" fillId="0" borderId="0" xfId="0" applyFont="1" applyAlignment="1">
      <alignment horizontal="left" vertical="center"/>
    </xf>
    <xf numFmtId="0" fontId="179" fillId="0" borderId="0" xfId="0" applyFont="1" applyAlignment="1">
      <alignment vertical="center"/>
    </xf>
    <xf numFmtId="0" fontId="76" fillId="0" borderId="0" xfId="0" applyFont="1" applyAlignment="1">
      <alignment horizontal="right"/>
    </xf>
    <xf numFmtId="0" fontId="182" fillId="0" borderId="0" xfId="0" applyFont="1" applyAlignment="1">
      <alignment horizontal="center" vertical="center"/>
    </xf>
    <xf numFmtId="0" fontId="130" fillId="0" borderId="0" xfId="0" applyFont="1" applyAlignment="1">
      <alignment vertical="center"/>
    </xf>
    <xf numFmtId="0" fontId="185" fillId="0" borderId="0" xfId="0" applyFont="1" applyAlignment="1">
      <alignment vertical="center"/>
    </xf>
    <xf numFmtId="0" fontId="127" fillId="0" borderId="0" xfId="0" applyFont="1" applyAlignment="1">
      <alignment horizontal="left" vertical="center"/>
    </xf>
    <xf numFmtId="0" fontId="181" fillId="0" borderId="0" xfId="0" applyFont="1" applyAlignment="1">
      <alignment horizontal="left" vertical="center"/>
    </xf>
    <xf numFmtId="0" fontId="76" fillId="0" borderId="0" xfId="0" applyFont="1" applyAlignment="1">
      <alignment horizontal="right" vertical="top"/>
    </xf>
    <xf numFmtId="0" fontId="189" fillId="0" borderId="0" xfId="0" applyFont="1"/>
    <xf numFmtId="0" fontId="191" fillId="4" borderId="0" xfId="32" applyFont="1" applyFill="1" applyAlignment="1" applyProtection="1"/>
    <xf numFmtId="0" fontId="191" fillId="4" borderId="0" xfId="32" applyFont="1" applyFill="1" applyAlignment="1" applyProtection="1">
      <alignment horizontal="center"/>
    </xf>
    <xf numFmtId="0" fontId="192" fillId="4" borderId="0" xfId="0" applyFont="1" applyFill="1" applyAlignment="1">
      <alignment vertical="top" wrapText="1"/>
    </xf>
    <xf numFmtId="0" fontId="193" fillId="4" borderId="0" xfId="0" applyFont="1" applyFill="1" applyAlignment="1">
      <alignment vertical="top"/>
    </xf>
    <xf numFmtId="0" fontId="190" fillId="4" borderId="0" xfId="0" applyFont="1" applyFill="1"/>
    <xf numFmtId="0" fontId="153" fillId="0" borderId="0" xfId="0" applyFont="1" applyAlignment="1">
      <alignment horizontal="left"/>
    </xf>
    <xf numFmtId="0" fontId="176" fillId="0" borderId="0" xfId="0" applyFont="1" applyAlignment="1">
      <alignment horizontal="right"/>
    </xf>
    <xf numFmtId="0" fontId="127" fillId="4" borderId="0" xfId="0" applyFont="1" applyFill="1" applyAlignment="1" applyProtection="1">
      <alignment horizontal="left"/>
      <protection hidden="1"/>
    </xf>
    <xf numFmtId="0" fontId="143" fillId="4" borderId="0" xfId="0" applyFont="1" applyFill="1" applyAlignment="1" applyProtection="1">
      <alignment vertical="top" wrapText="1"/>
      <protection hidden="1"/>
    </xf>
    <xf numFmtId="0" fontId="127" fillId="4" borderId="0" xfId="0" applyFont="1" applyFill="1" applyAlignment="1" applyProtection="1">
      <alignment vertical="center" wrapText="1"/>
      <protection hidden="1"/>
    </xf>
    <xf numFmtId="0" fontId="127" fillId="4" borderId="0" xfId="0" applyFont="1" applyFill="1" applyAlignment="1" applyProtection="1">
      <alignment vertical="top" wrapText="1"/>
      <protection hidden="1"/>
    </xf>
    <xf numFmtId="0" fontId="166" fillId="0" borderId="0" xfId="0" applyFont="1" applyProtection="1">
      <protection hidden="1"/>
    </xf>
    <xf numFmtId="0" fontId="0" fillId="0" borderId="0" xfId="0" applyAlignment="1" applyProtection="1">
      <alignment vertical="top"/>
      <protection hidden="1"/>
    </xf>
    <xf numFmtId="0" fontId="76" fillId="0" borderId="0" xfId="0" applyFont="1" applyAlignment="1" applyProtection="1">
      <alignment vertical="top"/>
      <protection hidden="1"/>
    </xf>
    <xf numFmtId="0" fontId="0" fillId="0" borderId="0" xfId="0" applyAlignment="1">
      <alignment vertical="top"/>
    </xf>
    <xf numFmtId="0" fontId="166" fillId="0" borderId="0" xfId="0" applyFont="1" applyAlignment="1" applyProtection="1">
      <alignment vertical="top"/>
      <protection hidden="1"/>
    </xf>
    <xf numFmtId="0" fontId="189" fillId="0" borderId="0" xfId="0" applyFont="1" applyAlignment="1">
      <alignment vertical="top"/>
    </xf>
    <xf numFmtId="0" fontId="189" fillId="0" borderId="0" xfId="0" applyFont="1" applyAlignment="1">
      <alignment vertical="top" wrapText="1"/>
    </xf>
    <xf numFmtId="0" fontId="188" fillId="0" borderId="0" xfId="0" applyFont="1" applyAlignment="1">
      <alignment vertical="top"/>
    </xf>
    <xf numFmtId="0" fontId="139" fillId="4" borderId="0" xfId="37" applyFont="1" applyFill="1" applyAlignment="1" applyProtection="1">
      <alignment horizontal="left" readingOrder="1"/>
    </xf>
    <xf numFmtId="0" fontId="139" fillId="0" borderId="0" xfId="0" applyFont="1" applyAlignment="1">
      <alignment horizontal="left"/>
    </xf>
    <xf numFmtId="0" fontId="152" fillId="4" borderId="0" xfId="0" applyFont="1" applyFill="1"/>
    <xf numFmtId="0" fontId="140" fillId="4" borderId="0" xfId="0" applyFont="1" applyFill="1" applyAlignment="1">
      <alignment horizontal="right"/>
    </xf>
    <xf numFmtId="0" fontId="140" fillId="4" borderId="0" xfId="0" applyFont="1" applyFill="1"/>
    <xf numFmtId="0" fontId="199" fillId="0" borderId="0" xfId="0" applyFont="1" applyProtection="1">
      <protection hidden="1"/>
    </xf>
    <xf numFmtId="0" fontId="200" fillId="0" borderId="0" xfId="0" applyFont="1" applyProtection="1">
      <protection hidden="1"/>
    </xf>
    <xf numFmtId="0" fontId="201" fillId="0" borderId="0" xfId="0" applyFont="1" applyAlignment="1">
      <alignment horizontal="center" vertical="center"/>
    </xf>
    <xf numFmtId="0" fontId="203" fillId="4" borderId="0" xfId="37" applyFont="1" applyFill="1" applyAlignment="1" applyProtection="1">
      <alignment readingOrder="1"/>
    </xf>
    <xf numFmtId="0" fontId="87" fillId="4" borderId="0" xfId="0" applyFont="1" applyFill="1" applyAlignment="1">
      <alignment horizontal="left"/>
    </xf>
    <xf numFmtId="0" fontId="30" fillId="4" borderId="0" xfId="0" applyFont="1" applyFill="1" applyAlignment="1">
      <alignment horizontal="left"/>
    </xf>
    <xf numFmtId="0" fontId="1" fillId="0" borderId="0" xfId="0" applyFont="1" applyAlignment="1">
      <alignment vertical="top"/>
    </xf>
    <xf numFmtId="0" fontId="30" fillId="0" borderId="0" xfId="0" applyFont="1" applyAlignment="1">
      <alignment horizontal="left"/>
    </xf>
    <xf numFmtId="0" fontId="176" fillId="0" borderId="0" xfId="0" applyFont="1" applyAlignment="1">
      <alignment horizontal="right"/>
    </xf>
    <xf numFmtId="0" fontId="82" fillId="0" borderId="0" xfId="30" applyFont="1" applyAlignment="1" applyProtection="1">
      <alignment horizontal="left"/>
      <protection hidden="1"/>
    </xf>
    <xf numFmtId="0" fontId="188" fillId="0" borderId="0" xfId="0" applyFont="1" applyAlignment="1">
      <alignment vertical="top"/>
    </xf>
    <xf numFmtId="0" fontId="189" fillId="0" borderId="0" xfId="0" applyFont="1" applyAlignment="1">
      <alignment vertical="top" wrapText="1"/>
    </xf>
    <xf numFmtId="0" fontId="189" fillId="0" borderId="0" xfId="0" applyFont="1" applyAlignment="1">
      <alignment vertical="top"/>
    </xf>
    <xf numFmtId="0" fontId="70" fillId="0" borderId="0" xfId="0" applyFont="1" applyAlignment="1" applyProtection="1">
      <alignment horizontal="left"/>
      <protection hidden="1"/>
    </xf>
    <xf numFmtId="0" fontId="70" fillId="0" borderId="0" xfId="0" applyFont="1" applyAlignment="1" applyProtection="1">
      <alignment horizontal="left" wrapText="1"/>
      <protection hidden="1"/>
    </xf>
    <xf numFmtId="0" fontId="173" fillId="0" borderId="0" xfId="0" applyFont="1" applyAlignment="1">
      <alignment horizontal="center" vertical="center"/>
    </xf>
    <xf numFmtId="0" fontId="174" fillId="0" borderId="0" xfId="0" applyFont="1" applyAlignment="1">
      <alignment horizontal="center" vertical="center"/>
    </xf>
    <xf numFmtId="0" fontId="189" fillId="0" borderId="0" xfId="0" applyFont="1" applyAlignment="1">
      <alignment horizontal="left" vertical="top" wrapText="1"/>
    </xf>
    <xf numFmtId="0" fontId="46" fillId="17" borderId="64" xfId="0" applyFont="1" applyFill="1" applyBorder="1" applyAlignment="1">
      <alignment horizontal="left" wrapText="1"/>
    </xf>
    <xf numFmtId="0" fontId="46" fillId="17" borderId="65" xfId="0" applyFont="1" applyFill="1" applyBorder="1" applyAlignment="1">
      <alignment horizontal="left" wrapText="1"/>
    </xf>
    <xf numFmtId="0" fontId="29" fillId="0" borderId="64" xfId="0" applyFont="1" applyBorder="1" applyAlignment="1">
      <alignment horizontal="right" wrapText="1"/>
    </xf>
    <xf numFmtId="0" fontId="29" fillId="0" borderId="66" xfId="0" applyFont="1" applyBorder="1" applyAlignment="1">
      <alignment horizontal="right" wrapText="1"/>
    </xf>
    <xf numFmtId="0" fontId="46" fillId="0" borderId="64" xfId="0" applyFont="1" applyBorder="1" applyAlignment="1">
      <alignment horizontal="left" wrapText="1"/>
    </xf>
    <xf numFmtId="0" fontId="46" fillId="0" borderId="65" xfId="0" applyFont="1" applyBorder="1" applyAlignment="1">
      <alignment horizontal="left" wrapText="1"/>
    </xf>
    <xf numFmtId="0" fontId="29" fillId="17" borderId="64" xfId="0" applyFont="1" applyFill="1" applyBorder="1" applyAlignment="1">
      <alignment horizontal="right" wrapText="1"/>
    </xf>
    <xf numFmtId="0" fontId="29" fillId="17" borderId="66" xfId="0" applyFont="1" applyFill="1" applyBorder="1" applyAlignment="1">
      <alignment horizontal="right" wrapText="1"/>
    </xf>
    <xf numFmtId="0" fontId="10" fillId="0" borderId="0" xfId="0" applyFont="1" applyAlignment="1">
      <alignment horizontal="right"/>
    </xf>
    <xf numFmtId="14" fontId="11" fillId="0" borderId="0" xfId="0" applyNumberFormat="1" applyFont="1" applyAlignment="1">
      <alignment horizontal="left"/>
    </xf>
    <xf numFmtId="0" fontId="47" fillId="16" borderId="67" xfId="0" applyFont="1" applyFill="1" applyBorder="1" applyAlignment="1">
      <alignment horizontal="center"/>
    </xf>
    <xf numFmtId="0" fontId="47" fillId="16" borderId="0" xfId="0" applyFont="1" applyFill="1" applyAlignment="1">
      <alignment horizontal="center"/>
    </xf>
    <xf numFmtId="0" fontId="126" fillId="0" borderId="0" xfId="0" applyFont="1" applyAlignment="1" applyProtection="1">
      <alignment horizontal="center"/>
      <protection hidden="1"/>
    </xf>
    <xf numFmtId="0" fontId="31" fillId="2" borderId="0" xfId="30" applyFill="1" applyAlignment="1" applyProtection="1">
      <alignment horizontal="left" vertical="top" readingOrder="1"/>
    </xf>
    <xf numFmtId="0" fontId="130" fillId="0" borderId="0" xfId="0" applyFont="1" applyAlignment="1">
      <alignment horizontal="center" wrapText="1"/>
    </xf>
    <xf numFmtId="0" fontId="130" fillId="0" borderId="0" xfId="0" applyFont="1" applyAlignment="1">
      <alignment horizontal="center"/>
    </xf>
    <xf numFmtId="0" fontId="137" fillId="0" borderId="0" xfId="0" applyFont="1" applyAlignment="1">
      <alignment horizontal="right"/>
    </xf>
    <xf numFmtId="0" fontId="132" fillId="0" borderId="0" xfId="0" applyFont="1" applyAlignment="1">
      <alignment horizontal="right" vertical="top"/>
    </xf>
    <xf numFmtId="0" fontId="133" fillId="0" borderId="0" xfId="0" applyFont="1" applyAlignment="1">
      <alignment horizontal="center" vertical="top"/>
    </xf>
    <xf numFmtId="0" fontId="30" fillId="2" borderId="0" xfId="0" applyFont="1" applyFill="1" applyAlignment="1">
      <alignment horizontal="left" readingOrder="1"/>
    </xf>
    <xf numFmtId="171" fontId="132" fillId="0" borderId="0" xfId="0" applyNumberFormat="1" applyFont="1" applyAlignment="1">
      <alignment horizontal="center" vertical="top" shrinkToFit="1"/>
    </xf>
    <xf numFmtId="0" fontId="72" fillId="0" borderId="0" xfId="0" applyFont="1" applyAlignment="1">
      <alignment horizontal="left" vertical="top" wrapText="1"/>
    </xf>
    <xf numFmtId="0" fontId="137" fillId="0" borderId="0" xfId="0" applyFont="1" applyAlignment="1">
      <alignment horizontal="center" wrapText="1"/>
    </xf>
    <xf numFmtId="0" fontId="138" fillId="2" borderId="0" xfId="30" applyFont="1" applyFill="1" applyAlignment="1" applyProtection="1">
      <alignment horizontal="left" vertical="top" readingOrder="1"/>
    </xf>
    <xf numFmtId="0" fontId="139" fillId="2" borderId="0" xfId="30" applyFont="1" applyFill="1" applyAlignment="1" applyProtection="1">
      <alignment horizontal="left" vertical="top" readingOrder="1"/>
    </xf>
    <xf numFmtId="0" fontId="148" fillId="4" borderId="0" xfId="0" applyFont="1" applyFill="1" applyAlignment="1">
      <alignment horizontal="left" vertical="top" wrapText="1"/>
    </xf>
    <xf numFmtId="0" fontId="142" fillId="2" borderId="52" xfId="0" applyFont="1" applyFill="1" applyBorder="1" applyAlignment="1" applyProtection="1">
      <alignment horizontal="left" vertical="top"/>
      <protection locked="0"/>
    </xf>
    <xf numFmtId="0" fontId="142" fillId="2" borderId="53" xfId="0" applyFont="1" applyFill="1" applyBorder="1" applyAlignment="1" applyProtection="1">
      <alignment horizontal="left" vertical="top"/>
      <protection locked="0"/>
    </xf>
    <xf numFmtId="0" fontId="142" fillId="2" borderId="54" xfId="0" applyFont="1" applyFill="1" applyBorder="1" applyAlignment="1" applyProtection="1">
      <alignment horizontal="left" vertical="top"/>
      <protection locked="0"/>
    </xf>
    <xf numFmtId="0" fontId="165" fillId="4" borderId="165" xfId="0" applyFont="1" applyFill="1" applyBorder="1" applyAlignment="1">
      <alignment horizontal="center" vertical="top"/>
    </xf>
    <xf numFmtId="0" fontId="165" fillId="4" borderId="0" xfId="0" applyFont="1" applyFill="1" applyAlignment="1">
      <alignment horizontal="center" vertical="top"/>
    </xf>
    <xf numFmtId="0" fontId="150" fillId="4" borderId="0" xfId="0" applyFont="1" applyFill="1" applyAlignment="1">
      <alignment horizontal="left" vertical="top"/>
    </xf>
    <xf numFmtId="0" fontId="150" fillId="4" borderId="0" xfId="0" applyFont="1" applyFill="1" applyAlignment="1">
      <alignment horizontal="left" vertical="center"/>
    </xf>
    <xf numFmtId="0" fontId="14" fillId="4" borderId="0" xfId="0" applyFont="1" applyFill="1" applyAlignment="1">
      <alignment horizontal="left" vertical="top"/>
    </xf>
    <xf numFmtId="0" fontId="143" fillId="4" borderId="0" xfId="0" applyFont="1" applyFill="1" applyAlignment="1">
      <alignment horizontal="right" vertical="center"/>
    </xf>
    <xf numFmtId="49" fontId="14" fillId="2" borderId="44" xfId="37" applyNumberFormat="1" applyFont="1" applyFill="1" applyBorder="1" applyAlignment="1" applyProtection="1">
      <alignment horizontal="left" readingOrder="1"/>
      <protection locked="0"/>
    </xf>
    <xf numFmtId="49" fontId="14" fillId="2" borderId="45" xfId="37" applyNumberFormat="1" applyFont="1" applyFill="1" applyBorder="1" applyAlignment="1" applyProtection="1">
      <alignment horizontal="left" readingOrder="1"/>
      <protection locked="0"/>
    </xf>
    <xf numFmtId="49" fontId="14" fillId="2" borderId="46" xfId="37" applyNumberFormat="1" applyFont="1" applyFill="1" applyBorder="1" applyAlignment="1" applyProtection="1">
      <alignment horizontal="left" readingOrder="1"/>
      <protection locked="0"/>
    </xf>
    <xf numFmtId="14" fontId="14" fillId="2" borderId="44" xfId="37" applyNumberFormat="1" applyFont="1" applyFill="1" applyBorder="1" applyAlignment="1" applyProtection="1">
      <alignment horizontal="left" readingOrder="1"/>
      <protection locked="0"/>
    </xf>
    <xf numFmtId="14" fontId="14" fillId="2" borderId="45" xfId="37" applyNumberFormat="1" applyFont="1" applyFill="1" applyBorder="1" applyAlignment="1" applyProtection="1">
      <alignment horizontal="left" readingOrder="1"/>
      <protection locked="0"/>
    </xf>
    <xf numFmtId="14" fontId="14" fillId="2" borderId="46" xfId="37" applyNumberFormat="1" applyFont="1" applyFill="1" applyBorder="1" applyAlignment="1" applyProtection="1">
      <alignment horizontal="left" readingOrder="1"/>
      <protection locked="0"/>
    </xf>
    <xf numFmtId="0" fontId="14" fillId="2" borderId="47" xfId="0" applyFont="1" applyFill="1" applyBorder="1" applyAlignment="1" applyProtection="1">
      <alignment horizontal="left"/>
      <protection locked="0"/>
    </xf>
    <xf numFmtId="0" fontId="14" fillId="2" borderId="48" xfId="0" applyFont="1" applyFill="1" applyBorder="1" applyAlignment="1" applyProtection="1">
      <alignment horizontal="left"/>
      <protection locked="0"/>
    </xf>
    <xf numFmtId="0" fontId="14" fillId="2" borderId="49" xfId="0" applyFont="1" applyFill="1" applyBorder="1" applyAlignment="1" applyProtection="1">
      <alignment horizontal="left"/>
      <protection locked="0"/>
    </xf>
    <xf numFmtId="0" fontId="139" fillId="4" borderId="0" xfId="37" applyFont="1" applyFill="1" applyAlignment="1" applyProtection="1">
      <alignment horizontal="left" readingOrder="1"/>
    </xf>
    <xf numFmtId="3" fontId="14" fillId="2" borderId="44" xfId="37" applyNumberFormat="1" applyFont="1" applyFill="1" applyBorder="1" applyAlignment="1" applyProtection="1">
      <alignment horizontal="left" readingOrder="1"/>
      <protection locked="0"/>
    </xf>
    <xf numFmtId="3" fontId="14" fillId="2" borderId="45" xfId="37" applyNumberFormat="1" applyFont="1" applyFill="1" applyBorder="1" applyAlignment="1" applyProtection="1">
      <alignment horizontal="left" readingOrder="1"/>
      <protection locked="0"/>
    </xf>
    <xf numFmtId="3" fontId="14" fillId="2" borderId="46" xfId="37" applyNumberFormat="1" applyFont="1" applyFill="1" applyBorder="1" applyAlignment="1" applyProtection="1">
      <alignment horizontal="left" readingOrder="1"/>
      <protection locked="0"/>
    </xf>
    <xf numFmtId="0" fontId="14" fillId="2" borderId="44" xfId="37" applyFont="1" applyFill="1" applyBorder="1" applyAlignment="1" applyProtection="1">
      <alignment horizontal="left" readingOrder="1"/>
      <protection locked="0"/>
    </xf>
    <xf numFmtId="0" fontId="14" fillId="2" borderId="45" xfId="37" applyFont="1" applyFill="1" applyBorder="1" applyAlignment="1" applyProtection="1">
      <alignment horizontal="left" readingOrder="1"/>
      <protection locked="0"/>
    </xf>
    <xf numFmtId="0" fontId="14" fillId="2" borderId="46" xfId="37" applyFont="1" applyFill="1" applyBorder="1" applyAlignment="1" applyProtection="1">
      <alignment horizontal="left" readingOrder="1"/>
      <protection locked="0"/>
    </xf>
    <xf numFmtId="0" fontId="146" fillId="4" borderId="0" xfId="0" applyFont="1" applyFill="1" applyAlignment="1">
      <alignment horizontal="left"/>
    </xf>
    <xf numFmtId="0" fontId="146" fillId="4" borderId="55" xfId="0" applyFont="1" applyFill="1" applyBorder="1" applyAlignment="1">
      <alignment horizontal="left"/>
    </xf>
    <xf numFmtId="0" fontId="203" fillId="4" borderId="0" xfId="37" applyFont="1" applyFill="1" applyAlignment="1" applyProtection="1">
      <alignment horizontal="left" readingOrder="1"/>
    </xf>
    <xf numFmtId="9" fontId="144" fillId="4" borderId="0" xfId="0" applyNumberFormat="1" applyFont="1" applyFill="1" applyAlignment="1">
      <alignment horizontal="center"/>
    </xf>
    <xf numFmtId="0" fontId="144" fillId="4" borderId="0" xfId="0" applyFont="1" applyFill="1" applyAlignment="1">
      <alignment horizontal="center"/>
    </xf>
    <xf numFmtId="0" fontId="137" fillId="0" borderId="0" xfId="0" applyFont="1" applyAlignment="1">
      <alignment horizontal="center"/>
    </xf>
    <xf numFmtId="0" fontId="139" fillId="4" borderId="51" xfId="37" applyFont="1" applyFill="1" applyBorder="1" applyAlignment="1" applyProtection="1">
      <alignment horizontal="left" readingOrder="1"/>
    </xf>
    <xf numFmtId="0" fontId="14" fillId="2" borderId="47" xfId="37" applyFont="1" applyFill="1" applyBorder="1" applyAlignment="1" applyProtection="1">
      <alignment horizontal="left" readingOrder="1"/>
      <protection locked="0"/>
    </xf>
    <xf numFmtId="0" fontId="14" fillId="2" borderId="48" xfId="37" applyFont="1" applyFill="1" applyBorder="1" applyAlignment="1" applyProtection="1">
      <alignment horizontal="left" readingOrder="1"/>
      <protection locked="0"/>
    </xf>
    <xf numFmtId="0" fontId="14" fillId="2" borderId="153" xfId="37" applyFont="1" applyFill="1" applyBorder="1" applyAlignment="1" applyProtection="1">
      <alignment horizontal="left" readingOrder="1"/>
      <protection locked="0"/>
    </xf>
    <xf numFmtId="0" fontId="14" fillId="2" borderId="49" xfId="37" applyFont="1" applyFill="1" applyBorder="1" applyAlignment="1" applyProtection="1">
      <alignment horizontal="left" readingOrder="1"/>
      <protection locked="0"/>
    </xf>
    <xf numFmtId="168" fontId="14" fillId="2" borderId="44" xfId="37" applyNumberFormat="1" applyFont="1" applyFill="1" applyBorder="1" applyAlignment="1" applyProtection="1">
      <alignment horizontal="left" readingOrder="1"/>
      <protection locked="0"/>
    </xf>
    <xf numFmtId="168" fontId="14" fillId="2" borderId="45" xfId="37" applyNumberFormat="1" applyFont="1" applyFill="1" applyBorder="1" applyAlignment="1" applyProtection="1">
      <alignment horizontal="left" readingOrder="1"/>
      <protection locked="0"/>
    </xf>
    <xf numFmtId="168" fontId="14" fillId="2" borderId="46" xfId="37" applyNumberFormat="1" applyFont="1" applyFill="1" applyBorder="1" applyAlignment="1" applyProtection="1">
      <alignment horizontal="left" readingOrder="1"/>
      <protection locked="0"/>
    </xf>
    <xf numFmtId="0" fontId="157" fillId="2" borderId="44" xfId="30" applyFont="1" applyFill="1" applyBorder="1" applyAlignment="1" applyProtection="1">
      <alignment horizontal="left" readingOrder="1"/>
      <protection locked="0"/>
    </xf>
    <xf numFmtId="3" fontId="14" fillId="2" borderId="47" xfId="37" applyNumberFormat="1" applyFont="1" applyFill="1" applyBorder="1" applyAlignment="1" applyProtection="1">
      <alignment horizontal="center" readingOrder="1"/>
      <protection locked="0"/>
    </xf>
    <xf numFmtId="3" fontId="14" fillId="2" borderId="48" xfId="37" applyNumberFormat="1" applyFont="1" applyFill="1" applyBorder="1" applyAlignment="1" applyProtection="1">
      <alignment horizontal="center" readingOrder="1"/>
      <protection locked="0"/>
    </xf>
    <xf numFmtId="3" fontId="14" fillId="2" borderId="153" xfId="37" applyNumberFormat="1" applyFont="1" applyFill="1" applyBorder="1" applyAlignment="1" applyProtection="1">
      <alignment horizontal="center" readingOrder="1"/>
      <protection locked="0"/>
    </xf>
    <xf numFmtId="7" fontId="128" fillId="0" borderId="0" xfId="2" applyNumberFormat="1" applyFont="1" applyFill="1" applyBorder="1" applyAlignment="1" applyProtection="1">
      <alignment horizontal="center" wrapText="1" shrinkToFit="1"/>
    </xf>
    <xf numFmtId="44" fontId="128" fillId="0" borderId="0" xfId="2" applyFont="1" applyFill="1" applyBorder="1" applyAlignment="1" applyProtection="1">
      <alignment horizontal="center" wrapText="1" shrinkToFit="1"/>
    </xf>
    <xf numFmtId="0" fontId="87" fillId="10" borderId="26" xfId="0" applyFont="1" applyFill="1" applyBorder="1" applyAlignment="1">
      <alignment horizontal="center"/>
    </xf>
    <xf numFmtId="0" fontId="87" fillId="10" borderId="63" xfId="0" applyFont="1" applyFill="1" applyBorder="1" applyAlignment="1">
      <alignment horizontal="center"/>
    </xf>
    <xf numFmtId="0" fontId="87" fillId="10" borderId="27" xfId="0" applyFont="1" applyFill="1" applyBorder="1" applyAlignment="1">
      <alignment horizontal="center"/>
    </xf>
    <xf numFmtId="0" fontId="127" fillId="2" borderId="56" xfId="0" applyFont="1" applyFill="1" applyBorder="1" applyAlignment="1" applyProtection="1">
      <alignment horizontal="left" vertical="top" wrapText="1"/>
      <protection locked="0"/>
    </xf>
    <xf numFmtId="0" fontId="127" fillId="2" borderId="57" xfId="0" applyFont="1" applyFill="1" applyBorder="1" applyAlignment="1" applyProtection="1">
      <alignment horizontal="left" vertical="top" wrapText="1"/>
      <protection locked="0"/>
    </xf>
    <xf numFmtId="0" fontId="127" fillId="2" borderId="50" xfId="0" applyFont="1" applyFill="1" applyBorder="1" applyAlignment="1" applyProtection="1">
      <alignment horizontal="left" vertical="top" wrapText="1"/>
      <protection locked="0"/>
    </xf>
    <xf numFmtId="0" fontId="127" fillId="2" borderId="0" xfId="0" applyFont="1" applyFill="1" applyAlignment="1" applyProtection="1">
      <alignment horizontal="left" vertical="top" wrapText="1"/>
      <protection locked="0"/>
    </xf>
    <xf numFmtId="0" fontId="156" fillId="4" borderId="0" xfId="37" applyFont="1" applyFill="1" applyAlignment="1" applyProtection="1">
      <alignment horizontal="left" readingOrder="1"/>
    </xf>
    <xf numFmtId="0" fontId="156" fillId="4" borderId="51" xfId="37" applyFont="1" applyFill="1" applyBorder="1" applyAlignment="1" applyProtection="1">
      <alignment horizontal="left" readingOrder="1"/>
    </xf>
    <xf numFmtId="0" fontId="14" fillId="2" borderId="56" xfId="37" applyFont="1" applyFill="1" applyBorder="1" applyAlignment="1" applyProtection="1">
      <alignment horizontal="left" readingOrder="1"/>
      <protection locked="0"/>
    </xf>
    <xf numFmtId="0" fontId="14" fillId="2" borderId="57" xfId="37" applyFont="1" applyFill="1" applyBorder="1" applyAlignment="1" applyProtection="1">
      <alignment horizontal="left" readingOrder="1"/>
      <protection locked="0"/>
    </xf>
    <xf numFmtId="0" fontId="146" fillId="4" borderId="51" xfId="0" applyFont="1" applyFill="1" applyBorder="1" applyAlignment="1">
      <alignment horizontal="left"/>
    </xf>
    <xf numFmtId="0" fontId="14" fillId="2" borderId="56" xfId="0" applyFont="1" applyFill="1" applyBorder="1" applyAlignment="1" applyProtection="1">
      <alignment horizontal="left"/>
      <protection locked="0"/>
    </xf>
    <xf numFmtId="0" fontId="14" fillId="2" borderId="57" xfId="0" applyFont="1" applyFill="1" applyBorder="1" applyAlignment="1" applyProtection="1">
      <alignment horizontal="left"/>
      <protection locked="0"/>
    </xf>
    <xf numFmtId="168" fontId="14" fillId="2" borderId="47" xfId="37" applyNumberFormat="1" applyFont="1" applyFill="1" applyBorder="1" applyAlignment="1" applyProtection="1">
      <alignment horizontal="left" readingOrder="1"/>
      <protection locked="0"/>
    </xf>
    <xf numFmtId="168" fontId="14" fillId="2" borderId="48" xfId="37" applyNumberFormat="1" applyFont="1" applyFill="1" applyBorder="1" applyAlignment="1" applyProtection="1">
      <alignment horizontal="left" readingOrder="1"/>
      <protection locked="0"/>
    </xf>
    <xf numFmtId="168" fontId="14" fillId="2" borderId="49" xfId="37" applyNumberFormat="1" applyFont="1" applyFill="1" applyBorder="1" applyAlignment="1" applyProtection="1">
      <alignment horizontal="left" readingOrder="1"/>
      <protection locked="0"/>
    </xf>
    <xf numFmtId="0" fontId="157" fillId="2" borderId="47" xfId="30" applyFont="1" applyFill="1" applyBorder="1" applyAlignment="1" applyProtection="1">
      <alignment horizontal="left" readingOrder="1"/>
      <protection locked="0"/>
    </xf>
    <xf numFmtId="0" fontId="157" fillId="2" borderId="48" xfId="30" applyFont="1" applyFill="1" applyBorder="1" applyAlignment="1" applyProtection="1">
      <alignment horizontal="left" readingOrder="1"/>
      <protection locked="0"/>
    </xf>
    <xf numFmtId="0" fontId="157" fillId="2" borderId="153" xfId="30" applyFont="1" applyFill="1" applyBorder="1" applyAlignment="1" applyProtection="1">
      <alignment horizontal="left" readingOrder="1"/>
      <protection locked="0"/>
    </xf>
    <xf numFmtId="166" fontId="28" fillId="0" borderId="37" xfId="2" applyNumberFormat="1" applyFont="1" applyBorder="1" applyAlignment="1" applyProtection="1">
      <alignment horizontal="center" wrapText="1"/>
    </xf>
    <xf numFmtId="44" fontId="114" fillId="4" borderId="3" xfId="2" applyFont="1" applyFill="1" applyBorder="1" applyAlignment="1" applyProtection="1">
      <alignment horizontal="center" shrinkToFit="1"/>
    </xf>
    <xf numFmtId="44" fontId="26" fillId="4" borderId="3" xfId="2" applyFont="1" applyFill="1" applyBorder="1" applyAlignment="1" applyProtection="1">
      <alignment horizontal="center" shrinkToFit="1"/>
    </xf>
    <xf numFmtId="165" fontId="27" fillId="4" borderId="3" xfId="1" applyNumberFormat="1" applyFont="1" applyFill="1" applyBorder="1" applyAlignment="1" applyProtection="1">
      <alignment horizontal="center" shrinkToFit="1"/>
    </xf>
    <xf numFmtId="44" fontId="27" fillId="4" borderId="3" xfId="2" applyFont="1" applyFill="1" applyBorder="1" applyAlignment="1" applyProtection="1">
      <alignment horizontal="center" shrinkToFit="1"/>
    </xf>
    <xf numFmtId="44" fontId="24" fillId="2" borderId="3" xfId="2" applyFont="1" applyFill="1" applyBorder="1" applyAlignment="1" applyProtection="1">
      <alignment horizontal="center" shrinkToFit="1"/>
      <protection locked="0"/>
    </xf>
    <xf numFmtId="173" fontId="24" fillId="2" borderId="3" xfId="1" applyNumberFormat="1" applyFont="1" applyFill="1" applyBorder="1" applyAlignment="1" applyProtection="1">
      <alignment horizontal="center"/>
      <protection locked="0"/>
    </xf>
    <xf numFmtId="0" fontId="114" fillId="4" borderId="3" xfId="0" applyFont="1" applyFill="1" applyBorder="1" applyAlignment="1">
      <alignment horizontal="center" wrapText="1"/>
    </xf>
    <xf numFmtId="0" fontId="26" fillId="4" borderId="3" xfId="0" applyFont="1" applyFill="1" applyBorder="1" applyAlignment="1">
      <alignment horizontal="center" wrapText="1"/>
    </xf>
    <xf numFmtId="178" fontId="24" fillId="2" borderId="3" xfId="0" applyNumberFormat="1" applyFont="1" applyFill="1" applyBorder="1" applyAlignment="1" applyProtection="1">
      <alignment horizontal="center" wrapText="1"/>
      <protection locked="0"/>
    </xf>
    <xf numFmtId="164" fontId="24" fillId="2" borderId="3" xfId="1" applyNumberFormat="1" applyFont="1" applyFill="1" applyBorder="1" applyAlignment="1" applyProtection="1">
      <alignment horizontal="center" shrinkToFit="1"/>
      <protection locked="0"/>
    </xf>
    <xf numFmtId="0" fontId="26" fillId="2" borderId="3" xfId="0" applyFont="1" applyFill="1" applyBorder="1" applyAlignment="1" applyProtection="1">
      <alignment horizontal="left" wrapText="1"/>
      <protection locked="0"/>
    </xf>
    <xf numFmtId="165" fontId="33" fillId="6" borderId="10" xfId="2" applyNumberFormat="1" applyFont="1" applyFill="1" applyBorder="1" applyAlignment="1" applyProtection="1">
      <alignment horizontal="center" wrapText="1" shrinkToFit="1"/>
    </xf>
    <xf numFmtId="165" fontId="33" fillId="6" borderId="11" xfId="2" applyNumberFormat="1" applyFont="1" applyFill="1" applyBorder="1" applyAlignment="1" applyProtection="1">
      <alignment horizontal="center" wrapText="1" shrinkToFit="1"/>
    </xf>
    <xf numFmtId="165" fontId="33" fillId="6" borderId="12" xfId="2" applyNumberFormat="1" applyFont="1" applyFill="1" applyBorder="1" applyAlignment="1" applyProtection="1">
      <alignment horizontal="center" wrapText="1" shrinkToFit="1"/>
    </xf>
    <xf numFmtId="165" fontId="33" fillId="6" borderId="13" xfId="2" applyNumberFormat="1" applyFont="1" applyFill="1" applyBorder="1" applyAlignment="1" applyProtection="1">
      <alignment horizontal="center" wrapText="1" shrinkToFit="1"/>
    </xf>
    <xf numFmtId="165" fontId="33" fillId="6" borderId="14" xfId="2" applyNumberFormat="1" applyFont="1" applyFill="1" applyBorder="1" applyAlignment="1" applyProtection="1">
      <alignment horizontal="center" wrapText="1" shrinkToFit="1"/>
    </xf>
    <xf numFmtId="165" fontId="33" fillId="6" borderId="15" xfId="2" applyNumberFormat="1" applyFont="1" applyFill="1" applyBorder="1" applyAlignment="1" applyProtection="1">
      <alignment horizontal="center" wrapText="1" shrinkToFit="1"/>
    </xf>
    <xf numFmtId="44" fontId="28" fillId="0" borderId="41" xfId="2" applyFont="1" applyBorder="1" applyAlignment="1" applyProtection="1">
      <alignment horizontal="center" wrapText="1"/>
    </xf>
    <xf numFmtId="44" fontId="28" fillId="0" borderId="38" xfId="2" applyFont="1" applyBorder="1" applyAlignment="1" applyProtection="1">
      <alignment horizontal="center" wrapText="1"/>
    </xf>
    <xf numFmtId="0" fontId="28" fillId="53" borderId="73" xfId="0" applyFont="1" applyFill="1" applyBorder="1" applyAlignment="1">
      <alignment horizontal="center" wrapText="1"/>
    </xf>
    <xf numFmtId="0" fontId="28" fillId="53" borderId="39" xfId="0" applyFont="1" applyFill="1" applyBorder="1" applyAlignment="1">
      <alignment horizontal="center" wrapText="1"/>
    </xf>
    <xf numFmtId="178" fontId="24" fillId="2" borderId="16" xfId="0" applyNumberFormat="1" applyFont="1" applyFill="1" applyBorder="1" applyAlignment="1" applyProtection="1">
      <alignment horizontal="center" wrapText="1"/>
      <protection locked="0"/>
    </xf>
    <xf numFmtId="0" fontId="39" fillId="0" borderId="0" xfId="0" applyFont="1" applyAlignment="1">
      <alignment horizontal="center" wrapText="1"/>
    </xf>
    <xf numFmtId="0" fontId="39" fillId="0" borderId="2" xfId="0" applyFont="1" applyBorder="1" applyAlignment="1">
      <alignment horizontal="center" wrapText="1"/>
    </xf>
    <xf numFmtId="44" fontId="24" fillId="2" borderId="16" xfId="2" applyFont="1" applyFill="1" applyBorder="1" applyAlignment="1" applyProtection="1">
      <alignment horizontal="center" shrinkToFit="1"/>
      <protection locked="0"/>
    </xf>
    <xf numFmtId="7" fontId="33" fillId="6" borderId="10" xfId="2" applyNumberFormat="1" applyFont="1" applyFill="1" applyBorder="1" applyAlignment="1" applyProtection="1">
      <alignment horizontal="center" wrapText="1" shrinkToFit="1"/>
    </xf>
    <xf numFmtId="44" fontId="33" fillId="6" borderId="11" xfId="2" applyFont="1" applyFill="1" applyBorder="1" applyAlignment="1" applyProtection="1">
      <alignment horizontal="center" wrapText="1" shrinkToFit="1"/>
    </xf>
    <xf numFmtId="44" fontId="33" fillId="6" borderId="12" xfId="2" applyFont="1" applyFill="1" applyBorder="1" applyAlignment="1" applyProtection="1">
      <alignment horizontal="center" wrapText="1" shrinkToFit="1"/>
    </xf>
    <xf numFmtId="44" fontId="33" fillId="6" borderId="13" xfId="2" applyFont="1" applyFill="1" applyBorder="1" applyAlignment="1" applyProtection="1">
      <alignment horizontal="center" wrapText="1" shrinkToFit="1"/>
    </xf>
    <xf numFmtId="44" fontId="33" fillId="6" borderId="14" xfId="2" applyFont="1" applyFill="1" applyBorder="1" applyAlignment="1" applyProtection="1">
      <alignment horizontal="center" wrapText="1" shrinkToFit="1"/>
    </xf>
    <xf numFmtId="44" fontId="33" fillId="6" borderId="15" xfId="2" applyFont="1" applyFill="1" applyBorder="1" applyAlignment="1" applyProtection="1">
      <alignment horizontal="center" wrapText="1" shrinkToFit="1"/>
    </xf>
    <xf numFmtId="0" fontId="45" fillId="0" borderId="25" xfId="0" applyFont="1" applyBorder="1" applyAlignment="1">
      <alignment horizontal="left"/>
    </xf>
    <xf numFmtId="0" fontId="29" fillId="0" borderId="24" xfId="0" applyFont="1" applyBorder="1"/>
    <xf numFmtId="0" fontId="114" fillId="4" borderId="16" xfId="0" applyFont="1" applyFill="1" applyBorder="1" applyAlignment="1">
      <alignment horizontal="center" wrapText="1"/>
    </xf>
    <xf numFmtId="0" fontId="26" fillId="4" borderId="16" xfId="0" applyFont="1" applyFill="1" applyBorder="1" applyAlignment="1">
      <alignment horizontal="center" wrapText="1"/>
    </xf>
    <xf numFmtId="0" fontId="26" fillId="2" borderId="16" xfId="0" applyFont="1" applyFill="1" applyBorder="1" applyAlignment="1" applyProtection="1">
      <alignment horizontal="left" wrapText="1"/>
      <protection locked="0"/>
    </xf>
    <xf numFmtId="0" fontId="38" fillId="0" borderId="0" xfId="0" applyFont="1" applyAlignment="1">
      <alignment horizontal="center" wrapText="1"/>
    </xf>
    <xf numFmtId="0" fontId="38" fillId="0" borderId="2" xfId="0" applyFont="1" applyBorder="1" applyAlignment="1">
      <alignment horizontal="center" wrapText="1"/>
    </xf>
    <xf numFmtId="0" fontId="24" fillId="0" borderId="0" xfId="0" applyFont="1" applyAlignment="1">
      <alignment horizontal="center" wrapText="1"/>
    </xf>
    <xf numFmtId="0" fontId="24" fillId="0" borderId="14" xfId="0" applyFont="1" applyBorder="1" applyAlignment="1">
      <alignment horizontal="center" wrapText="1"/>
    </xf>
    <xf numFmtId="0" fontId="29" fillId="0" borderId="0" xfId="0" applyFont="1" applyAlignment="1">
      <alignment horizontal="center" wrapText="1"/>
    </xf>
    <xf numFmtId="0" fontId="29" fillId="0" borderId="14" xfId="0" applyFont="1" applyBorder="1" applyAlignment="1">
      <alignment horizontal="center" wrapText="1"/>
    </xf>
    <xf numFmtId="0" fontId="24" fillId="3" borderId="83" xfId="0" applyFont="1" applyFill="1" applyBorder="1" applyAlignment="1">
      <alignment horizontal="center" vertical="center"/>
    </xf>
    <xf numFmtId="0" fontId="24" fillId="2" borderId="33" xfId="0" applyFont="1" applyFill="1" applyBorder="1" applyAlignment="1" applyProtection="1">
      <alignment horizontal="left" wrapText="1"/>
      <protection locked="0"/>
    </xf>
    <xf numFmtId="0" fontId="24" fillId="2" borderId="34" xfId="0" applyFont="1" applyFill="1" applyBorder="1" applyAlignment="1" applyProtection="1">
      <alignment horizontal="left" wrapText="1"/>
      <protection locked="0"/>
    </xf>
    <xf numFmtId="0" fontId="24" fillId="2" borderId="35" xfId="0" applyFont="1" applyFill="1" applyBorder="1" applyAlignment="1" applyProtection="1">
      <alignment horizontal="left" wrapText="1"/>
      <protection locked="0"/>
    </xf>
    <xf numFmtId="164" fontId="24" fillId="2" borderId="16" xfId="1" applyNumberFormat="1" applyFont="1" applyFill="1" applyBorder="1" applyAlignment="1" applyProtection="1">
      <alignment horizontal="center" shrinkToFit="1"/>
      <protection locked="0"/>
    </xf>
    <xf numFmtId="0" fontId="24" fillId="2" borderId="69" xfId="0" applyFont="1" applyFill="1" applyBorder="1" applyAlignment="1" applyProtection="1">
      <alignment horizontal="left" wrapText="1"/>
      <protection locked="0"/>
    </xf>
    <xf numFmtId="0" fontId="24" fillId="2" borderId="68" xfId="0" applyFont="1" applyFill="1" applyBorder="1" applyAlignment="1" applyProtection="1">
      <alignment horizontal="left" wrapText="1"/>
      <protection locked="0"/>
    </xf>
    <xf numFmtId="0" fontId="24" fillId="2" borderId="70" xfId="0" applyFont="1" applyFill="1" applyBorder="1" applyAlignment="1" applyProtection="1">
      <alignment horizontal="left" wrapText="1"/>
      <protection locked="0"/>
    </xf>
    <xf numFmtId="0" fontId="24" fillId="2" borderId="13" xfId="0" applyFont="1" applyFill="1" applyBorder="1" applyAlignment="1" applyProtection="1">
      <alignment horizontal="left" wrapText="1"/>
      <protection locked="0"/>
    </xf>
    <xf numFmtId="0" fontId="24" fillId="2" borderId="14" xfId="0" applyFont="1" applyFill="1" applyBorder="1" applyAlignment="1" applyProtection="1">
      <alignment horizontal="left" wrapText="1"/>
      <protection locked="0"/>
    </xf>
    <xf numFmtId="0" fontId="24" fillId="2" borderId="15" xfId="0" applyFont="1" applyFill="1" applyBorder="1" applyAlignment="1" applyProtection="1">
      <alignment horizontal="left" wrapText="1"/>
      <protection locked="0"/>
    </xf>
    <xf numFmtId="0" fontId="116" fillId="54" borderId="149" xfId="0" applyFont="1" applyFill="1" applyBorder="1" applyAlignment="1" applyProtection="1">
      <alignment horizontal="center"/>
      <protection hidden="1"/>
    </xf>
    <xf numFmtId="0" fontId="116" fillId="54" borderId="150" xfId="0" applyFont="1" applyFill="1" applyBorder="1" applyAlignment="1" applyProtection="1">
      <alignment horizontal="center"/>
      <protection hidden="1"/>
    </xf>
    <xf numFmtId="0" fontId="116" fillId="54" borderId="151" xfId="0" applyFont="1" applyFill="1" applyBorder="1" applyAlignment="1" applyProtection="1">
      <alignment horizontal="center"/>
      <protection hidden="1"/>
    </xf>
    <xf numFmtId="0" fontId="52" fillId="0" borderId="0" xfId="0" applyFont="1" applyAlignment="1">
      <alignment horizontal="center"/>
    </xf>
    <xf numFmtId="0" fontId="24" fillId="0" borderId="0" xfId="0" applyFont="1" applyAlignment="1">
      <alignment horizontal="center"/>
    </xf>
    <xf numFmtId="44" fontId="25" fillId="7" borderId="10" xfId="2" applyFont="1" applyFill="1" applyBorder="1" applyAlignment="1" applyProtection="1">
      <alignment horizontal="center" shrinkToFit="1"/>
    </xf>
    <xf numFmtId="44" fontId="25" fillId="7" borderId="11" xfId="2" applyFont="1" applyFill="1" applyBorder="1" applyAlignment="1" applyProtection="1">
      <alignment horizontal="center" shrinkToFit="1"/>
    </xf>
    <xf numFmtId="44" fontId="25" fillId="7" borderId="12" xfId="2" applyFont="1" applyFill="1" applyBorder="1" applyAlignment="1" applyProtection="1">
      <alignment horizontal="center" shrinkToFit="1"/>
    </xf>
    <xf numFmtId="44" fontId="25" fillId="7" borderId="144" xfId="2" applyFont="1" applyFill="1" applyBorder="1" applyAlignment="1" applyProtection="1">
      <alignment horizontal="center" shrinkToFit="1"/>
    </xf>
    <xf numFmtId="44" fontId="25" fillId="7" borderId="0" xfId="2" applyFont="1" applyFill="1" applyBorder="1" applyAlignment="1" applyProtection="1">
      <alignment horizontal="center" shrinkToFit="1"/>
    </xf>
    <xf numFmtId="44" fontId="25" fillId="7" borderId="83" xfId="2" applyFont="1" applyFill="1" applyBorder="1" applyAlignment="1" applyProtection="1">
      <alignment horizontal="center" shrinkToFit="1"/>
    </xf>
    <xf numFmtId="165" fontId="25" fillId="7" borderId="3" xfId="2" applyNumberFormat="1" applyFont="1" applyFill="1" applyBorder="1" applyAlignment="1" applyProtection="1">
      <alignment horizontal="center" shrinkToFit="1"/>
    </xf>
    <xf numFmtId="165" fontId="25" fillId="7" borderId="145" xfId="2" applyNumberFormat="1" applyFont="1" applyFill="1" applyBorder="1" applyAlignment="1" applyProtection="1">
      <alignment horizontal="center" shrinkToFit="1"/>
    </xf>
    <xf numFmtId="44" fontId="27" fillId="4" borderId="16" xfId="2" applyFont="1" applyFill="1" applyBorder="1" applyAlignment="1" applyProtection="1">
      <alignment horizontal="center" shrinkToFit="1"/>
    </xf>
    <xf numFmtId="165" fontId="27" fillId="4" borderId="16" xfId="1" applyNumberFormat="1" applyFont="1" applyFill="1" applyBorder="1" applyAlignment="1" applyProtection="1">
      <alignment horizontal="center" shrinkToFit="1"/>
    </xf>
    <xf numFmtId="173" fontId="24" fillId="2" borderId="16" xfId="1" applyNumberFormat="1" applyFont="1" applyFill="1" applyBorder="1" applyAlignment="1" applyProtection="1">
      <alignment horizontal="center"/>
      <protection locked="0"/>
    </xf>
    <xf numFmtId="44" fontId="114" fillId="4" borderId="16" xfId="2" applyFont="1" applyFill="1" applyBorder="1" applyAlignment="1" applyProtection="1">
      <alignment horizontal="center" shrinkToFit="1"/>
    </xf>
    <xf numFmtId="44" fontId="26" fillId="4" borderId="16" xfId="2" applyFont="1" applyFill="1" applyBorder="1" applyAlignment="1" applyProtection="1">
      <alignment horizontal="center" shrinkToFit="1"/>
    </xf>
    <xf numFmtId="0" fontId="36" fillId="2" borderId="0" xfId="30" applyFont="1" applyFill="1" applyAlignment="1" applyProtection="1">
      <alignment horizontal="left" vertical="top" readingOrder="1"/>
    </xf>
    <xf numFmtId="0" fontId="21" fillId="0" borderId="11" xfId="0" applyFont="1" applyBorder="1" applyAlignment="1">
      <alignment horizontal="right"/>
    </xf>
    <xf numFmtId="0" fontId="21" fillId="0" borderId="12" xfId="0" applyFont="1" applyBorder="1" applyAlignment="1">
      <alignment horizontal="right"/>
    </xf>
    <xf numFmtId="0" fontId="21" fillId="0" borderId="0" xfId="0" applyFont="1" applyAlignment="1">
      <alignment horizontal="right"/>
    </xf>
    <xf numFmtId="0" fontId="21" fillId="0" borderId="83" xfId="0" applyFont="1" applyBorder="1" applyAlignment="1">
      <alignment horizontal="right"/>
    </xf>
    <xf numFmtId="0" fontId="28" fillId="2" borderId="0" xfId="0" applyFont="1" applyFill="1" applyAlignment="1">
      <alignment horizontal="left" readingOrder="1"/>
    </xf>
    <xf numFmtId="0" fontId="28" fillId="53" borderId="18" xfId="0" applyFont="1" applyFill="1" applyBorder="1" applyAlignment="1">
      <alignment horizontal="center" wrapText="1"/>
    </xf>
    <xf numFmtId="0" fontId="28" fillId="53" borderId="20" xfId="0" applyFont="1" applyFill="1" applyBorder="1" applyAlignment="1">
      <alignment horizontal="center" wrapText="1"/>
    </xf>
    <xf numFmtId="0" fontId="28" fillId="53" borderId="41" xfId="0" applyFont="1" applyFill="1" applyBorder="1" applyAlignment="1">
      <alignment horizontal="center" wrapText="1"/>
    </xf>
    <xf numFmtId="0" fontId="28" fillId="53" borderId="38" xfId="0" applyFont="1" applyFill="1" applyBorder="1" applyAlignment="1">
      <alignment horizontal="center" wrapText="1"/>
    </xf>
    <xf numFmtId="166" fontId="28" fillId="0" borderId="40" xfId="2" applyNumberFormat="1" applyFont="1" applyBorder="1" applyAlignment="1" applyProtection="1">
      <alignment horizontal="center" wrapText="1"/>
    </xf>
    <xf numFmtId="44" fontId="28" fillId="0" borderId="36" xfId="2" applyFont="1" applyBorder="1" applyAlignment="1" applyProtection="1">
      <alignment horizontal="center" wrapText="1"/>
    </xf>
    <xf numFmtId="166" fontId="28" fillId="0" borderId="39" xfId="2" applyNumberFormat="1" applyFont="1" applyBorder="1" applyAlignment="1" applyProtection="1">
      <alignment horizontal="center" wrapText="1"/>
    </xf>
    <xf numFmtId="44" fontId="28" fillId="0" borderId="42" xfId="2" applyFont="1" applyBorder="1" applyAlignment="1" applyProtection="1">
      <alignment horizontal="center" wrapText="1"/>
    </xf>
    <xf numFmtId="0" fontId="11" fillId="0" borderId="0" xfId="0" applyFont="1" applyAlignment="1">
      <alignment horizontal="left"/>
    </xf>
    <xf numFmtId="0" fontId="12" fillId="0" borderId="4" xfId="3" applyFont="1" applyBorder="1" applyAlignment="1" applyProtection="1">
      <alignment horizontal="center"/>
    </xf>
    <xf numFmtId="0" fontId="24" fillId="2" borderId="10" xfId="0" applyFont="1" applyFill="1" applyBorder="1" applyAlignment="1" applyProtection="1">
      <alignment horizontal="left" wrapText="1"/>
      <protection locked="0"/>
    </xf>
    <xf numFmtId="0" fontId="24" fillId="2" borderId="11" xfId="0" applyFont="1" applyFill="1" applyBorder="1" applyAlignment="1" applyProtection="1">
      <alignment horizontal="left" wrapText="1"/>
      <protection locked="0"/>
    </xf>
    <xf numFmtId="0" fontId="24" fillId="2" borderId="12" xfId="0" applyFont="1" applyFill="1" applyBorder="1" applyAlignment="1" applyProtection="1">
      <alignment horizontal="left" wrapText="1"/>
      <protection locked="0"/>
    </xf>
    <xf numFmtId="0" fontId="24" fillId="0" borderId="33" xfId="0" applyFont="1" applyBorder="1" applyAlignment="1" applyProtection="1">
      <alignment horizontal="left" wrapText="1"/>
      <protection locked="0"/>
    </xf>
    <xf numFmtId="0" fontId="24" fillId="0" borderId="34" xfId="0" applyFont="1" applyBorder="1" applyAlignment="1" applyProtection="1">
      <alignment horizontal="left" wrapText="1"/>
      <protection locked="0"/>
    </xf>
    <xf numFmtId="0" fontId="24" fillId="0" borderId="35" xfId="0" applyFont="1" applyBorder="1" applyAlignment="1" applyProtection="1">
      <alignment horizontal="left" wrapText="1"/>
      <protection locked="0"/>
    </xf>
    <xf numFmtId="0" fontId="26" fillId="4" borderId="3" xfId="0" applyFont="1" applyFill="1" applyBorder="1" applyAlignment="1">
      <alignment horizontal="center" wrapText="1" shrinkToFit="1"/>
    </xf>
    <xf numFmtId="44" fontId="28" fillId="0" borderId="43" xfId="2" applyFont="1" applyBorder="1" applyAlignment="1" applyProtection="1">
      <alignment horizontal="center" wrapText="1"/>
    </xf>
    <xf numFmtId="37" fontId="24" fillId="2" borderId="3" xfId="1" applyNumberFormat="1" applyFont="1" applyFill="1" applyBorder="1" applyAlignment="1" applyProtection="1">
      <alignment horizontal="center"/>
      <protection locked="0"/>
    </xf>
    <xf numFmtId="0" fontId="28" fillId="53" borderId="36" xfId="0" applyFont="1" applyFill="1" applyBorder="1" applyAlignment="1">
      <alignment horizontal="center" wrapText="1"/>
    </xf>
    <xf numFmtId="44" fontId="27" fillId="4" borderId="10" xfId="2" applyFont="1" applyFill="1" applyBorder="1" applyAlignment="1" applyProtection="1">
      <alignment horizontal="center" shrinkToFit="1"/>
    </xf>
    <xf numFmtId="44" fontId="27" fillId="4" borderId="11" xfId="2" applyFont="1" applyFill="1" applyBorder="1" applyAlignment="1" applyProtection="1">
      <alignment horizontal="center" shrinkToFit="1"/>
    </xf>
    <xf numFmtId="44" fontId="27" fillId="4" borderId="12" xfId="2" applyFont="1" applyFill="1" applyBorder="1" applyAlignment="1" applyProtection="1">
      <alignment horizontal="center" shrinkToFit="1"/>
    </xf>
    <xf numFmtId="44" fontId="27" fillId="4" borderId="13" xfId="2" applyFont="1" applyFill="1" applyBorder="1" applyAlignment="1" applyProtection="1">
      <alignment horizontal="center" shrinkToFit="1"/>
    </xf>
    <xf numFmtId="44" fontId="27" fillId="4" borderId="14" xfId="2" applyFont="1" applyFill="1" applyBorder="1" applyAlignment="1" applyProtection="1">
      <alignment horizontal="center" shrinkToFit="1"/>
    </xf>
    <xf numFmtId="44" fontId="27" fillId="4" borderId="15" xfId="2" applyFont="1" applyFill="1" applyBorder="1" applyAlignment="1" applyProtection="1">
      <alignment horizontal="center" shrinkToFit="1"/>
    </xf>
    <xf numFmtId="0" fontId="26" fillId="4" borderId="16" xfId="0" applyFont="1" applyFill="1" applyBorder="1" applyAlignment="1">
      <alignment horizontal="center" wrapText="1" shrinkToFit="1"/>
    </xf>
    <xf numFmtId="0" fontId="24" fillId="0" borderId="30" xfId="0" applyFont="1" applyBorder="1" applyAlignment="1" applyProtection="1">
      <alignment horizontal="left" wrapText="1"/>
      <protection locked="0"/>
    </xf>
    <xf numFmtId="0" fontId="24" fillId="0" borderId="31" xfId="0" applyFont="1" applyBorder="1" applyAlignment="1" applyProtection="1">
      <alignment horizontal="left" wrapText="1"/>
      <protection locked="0"/>
    </xf>
    <xf numFmtId="0" fontId="24" fillId="0" borderId="32" xfId="0" applyFont="1" applyBorder="1" applyAlignment="1" applyProtection="1">
      <alignment horizontal="left" wrapText="1"/>
      <protection locked="0"/>
    </xf>
    <xf numFmtId="37" fontId="24" fillId="2" borderId="16" xfId="1" applyNumberFormat="1" applyFont="1" applyFill="1" applyBorder="1" applyAlignment="1" applyProtection="1">
      <alignment horizontal="center"/>
      <protection locked="0"/>
    </xf>
    <xf numFmtId="165" fontId="25" fillId="5" borderId="3" xfId="2" applyNumberFormat="1" applyFont="1" applyFill="1" applyBorder="1" applyAlignment="1" applyProtection="1">
      <alignment horizontal="center" shrinkToFit="1"/>
    </xf>
    <xf numFmtId="165" fontId="25" fillId="5" borderId="145" xfId="2" applyNumberFormat="1" applyFont="1" applyFill="1" applyBorder="1" applyAlignment="1" applyProtection="1">
      <alignment horizontal="center" shrinkToFit="1"/>
    </xf>
    <xf numFmtId="44" fontId="25" fillId="5" borderId="10" xfId="2" applyFont="1" applyFill="1" applyBorder="1" applyAlignment="1" applyProtection="1">
      <alignment horizontal="center" shrinkToFit="1"/>
    </xf>
    <xf numFmtId="44" fontId="25" fillId="5" borderId="11" xfId="2" applyFont="1" applyFill="1" applyBorder="1" applyAlignment="1" applyProtection="1">
      <alignment horizontal="center" shrinkToFit="1"/>
    </xf>
    <xf numFmtId="44" fontId="25" fillId="5" borderId="12" xfId="2" applyFont="1" applyFill="1" applyBorder="1" applyAlignment="1" applyProtection="1">
      <alignment horizontal="center" shrinkToFit="1"/>
    </xf>
    <xf numFmtId="44" fontId="25" fillId="5" borderId="144" xfId="2" applyFont="1" applyFill="1" applyBorder="1" applyAlignment="1" applyProtection="1">
      <alignment horizontal="center" shrinkToFit="1"/>
    </xf>
    <xf numFmtId="44" fontId="25" fillId="5" borderId="0" xfId="2" applyFont="1" applyFill="1" applyBorder="1" applyAlignment="1" applyProtection="1">
      <alignment horizontal="center" shrinkToFit="1"/>
    </xf>
    <xf numFmtId="44" fontId="25" fillId="5" borderId="83" xfId="2" applyFont="1" applyFill="1" applyBorder="1" applyAlignment="1" applyProtection="1">
      <alignment horizontal="center" shrinkToFit="1"/>
    </xf>
    <xf numFmtId="0" fontId="12" fillId="0" borderId="0" xfId="3" applyFont="1" applyBorder="1" applyAlignment="1" applyProtection="1">
      <alignment horizontal="center"/>
    </xf>
    <xf numFmtId="0" fontId="24" fillId="3" borderId="0" xfId="0" applyFont="1" applyFill="1" applyAlignment="1">
      <alignment horizontal="center" vertical="center"/>
    </xf>
    <xf numFmtId="44" fontId="24" fillId="2" borderId="36" xfId="2" applyFont="1" applyFill="1" applyBorder="1" applyAlignment="1" applyProtection="1">
      <alignment horizontal="center" shrinkToFit="1"/>
      <protection locked="0"/>
    </xf>
    <xf numFmtId="44" fontId="24" fillId="2" borderId="84" xfId="2" applyFont="1" applyFill="1" applyBorder="1" applyAlignment="1" applyProtection="1">
      <alignment horizontal="center" shrinkToFit="1"/>
      <protection locked="0"/>
    </xf>
    <xf numFmtId="44" fontId="24" fillId="2" borderId="37" xfId="2" applyFont="1" applyFill="1" applyBorder="1" applyAlignment="1" applyProtection="1">
      <alignment horizontal="center" shrinkToFit="1"/>
      <protection locked="0"/>
    </xf>
    <xf numFmtId="0" fontId="24" fillId="2" borderId="18" xfId="0" applyFont="1" applyFill="1" applyBorder="1" applyAlignment="1" applyProtection="1">
      <alignment horizontal="left" wrapText="1"/>
      <protection locked="0"/>
    </xf>
    <xf numFmtId="0" fontId="24" fillId="2" borderId="20" xfId="0" applyFont="1" applyFill="1" applyBorder="1" applyAlignment="1" applyProtection="1">
      <alignment horizontal="left" wrapText="1"/>
      <protection locked="0"/>
    </xf>
    <xf numFmtId="0" fontId="24" fillId="4" borderId="19" xfId="0" applyFont="1" applyFill="1" applyBorder="1" applyAlignment="1">
      <alignment horizontal="left" wrapText="1"/>
    </xf>
    <xf numFmtId="0" fontId="26" fillId="4" borderId="19" xfId="0" applyFont="1" applyFill="1" applyBorder="1" applyAlignment="1">
      <alignment horizontal="left" wrapText="1"/>
    </xf>
    <xf numFmtId="0" fontId="26" fillId="4" borderId="21" xfId="0" applyFont="1" applyFill="1" applyBorder="1" applyAlignment="1">
      <alignment horizontal="left" wrapText="1"/>
    </xf>
    <xf numFmtId="37" fontId="24" fillId="2" borderId="18" xfId="1" applyNumberFormat="1" applyFont="1" applyFill="1" applyBorder="1" applyAlignment="1" applyProtection="1">
      <alignment horizontal="center" shrinkToFit="1"/>
      <protection locked="0"/>
    </xf>
    <xf numFmtId="37" fontId="24" fillId="2" borderId="20" xfId="1" applyNumberFormat="1" applyFont="1" applyFill="1" applyBorder="1" applyAlignment="1" applyProtection="1">
      <alignment horizontal="center" shrinkToFit="1"/>
      <protection locked="0"/>
    </xf>
    <xf numFmtId="44" fontId="24" fillId="2" borderId="140" xfId="2" applyFont="1" applyFill="1" applyBorder="1" applyAlignment="1" applyProtection="1">
      <alignment horizontal="center" shrinkToFit="1"/>
      <protection locked="0"/>
    </xf>
    <xf numFmtId="44" fontId="24" fillId="2" borderId="68" xfId="2" applyFont="1" applyFill="1" applyBorder="1" applyAlignment="1" applyProtection="1">
      <alignment horizontal="center" shrinkToFit="1"/>
      <protection locked="0"/>
    </xf>
    <xf numFmtId="44" fontId="24" fillId="2" borderId="141" xfId="2" applyFont="1" applyFill="1" applyBorder="1" applyAlignment="1" applyProtection="1">
      <alignment horizontal="center" shrinkToFit="1"/>
      <protection locked="0"/>
    </xf>
    <xf numFmtId="44" fontId="24" fillId="2" borderId="38" xfId="2" applyFont="1" applyFill="1" applyBorder="1" applyAlignment="1" applyProtection="1">
      <alignment horizontal="center" shrinkToFit="1"/>
      <protection locked="0"/>
    </xf>
    <xf numFmtId="44" fontId="24" fillId="2" borderId="142" xfId="2" applyFont="1" applyFill="1" applyBorder="1" applyAlignment="1" applyProtection="1">
      <alignment horizontal="center" shrinkToFit="1"/>
      <protection locked="0"/>
    </xf>
    <xf numFmtId="44" fontId="24" fillId="2" borderId="39" xfId="2" applyFont="1" applyFill="1" applyBorder="1" applyAlignment="1" applyProtection="1">
      <alignment horizontal="center" shrinkToFit="1"/>
      <protection locked="0"/>
    </xf>
    <xf numFmtId="44" fontId="24" fillId="2" borderId="41" xfId="2" applyFont="1" applyFill="1" applyBorder="1" applyAlignment="1" applyProtection="1">
      <alignment horizontal="center" shrinkToFit="1"/>
      <protection locked="0"/>
    </xf>
    <xf numFmtId="44" fontId="24" fillId="2" borderId="28" xfId="2" applyFont="1" applyFill="1" applyBorder="1" applyAlignment="1" applyProtection="1">
      <alignment horizontal="center" shrinkToFit="1"/>
      <protection locked="0"/>
    </xf>
    <xf numFmtId="44" fontId="24" fillId="2" borderId="73" xfId="2" applyFont="1" applyFill="1" applyBorder="1" applyAlignment="1" applyProtection="1">
      <alignment horizontal="center" shrinkToFit="1"/>
      <protection locked="0"/>
    </xf>
    <xf numFmtId="0" fontId="26" fillId="4" borderId="23" xfId="0" applyFont="1" applyFill="1" applyBorder="1" applyAlignment="1">
      <alignment horizontal="left" wrapText="1"/>
    </xf>
    <xf numFmtId="44" fontId="24" fillId="2" borderId="86" xfId="2" applyFont="1" applyFill="1" applyBorder="1" applyAlignment="1" applyProtection="1">
      <alignment horizontal="center" shrinkToFit="1"/>
      <protection locked="0"/>
    </xf>
    <xf numFmtId="44" fontId="24" fillId="2" borderId="85" xfId="2" applyFont="1" applyFill="1" applyBorder="1" applyAlignment="1" applyProtection="1">
      <alignment horizontal="center" shrinkToFit="1"/>
      <protection locked="0"/>
    </xf>
    <xf numFmtId="44" fontId="24" fillId="2" borderId="143" xfId="2" applyFont="1" applyFill="1" applyBorder="1" applyAlignment="1" applyProtection="1">
      <alignment horizontal="center" shrinkToFit="1"/>
      <protection locked="0"/>
    </xf>
    <xf numFmtId="44" fontId="26" fillId="4" borderId="22" xfId="2" applyFont="1" applyFill="1" applyBorder="1" applyAlignment="1" applyProtection="1">
      <alignment horizontal="left"/>
    </xf>
    <xf numFmtId="44" fontId="26" fillId="4" borderId="20" xfId="2" applyFont="1" applyFill="1" applyBorder="1" applyAlignment="1" applyProtection="1">
      <alignment horizontal="left"/>
    </xf>
    <xf numFmtId="37" fontId="24" fillId="2" borderId="22" xfId="1" applyNumberFormat="1" applyFont="1" applyFill="1" applyBorder="1" applyAlignment="1" applyProtection="1">
      <alignment horizontal="center" shrinkToFit="1"/>
      <protection locked="0"/>
    </xf>
    <xf numFmtId="166" fontId="27" fillId="4" borderId="19" xfId="1" applyNumberFormat="1" applyFont="1" applyFill="1" applyBorder="1" applyAlignment="1" applyProtection="1">
      <alignment horizontal="center" shrinkToFit="1"/>
    </xf>
    <xf numFmtId="166" fontId="27" fillId="4" borderId="148" xfId="1" applyNumberFormat="1" applyFont="1" applyFill="1" applyBorder="1" applyAlignment="1" applyProtection="1">
      <alignment horizontal="center" shrinkToFit="1"/>
    </xf>
    <xf numFmtId="166" fontId="27" fillId="4" borderId="21" xfId="1" applyNumberFormat="1" applyFont="1" applyFill="1" applyBorder="1" applyAlignment="1" applyProtection="1">
      <alignment horizontal="center" shrinkToFit="1"/>
    </xf>
    <xf numFmtId="166" fontId="27" fillId="4" borderId="147" xfId="1" applyNumberFormat="1" applyFont="1" applyFill="1" applyBorder="1" applyAlignment="1" applyProtection="1">
      <alignment horizontal="center" shrinkToFit="1"/>
    </xf>
    <xf numFmtId="44" fontId="24" fillId="4" borderId="19" xfId="2" applyFont="1" applyFill="1" applyBorder="1" applyAlignment="1" applyProtection="1">
      <alignment horizontal="center" shrinkToFit="1"/>
    </xf>
    <xf numFmtId="44" fontId="26" fillId="4" borderId="19" xfId="2" applyFont="1" applyFill="1" applyBorder="1" applyAlignment="1" applyProtection="1">
      <alignment horizontal="center" shrinkToFit="1"/>
    </xf>
    <xf numFmtId="44" fontId="26" fillId="4" borderId="21" xfId="2" applyFont="1" applyFill="1" applyBorder="1" applyAlignment="1" applyProtection="1">
      <alignment horizontal="center" shrinkToFit="1"/>
    </xf>
    <xf numFmtId="44" fontId="27" fillId="4" borderId="19" xfId="2" applyFont="1" applyFill="1" applyBorder="1" applyAlignment="1" applyProtection="1">
      <alignment horizontal="center" shrinkToFit="1"/>
    </xf>
    <xf numFmtId="44" fontId="27" fillId="4" borderId="21" xfId="2" applyFont="1" applyFill="1" applyBorder="1" applyAlignment="1" applyProtection="1">
      <alignment horizontal="center" shrinkToFit="1"/>
    </xf>
    <xf numFmtId="165" fontId="27" fillId="4" borderId="19" xfId="1" applyNumberFormat="1" applyFont="1" applyFill="1" applyBorder="1" applyAlignment="1" applyProtection="1">
      <alignment horizontal="center" shrinkToFit="1"/>
    </xf>
    <xf numFmtId="165" fontId="27" fillId="4" borderId="21" xfId="1" applyNumberFormat="1" applyFont="1" applyFill="1" applyBorder="1" applyAlignment="1" applyProtection="1">
      <alignment horizontal="center" shrinkToFit="1"/>
    </xf>
    <xf numFmtId="166" fontId="27" fillId="4" borderId="23" xfId="1" applyNumberFormat="1" applyFont="1" applyFill="1" applyBorder="1" applyAlignment="1" applyProtection="1">
      <alignment horizontal="center" shrinkToFit="1"/>
    </xf>
    <xf numFmtId="166" fontId="27" fillId="4" borderId="146" xfId="1" applyNumberFormat="1" applyFont="1" applyFill="1" applyBorder="1" applyAlignment="1" applyProtection="1">
      <alignment horizontal="center" shrinkToFit="1"/>
    </xf>
    <xf numFmtId="44" fontId="26" fillId="4" borderId="23" xfId="2" applyFont="1" applyFill="1" applyBorder="1" applyAlignment="1" applyProtection="1">
      <alignment horizontal="center" shrinkToFit="1"/>
    </xf>
    <xf numFmtId="44" fontId="27" fillId="4" borderId="23" xfId="2" applyFont="1" applyFill="1" applyBorder="1" applyAlignment="1" applyProtection="1">
      <alignment horizontal="center" shrinkToFit="1"/>
    </xf>
    <xf numFmtId="165" fontId="27" fillId="4" borderId="23" xfId="1" applyNumberFormat="1" applyFont="1" applyFill="1" applyBorder="1" applyAlignment="1" applyProtection="1">
      <alignment horizontal="center" shrinkToFit="1"/>
    </xf>
    <xf numFmtId="166" fontId="25" fillId="5" borderId="16" xfId="2" applyNumberFormat="1" applyFont="1" applyFill="1" applyBorder="1" applyAlignment="1" applyProtection="1">
      <alignment horizontal="center" shrinkToFit="1"/>
    </xf>
    <xf numFmtId="166" fontId="25" fillId="5" borderId="13" xfId="2" applyNumberFormat="1" applyFont="1" applyFill="1" applyBorder="1" applyAlignment="1" applyProtection="1">
      <alignment horizontal="center" shrinkToFit="1"/>
    </xf>
    <xf numFmtId="166" fontId="25" fillId="5" borderId="145" xfId="2" applyNumberFormat="1" applyFont="1" applyFill="1" applyBorder="1" applyAlignment="1" applyProtection="1">
      <alignment horizontal="center" shrinkToFit="1"/>
    </xf>
    <xf numFmtId="166" fontId="25" fillId="5" borderId="10" xfId="2" applyNumberFormat="1" applyFont="1" applyFill="1" applyBorder="1" applyAlignment="1" applyProtection="1">
      <alignment horizontal="center" shrinkToFit="1"/>
    </xf>
    <xf numFmtId="44" fontId="25" fillId="5" borderId="17" xfId="2" applyFont="1" applyFill="1" applyBorder="1" applyAlignment="1" applyProtection="1">
      <alignment horizontal="center" shrinkToFit="1"/>
    </xf>
    <xf numFmtId="165" fontId="25" fillId="5" borderId="16" xfId="2" applyNumberFormat="1" applyFont="1" applyFill="1" applyBorder="1" applyAlignment="1" applyProtection="1">
      <alignment horizontal="center" shrinkToFit="1"/>
    </xf>
    <xf numFmtId="0" fontId="24" fillId="2" borderId="22" xfId="0" applyFont="1" applyFill="1" applyBorder="1" applyAlignment="1" applyProtection="1">
      <alignment horizontal="left" wrapText="1"/>
      <protection locked="0"/>
    </xf>
    <xf numFmtId="44" fontId="24" fillId="4" borderId="18" xfId="2" applyFont="1" applyFill="1" applyBorder="1" applyAlignment="1" applyProtection="1">
      <alignment horizontal="left"/>
    </xf>
    <xf numFmtId="44" fontId="26" fillId="4" borderId="18" xfId="2" applyFont="1" applyFill="1" applyBorder="1" applyAlignment="1" applyProtection="1">
      <alignment horizontal="left"/>
    </xf>
    <xf numFmtId="0" fontId="21" fillId="0" borderId="28" xfId="0" applyFont="1" applyBorder="1" applyAlignment="1">
      <alignment horizontal="right"/>
    </xf>
    <xf numFmtId="0" fontId="21" fillId="0" borderId="29" xfId="0" applyFont="1" applyBorder="1" applyAlignment="1">
      <alignment horizontal="right"/>
    </xf>
    <xf numFmtId="44" fontId="28" fillId="0" borderId="43" xfId="2" applyFont="1" applyBorder="1" applyAlignment="1" applyProtection="1">
      <alignment horizontal="center" shrinkToFit="1"/>
    </xf>
    <xf numFmtId="0" fontId="12" fillId="0" borderId="0" xfId="3" applyFont="1" applyBorder="1" applyAlignment="1" applyProtection="1">
      <alignment horizontal="center" wrapText="1"/>
    </xf>
    <xf numFmtId="0" fontId="0" fillId="4" borderId="19" xfId="0" applyFill="1" applyBorder="1" applyAlignment="1">
      <alignment horizontal="left" wrapText="1"/>
    </xf>
    <xf numFmtId="44" fontId="0" fillId="4" borderId="18" xfId="2" applyFont="1" applyFill="1" applyBorder="1" applyAlignment="1" applyProtection="1">
      <alignment horizontal="left"/>
    </xf>
    <xf numFmtId="44" fontId="0" fillId="4" borderId="19" xfId="2" applyFont="1" applyFill="1" applyBorder="1" applyAlignment="1" applyProtection="1">
      <alignment horizontal="center" shrinkToFit="1"/>
    </xf>
    <xf numFmtId="0" fontId="28" fillId="10" borderId="36" xfId="0" applyFont="1" applyFill="1" applyBorder="1" applyAlignment="1">
      <alignment horizontal="center" wrapText="1"/>
    </xf>
    <xf numFmtId="0" fontId="24" fillId="4" borderId="23" xfId="0" applyFont="1" applyFill="1" applyBorder="1" applyAlignment="1">
      <alignment horizontal="left" wrapText="1"/>
    </xf>
    <xf numFmtId="44" fontId="24" fillId="4" borderId="23" xfId="2" applyFont="1" applyFill="1" applyBorder="1" applyAlignment="1" applyProtection="1">
      <alignment horizontal="center" shrinkToFit="1"/>
    </xf>
    <xf numFmtId="44" fontId="24" fillId="4" borderId="22" xfId="2" applyFont="1" applyFill="1" applyBorder="1" applyAlignment="1" applyProtection="1">
      <alignment horizontal="left"/>
    </xf>
    <xf numFmtId="44" fontId="24" fillId="0" borderId="36" xfId="0" applyNumberFormat="1" applyFont="1" applyBorder="1" applyAlignment="1" applyProtection="1">
      <alignment horizontal="center" shrinkToFit="1"/>
      <protection locked="0"/>
    </xf>
    <xf numFmtId="44" fontId="24" fillId="0" borderId="84" xfId="0" applyNumberFormat="1" applyFont="1" applyBorder="1" applyAlignment="1" applyProtection="1">
      <alignment horizontal="center" shrinkToFit="1"/>
      <protection locked="0"/>
    </xf>
    <xf numFmtId="44" fontId="24" fillId="0" borderId="37" xfId="0" applyNumberFormat="1" applyFont="1" applyBorder="1" applyAlignment="1" applyProtection="1">
      <alignment horizontal="center" shrinkToFit="1"/>
      <protection locked="0"/>
    </xf>
    <xf numFmtId="44" fontId="24" fillId="0" borderId="38" xfId="0" applyNumberFormat="1" applyFont="1" applyBorder="1" applyAlignment="1" applyProtection="1">
      <alignment horizontal="center" shrinkToFit="1"/>
      <protection locked="0"/>
    </xf>
    <xf numFmtId="44" fontId="24" fillId="0" borderId="142" xfId="0" applyNumberFormat="1" applyFont="1" applyBorder="1" applyAlignment="1" applyProtection="1">
      <alignment horizontal="center" shrinkToFit="1"/>
      <protection locked="0"/>
    </xf>
    <xf numFmtId="44" fontId="24" fillId="0" borderId="39" xfId="0" applyNumberFormat="1" applyFont="1" applyBorder="1" applyAlignment="1" applyProtection="1">
      <alignment horizontal="center" shrinkToFit="1"/>
      <protection locked="0"/>
    </xf>
    <xf numFmtId="0" fontId="79" fillId="2" borderId="44" xfId="37" applyFont="1" applyFill="1" applyBorder="1" applyAlignment="1" applyProtection="1">
      <alignment horizontal="left" readingOrder="1"/>
      <protection locked="0"/>
    </xf>
    <xf numFmtId="0" fontId="79" fillId="2" borderId="45" xfId="37" applyFont="1" applyFill="1" applyBorder="1" applyAlignment="1" applyProtection="1">
      <alignment horizontal="left" readingOrder="1"/>
      <protection locked="0"/>
    </xf>
    <xf numFmtId="0" fontId="79" fillId="2" borderId="46" xfId="37" applyFont="1" applyFill="1" applyBorder="1" applyAlignment="1" applyProtection="1">
      <alignment horizontal="left" readingOrder="1"/>
      <protection locked="0"/>
    </xf>
    <xf numFmtId="0" fontId="143" fillId="11" borderId="154" xfId="37" applyFont="1" applyFill="1" applyBorder="1" applyAlignment="1" applyProtection="1">
      <alignment horizontal="left" vertical="top" wrapText="1" readingOrder="1"/>
    </xf>
    <xf numFmtId="0" fontId="143" fillId="11" borderId="62" xfId="37" applyFont="1" applyFill="1" applyBorder="1" applyAlignment="1" applyProtection="1">
      <alignment horizontal="left" vertical="top" wrapText="1" readingOrder="1"/>
    </xf>
    <xf numFmtId="0" fontId="143" fillId="11" borderId="155" xfId="37" applyFont="1" applyFill="1" applyBorder="1" applyAlignment="1" applyProtection="1">
      <alignment horizontal="left" vertical="top" wrapText="1" readingOrder="1"/>
    </xf>
    <xf numFmtId="0" fontId="143" fillId="11" borderId="156" xfId="37" applyFont="1" applyFill="1" applyBorder="1" applyAlignment="1" applyProtection="1">
      <alignment horizontal="left" vertical="top" wrapText="1" readingOrder="1"/>
    </xf>
    <xf numFmtId="0" fontId="143" fillId="11" borderId="0" xfId="37" applyFont="1" applyFill="1" applyAlignment="1" applyProtection="1">
      <alignment horizontal="left" vertical="top" wrapText="1" readingOrder="1"/>
    </xf>
    <xf numFmtId="0" fontId="143" fillId="11" borderId="59" xfId="37" applyFont="1" applyFill="1" applyBorder="1" applyAlignment="1" applyProtection="1">
      <alignment horizontal="left" vertical="top" wrapText="1" readingOrder="1"/>
    </xf>
    <xf numFmtId="0" fontId="143" fillId="11" borderId="157" xfId="37" applyFont="1" applyFill="1" applyBorder="1" applyAlignment="1" applyProtection="1">
      <alignment horizontal="left" vertical="top" wrapText="1" readingOrder="1"/>
    </xf>
    <xf numFmtId="0" fontId="143" fillId="11" borderId="60" xfId="37" applyFont="1" applyFill="1" applyBorder="1" applyAlignment="1" applyProtection="1">
      <alignment horizontal="left" vertical="top" wrapText="1" readingOrder="1"/>
    </xf>
    <xf numFmtId="0" fontId="143" fillId="11" borderId="61" xfId="37" applyFont="1" applyFill="1" applyBorder="1" applyAlignment="1" applyProtection="1">
      <alignment horizontal="left" vertical="top" wrapText="1" readingOrder="1"/>
    </xf>
    <xf numFmtId="0" fontId="30" fillId="4" borderId="0" xfId="0" applyFont="1" applyFill="1" applyAlignment="1">
      <alignment horizontal="left"/>
    </xf>
    <xf numFmtId="14" fontId="79" fillId="2" borderId="44" xfId="37" applyNumberFormat="1" applyFont="1" applyFill="1" applyBorder="1" applyAlignment="1" applyProtection="1">
      <alignment horizontal="left" readingOrder="1"/>
      <protection locked="0"/>
    </xf>
    <xf numFmtId="14" fontId="79" fillId="2" borderId="45" xfId="37" applyNumberFormat="1" applyFont="1" applyFill="1" applyBorder="1" applyAlignment="1" applyProtection="1">
      <alignment horizontal="left" readingOrder="1"/>
      <protection locked="0"/>
    </xf>
    <xf numFmtId="14" fontId="79" fillId="2" borderId="46" xfId="37" applyNumberFormat="1" applyFont="1" applyFill="1" applyBorder="1" applyAlignment="1" applyProtection="1">
      <alignment horizontal="left" readingOrder="1"/>
      <protection locked="0"/>
    </xf>
    <xf numFmtId="0" fontId="79" fillId="2" borderId="47" xfId="37" applyFont="1" applyFill="1" applyBorder="1" applyAlignment="1" applyProtection="1">
      <alignment horizontal="left" readingOrder="1"/>
      <protection locked="0"/>
    </xf>
    <xf numFmtId="0" fontId="79" fillId="2" borderId="48" xfId="37" applyFont="1" applyFill="1" applyBorder="1" applyAlignment="1" applyProtection="1">
      <alignment horizontal="left" readingOrder="1"/>
      <protection locked="0"/>
    </xf>
    <xf numFmtId="0" fontId="79" fillId="2" borderId="49" xfId="37" applyFont="1" applyFill="1" applyBorder="1" applyAlignment="1" applyProtection="1">
      <alignment horizontal="left" readingOrder="1"/>
      <protection locked="0"/>
    </xf>
    <xf numFmtId="0" fontId="127" fillId="4" borderId="0" xfId="0" applyFont="1" applyFill="1" applyAlignment="1" applyProtection="1">
      <alignment horizontal="left" vertical="top" wrapText="1" shrinkToFit="1"/>
      <protection hidden="1"/>
    </xf>
    <xf numFmtId="0" fontId="198" fillId="4" borderId="0" xfId="30" applyFont="1" applyFill="1" applyBorder="1" applyAlignment="1" applyProtection="1">
      <alignment horizontal="right"/>
      <protection locked="0" hidden="1"/>
    </xf>
    <xf numFmtId="0" fontId="31" fillId="4" borderId="0" xfId="30" applyFill="1" applyBorder="1" applyAlignment="1" applyProtection="1">
      <alignment horizontal="left" vertical="top"/>
    </xf>
    <xf numFmtId="0" fontId="194" fillId="4" borderId="0" xfId="0" applyFont="1" applyFill="1" applyAlignment="1">
      <alignment horizontal="left" vertical="top"/>
    </xf>
    <xf numFmtId="0" fontId="198" fillId="4" borderId="0" xfId="30" applyFont="1" applyFill="1" applyBorder="1" applyAlignment="1" applyProtection="1">
      <alignment horizontal="right" wrapText="1"/>
      <protection locked="0" hidden="1"/>
    </xf>
    <xf numFmtId="0" fontId="31" fillId="2" borderId="0" xfId="30" applyFill="1" applyAlignment="1" applyProtection="1">
      <alignment horizontal="left" vertical="top" readingOrder="1"/>
      <protection hidden="1"/>
    </xf>
    <xf numFmtId="0" fontId="138" fillId="2" borderId="0" xfId="30" applyFont="1" applyFill="1" applyAlignment="1" applyProtection="1">
      <alignment horizontal="left" vertical="top" readingOrder="1"/>
      <protection hidden="1"/>
    </xf>
    <xf numFmtId="0" fontId="30" fillId="2" borderId="0" xfId="0" applyFont="1" applyFill="1" applyAlignment="1" applyProtection="1">
      <alignment horizontal="left" readingOrder="1"/>
      <protection hidden="1"/>
    </xf>
    <xf numFmtId="0" fontId="77" fillId="4" borderId="0" xfId="0" applyFont="1" applyFill="1" applyAlignment="1" applyProtection="1">
      <alignment horizontal="left"/>
      <protection hidden="1"/>
    </xf>
    <xf numFmtId="0" fontId="127" fillId="4" borderId="0" xfId="0" applyFont="1" applyFill="1" applyAlignment="1" applyProtection="1">
      <alignment horizontal="left" vertical="center" wrapText="1"/>
      <protection hidden="1"/>
    </xf>
    <xf numFmtId="0" fontId="137" fillId="0" borderId="0" xfId="0" applyFont="1" applyAlignment="1" applyProtection="1">
      <alignment horizontal="right"/>
      <protection hidden="1"/>
    </xf>
    <xf numFmtId="0" fontId="137" fillId="0" borderId="0" xfId="0" applyFont="1" applyAlignment="1" applyProtection="1">
      <alignment horizontal="center"/>
      <protection hidden="1"/>
    </xf>
    <xf numFmtId="0" fontId="143" fillId="4" borderId="0" xfId="30" applyFont="1" applyFill="1" applyBorder="1" applyAlignment="1" applyProtection="1">
      <alignment horizontal="left"/>
      <protection locked="0" hidden="1"/>
    </xf>
    <xf numFmtId="0" fontId="143" fillId="4" borderId="0" xfId="0" applyFont="1" applyFill="1" applyAlignment="1" applyProtection="1">
      <alignment horizontal="left" vertical="top" wrapText="1" shrinkToFit="1"/>
      <protection hidden="1"/>
    </xf>
    <xf numFmtId="0" fontId="198" fillId="4" borderId="25" xfId="30" applyFont="1" applyFill="1" applyBorder="1" applyAlignment="1" applyProtection="1">
      <alignment horizontal="right"/>
      <protection locked="0" hidden="1"/>
    </xf>
    <xf numFmtId="0" fontId="8" fillId="0" borderId="0" xfId="0" applyFont="1" applyAlignment="1">
      <alignment horizontal="center"/>
    </xf>
    <xf numFmtId="0" fontId="30" fillId="0" borderId="87" xfId="0" applyFont="1" applyBorder="1" applyAlignment="1" applyProtection="1">
      <alignment vertical="center" wrapText="1"/>
      <protection hidden="1"/>
    </xf>
    <xf numFmtId="0" fontId="30" fillId="0" borderId="78" xfId="0" applyFont="1" applyBorder="1" applyAlignment="1" applyProtection="1">
      <alignment vertical="center" wrapText="1"/>
      <protection hidden="1"/>
    </xf>
    <xf numFmtId="0" fontId="30" fillId="0" borderId="79" xfId="0" applyFont="1" applyBorder="1" applyAlignment="1" applyProtection="1">
      <alignment vertical="center" wrapText="1"/>
      <protection hidden="1"/>
    </xf>
    <xf numFmtId="0" fontId="30" fillId="0" borderId="87" xfId="0" applyFont="1" applyBorder="1" applyAlignment="1" applyProtection="1">
      <alignment horizontal="center" vertical="center" wrapText="1"/>
      <protection hidden="1"/>
    </xf>
    <xf numFmtId="0" fontId="30" fillId="0" borderId="79" xfId="0" applyFont="1" applyBorder="1" applyAlignment="1" applyProtection="1">
      <alignment horizontal="center" vertical="center" wrapText="1"/>
      <protection hidden="1"/>
    </xf>
    <xf numFmtId="8" fontId="30" fillId="0" borderId="87" xfId="0" applyNumberFormat="1" applyFont="1" applyBorder="1" applyAlignment="1" applyProtection="1">
      <alignment horizontal="right" vertical="center" wrapText="1"/>
      <protection hidden="1"/>
    </xf>
    <xf numFmtId="8" fontId="30" fillId="0" borderId="79" xfId="0" applyNumberFormat="1" applyFont="1" applyBorder="1" applyAlignment="1" applyProtection="1">
      <alignment horizontal="right" vertical="center" wrapText="1"/>
      <protection hidden="1"/>
    </xf>
    <xf numFmtId="0" fontId="30" fillId="0" borderId="87" xfId="0" applyFont="1" applyBorder="1" applyAlignment="1" applyProtection="1">
      <alignment horizontal="left" vertical="center" wrapText="1"/>
      <protection hidden="1"/>
    </xf>
    <xf numFmtId="0" fontId="30" fillId="0" borderId="78" xfId="0" applyFont="1" applyBorder="1" applyAlignment="1" applyProtection="1">
      <alignment horizontal="left" vertical="center" wrapText="1"/>
      <protection hidden="1"/>
    </xf>
    <xf numFmtId="0" fontId="30" fillId="0" borderId="79" xfId="0" applyFont="1" applyBorder="1" applyAlignment="1" applyProtection="1">
      <alignment horizontal="left" vertical="center" wrapText="1"/>
      <protection hidden="1"/>
    </xf>
    <xf numFmtId="0" fontId="127" fillId="0" borderId="0" xfId="0" applyFont="1" applyAlignment="1">
      <alignment horizontal="left" vertical="center" wrapText="1"/>
    </xf>
    <xf numFmtId="0" fontId="175" fillId="0" borderId="0" xfId="0" applyFont="1" applyAlignment="1">
      <alignment horizontal="left" vertical="center"/>
    </xf>
    <xf numFmtId="0" fontId="70" fillId="0" borderId="0" xfId="0" applyFont="1" applyAlignment="1">
      <alignment horizontal="left" vertical="center"/>
    </xf>
    <xf numFmtId="0" fontId="178" fillId="0" borderId="0" xfId="30" applyFont="1" applyAlignment="1" applyProtection="1">
      <alignment horizontal="left"/>
      <protection hidden="1"/>
    </xf>
    <xf numFmtId="0" fontId="130" fillId="0" borderId="0" xfId="0" applyFont="1" applyAlignment="1">
      <alignment horizontal="left" vertical="center"/>
    </xf>
    <xf numFmtId="0" fontId="127" fillId="0" borderId="0" xfId="0" applyFont="1" applyAlignment="1">
      <alignment horizontal="left" vertical="center"/>
    </xf>
    <xf numFmtId="0" fontId="181" fillId="0" borderId="0" xfId="0" applyFont="1" applyAlignment="1">
      <alignment horizontal="left" vertical="center" wrapText="1"/>
    </xf>
    <xf numFmtId="0" fontId="182" fillId="0" borderId="0" xfId="0" applyFont="1" applyAlignment="1">
      <alignment horizontal="center" vertical="center"/>
    </xf>
    <xf numFmtId="0" fontId="180" fillId="0" borderId="0" xfId="0" applyFont="1" applyAlignment="1">
      <alignment horizontal="left" vertical="center" wrapText="1"/>
    </xf>
    <xf numFmtId="0" fontId="183" fillId="0" borderId="0" xfId="0" applyFont="1" applyAlignment="1">
      <alignment horizontal="left" vertical="center"/>
    </xf>
    <xf numFmtId="0" fontId="181" fillId="0" borderId="0" xfId="0" applyFont="1" applyAlignment="1">
      <alignment horizontal="left" vertical="center"/>
    </xf>
    <xf numFmtId="0" fontId="127" fillId="0" borderId="0" xfId="0" applyFont="1" applyAlignment="1">
      <alignment horizontal="left" vertical="top" wrapText="1"/>
    </xf>
    <xf numFmtId="0" fontId="186" fillId="0" borderId="0" xfId="0" applyFont="1" applyAlignment="1">
      <alignment horizontal="left" vertical="center"/>
    </xf>
    <xf numFmtId="0" fontId="184" fillId="0" borderId="0" xfId="0" applyFont="1" applyAlignment="1">
      <alignment horizontal="left" vertical="center"/>
    </xf>
    <xf numFmtId="0" fontId="157" fillId="0" borderId="0" xfId="30" applyFont="1" applyAlignment="1" applyProtection="1">
      <alignment horizontal="left" vertical="center"/>
    </xf>
    <xf numFmtId="0" fontId="122" fillId="0" borderId="0" xfId="0" applyFont="1" applyAlignment="1" applyProtection="1">
      <alignment horizontal="left"/>
      <protection hidden="1"/>
    </xf>
    <xf numFmtId="0" fontId="122" fillId="0" borderId="25" xfId="0" applyFont="1" applyBorder="1" applyAlignment="1" applyProtection="1">
      <alignment horizontal="left"/>
      <protection hidden="1"/>
    </xf>
    <xf numFmtId="0" fontId="124" fillId="0" borderId="0" xfId="0" applyFont="1" applyAlignment="1">
      <alignment horizontal="right"/>
    </xf>
    <xf numFmtId="0" fontId="67" fillId="0" borderId="0" xfId="0" applyFont="1" applyAlignment="1">
      <alignment horizontal="left"/>
    </xf>
    <xf numFmtId="0" fontId="0" fillId="0" borderId="0" xfId="0" applyAlignment="1" applyProtection="1">
      <alignment horizontal="left" wrapText="1"/>
      <protection hidden="1"/>
    </xf>
    <xf numFmtId="0" fontId="67" fillId="0" borderId="159" xfId="0" applyFont="1" applyBorder="1" applyAlignment="1" applyProtection="1">
      <alignment horizontal="left"/>
      <protection hidden="1"/>
    </xf>
    <xf numFmtId="0" fontId="0" fillId="0" borderId="0" xfId="0" applyAlignment="1" applyProtection="1">
      <alignment horizontal="left"/>
      <protection hidden="1"/>
    </xf>
    <xf numFmtId="0" fontId="67" fillId="0" borderId="0" xfId="0" applyFont="1" applyAlignment="1" applyProtection="1">
      <alignment horizontal="left"/>
      <protection hidden="1"/>
    </xf>
    <xf numFmtId="0" fontId="0" fillId="0" borderId="0" xfId="0" applyAlignment="1">
      <alignment horizontal="left"/>
    </xf>
    <xf numFmtId="0" fontId="67" fillId="0" borderId="24" xfId="0" applyFont="1" applyBorder="1" applyAlignment="1">
      <alignment horizontal="left"/>
    </xf>
    <xf numFmtId="177" fontId="78" fillId="24" borderId="89" xfId="0" applyNumberFormat="1" applyFont="1" applyFill="1" applyBorder="1" applyAlignment="1">
      <alignment horizontal="left" vertical="center" shrinkToFit="1"/>
    </xf>
    <xf numFmtId="177" fontId="78" fillId="24" borderId="102" xfId="0" applyNumberFormat="1" applyFont="1" applyFill="1" applyBorder="1" applyAlignment="1">
      <alignment horizontal="left" vertical="center" shrinkToFit="1"/>
    </xf>
    <xf numFmtId="177" fontId="78" fillId="24" borderId="90" xfId="0" applyNumberFormat="1" applyFont="1" applyFill="1" applyBorder="1" applyAlignment="1">
      <alignment horizontal="left" vertical="center" shrinkToFit="1"/>
    </xf>
    <xf numFmtId="0" fontId="92" fillId="24" borderId="102" xfId="0" applyFont="1" applyFill="1" applyBorder="1" applyAlignment="1">
      <alignment horizontal="right" vertical="center"/>
    </xf>
    <xf numFmtId="177" fontId="67" fillId="0" borderId="102" xfId="0" applyNumberFormat="1" applyFont="1" applyBorder="1" applyAlignment="1">
      <alignment horizontal="left" vertical="center"/>
    </xf>
    <xf numFmtId="0" fontId="80" fillId="26" borderId="107" xfId="30" applyFont="1" applyFill="1" applyBorder="1" applyAlignment="1" applyProtection="1">
      <alignment horizontal="left" vertical="center"/>
    </xf>
    <xf numFmtId="0" fontId="80" fillId="26" borderId="109" xfId="30" applyFont="1" applyFill="1" applyBorder="1" applyAlignment="1" applyProtection="1">
      <alignment horizontal="left" vertical="center"/>
    </xf>
    <xf numFmtId="0" fontId="80" fillId="26" borderId="108" xfId="30" applyFont="1" applyFill="1" applyBorder="1" applyAlignment="1" applyProtection="1">
      <alignment horizontal="left" vertical="center"/>
    </xf>
    <xf numFmtId="0" fontId="80" fillId="26" borderId="107" xfId="30" applyNumberFormat="1" applyFont="1" applyFill="1" applyBorder="1" applyAlignment="1" applyProtection="1">
      <alignment horizontal="left" vertical="center"/>
    </xf>
    <xf numFmtId="0" fontId="80" fillId="26" borderId="109" xfId="30" applyNumberFormat="1" applyFont="1" applyFill="1" applyBorder="1" applyAlignment="1" applyProtection="1">
      <alignment horizontal="left" vertical="center"/>
    </xf>
    <xf numFmtId="0" fontId="80" fillId="26" borderId="108" xfId="30" applyNumberFormat="1" applyFont="1" applyFill="1" applyBorder="1" applyAlignment="1" applyProtection="1">
      <alignment horizontal="left" vertical="center"/>
    </xf>
    <xf numFmtId="0" fontId="0" fillId="26" borderId="103" xfId="0" applyFill="1" applyBorder="1" applyAlignment="1">
      <alignment horizontal="left" vertical="center"/>
    </xf>
    <xf numFmtId="0" fontId="0" fillId="22" borderId="103" xfId="0" applyFill="1" applyBorder="1" applyAlignment="1">
      <alignment horizontal="left" vertical="center"/>
    </xf>
    <xf numFmtId="0" fontId="0" fillId="0" borderId="103" xfId="0" applyBorder="1" applyAlignment="1">
      <alignment horizontal="left" vertical="center"/>
    </xf>
    <xf numFmtId="0" fontId="0" fillId="25" borderId="103" xfId="0" applyFill="1" applyBorder="1" applyAlignment="1">
      <alignment horizontal="left" vertical="center"/>
    </xf>
    <xf numFmtId="0" fontId="72" fillId="25" borderId="88" xfId="0" applyFont="1" applyFill="1" applyBorder="1"/>
    <xf numFmtId="0" fontId="14" fillId="0" borderId="88" xfId="0" applyFont="1" applyBorder="1" applyAlignment="1">
      <alignment vertical="center" readingOrder="1"/>
    </xf>
    <xf numFmtId="0" fontId="14" fillId="22" borderId="88" xfId="0" applyFont="1" applyFill="1" applyBorder="1" applyAlignment="1">
      <alignment vertical="center" readingOrder="1"/>
    </xf>
    <xf numFmtId="0" fontId="79" fillId="0" borderId="88" xfId="0" applyFont="1" applyBorder="1" applyAlignment="1">
      <alignment horizontal="left" vertical="center"/>
    </xf>
    <xf numFmtId="0" fontId="78" fillId="22" borderId="88" xfId="0" applyFont="1" applyFill="1" applyBorder="1" applyAlignment="1">
      <alignment horizontal="left" vertical="center"/>
    </xf>
    <xf numFmtId="0" fontId="88" fillId="27" borderId="88" xfId="0" applyFont="1" applyFill="1" applyBorder="1" applyAlignment="1">
      <alignment horizontal="left" vertical="center" readingOrder="1"/>
    </xf>
    <xf numFmtId="0" fontId="0" fillId="0" borderId="102" xfId="0" applyBorder="1" applyAlignment="1">
      <alignment horizontal="center" vertical="center"/>
    </xf>
    <xf numFmtId="0" fontId="0" fillId="0" borderId="90" xfId="0" applyBorder="1" applyAlignment="1">
      <alignment horizontal="center" vertical="center"/>
    </xf>
    <xf numFmtId="0" fontId="0" fillId="0" borderId="89" xfId="0" applyBorder="1" applyAlignment="1">
      <alignment horizontal="center" vertical="center" readingOrder="1"/>
    </xf>
    <xf numFmtId="0" fontId="0" fillId="0" borderId="102" xfId="0" applyBorder="1" applyAlignment="1">
      <alignment horizontal="center" vertical="center" readingOrder="1"/>
    </xf>
    <xf numFmtId="0" fontId="0" fillId="0" borderId="90" xfId="0" applyBorder="1" applyAlignment="1">
      <alignment horizontal="center" vertical="center" readingOrder="1"/>
    </xf>
    <xf numFmtId="0" fontId="79" fillId="4" borderId="122" xfId="0" applyFont="1" applyFill="1" applyBorder="1" applyAlignment="1">
      <alignment horizontal="left" vertical="top" wrapText="1" shrinkToFit="1" readingOrder="1"/>
    </xf>
    <xf numFmtId="0" fontId="79" fillId="4" borderId="104" xfId="0" applyFont="1" applyFill="1" applyBorder="1" applyAlignment="1">
      <alignment horizontal="left" vertical="top" wrapText="1" shrinkToFit="1" readingOrder="1"/>
    </xf>
    <xf numFmtId="0" fontId="79" fillId="4" borderId="105" xfId="0" applyFont="1" applyFill="1" applyBorder="1" applyAlignment="1">
      <alignment horizontal="left" vertical="top" wrapText="1" shrinkToFit="1" readingOrder="1"/>
    </xf>
    <xf numFmtId="0" fontId="79" fillId="4" borderId="123" xfId="0" applyFont="1" applyFill="1" applyBorder="1" applyAlignment="1">
      <alignment horizontal="left" vertical="top" wrapText="1" shrinkToFit="1" readingOrder="1"/>
    </xf>
    <xf numFmtId="0" fontId="79" fillId="4" borderId="0" xfId="0" applyFont="1" applyFill="1" applyAlignment="1">
      <alignment horizontal="left" vertical="top" wrapText="1" shrinkToFit="1" readingOrder="1"/>
    </xf>
    <xf numFmtId="0" fontId="79" fillId="4" borderId="106" xfId="0" applyFont="1" applyFill="1" applyBorder="1" applyAlignment="1">
      <alignment horizontal="left" vertical="top" wrapText="1" shrinkToFit="1" readingOrder="1"/>
    </xf>
    <xf numFmtId="0" fontId="79" fillId="4" borderId="124" xfId="0" applyFont="1" applyFill="1" applyBorder="1" applyAlignment="1">
      <alignment horizontal="left" vertical="top" wrapText="1" shrinkToFit="1" readingOrder="1"/>
    </xf>
    <xf numFmtId="0" fontId="79" fillId="4" borderId="125" xfId="0" applyFont="1" applyFill="1" applyBorder="1" applyAlignment="1">
      <alignment horizontal="left" vertical="top" wrapText="1" shrinkToFit="1" readingOrder="1"/>
    </xf>
    <xf numFmtId="0" fontId="79" fillId="4" borderId="126" xfId="0" applyFont="1" applyFill="1" applyBorder="1" applyAlignment="1">
      <alignment horizontal="left" vertical="top" wrapText="1" shrinkToFit="1" readingOrder="1"/>
    </xf>
    <xf numFmtId="0" fontId="79" fillId="0" borderId="89" xfId="0" applyFont="1" applyBorder="1" applyAlignment="1">
      <alignment horizontal="left" vertical="center"/>
    </xf>
    <xf numFmtId="0" fontId="79" fillId="0" borderId="102" xfId="0" applyFont="1" applyBorder="1" applyAlignment="1">
      <alignment horizontal="left" vertical="center"/>
    </xf>
    <xf numFmtId="0" fontId="79" fillId="0" borderId="90" xfId="0" applyFont="1" applyBorder="1" applyAlignment="1">
      <alignment horizontal="left" vertical="center"/>
    </xf>
    <xf numFmtId="0" fontId="14" fillId="0" borderId="89" xfId="0" applyFont="1" applyBorder="1" applyAlignment="1">
      <alignment horizontal="center" vertical="center" readingOrder="1"/>
    </xf>
    <xf numFmtId="0" fontId="14" fillId="0" borderId="102" xfId="0" applyFont="1" applyBorder="1" applyAlignment="1">
      <alignment horizontal="center" vertical="center" readingOrder="1"/>
    </xf>
    <xf numFmtId="0" fontId="14" fillId="0" borderId="90" xfId="0" applyFont="1" applyBorder="1" applyAlignment="1">
      <alignment horizontal="center" vertical="center" readingOrder="1"/>
    </xf>
    <xf numFmtId="0" fontId="14" fillId="23" borderId="88" xfId="0" applyFont="1" applyFill="1" applyBorder="1" applyAlignment="1">
      <alignment vertical="center" readingOrder="1"/>
    </xf>
    <xf numFmtId="168" fontId="78" fillId="0" borderId="89" xfId="0" applyNumberFormat="1" applyFont="1" applyBorder="1" applyAlignment="1">
      <alignment horizontal="left" vertical="center"/>
    </xf>
    <xf numFmtId="168" fontId="78" fillId="0" borderId="102" xfId="0" applyNumberFormat="1" applyFont="1" applyBorder="1" applyAlignment="1">
      <alignment horizontal="left" vertical="center"/>
    </xf>
    <xf numFmtId="168" fontId="78" fillId="9" borderId="88" xfId="0" applyNumberFormat="1" applyFont="1" applyFill="1" applyBorder="1" applyAlignment="1">
      <alignment horizontal="left" vertical="center"/>
    </xf>
    <xf numFmtId="0" fontId="78" fillId="0" borderId="88" xfId="0" applyFont="1" applyBorder="1" applyAlignment="1">
      <alignment horizontal="left" vertical="center"/>
    </xf>
    <xf numFmtId="0" fontId="70" fillId="0" borderId="89" xfId="0" applyFont="1" applyBorder="1" applyAlignment="1">
      <alignment horizontal="left" vertical="center"/>
    </xf>
    <xf numFmtId="0" fontId="70" fillId="0" borderId="102" xfId="0" applyFont="1" applyBorder="1" applyAlignment="1">
      <alignment horizontal="left" vertical="center"/>
    </xf>
    <xf numFmtId="0" fontId="70" fillId="0" borderId="90" xfId="0" applyFont="1" applyBorder="1" applyAlignment="1">
      <alignment horizontal="left" vertical="center"/>
    </xf>
    <xf numFmtId="0" fontId="70" fillId="25" borderId="88" xfId="0" applyFont="1" applyFill="1" applyBorder="1" applyAlignment="1">
      <alignment horizontal="left" vertical="center"/>
    </xf>
    <xf numFmtId="0" fontId="78" fillId="23" borderId="88" xfId="0" applyFont="1" applyFill="1" applyBorder="1" applyAlignment="1">
      <alignment horizontal="left" vertical="center"/>
    </xf>
    <xf numFmtId="0" fontId="88" fillId="27" borderId="26" xfId="0" applyFont="1" applyFill="1" applyBorder="1" applyAlignment="1">
      <alignment vertical="center" readingOrder="1"/>
    </xf>
    <xf numFmtId="0" fontId="88" fillId="27" borderId="63" xfId="0" applyFont="1" applyFill="1" applyBorder="1" applyAlignment="1">
      <alignment vertical="center" readingOrder="1"/>
    </xf>
    <xf numFmtId="0" fontId="88" fillId="27" borderId="27" xfId="0" applyFont="1" applyFill="1" applyBorder="1" applyAlignment="1">
      <alignment vertical="center" readingOrder="1"/>
    </xf>
    <xf numFmtId="0" fontId="0" fillId="0" borderId="91" xfId="0" applyBorder="1" applyAlignment="1">
      <alignment horizontal="left" vertical="center"/>
    </xf>
    <xf numFmtId="0" fontId="0" fillId="0" borderId="96" xfId="0" applyBorder="1" applyAlignment="1">
      <alignment horizontal="left" vertical="center"/>
    </xf>
    <xf numFmtId="0" fontId="0" fillId="0" borderId="117" xfId="0" applyBorder="1" applyAlignment="1">
      <alignment horizontal="left" vertical="center"/>
    </xf>
    <xf numFmtId="0" fontId="0" fillId="0" borderId="101" xfId="0" applyBorder="1" applyAlignment="1">
      <alignment horizontal="left" vertical="center"/>
    </xf>
    <xf numFmtId="0" fontId="0" fillId="0" borderId="91" xfId="0" applyBorder="1" applyAlignment="1">
      <alignment horizontal="left" vertical="center" readingOrder="1"/>
    </xf>
    <xf numFmtId="0" fontId="0" fillId="0" borderId="96" xfId="0" applyBorder="1" applyAlignment="1">
      <alignment horizontal="left" vertical="center" readingOrder="1"/>
    </xf>
    <xf numFmtId="14" fontId="67" fillId="0" borderId="24" xfId="0" applyNumberFormat="1" applyFont="1" applyBorder="1" applyAlignment="1">
      <alignment horizontal="left"/>
    </xf>
    <xf numFmtId="0" fontId="67" fillId="0" borderId="118" xfId="0" applyFont="1" applyBorder="1" applyAlignment="1" applyProtection="1">
      <alignment horizontal="left"/>
      <protection locked="0"/>
    </xf>
    <xf numFmtId="0" fontId="67" fillId="0" borderId="24" xfId="0" applyFont="1" applyBorder="1" applyAlignment="1" applyProtection="1">
      <alignment horizontal="left"/>
      <protection locked="0"/>
    </xf>
    <xf numFmtId="0" fontId="67" fillId="0" borderId="24" xfId="0" applyFont="1" applyBorder="1" applyAlignment="1" applyProtection="1">
      <alignment horizontal="left" readingOrder="1"/>
      <protection locked="0"/>
    </xf>
    <xf numFmtId="14" fontId="67" fillId="0" borderId="24" xfId="0" applyNumberFormat="1" applyFont="1" applyBorder="1" applyAlignment="1" applyProtection="1">
      <alignment horizontal="left"/>
      <protection locked="0"/>
    </xf>
    <xf numFmtId="0" fontId="14" fillId="9" borderId="88" xfId="0" applyFont="1" applyFill="1" applyBorder="1" applyAlignment="1">
      <alignment vertical="center" readingOrder="1"/>
    </xf>
    <xf numFmtId="0" fontId="14" fillId="0" borderId="100" xfId="0" applyFont="1" applyBorder="1" applyAlignment="1">
      <alignment vertical="center" readingOrder="1"/>
    </xf>
    <xf numFmtId="0" fontId="14" fillId="0" borderId="101" xfId="0" applyFont="1" applyBorder="1" applyAlignment="1">
      <alignment vertical="center" readingOrder="1"/>
    </xf>
    <xf numFmtId="0" fontId="14" fillId="25" borderId="88" xfId="0" applyFont="1" applyFill="1" applyBorder="1" applyAlignment="1">
      <alignment vertical="center" readingOrder="1"/>
    </xf>
    <xf numFmtId="168" fontId="78" fillId="0" borderId="90" xfId="0" applyNumberFormat="1" applyFont="1" applyBorder="1" applyAlignment="1">
      <alignment horizontal="left" vertical="center"/>
    </xf>
    <xf numFmtId="0" fontId="72" fillId="0" borderId="88" xfId="0" applyFont="1" applyBorder="1" applyAlignment="1">
      <alignment vertical="center"/>
    </xf>
    <xf numFmtId="0" fontId="14" fillId="0" borderId="92" xfId="0" applyFont="1" applyBorder="1" applyAlignment="1">
      <alignment vertical="center" readingOrder="1"/>
    </xf>
    <xf numFmtId="0" fontId="14" fillId="0" borderId="96" xfId="0" applyFont="1" applyBorder="1" applyAlignment="1">
      <alignment vertical="center" readingOrder="1"/>
    </xf>
    <xf numFmtId="0" fontId="78" fillId="21" borderId="88" xfId="0" applyFont="1" applyFill="1" applyBorder="1" applyAlignment="1">
      <alignment horizontal="left" vertical="center"/>
    </xf>
    <xf numFmtId="0" fontId="79" fillId="25" borderId="88" xfId="0" applyFont="1" applyFill="1" applyBorder="1" applyAlignment="1">
      <alignment horizontal="left" vertical="center"/>
    </xf>
    <xf numFmtId="0" fontId="14" fillId="21" borderId="88" xfId="0" applyFont="1" applyFill="1" applyBorder="1" applyAlignment="1">
      <alignment vertical="center" readingOrder="1"/>
    </xf>
    <xf numFmtId="0" fontId="14" fillId="24" borderId="88" xfId="0" applyFont="1" applyFill="1" applyBorder="1" applyAlignment="1">
      <alignment vertical="center" readingOrder="1"/>
    </xf>
    <xf numFmtId="168" fontId="79" fillId="0" borderId="88" xfId="0" applyNumberFormat="1" applyFont="1" applyBorder="1" applyAlignment="1">
      <alignment horizontal="left" vertical="center"/>
    </xf>
    <xf numFmtId="0" fontId="14" fillId="24" borderId="89" xfId="0" applyFont="1" applyFill="1" applyBorder="1" applyAlignment="1">
      <alignment vertical="center" readingOrder="1"/>
    </xf>
    <xf numFmtId="0" fontId="14" fillId="24" borderId="90" xfId="0" applyFont="1" applyFill="1" applyBorder="1" applyAlignment="1">
      <alignment vertical="center" readingOrder="1"/>
    </xf>
    <xf numFmtId="14" fontId="78" fillId="0" borderId="24" xfId="0" applyNumberFormat="1" applyFont="1" applyBorder="1" applyAlignment="1">
      <alignment horizontal="left" vertical="center" shrinkToFit="1"/>
    </xf>
    <xf numFmtId="0" fontId="69" fillId="0" borderId="127" xfId="0" applyFont="1" applyBorder="1" applyAlignment="1">
      <alignment horizontal="center" vertical="center"/>
    </xf>
    <xf numFmtId="0" fontId="69" fillId="0" borderId="128" xfId="0" applyFont="1" applyBorder="1" applyAlignment="1">
      <alignment horizontal="center" vertical="center"/>
    </xf>
    <xf numFmtId="0" fontId="69" fillId="0" borderId="129" xfId="0" applyFont="1" applyBorder="1" applyAlignment="1">
      <alignment horizontal="center" vertical="center"/>
    </xf>
    <xf numFmtId="0" fontId="78" fillId="9" borderId="88" xfId="0" applyFont="1" applyFill="1" applyBorder="1" applyAlignment="1">
      <alignment horizontal="left" vertical="center"/>
    </xf>
    <xf numFmtId="0" fontId="78" fillId="24" borderId="88" xfId="0" applyFont="1" applyFill="1" applyBorder="1" applyAlignment="1">
      <alignment horizontal="left" vertical="center"/>
    </xf>
    <xf numFmtId="0" fontId="88" fillId="27" borderId="152" xfId="0" applyFont="1" applyFill="1" applyBorder="1" applyAlignment="1">
      <alignment horizontal="left" vertical="center" readingOrder="1"/>
    </xf>
    <xf numFmtId="0" fontId="66" fillId="0" borderId="88" xfId="0" applyFont="1" applyBorder="1" applyAlignment="1">
      <alignment horizontal="left" vertical="center" readingOrder="1"/>
    </xf>
    <xf numFmtId="0" fontId="69" fillId="0" borderId="89" xfId="0" applyFont="1" applyBorder="1" applyAlignment="1">
      <alignment horizontal="center" vertical="center"/>
    </xf>
    <xf numFmtId="0" fontId="69" fillId="0" borderId="102" xfId="0" applyFont="1" applyBorder="1" applyAlignment="1">
      <alignment horizontal="center" vertical="center"/>
    </xf>
    <xf numFmtId="0" fontId="69" fillId="0" borderId="90" xfId="0" applyFont="1" applyBorder="1" applyAlignment="1">
      <alignment horizontal="center" vertical="center"/>
    </xf>
    <xf numFmtId="0" fontId="66" fillId="23" borderId="88" xfId="0" applyFont="1" applyFill="1" applyBorder="1" applyAlignment="1">
      <alignment horizontal="left" vertical="center" readingOrder="1"/>
    </xf>
    <xf numFmtId="0" fontId="88" fillId="27" borderId="119" xfId="0" applyFont="1" applyFill="1" applyBorder="1" applyAlignment="1">
      <alignment horizontal="left" vertical="center" readingOrder="1"/>
    </xf>
    <xf numFmtId="0" fontId="88" fillId="27" borderId="120" xfId="0" applyFont="1" applyFill="1" applyBorder="1" applyAlignment="1">
      <alignment horizontal="left" vertical="center" readingOrder="1"/>
    </xf>
    <xf numFmtId="0" fontId="88" fillId="27" borderId="121" xfId="0" applyFont="1" applyFill="1" applyBorder="1" applyAlignment="1">
      <alignment horizontal="left" vertical="center" readingOrder="1"/>
    </xf>
    <xf numFmtId="172" fontId="78" fillId="0" borderId="118" xfId="0" applyNumberFormat="1" applyFont="1" applyBorder="1" applyAlignment="1">
      <alignment horizontal="left" vertical="center"/>
    </xf>
    <xf numFmtId="3" fontId="78" fillId="0" borderId="88" xfId="0" applyNumberFormat="1" applyFont="1" applyBorder="1" applyAlignment="1">
      <alignment horizontal="left" vertical="center"/>
    </xf>
    <xf numFmtId="168" fontId="78" fillId="24" borderId="88" xfId="0" applyNumberFormat="1" applyFont="1" applyFill="1" applyBorder="1" applyAlignment="1">
      <alignment horizontal="left" vertical="center"/>
    </xf>
    <xf numFmtId="175" fontId="78" fillId="0" borderId="24" xfId="0" applyNumberFormat="1" applyFont="1" applyBorder="1" applyAlignment="1">
      <alignment horizontal="left" vertical="center"/>
    </xf>
    <xf numFmtId="179" fontId="78" fillId="0" borderId="26" xfId="0" applyNumberFormat="1" applyFont="1" applyBorder="1" applyAlignment="1">
      <alignment horizontal="left" vertical="center"/>
    </xf>
    <xf numFmtId="179" fontId="78" fillId="0" borderId="63" xfId="0" applyNumberFormat="1" applyFont="1" applyBorder="1" applyAlignment="1">
      <alignment horizontal="left" vertical="center"/>
    </xf>
    <xf numFmtId="179" fontId="78" fillId="0" borderId="27" xfId="0" applyNumberFormat="1" applyFont="1" applyBorder="1" applyAlignment="1">
      <alignment horizontal="left" vertical="center"/>
    </xf>
    <xf numFmtId="172" fontId="78" fillId="0" borderId="26" xfId="0" applyNumberFormat="1" applyFont="1" applyBorder="1" applyAlignment="1">
      <alignment horizontal="left" vertical="center"/>
    </xf>
    <xf numFmtId="172" fontId="78" fillId="0" borderId="63" xfId="0" applyNumberFormat="1" applyFont="1" applyBorder="1" applyAlignment="1">
      <alignment horizontal="left" vertical="center"/>
    </xf>
    <xf numFmtId="172" fontId="78" fillId="0" borderId="27" xfId="0" applyNumberFormat="1" applyFont="1" applyBorder="1" applyAlignment="1">
      <alignment horizontal="left" vertical="center"/>
    </xf>
    <xf numFmtId="0" fontId="0" fillId="21" borderId="103" xfId="0" applyFill="1" applyBorder="1" applyAlignment="1">
      <alignment horizontal="left" vertical="center"/>
    </xf>
    <xf numFmtId="0" fontId="0" fillId="24" borderId="103" xfId="0" applyFill="1" applyBorder="1" applyAlignment="1">
      <alignment horizontal="left" vertical="center"/>
    </xf>
    <xf numFmtId="0" fontId="0" fillId="20" borderId="103" xfId="0" applyFill="1" applyBorder="1" applyAlignment="1">
      <alignment horizontal="left" vertical="center"/>
    </xf>
    <xf numFmtId="0" fontId="57" fillId="0" borderId="0" xfId="0" applyFont="1" applyAlignment="1">
      <alignment horizontal="center" vertical="center"/>
    </xf>
  </cellXfs>
  <cellStyles count="57081">
    <cellStyle name="20% - Accent1 10" xfId="56" xr:uid="{00000000-0005-0000-0000-000000000000}"/>
    <cellStyle name="20% - Accent1 10 2" xfId="57" xr:uid="{00000000-0005-0000-0000-000001000000}"/>
    <cellStyle name="20% - Accent1 10 3" xfId="58" xr:uid="{00000000-0005-0000-0000-000002000000}"/>
    <cellStyle name="20% - Accent1 11" xfId="59" xr:uid="{00000000-0005-0000-0000-000003000000}"/>
    <cellStyle name="20% - Accent1 11 2" xfId="60" xr:uid="{00000000-0005-0000-0000-000004000000}"/>
    <cellStyle name="20% - Accent1 11 3" xfId="61" xr:uid="{00000000-0005-0000-0000-000005000000}"/>
    <cellStyle name="20% - Accent1 12" xfId="62" xr:uid="{00000000-0005-0000-0000-000006000000}"/>
    <cellStyle name="20% - Accent1 12 2" xfId="63" xr:uid="{00000000-0005-0000-0000-000007000000}"/>
    <cellStyle name="20% - Accent1 12 3" xfId="64" xr:uid="{00000000-0005-0000-0000-000008000000}"/>
    <cellStyle name="20% - Accent1 13" xfId="65" xr:uid="{00000000-0005-0000-0000-000009000000}"/>
    <cellStyle name="20% - Accent1 13 2" xfId="66" xr:uid="{00000000-0005-0000-0000-00000A000000}"/>
    <cellStyle name="20% - Accent1 13 3" xfId="67" xr:uid="{00000000-0005-0000-0000-00000B000000}"/>
    <cellStyle name="20% - Accent1 14" xfId="68" xr:uid="{00000000-0005-0000-0000-00000C000000}"/>
    <cellStyle name="20% - Accent1 14 2" xfId="69" xr:uid="{00000000-0005-0000-0000-00000D000000}"/>
    <cellStyle name="20% - Accent1 14 3" xfId="70" xr:uid="{00000000-0005-0000-0000-00000E000000}"/>
    <cellStyle name="20% - Accent1 15" xfId="71" xr:uid="{00000000-0005-0000-0000-00000F000000}"/>
    <cellStyle name="20% - Accent1 15 2" xfId="72" xr:uid="{00000000-0005-0000-0000-000010000000}"/>
    <cellStyle name="20% - Accent1 15 3" xfId="73" xr:uid="{00000000-0005-0000-0000-000011000000}"/>
    <cellStyle name="20% - Accent1 15 4" xfId="74" xr:uid="{00000000-0005-0000-0000-000012000000}"/>
    <cellStyle name="20% - Accent1 15 5" xfId="75" xr:uid="{00000000-0005-0000-0000-000013000000}"/>
    <cellStyle name="20% - Accent1 15 6" xfId="76" xr:uid="{00000000-0005-0000-0000-000014000000}"/>
    <cellStyle name="20% - Accent1 15 7" xfId="77" xr:uid="{00000000-0005-0000-0000-000015000000}"/>
    <cellStyle name="20% - Accent1 16" xfId="78" xr:uid="{00000000-0005-0000-0000-000016000000}"/>
    <cellStyle name="20% - Accent1 17" xfId="79" xr:uid="{00000000-0005-0000-0000-000017000000}"/>
    <cellStyle name="20% - Accent1 18" xfId="80" xr:uid="{00000000-0005-0000-0000-000018000000}"/>
    <cellStyle name="20% - Accent1 19" xfId="81" xr:uid="{00000000-0005-0000-0000-000019000000}"/>
    <cellStyle name="20% - Accent1 2" xfId="82" xr:uid="{00000000-0005-0000-0000-00001A000000}"/>
    <cellStyle name="20% - Accent1 2 10" xfId="83" xr:uid="{00000000-0005-0000-0000-00001B000000}"/>
    <cellStyle name="20% - Accent1 2 11" xfId="84" xr:uid="{00000000-0005-0000-0000-00001C000000}"/>
    <cellStyle name="20% - Accent1 2 12" xfId="85" xr:uid="{00000000-0005-0000-0000-00001D000000}"/>
    <cellStyle name="20% - Accent1 2 13" xfId="86" xr:uid="{00000000-0005-0000-0000-00001E000000}"/>
    <cellStyle name="20% - Accent1 2 14" xfId="87" xr:uid="{00000000-0005-0000-0000-00001F000000}"/>
    <cellStyle name="20% - Accent1 2 2" xfId="88" xr:uid="{00000000-0005-0000-0000-000020000000}"/>
    <cellStyle name="20% - Accent1 2 3" xfId="89" xr:uid="{00000000-0005-0000-0000-000021000000}"/>
    <cellStyle name="20% - Accent1 2 4" xfId="90" xr:uid="{00000000-0005-0000-0000-000022000000}"/>
    <cellStyle name="20% - Accent1 2 5" xfId="91" xr:uid="{00000000-0005-0000-0000-000023000000}"/>
    <cellStyle name="20% - Accent1 2 6" xfId="92" xr:uid="{00000000-0005-0000-0000-000024000000}"/>
    <cellStyle name="20% - Accent1 2 7" xfId="93" xr:uid="{00000000-0005-0000-0000-000025000000}"/>
    <cellStyle name="20% - Accent1 2 8" xfId="94" xr:uid="{00000000-0005-0000-0000-000026000000}"/>
    <cellStyle name="20% - Accent1 2 9" xfId="95" xr:uid="{00000000-0005-0000-0000-000027000000}"/>
    <cellStyle name="20% - Accent1 20" xfId="96" xr:uid="{00000000-0005-0000-0000-000028000000}"/>
    <cellStyle name="20% - Accent1 21" xfId="97" xr:uid="{00000000-0005-0000-0000-000029000000}"/>
    <cellStyle name="20% - Accent1 22" xfId="98" xr:uid="{00000000-0005-0000-0000-00002A000000}"/>
    <cellStyle name="20% - Accent1 23" xfId="99" xr:uid="{00000000-0005-0000-0000-00002B000000}"/>
    <cellStyle name="20% - Accent1 24" xfId="100" xr:uid="{00000000-0005-0000-0000-00002C000000}"/>
    <cellStyle name="20% - Accent1 25" xfId="101" xr:uid="{00000000-0005-0000-0000-00002D000000}"/>
    <cellStyle name="20% - Accent1 26" xfId="102" xr:uid="{00000000-0005-0000-0000-00002E000000}"/>
    <cellStyle name="20% - Accent1 27" xfId="103" xr:uid="{00000000-0005-0000-0000-00002F000000}"/>
    <cellStyle name="20% - Accent1 28" xfId="104" xr:uid="{00000000-0005-0000-0000-000030000000}"/>
    <cellStyle name="20% - Accent1 29" xfId="105" xr:uid="{00000000-0005-0000-0000-000031000000}"/>
    <cellStyle name="20% - Accent1 3" xfId="106" xr:uid="{00000000-0005-0000-0000-000032000000}"/>
    <cellStyle name="20% - Accent1 3 2" xfId="107" xr:uid="{00000000-0005-0000-0000-000033000000}"/>
    <cellStyle name="20% - Accent1 3 3" xfId="108" xr:uid="{00000000-0005-0000-0000-000034000000}"/>
    <cellStyle name="20% - Accent1 30" xfId="109" xr:uid="{00000000-0005-0000-0000-000035000000}"/>
    <cellStyle name="20% - Accent1 31" xfId="110" xr:uid="{00000000-0005-0000-0000-000036000000}"/>
    <cellStyle name="20% - Accent1 32" xfId="111" xr:uid="{00000000-0005-0000-0000-000037000000}"/>
    <cellStyle name="20% - Accent1 33" xfId="112" xr:uid="{00000000-0005-0000-0000-000038000000}"/>
    <cellStyle name="20% - Accent1 34" xfId="113" xr:uid="{00000000-0005-0000-0000-000039000000}"/>
    <cellStyle name="20% - Accent1 4" xfId="114" xr:uid="{00000000-0005-0000-0000-00003A000000}"/>
    <cellStyle name="20% - Accent1 4 2" xfId="115" xr:uid="{00000000-0005-0000-0000-00003B000000}"/>
    <cellStyle name="20% - Accent1 4 3" xfId="116" xr:uid="{00000000-0005-0000-0000-00003C000000}"/>
    <cellStyle name="20% - Accent1 5" xfId="117" xr:uid="{00000000-0005-0000-0000-00003D000000}"/>
    <cellStyle name="20% - Accent1 5 2" xfId="118" xr:uid="{00000000-0005-0000-0000-00003E000000}"/>
    <cellStyle name="20% - Accent1 5 3" xfId="119" xr:uid="{00000000-0005-0000-0000-00003F000000}"/>
    <cellStyle name="20% - Accent1 6" xfId="120" xr:uid="{00000000-0005-0000-0000-000040000000}"/>
    <cellStyle name="20% - Accent1 6 2" xfId="121" xr:uid="{00000000-0005-0000-0000-000041000000}"/>
    <cellStyle name="20% - Accent1 6 3" xfId="122" xr:uid="{00000000-0005-0000-0000-000042000000}"/>
    <cellStyle name="20% - Accent1 7" xfId="123" xr:uid="{00000000-0005-0000-0000-000043000000}"/>
    <cellStyle name="20% - Accent1 7 2" xfId="124" xr:uid="{00000000-0005-0000-0000-000044000000}"/>
    <cellStyle name="20% - Accent1 7 3" xfId="125" xr:uid="{00000000-0005-0000-0000-000045000000}"/>
    <cellStyle name="20% - Accent1 8" xfId="126" xr:uid="{00000000-0005-0000-0000-000046000000}"/>
    <cellStyle name="20% - Accent1 8 2" xfId="127" xr:uid="{00000000-0005-0000-0000-000047000000}"/>
    <cellStyle name="20% - Accent1 8 3" xfId="128" xr:uid="{00000000-0005-0000-0000-000048000000}"/>
    <cellStyle name="20% - Accent1 9" xfId="129" xr:uid="{00000000-0005-0000-0000-000049000000}"/>
    <cellStyle name="20% - Accent1 9 2" xfId="130" xr:uid="{00000000-0005-0000-0000-00004A000000}"/>
    <cellStyle name="20% - Accent1 9 3" xfId="131" xr:uid="{00000000-0005-0000-0000-00004B000000}"/>
    <cellStyle name="20% - Accent2 10" xfId="132" xr:uid="{00000000-0005-0000-0000-00004C000000}"/>
    <cellStyle name="20% - Accent2 10 2" xfId="133" xr:uid="{00000000-0005-0000-0000-00004D000000}"/>
    <cellStyle name="20% - Accent2 10 3" xfId="134" xr:uid="{00000000-0005-0000-0000-00004E000000}"/>
    <cellStyle name="20% - Accent2 11" xfId="135" xr:uid="{00000000-0005-0000-0000-00004F000000}"/>
    <cellStyle name="20% - Accent2 11 2" xfId="136" xr:uid="{00000000-0005-0000-0000-000050000000}"/>
    <cellStyle name="20% - Accent2 11 3" xfId="137" xr:uid="{00000000-0005-0000-0000-000051000000}"/>
    <cellStyle name="20% - Accent2 12" xfId="138" xr:uid="{00000000-0005-0000-0000-000052000000}"/>
    <cellStyle name="20% - Accent2 12 2" xfId="139" xr:uid="{00000000-0005-0000-0000-000053000000}"/>
    <cellStyle name="20% - Accent2 12 3" xfId="140" xr:uid="{00000000-0005-0000-0000-000054000000}"/>
    <cellStyle name="20% - Accent2 13" xfId="141" xr:uid="{00000000-0005-0000-0000-000055000000}"/>
    <cellStyle name="20% - Accent2 13 2" xfId="142" xr:uid="{00000000-0005-0000-0000-000056000000}"/>
    <cellStyle name="20% - Accent2 13 3" xfId="143" xr:uid="{00000000-0005-0000-0000-000057000000}"/>
    <cellStyle name="20% - Accent2 14" xfId="144" xr:uid="{00000000-0005-0000-0000-000058000000}"/>
    <cellStyle name="20% - Accent2 14 2" xfId="145" xr:uid="{00000000-0005-0000-0000-000059000000}"/>
    <cellStyle name="20% - Accent2 14 3" xfId="146" xr:uid="{00000000-0005-0000-0000-00005A000000}"/>
    <cellStyle name="20% - Accent2 15" xfId="147" xr:uid="{00000000-0005-0000-0000-00005B000000}"/>
    <cellStyle name="20% - Accent2 15 2" xfId="148" xr:uid="{00000000-0005-0000-0000-00005C000000}"/>
    <cellStyle name="20% - Accent2 15 3" xfId="149" xr:uid="{00000000-0005-0000-0000-00005D000000}"/>
    <cellStyle name="20% - Accent2 15 4" xfId="150" xr:uid="{00000000-0005-0000-0000-00005E000000}"/>
    <cellStyle name="20% - Accent2 15 5" xfId="151" xr:uid="{00000000-0005-0000-0000-00005F000000}"/>
    <cellStyle name="20% - Accent2 15 6" xfId="152" xr:uid="{00000000-0005-0000-0000-000060000000}"/>
    <cellStyle name="20% - Accent2 15 7" xfId="153" xr:uid="{00000000-0005-0000-0000-000061000000}"/>
    <cellStyle name="20% - Accent2 16" xfId="154" xr:uid="{00000000-0005-0000-0000-000062000000}"/>
    <cellStyle name="20% - Accent2 17" xfId="155" xr:uid="{00000000-0005-0000-0000-000063000000}"/>
    <cellStyle name="20% - Accent2 18" xfId="156" xr:uid="{00000000-0005-0000-0000-000064000000}"/>
    <cellStyle name="20% - Accent2 19" xfId="157" xr:uid="{00000000-0005-0000-0000-000065000000}"/>
    <cellStyle name="20% - Accent2 2" xfId="158" xr:uid="{00000000-0005-0000-0000-000066000000}"/>
    <cellStyle name="20% - Accent2 2 10" xfId="159" xr:uid="{00000000-0005-0000-0000-000067000000}"/>
    <cellStyle name="20% - Accent2 2 11" xfId="160" xr:uid="{00000000-0005-0000-0000-000068000000}"/>
    <cellStyle name="20% - Accent2 2 12" xfId="161" xr:uid="{00000000-0005-0000-0000-000069000000}"/>
    <cellStyle name="20% - Accent2 2 13" xfId="162" xr:uid="{00000000-0005-0000-0000-00006A000000}"/>
    <cellStyle name="20% - Accent2 2 14" xfId="163" xr:uid="{00000000-0005-0000-0000-00006B000000}"/>
    <cellStyle name="20% - Accent2 2 2" xfId="164" xr:uid="{00000000-0005-0000-0000-00006C000000}"/>
    <cellStyle name="20% - Accent2 2 3" xfId="165" xr:uid="{00000000-0005-0000-0000-00006D000000}"/>
    <cellStyle name="20% - Accent2 2 4" xfId="166" xr:uid="{00000000-0005-0000-0000-00006E000000}"/>
    <cellStyle name="20% - Accent2 2 5" xfId="167" xr:uid="{00000000-0005-0000-0000-00006F000000}"/>
    <cellStyle name="20% - Accent2 2 6" xfId="168" xr:uid="{00000000-0005-0000-0000-000070000000}"/>
    <cellStyle name="20% - Accent2 2 7" xfId="169" xr:uid="{00000000-0005-0000-0000-000071000000}"/>
    <cellStyle name="20% - Accent2 2 8" xfId="170" xr:uid="{00000000-0005-0000-0000-000072000000}"/>
    <cellStyle name="20% - Accent2 2 9" xfId="171" xr:uid="{00000000-0005-0000-0000-000073000000}"/>
    <cellStyle name="20% - Accent2 20" xfId="172" xr:uid="{00000000-0005-0000-0000-000074000000}"/>
    <cellStyle name="20% - Accent2 21" xfId="173" xr:uid="{00000000-0005-0000-0000-000075000000}"/>
    <cellStyle name="20% - Accent2 22" xfId="174" xr:uid="{00000000-0005-0000-0000-000076000000}"/>
    <cellStyle name="20% - Accent2 23" xfId="175" xr:uid="{00000000-0005-0000-0000-000077000000}"/>
    <cellStyle name="20% - Accent2 24" xfId="176" xr:uid="{00000000-0005-0000-0000-000078000000}"/>
    <cellStyle name="20% - Accent2 25" xfId="177" xr:uid="{00000000-0005-0000-0000-000079000000}"/>
    <cellStyle name="20% - Accent2 26" xfId="178" xr:uid="{00000000-0005-0000-0000-00007A000000}"/>
    <cellStyle name="20% - Accent2 27" xfId="179" xr:uid="{00000000-0005-0000-0000-00007B000000}"/>
    <cellStyle name="20% - Accent2 28" xfId="180" xr:uid="{00000000-0005-0000-0000-00007C000000}"/>
    <cellStyle name="20% - Accent2 29" xfId="181" xr:uid="{00000000-0005-0000-0000-00007D000000}"/>
    <cellStyle name="20% - Accent2 3" xfId="182" xr:uid="{00000000-0005-0000-0000-00007E000000}"/>
    <cellStyle name="20% - Accent2 3 2" xfId="183" xr:uid="{00000000-0005-0000-0000-00007F000000}"/>
    <cellStyle name="20% - Accent2 3 3" xfId="184" xr:uid="{00000000-0005-0000-0000-000080000000}"/>
    <cellStyle name="20% - Accent2 30" xfId="185" xr:uid="{00000000-0005-0000-0000-000081000000}"/>
    <cellStyle name="20% - Accent2 31" xfId="186" xr:uid="{00000000-0005-0000-0000-000082000000}"/>
    <cellStyle name="20% - Accent2 32" xfId="187" xr:uid="{00000000-0005-0000-0000-000083000000}"/>
    <cellStyle name="20% - Accent2 33" xfId="188" xr:uid="{00000000-0005-0000-0000-000084000000}"/>
    <cellStyle name="20% - Accent2 34" xfId="189" xr:uid="{00000000-0005-0000-0000-000085000000}"/>
    <cellStyle name="20% - Accent2 4" xfId="190" xr:uid="{00000000-0005-0000-0000-000086000000}"/>
    <cellStyle name="20% - Accent2 4 2" xfId="191" xr:uid="{00000000-0005-0000-0000-000087000000}"/>
    <cellStyle name="20% - Accent2 4 3" xfId="192" xr:uid="{00000000-0005-0000-0000-000088000000}"/>
    <cellStyle name="20% - Accent2 5" xfId="193" xr:uid="{00000000-0005-0000-0000-000089000000}"/>
    <cellStyle name="20% - Accent2 5 2" xfId="194" xr:uid="{00000000-0005-0000-0000-00008A000000}"/>
    <cellStyle name="20% - Accent2 5 3" xfId="195" xr:uid="{00000000-0005-0000-0000-00008B000000}"/>
    <cellStyle name="20% - Accent2 6" xfId="196" xr:uid="{00000000-0005-0000-0000-00008C000000}"/>
    <cellStyle name="20% - Accent2 6 2" xfId="197" xr:uid="{00000000-0005-0000-0000-00008D000000}"/>
    <cellStyle name="20% - Accent2 6 3" xfId="198" xr:uid="{00000000-0005-0000-0000-00008E000000}"/>
    <cellStyle name="20% - Accent2 7" xfId="199" xr:uid="{00000000-0005-0000-0000-00008F000000}"/>
    <cellStyle name="20% - Accent2 7 2" xfId="200" xr:uid="{00000000-0005-0000-0000-000090000000}"/>
    <cellStyle name="20% - Accent2 7 3" xfId="201" xr:uid="{00000000-0005-0000-0000-000091000000}"/>
    <cellStyle name="20% - Accent2 8" xfId="202" xr:uid="{00000000-0005-0000-0000-000092000000}"/>
    <cellStyle name="20% - Accent2 8 2" xfId="203" xr:uid="{00000000-0005-0000-0000-000093000000}"/>
    <cellStyle name="20% - Accent2 8 3" xfId="204" xr:uid="{00000000-0005-0000-0000-000094000000}"/>
    <cellStyle name="20% - Accent2 9" xfId="205" xr:uid="{00000000-0005-0000-0000-000095000000}"/>
    <cellStyle name="20% - Accent2 9 2" xfId="206" xr:uid="{00000000-0005-0000-0000-000096000000}"/>
    <cellStyle name="20% - Accent2 9 3" xfId="207" xr:uid="{00000000-0005-0000-0000-000097000000}"/>
    <cellStyle name="20% - Accent3 10" xfId="208" xr:uid="{00000000-0005-0000-0000-000098000000}"/>
    <cellStyle name="20% - Accent3 10 2" xfId="209" xr:uid="{00000000-0005-0000-0000-000099000000}"/>
    <cellStyle name="20% - Accent3 10 3" xfId="210" xr:uid="{00000000-0005-0000-0000-00009A000000}"/>
    <cellStyle name="20% - Accent3 11" xfId="211" xr:uid="{00000000-0005-0000-0000-00009B000000}"/>
    <cellStyle name="20% - Accent3 11 2" xfId="212" xr:uid="{00000000-0005-0000-0000-00009C000000}"/>
    <cellStyle name="20% - Accent3 11 3" xfId="213" xr:uid="{00000000-0005-0000-0000-00009D000000}"/>
    <cellStyle name="20% - Accent3 12" xfId="214" xr:uid="{00000000-0005-0000-0000-00009E000000}"/>
    <cellStyle name="20% - Accent3 12 2" xfId="215" xr:uid="{00000000-0005-0000-0000-00009F000000}"/>
    <cellStyle name="20% - Accent3 12 3" xfId="216" xr:uid="{00000000-0005-0000-0000-0000A0000000}"/>
    <cellStyle name="20% - Accent3 13" xfId="217" xr:uid="{00000000-0005-0000-0000-0000A1000000}"/>
    <cellStyle name="20% - Accent3 13 2" xfId="218" xr:uid="{00000000-0005-0000-0000-0000A2000000}"/>
    <cellStyle name="20% - Accent3 13 3" xfId="219" xr:uid="{00000000-0005-0000-0000-0000A3000000}"/>
    <cellStyle name="20% - Accent3 14" xfId="220" xr:uid="{00000000-0005-0000-0000-0000A4000000}"/>
    <cellStyle name="20% - Accent3 14 2" xfId="221" xr:uid="{00000000-0005-0000-0000-0000A5000000}"/>
    <cellStyle name="20% - Accent3 14 3" xfId="222" xr:uid="{00000000-0005-0000-0000-0000A6000000}"/>
    <cellStyle name="20% - Accent3 15" xfId="223" xr:uid="{00000000-0005-0000-0000-0000A7000000}"/>
    <cellStyle name="20% - Accent3 15 2" xfId="224" xr:uid="{00000000-0005-0000-0000-0000A8000000}"/>
    <cellStyle name="20% - Accent3 15 3" xfId="225" xr:uid="{00000000-0005-0000-0000-0000A9000000}"/>
    <cellStyle name="20% - Accent3 15 4" xfId="226" xr:uid="{00000000-0005-0000-0000-0000AA000000}"/>
    <cellStyle name="20% - Accent3 15 5" xfId="227" xr:uid="{00000000-0005-0000-0000-0000AB000000}"/>
    <cellStyle name="20% - Accent3 15 6" xfId="228" xr:uid="{00000000-0005-0000-0000-0000AC000000}"/>
    <cellStyle name="20% - Accent3 15 7" xfId="229" xr:uid="{00000000-0005-0000-0000-0000AD000000}"/>
    <cellStyle name="20% - Accent3 16" xfId="230" xr:uid="{00000000-0005-0000-0000-0000AE000000}"/>
    <cellStyle name="20% - Accent3 17" xfId="231" xr:uid="{00000000-0005-0000-0000-0000AF000000}"/>
    <cellStyle name="20% - Accent3 18" xfId="232" xr:uid="{00000000-0005-0000-0000-0000B0000000}"/>
    <cellStyle name="20% - Accent3 19" xfId="233" xr:uid="{00000000-0005-0000-0000-0000B1000000}"/>
    <cellStyle name="20% - Accent3 2" xfId="234" xr:uid="{00000000-0005-0000-0000-0000B2000000}"/>
    <cellStyle name="20% - Accent3 2 10" xfId="235" xr:uid="{00000000-0005-0000-0000-0000B3000000}"/>
    <cellStyle name="20% - Accent3 2 11" xfId="236" xr:uid="{00000000-0005-0000-0000-0000B4000000}"/>
    <cellStyle name="20% - Accent3 2 12" xfId="237" xr:uid="{00000000-0005-0000-0000-0000B5000000}"/>
    <cellStyle name="20% - Accent3 2 13" xfId="238" xr:uid="{00000000-0005-0000-0000-0000B6000000}"/>
    <cellStyle name="20% - Accent3 2 14" xfId="239" xr:uid="{00000000-0005-0000-0000-0000B7000000}"/>
    <cellStyle name="20% - Accent3 2 2" xfId="240" xr:uid="{00000000-0005-0000-0000-0000B8000000}"/>
    <cellStyle name="20% - Accent3 2 3" xfId="241" xr:uid="{00000000-0005-0000-0000-0000B9000000}"/>
    <cellStyle name="20% - Accent3 2 4" xfId="242" xr:uid="{00000000-0005-0000-0000-0000BA000000}"/>
    <cellStyle name="20% - Accent3 2 5" xfId="243" xr:uid="{00000000-0005-0000-0000-0000BB000000}"/>
    <cellStyle name="20% - Accent3 2 6" xfId="244" xr:uid="{00000000-0005-0000-0000-0000BC000000}"/>
    <cellStyle name="20% - Accent3 2 7" xfId="245" xr:uid="{00000000-0005-0000-0000-0000BD000000}"/>
    <cellStyle name="20% - Accent3 2 8" xfId="246" xr:uid="{00000000-0005-0000-0000-0000BE000000}"/>
    <cellStyle name="20% - Accent3 2 9" xfId="247" xr:uid="{00000000-0005-0000-0000-0000BF000000}"/>
    <cellStyle name="20% - Accent3 20" xfId="248" xr:uid="{00000000-0005-0000-0000-0000C0000000}"/>
    <cellStyle name="20% - Accent3 21" xfId="249" xr:uid="{00000000-0005-0000-0000-0000C1000000}"/>
    <cellStyle name="20% - Accent3 22" xfId="250" xr:uid="{00000000-0005-0000-0000-0000C2000000}"/>
    <cellStyle name="20% - Accent3 23" xfId="251" xr:uid="{00000000-0005-0000-0000-0000C3000000}"/>
    <cellStyle name="20% - Accent3 24" xfId="252" xr:uid="{00000000-0005-0000-0000-0000C4000000}"/>
    <cellStyle name="20% - Accent3 25" xfId="253" xr:uid="{00000000-0005-0000-0000-0000C5000000}"/>
    <cellStyle name="20% - Accent3 26" xfId="254" xr:uid="{00000000-0005-0000-0000-0000C6000000}"/>
    <cellStyle name="20% - Accent3 27" xfId="255" xr:uid="{00000000-0005-0000-0000-0000C7000000}"/>
    <cellStyle name="20% - Accent3 28" xfId="256" xr:uid="{00000000-0005-0000-0000-0000C8000000}"/>
    <cellStyle name="20% - Accent3 29" xfId="257" xr:uid="{00000000-0005-0000-0000-0000C9000000}"/>
    <cellStyle name="20% - Accent3 3" xfId="258" xr:uid="{00000000-0005-0000-0000-0000CA000000}"/>
    <cellStyle name="20% - Accent3 3 2" xfId="259" xr:uid="{00000000-0005-0000-0000-0000CB000000}"/>
    <cellStyle name="20% - Accent3 3 3" xfId="260" xr:uid="{00000000-0005-0000-0000-0000CC000000}"/>
    <cellStyle name="20% - Accent3 30" xfId="261" xr:uid="{00000000-0005-0000-0000-0000CD000000}"/>
    <cellStyle name="20% - Accent3 31" xfId="262" xr:uid="{00000000-0005-0000-0000-0000CE000000}"/>
    <cellStyle name="20% - Accent3 32" xfId="263" xr:uid="{00000000-0005-0000-0000-0000CF000000}"/>
    <cellStyle name="20% - Accent3 33" xfId="264" xr:uid="{00000000-0005-0000-0000-0000D0000000}"/>
    <cellStyle name="20% - Accent3 34" xfId="265" xr:uid="{00000000-0005-0000-0000-0000D1000000}"/>
    <cellStyle name="20% - Accent3 4" xfId="266" xr:uid="{00000000-0005-0000-0000-0000D2000000}"/>
    <cellStyle name="20% - Accent3 4 2" xfId="267" xr:uid="{00000000-0005-0000-0000-0000D3000000}"/>
    <cellStyle name="20% - Accent3 4 3" xfId="268" xr:uid="{00000000-0005-0000-0000-0000D4000000}"/>
    <cellStyle name="20% - Accent3 5" xfId="269" xr:uid="{00000000-0005-0000-0000-0000D5000000}"/>
    <cellStyle name="20% - Accent3 5 2" xfId="270" xr:uid="{00000000-0005-0000-0000-0000D6000000}"/>
    <cellStyle name="20% - Accent3 5 3" xfId="271" xr:uid="{00000000-0005-0000-0000-0000D7000000}"/>
    <cellStyle name="20% - Accent3 6" xfId="272" xr:uid="{00000000-0005-0000-0000-0000D8000000}"/>
    <cellStyle name="20% - Accent3 6 2" xfId="273" xr:uid="{00000000-0005-0000-0000-0000D9000000}"/>
    <cellStyle name="20% - Accent3 6 3" xfId="274" xr:uid="{00000000-0005-0000-0000-0000DA000000}"/>
    <cellStyle name="20% - Accent3 7" xfId="275" xr:uid="{00000000-0005-0000-0000-0000DB000000}"/>
    <cellStyle name="20% - Accent3 7 2" xfId="276" xr:uid="{00000000-0005-0000-0000-0000DC000000}"/>
    <cellStyle name="20% - Accent3 7 3" xfId="277" xr:uid="{00000000-0005-0000-0000-0000DD000000}"/>
    <cellStyle name="20% - Accent3 8" xfId="278" xr:uid="{00000000-0005-0000-0000-0000DE000000}"/>
    <cellStyle name="20% - Accent3 8 2" xfId="279" xr:uid="{00000000-0005-0000-0000-0000DF000000}"/>
    <cellStyle name="20% - Accent3 8 3" xfId="280" xr:uid="{00000000-0005-0000-0000-0000E0000000}"/>
    <cellStyle name="20% - Accent3 9" xfId="281" xr:uid="{00000000-0005-0000-0000-0000E1000000}"/>
    <cellStyle name="20% - Accent3 9 2" xfId="282" xr:uid="{00000000-0005-0000-0000-0000E2000000}"/>
    <cellStyle name="20% - Accent3 9 3" xfId="283" xr:uid="{00000000-0005-0000-0000-0000E3000000}"/>
    <cellStyle name="20% - Accent4 10" xfId="284" xr:uid="{00000000-0005-0000-0000-0000E4000000}"/>
    <cellStyle name="20% - Accent4 10 2" xfId="285" xr:uid="{00000000-0005-0000-0000-0000E5000000}"/>
    <cellStyle name="20% - Accent4 10 3" xfId="286" xr:uid="{00000000-0005-0000-0000-0000E6000000}"/>
    <cellStyle name="20% - Accent4 11" xfId="287" xr:uid="{00000000-0005-0000-0000-0000E7000000}"/>
    <cellStyle name="20% - Accent4 11 2" xfId="288" xr:uid="{00000000-0005-0000-0000-0000E8000000}"/>
    <cellStyle name="20% - Accent4 11 3" xfId="289" xr:uid="{00000000-0005-0000-0000-0000E9000000}"/>
    <cellStyle name="20% - Accent4 12" xfId="290" xr:uid="{00000000-0005-0000-0000-0000EA000000}"/>
    <cellStyle name="20% - Accent4 12 2" xfId="291" xr:uid="{00000000-0005-0000-0000-0000EB000000}"/>
    <cellStyle name="20% - Accent4 12 3" xfId="292" xr:uid="{00000000-0005-0000-0000-0000EC000000}"/>
    <cellStyle name="20% - Accent4 13" xfId="293" xr:uid="{00000000-0005-0000-0000-0000ED000000}"/>
    <cellStyle name="20% - Accent4 13 2" xfId="294" xr:uid="{00000000-0005-0000-0000-0000EE000000}"/>
    <cellStyle name="20% - Accent4 13 3" xfId="295" xr:uid="{00000000-0005-0000-0000-0000EF000000}"/>
    <cellStyle name="20% - Accent4 14" xfId="296" xr:uid="{00000000-0005-0000-0000-0000F0000000}"/>
    <cellStyle name="20% - Accent4 14 2" xfId="297" xr:uid="{00000000-0005-0000-0000-0000F1000000}"/>
    <cellStyle name="20% - Accent4 14 3" xfId="298" xr:uid="{00000000-0005-0000-0000-0000F2000000}"/>
    <cellStyle name="20% - Accent4 15" xfId="299" xr:uid="{00000000-0005-0000-0000-0000F3000000}"/>
    <cellStyle name="20% - Accent4 15 2" xfId="300" xr:uid="{00000000-0005-0000-0000-0000F4000000}"/>
    <cellStyle name="20% - Accent4 15 3" xfId="301" xr:uid="{00000000-0005-0000-0000-0000F5000000}"/>
    <cellStyle name="20% - Accent4 15 4" xfId="302" xr:uid="{00000000-0005-0000-0000-0000F6000000}"/>
    <cellStyle name="20% - Accent4 15 5" xfId="303" xr:uid="{00000000-0005-0000-0000-0000F7000000}"/>
    <cellStyle name="20% - Accent4 15 6" xfId="304" xr:uid="{00000000-0005-0000-0000-0000F8000000}"/>
    <cellStyle name="20% - Accent4 15 7" xfId="305" xr:uid="{00000000-0005-0000-0000-0000F9000000}"/>
    <cellStyle name="20% - Accent4 16" xfId="306" xr:uid="{00000000-0005-0000-0000-0000FA000000}"/>
    <cellStyle name="20% - Accent4 17" xfId="307" xr:uid="{00000000-0005-0000-0000-0000FB000000}"/>
    <cellStyle name="20% - Accent4 18" xfId="308" xr:uid="{00000000-0005-0000-0000-0000FC000000}"/>
    <cellStyle name="20% - Accent4 19" xfId="309" xr:uid="{00000000-0005-0000-0000-0000FD000000}"/>
    <cellStyle name="20% - Accent4 2" xfId="310" xr:uid="{00000000-0005-0000-0000-0000FE000000}"/>
    <cellStyle name="20% - Accent4 2 10" xfId="311" xr:uid="{00000000-0005-0000-0000-0000FF000000}"/>
    <cellStyle name="20% - Accent4 2 11" xfId="312" xr:uid="{00000000-0005-0000-0000-000000010000}"/>
    <cellStyle name="20% - Accent4 2 12" xfId="313" xr:uid="{00000000-0005-0000-0000-000001010000}"/>
    <cellStyle name="20% - Accent4 2 13" xfId="314" xr:uid="{00000000-0005-0000-0000-000002010000}"/>
    <cellStyle name="20% - Accent4 2 14" xfId="315" xr:uid="{00000000-0005-0000-0000-000003010000}"/>
    <cellStyle name="20% - Accent4 2 2" xfId="316" xr:uid="{00000000-0005-0000-0000-000004010000}"/>
    <cellStyle name="20% - Accent4 2 3" xfId="317" xr:uid="{00000000-0005-0000-0000-000005010000}"/>
    <cellStyle name="20% - Accent4 2 4" xfId="318" xr:uid="{00000000-0005-0000-0000-000006010000}"/>
    <cellStyle name="20% - Accent4 2 5" xfId="319" xr:uid="{00000000-0005-0000-0000-000007010000}"/>
    <cellStyle name="20% - Accent4 2 6" xfId="320" xr:uid="{00000000-0005-0000-0000-000008010000}"/>
    <cellStyle name="20% - Accent4 2 7" xfId="321" xr:uid="{00000000-0005-0000-0000-000009010000}"/>
    <cellStyle name="20% - Accent4 2 8" xfId="322" xr:uid="{00000000-0005-0000-0000-00000A010000}"/>
    <cellStyle name="20% - Accent4 2 9" xfId="323" xr:uid="{00000000-0005-0000-0000-00000B010000}"/>
    <cellStyle name="20% - Accent4 20" xfId="324" xr:uid="{00000000-0005-0000-0000-00000C010000}"/>
    <cellStyle name="20% - Accent4 21" xfId="325" xr:uid="{00000000-0005-0000-0000-00000D010000}"/>
    <cellStyle name="20% - Accent4 22" xfId="326" xr:uid="{00000000-0005-0000-0000-00000E010000}"/>
    <cellStyle name="20% - Accent4 23" xfId="327" xr:uid="{00000000-0005-0000-0000-00000F010000}"/>
    <cellStyle name="20% - Accent4 24" xfId="328" xr:uid="{00000000-0005-0000-0000-000010010000}"/>
    <cellStyle name="20% - Accent4 25" xfId="329" xr:uid="{00000000-0005-0000-0000-000011010000}"/>
    <cellStyle name="20% - Accent4 26" xfId="330" xr:uid="{00000000-0005-0000-0000-000012010000}"/>
    <cellStyle name="20% - Accent4 27" xfId="331" xr:uid="{00000000-0005-0000-0000-000013010000}"/>
    <cellStyle name="20% - Accent4 28" xfId="332" xr:uid="{00000000-0005-0000-0000-000014010000}"/>
    <cellStyle name="20% - Accent4 29" xfId="333" xr:uid="{00000000-0005-0000-0000-000015010000}"/>
    <cellStyle name="20% - Accent4 3" xfId="334" xr:uid="{00000000-0005-0000-0000-000016010000}"/>
    <cellStyle name="20% - Accent4 3 2" xfId="335" xr:uid="{00000000-0005-0000-0000-000017010000}"/>
    <cellStyle name="20% - Accent4 3 3" xfId="336" xr:uid="{00000000-0005-0000-0000-000018010000}"/>
    <cellStyle name="20% - Accent4 30" xfId="337" xr:uid="{00000000-0005-0000-0000-000019010000}"/>
    <cellStyle name="20% - Accent4 31" xfId="338" xr:uid="{00000000-0005-0000-0000-00001A010000}"/>
    <cellStyle name="20% - Accent4 32" xfId="339" xr:uid="{00000000-0005-0000-0000-00001B010000}"/>
    <cellStyle name="20% - Accent4 33" xfId="340" xr:uid="{00000000-0005-0000-0000-00001C010000}"/>
    <cellStyle name="20% - Accent4 34" xfId="341" xr:uid="{00000000-0005-0000-0000-00001D010000}"/>
    <cellStyle name="20% - Accent4 4" xfId="342" xr:uid="{00000000-0005-0000-0000-00001E010000}"/>
    <cellStyle name="20% - Accent4 4 2" xfId="343" xr:uid="{00000000-0005-0000-0000-00001F010000}"/>
    <cellStyle name="20% - Accent4 4 3" xfId="344" xr:uid="{00000000-0005-0000-0000-000020010000}"/>
    <cellStyle name="20% - Accent4 5" xfId="345" xr:uid="{00000000-0005-0000-0000-000021010000}"/>
    <cellStyle name="20% - Accent4 5 2" xfId="346" xr:uid="{00000000-0005-0000-0000-000022010000}"/>
    <cellStyle name="20% - Accent4 5 3" xfId="347" xr:uid="{00000000-0005-0000-0000-000023010000}"/>
    <cellStyle name="20% - Accent4 6" xfId="348" xr:uid="{00000000-0005-0000-0000-000024010000}"/>
    <cellStyle name="20% - Accent4 6 2" xfId="349" xr:uid="{00000000-0005-0000-0000-000025010000}"/>
    <cellStyle name="20% - Accent4 6 3" xfId="350" xr:uid="{00000000-0005-0000-0000-000026010000}"/>
    <cellStyle name="20% - Accent4 7" xfId="351" xr:uid="{00000000-0005-0000-0000-000027010000}"/>
    <cellStyle name="20% - Accent4 7 2" xfId="352" xr:uid="{00000000-0005-0000-0000-000028010000}"/>
    <cellStyle name="20% - Accent4 7 3" xfId="353" xr:uid="{00000000-0005-0000-0000-000029010000}"/>
    <cellStyle name="20% - Accent4 8" xfId="354" xr:uid="{00000000-0005-0000-0000-00002A010000}"/>
    <cellStyle name="20% - Accent4 8 2" xfId="355" xr:uid="{00000000-0005-0000-0000-00002B010000}"/>
    <cellStyle name="20% - Accent4 8 3" xfId="356" xr:uid="{00000000-0005-0000-0000-00002C010000}"/>
    <cellStyle name="20% - Accent4 9" xfId="357" xr:uid="{00000000-0005-0000-0000-00002D010000}"/>
    <cellStyle name="20% - Accent4 9 2" xfId="358" xr:uid="{00000000-0005-0000-0000-00002E010000}"/>
    <cellStyle name="20% - Accent4 9 3" xfId="359" xr:uid="{00000000-0005-0000-0000-00002F010000}"/>
    <cellStyle name="20% - Accent5 10" xfId="360" xr:uid="{00000000-0005-0000-0000-000030010000}"/>
    <cellStyle name="20% - Accent5 10 2" xfId="361" xr:uid="{00000000-0005-0000-0000-000031010000}"/>
    <cellStyle name="20% - Accent5 10 3" xfId="362" xr:uid="{00000000-0005-0000-0000-000032010000}"/>
    <cellStyle name="20% - Accent5 11" xfId="363" xr:uid="{00000000-0005-0000-0000-000033010000}"/>
    <cellStyle name="20% - Accent5 11 2" xfId="364" xr:uid="{00000000-0005-0000-0000-000034010000}"/>
    <cellStyle name="20% - Accent5 11 3" xfId="365" xr:uid="{00000000-0005-0000-0000-000035010000}"/>
    <cellStyle name="20% - Accent5 12" xfId="366" xr:uid="{00000000-0005-0000-0000-000036010000}"/>
    <cellStyle name="20% - Accent5 12 2" xfId="367" xr:uid="{00000000-0005-0000-0000-000037010000}"/>
    <cellStyle name="20% - Accent5 12 3" xfId="368" xr:uid="{00000000-0005-0000-0000-000038010000}"/>
    <cellStyle name="20% - Accent5 13" xfId="369" xr:uid="{00000000-0005-0000-0000-000039010000}"/>
    <cellStyle name="20% - Accent5 13 2" xfId="370" xr:uid="{00000000-0005-0000-0000-00003A010000}"/>
    <cellStyle name="20% - Accent5 13 3" xfId="371" xr:uid="{00000000-0005-0000-0000-00003B010000}"/>
    <cellStyle name="20% - Accent5 14" xfId="372" xr:uid="{00000000-0005-0000-0000-00003C010000}"/>
    <cellStyle name="20% - Accent5 14 2" xfId="373" xr:uid="{00000000-0005-0000-0000-00003D010000}"/>
    <cellStyle name="20% - Accent5 14 3" xfId="374" xr:uid="{00000000-0005-0000-0000-00003E010000}"/>
    <cellStyle name="20% - Accent5 15" xfId="375" xr:uid="{00000000-0005-0000-0000-00003F010000}"/>
    <cellStyle name="20% - Accent5 15 2" xfId="376" xr:uid="{00000000-0005-0000-0000-000040010000}"/>
    <cellStyle name="20% - Accent5 15 3" xfId="377" xr:uid="{00000000-0005-0000-0000-000041010000}"/>
    <cellStyle name="20% - Accent5 15 4" xfId="378" xr:uid="{00000000-0005-0000-0000-000042010000}"/>
    <cellStyle name="20% - Accent5 15 5" xfId="379" xr:uid="{00000000-0005-0000-0000-000043010000}"/>
    <cellStyle name="20% - Accent5 15 6" xfId="380" xr:uid="{00000000-0005-0000-0000-000044010000}"/>
    <cellStyle name="20% - Accent5 15 7" xfId="381" xr:uid="{00000000-0005-0000-0000-000045010000}"/>
    <cellStyle name="20% - Accent5 16" xfId="382" xr:uid="{00000000-0005-0000-0000-000046010000}"/>
    <cellStyle name="20% - Accent5 17" xfId="383" xr:uid="{00000000-0005-0000-0000-000047010000}"/>
    <cellStyle name="20% - Accent5 18" xfId="384" xr:uid="{00000000-0005-0000-0000-000048010000}"/>
    <cellStyle name="20% - Accent5 19" xfId="385" xr:uid="{00000000-0005-0000-0000-000049010000}"/>
    <cellStyle name="20% - Accent5 2" xfId="386" xr:uid="{00000000-0005-0000-0000-00004A010000}"/>
    <cellStyle name="20% - Accent5 2 10" xfId="387" xr:uid="{00000000-0005-0000-0000-00004B010000}"/>
    <cellStyle name="20% - Accent5 2 11" xfId="388" xr:uid="{00000000-0005-0000-0000-00004C010000}"/>
    <cellStyle name="20% - Accent5 2 12" xfId="389" xr:uid="{00000000-0005-0000-0000-00004D010000}"/>
    <cellStyle name="20% - Accent5 2 13" xfId="390" xr:uid="{00000000-0005-0000-0000-00004E010000}"/>
    <cellStyle name="20% - Accent5 2 14" xfId="391" xr:uid="{00000000-0005-0000-0000-00004F010000}"/>
    <cellStyle name="20% - Accent5 2 2" xfId="392" xr:uid="{00000000-0005-0000-0000-000050010000}"/>
    <cellStyle name="20% - Accent5 2 3" xfId="393" xr:uid="{00000000-0005-0000-0000-000051010000}"/>
    <cellStyle name="20% - Accent5 2 4" xfId="394" xr:uid="{00000000-0005-0000-0000-000052010000}"/>
    <cellStyle name="20% - Accent5 2 5" xfId="395" xr:uid="{00000000-0005-0000-0000-000053010000}"/>
    <cellStyle name="20% - Accent5 2 6" xfId="396" xr:uid="{00000000-0005-0000-0000-000054010000}"/>
    <cellStyle name="20% - Accent5 2 7" xfId="397" xr:uid="{00000000-0005-0000-0000-000055010000}"/>
    <cellStyle name="20% - Accent5 2 8" xfId="398" xr:uid="{00000000-0005-0000-0000-000056010000}"/>
    <cellStyle name="20% - Accent5 2 9" xfId="399" xr:uid="{00000000-0005-0000-0000-000057010000}"/>
    <cellStyle name="20% - Accent5 20" xfId="400" xr:uid="{00000000-0005-0000-0000-000058010000}"/>
    <cellStyle name="20% - Accent5 21" xfId="401" xr:uid="{00000000-0005-0000-0000-000059010000}"/>
    <cellStyle name="20% - Accent5 22" xfId="402" xr:uid="{00000000-0005-0000-0000-00005A010000}"/>
    <cellStyle name="20% - Accent5 23" xfId="403" xr:uid="{00000000-0005-0000-0000-00005B010000}"/>
    <cellStyle name="20% - Accent5 24" xfId="404" xr:uid="{00000000-0005-0000-0000-00005C010000}"/>
    <cellStyle name="20% - Accent5 25" xfId="405" xr:uid="{00000000-0005-0000-0000-00005D010000}"/>
    <cellStyle name="20% - Accent5 26" xfId="406" xr:uid="{00000000-0005-0000-0000-00005E010000}"/>
    <cellStyle name="20% - Accent5 27" xfId="407" xr:uid="{00000000-0005-0000-0000-00005F010000}"/>
    <cellStyle name="20% - Accent5 28" xfId="408" xr:uid="{00000000-0005-0000-0000-000060010000}"/>
    <cellStyle name="20% - Accent5 29" xfId="409" xr:uid="{00000000-0005-0000-0000-000061010000}"/>
    <cellStyle name="20% - Accent5 3" xfId="410" xr:uid="{00000000-0005-0000-0000-000062010000}"/>
    <cellStyle name="20% - Accent5 3 2" xfId="411" xr:uid="{00000000-0005-0000-0000-000063010000}"/>
    <cellStyle name="20% - Accent5 3 3" xfId="412" xr:uid="{00000000-0005-0000-0000-000064010000}"/>
    <cellStyle name="20% - Accent5 30" xfId="413" xr:uid="{00000000-0005-0000-0000-000065010000}"/>
    <cellStyle name="20% - Accent5 31" xfId="414" xr:uid="{00000000-0005-0000-0000-000066010000}"/>
    <cellStyle name="20% - Accent5 32" xfId="415" xr:uid="{00000000-0005-0000-0000-000067010000}"/>
    <cellStyle name="20% - Accent5 33" xfId="416" xr:uid="{00000000-0005-0000-0000-000068010000}"/>
    <cellStyle name="20% - Accent5 34" xfId="417" xr:uid="{00000000-0005-0000-0000-000069010000}"/>
    <cellStyle name="20% - Accent5 4" xfId="418" xr:uid="{00000000-0005-0000-0000-00006A010000}"/>
    <cellStyle name="20% - Accent5 4 2" xfId="419" xr:uid="{00000000-0005-0000-0000-00006B010000}"/>
    <cellStyle name="20% - Accent5 4 3" xfId="420" xr:uid="{00000000-0005-0000-0000-00006C010000}"/>
    <cellStyle name="20% - Accent5 5" xfId="421" xr:uid="{00000000-0005-0000-0000-00006D010000}"/>
    <cellStyle name="20% - Accent5 5 2" xfId="422" xr:uid="{00000000-0005-0000-0000-00006E010000}"/>
    <cellStyle name="20% - Accent5 5 3" xfId="423" xr:uid="{00000000-0005-0000-0000-00006F010000}"/>
    <cellStyle name="20% - Accent5 6" xfId="424" xr:uid="{00000000-0005-0000-0000-000070010000}"/>
    <cellStyle name="20% - Accent5 6 2" xfId="425" xr:uid="{00000000-0005-0000-0000-000071010000}"/>
    <cellStyle name="20% - Accent5 6 3" xfId="426" xr:uid="{00000000-0005-0000-0000-000072010000}"/>
    <cellStyle name="20% - Accent5 7" xfId="427" xr:uid="{00000000-0005-0000-0000-000073010000}"/>
    <cellStyle name="20% - Accent5 7 2" xfId="428" xr:uid="{00000000-0005-0000-0000-000074010000}"/>
    <cellStyle name="20% - Accent5 7 3" xfId="429" xr:uid="{00000000-0005-0000-0000-000075010000}"/>
    <cellStyle name="20% - Accent5 8" xfId="430" xr:uid="{00000000-0005-0000-0000-000076010000}"/>
    <cellStyle name="20% - Accent5 8 2" xfId="431" xr:uid="{00000000-0005-0000-0000-000077010000}"/>
    <cellStyle name="20% - Accent5 8 3" xfId="432" xr:uid="{00000000-0005-0000-0000-000078010000}"/>
    <cellStyle name="20% - Accent5 9" xfId="433" xr:uid="{00000000-0005-0000-0000-000079010000}"/>
    <cellStyle name="20% - Accent5 9 2" xfId="434" xr:uid="{00000000-0005-0000-0000-00007A010000}"/>
    <cellStyle name="20% - Accent5 9 3" xfId="435" xr:uid="{00000000-0005-0000-0000-00007B010000}"/>
    <cellStyle name="20% - Accent6 10" xfId="436" xr:uid="{00000000-0005-0000-0000-00007C010000}"/>
    <cellStyle name="20% - Accent6 10 2" xfId="437" xr:uid="{00000000-0005-0000-0000-00007D010000}"/>
    <cellStyle name="20% - Accent6 10 3" xfId="438" xr:uid="{00000000-0005-0000-0000-00007E010000}"/>
    <cellStyle name="20% - Accent6 11" xfId="439" xr:uid="{00000000-0005-0000-0000-00007F010000}"/>
    <cellStyle name="20% - Accent6 11 2" xfId="440" xr:uid="{00000000-0005-0000-0000-000080010000}"/>
    <cellStyle name="20% - Accent6 11 3" xfId="441" xr:uid="{00000000-0005-0000-0000-000081010000}"/>
    <cellStyle name="20% - Accent6 12" xfId="442" xr:uid="{00000000-0005-0000-0000-000082010000}"/>
    <cellStyle name="20% - Accent6 12 2" xfId="443" xr:uid="{00000000-0005-0000-0000-000083010000}"/>
    <cellStyle name="20% - Accent6 12 3" xfId="444" xr:uid="{00000000-0005-0000-0000-000084010000}"/>
    <cellStyle name="20% - Accent6 13" xfId="445" xr:uid="{00000000-0005-0000-0000-000085010000}"/>
    <cellStyle name="20% - Accent6 13 2" xfId="446" xr:uid="{00000000-0005-0000-0000-000086010000}"/>
    <cellStyle name="20% - Accent6 13 3" xfId="447" xr:uid="{00000000-0005-0000-0000-000087010000}"/>
    <cellStyle name="20% - Accent6 14" xfId="448" xr:uid="{00000000-0005-0000-0000-000088010000}"/>
    <cellStyle name="20% - Accent6 14 2" xfId="449" xr:uid="{00000000-0005-0000-0000-000089010000}"/>
    <cellStyle name="20% - Accent6 14 3" xfId="450" xr:uid="{00000000-0005-0000-0000-00008A010000}"/>
    <cellStyle name="20% - Accent6 15" xfId="451" xr:uid="{00000000-0005-0000-0000-00008B010000}"/>
    <cellStyle name="20% - Accent6 15 2" xfId="452" xr:uid="{00000000-0005-0000-0000-00008C010000}"/>
    <cellStyle name="20% - Accent6 15 3" xfId="453" xr:uid="{00000000-0005-0000-0000-00008D010000}"/>
    <cellStyle name="20% - Accent6 15 4" xfId="454" xr:uid="{00000000-0005-0000-0000-00008E010000}"/>
    <cellStyle name="20% - Accent6 15 5" xfId="455" xr:uid="{00000000-0005-0000-0000-00008F010000}"/>
    <cellStyle name="20% - Accent6 15 6" xfId="456" xr:uid="{00000000-0005-0000-0000-000090010000}"/>
    <cellStyle name="20% - Accent6 15 7" xfId="457" xr:uid="{00000000-0005-0000-0000-000091010000}"/>
    <cellStyle name="20% - Accent6 16" xfId="458" xr:uid="{00000000-0005-0000-0000-000092010000}"/>
    <cellStyle name="20% - Accent6 17" xfId="459" xr:uid="{00000000-0005-0000-0000-000093010000}"/>
    <cellStyle name="20% - Accent6 18" xfId="460" xr:uid="{00000000-0005-0000-0000-000094010000}"/>
    <cellStyle name="20% - Accent6 19" xfId="461" xr:uid="{00000000-0005-0000-0000-000095010000}"/>
    <cellStyle name="20% - Accent6 2" xfId="462" xr:uid="{00000000-0005-0000-0000-000096010000}"/>
    <cellStyle name="20% - Accent6 2 10" xfId="463" xr:uid="{00000000-0005-0000-0000-000097010000}"/>
    <cellStyle name="20% - Accent6 2 11" xfId="464" xr:uid="{00000000-0005-0000-0000-000098010000}"/>
    <cellStyle name="20% - Accent6 2 12" xfId="465" xr:uid="{00000000-0005-0000-0000-000099010000}"/>
    <cellStyle name="20% - Accent6 2 13" xfId="466" xr:uid="{00000000-0005-0000-0000-00009A010000}"/>
    <cellStyle name="20% - Accent6 2 14" xfId="467" xr:uid="{00000000-0005-0000-0000-00009B010000}"/>
    <cellStyle name="20% - Accent6 2 2" xfId="468" xr:uid="{00000000-0005-0000-0000-00009C010000}"/>
    <cellStyle name="20% - Accent6 2 3" xfId="469" xr:uid="{00000000-0005-0000-0000-00009D010000}"/>
    <cellStyle name="20% - Accent6 2 4" xfId="470" xr:uid="{00000000-0005-0000-0000-00009E010000}"/>
    <cellStyle name="20% - Accent6 2 5" xfId="471" xr:uid="{00000000-0005-0000-0000-00009F010000}"/>
    <cellStyle name="20% - Accent6 2 6" xfId="472" xr:uid="{00000000-0005-0000-0000-0000A0010000}"/>
    <cellStyle name="20% - Accent6 2 7" xfId="473" xr:uid="{00000000-0005-0000-0000-0000A1010000}"/>
    <cellStyle name="20% - Accent6 2 8" xfId="474" xr:uid="{00000000-0005-0000-0000-0000A2010000}"/>
    <cellStyle name="20% - Accent6 2 9" xfId="475" xr:uid="{00000000-0005-0000-0000-0000A3010000}"/>
    <cellStyle name="20% - Accent6 20" xfId="476" xr:uid="{00000000-0005-0000-0000-0000A4010000}"/>
    <cellStyle name="20% - Accent6 21" xfId="477" xr:uid="{00000000-0005-0000-0000-0000A5010000}"/>
    <cellStyle name="20% - Accent6 22" xfId="478" xr:uid="{00000000-0005-0000-0000-0000A6010000}"/>
    <cellStyle name="20% - Accent6 23" xfId="479" xr:uid="{00000000-0005-0000-0000-0000A7010000}"/>
    <cellStyle name="20% - Accent6 24" xfId="480" xr:uid="{00000000-0005-0000-0000-0000A8010000}"/>
    <cellStyle name="20% - Accent6 25" xfId="481" xr:uid="{00000000-0005-0000-0000-0000A9010000}"/>
    <cellStyle name="20% - Accent6 26" xfId="482" xr:uid="{00000000-0005-0000-0000-0000AA010000}"/>
    <cellStyle name="20% - Accent6 27" xfId="483" xr:uid="{00000000-0005-0000-0000-0000AB010000}"/>
    <cellStyle name="20% - Accent6 28" xfId="484" xr:uid="{00000000-0005-0000-0000-0000AC010000}"/>
    <cellStyle name="20% - Accent6 29" xfId="485" xr:uid="{00000000-0005-0000-0000-0000AD010000}"/>
    <cellStyle name="20% - Accent6 3" xfId="486" xr:uid="{00000000-0005-0000-0000-0000AE010000}"/>
    <cellStyle name="20% - Accent6 3 2" xfId="487" xr:uid="{00000000-0005-0000-0000-0000AF010000}"/>
    <cellStyle name="20% - Accent6 3 3" xfId="488" xr:uid="{00000000-0005-0000-0000-0000B0010000}"/>
    <cellStyle name="20% - Accent6 30" xfId="489" xr:uid="{00000000-0005-0000-0000-0000B1010000}"/>
    <cellStyle name="20% - Accent6 31" xfId="490" xr:uid="{00000000-0005-0000-0000-0000B2010000}"/>
    <cellStyle name="20% - Accent6 32" xfId="491" xr:uid="{00000000-0005-0000-0000-0000B3010000}"/>
    <cellStyle name="20% - Accent6 33" xfId="492" xr:uid="{00000000-0005-0000-0000-0000B4010000}"/>
    <cellStyle name="20% - Accent6 34" xfId="493" xr:uid="{00000000-0005-0000-0000-0000B5010000}"/>
    <cellStyle name="20% - Accent6 4" xfId="494" xr:uid="{00000000-0005-0000-0000-0000B6010000}"/>
    <cellStyle name="20% - Accent6 4 2" xfId="495" xr:uid="{00000000-0005-0000-0000-0000B7010000}"/>
    <cellStyle name="20% - Accent6 4 3" xfId="496" xr:uid="{00000000-0005-0000-0000-0000B8010000}"/>
    <cellStyle name="20% - Accent6 5" xfId="497" xr:uid="{00000000-0005-0000-0000-0000B9010000}"/>
    <cellStyle name="20% - Accent6 5 2" xfId="498" xr:uid="{00000000-0005-0000-0000-0000BA010000}"/>
    <cellStyle name="20% - Accent6 5 3" xfId="499" xr:uid="{00000000-0005-0000-0000-0000BB010000}"/>
    <cellStyle name="20% - Accent6 6" xfId="500" xr:uid="{00000000-0005-0000-0000-0000BC010000}"/>
    <cellStyle name="20% - Accent6 6 2" xfId="501" xr:uid="{00000000-0005-0000-0000-0000BD010000}"/>
    <cellStyle name="20% - Accent6 6 3" xfId="502" xr:uid="{00000000-0005-0000-0000-0000BE010000}"/>
    <cellStyle name="20% - Accent6 7" xfId="503" xr:uid="{00000000-0005-0000-0000-0000BF010000}"/>
    <cellStyle name="20% - Accent6 7 2" xfId="504" xr:uid="{00000000-0005-0000-0000-0000C0010000}"/>
    <cellStyle name="20% - Accent6 7 3" xfId="505" xr:uid="{00000000-0005-0000-0000-0000C1010000}"/>
    <cellStyle name="20% - Accent6 8" xfId="506" xr:uid="{00000000-0005-0000-0000-0000C2010000}"/>
    <cellStyle name="20% - Accent6 8 2" xfId="507" xr:uid="{00000000-0005-0000-0000-0000C3010000}"/>
    <cellStyle name="20% - Accent6 8 3" xfId="508" xr:uid="{00000000-0005-0000-0000-0000C4010000}"/>
    <cellStyle name="20% - Accent6 9" xfId="509" xr:uid="{00000000-0005-0000-0000-0000C5010000}"/>
    <cellStyle name="20% - Accent6 9 2" xfId="510" xr:uid="{00000000-0005-0000-0000-0000C6010000}"/>
    <cellStyle name="20% - Accent6 9 3" xfId="511" xr:uid="{00000000-0005-0000-0000-0000C7010000}"/>
    <cellStyle name="40% - Accent1 10" xfId="512" xr:uid="{00000000-0005-0000-0000-0000C8010000}"/>
    <cellStyle name="40% - Accent1 10 2" xfId="513" xr:uid="{00000000-0005-0000-0000-0000C9010000}"/>
    <cellStyle name="40% - Accent1 10 3" xfId="514" xr:uid="{00000000-0005-0000-0000-0000CA010000}"/>
    <cellStyle name="40% - Accent1 11" xfId="515" xr:uid="{00000000-0005-0000-0000-0000CB010000}"/>
    <cellStyle name="40% - Accent1 11 2" xfId="516" xr:uid="{00000000-0005-0000-0000-0000CC010000}"/>
    <cellStyle name="40% - Accent1 11 3" xfId="517" xr:uid="{00000000-0005-0000-0000-0000CD010000}"/>
    <cellStyle name="40% - Accent1 12" xfId="518" xr:uid="{00000000-0005-0000-0000-0000CE010000}"/>
    <cellStyle name="40% - Accent1 12 2" xfId="519" xr:uid="{00000000-0005-0000-0000-0000CF010000}"/>
    <cellStyle name="40% - Accent1 12 3" xfId="520" xr:uid="{00000000-0005-0000-0000-0000D0010000}"/>
    <cellStyle name="40% - Accent1 13" xfId="521" xr:uid="{00000000-0005-0000-0000-0000D1010000}"/>
    <cellStyle name="40% - Accent1 13 2" xfId="522" xr:uid="{00000000-0005-0000-0000-0000D2010000}"/>
    <cellStyle name="40% - Accent1 13 3" xfId="523" xr:uid="{00000000-0005-0000-0000-0000D3010000}"/>
    <cellStyle name="40% - Accent1 14" xfId="524" xr:uid="{00000000-0005-0000-0000-0000D4010000}"/>
    <cellStyle name="40% - Accent1 14 2" xfId="525" xr:uid="{00000000-0005-0000-0000-0000D5010000}"/>
    <cellStyle name="40% - Accent1 14 3" xfId="526" xr:uid="{00000000-0005-0000-0000-0000D6010000}"/>
    <cellStyle name="40% - Accent1 15" xfId="527" xr:uid="{00000000-0005-0000-0000-0000D7010000}"/>
    <cellStyle name="40% - Accent1 15 2" xfId="528" xr:uid="{00000000-0005-0000-0000-0000D8010000}"/>
    <cellStyle name="40% - Accent1 15 3" xfId="529" xr:uid="{00000000-0005-0000-0000-0000D9010000}"/>
    <cellStyle name="40% - Accent1 15 4" xfId="530" xr:uid="{00000000-0005-0000-0000-0000DA010000}"/>
    <cellStyle name="40% - Accent1 15 5" xfId="531" xr:uid="{00000000-0005-0000-0000-0000DB010000}"/>
    <cellStyle name="40% - Accent1 15 6" xfId="532" xr:uid="{00000000-0005-0000-0000-0000DC010000}"/>
    <cellStyle name="40% - Accent1 15 7" xfId="533" xr:uid="{00000000-0005-0000-0000-0000DD010000}"/>
    <cellStyle name="40% - Accent1 16" xfId="534" xr:uid="{00000000-0005-0000-0000-0000DE010000}"/>
    <cellStyle name="40% - Accent1 17" xfId="535" xr:uid="{00000000-0005-0000-0000-0000DF010000}"/>
    <cellStyle name="40% - Accent1 18" xfId="536" xr:uid="{00000000-0005-0000-0000-0000E0010000}"/>
    <cellStyle name="40% - Accent1 19" xfId="537" xr:uid="{00000000-0005-0000-0000-0000E1010000}"/>
    <cellStyle name="40% - Accent1 2" xfId="538" xr:uid="{00000000-0005-0000-0000-0000E2010000}"/>
    <cellStyle name="40% - Accent1 2 10" xfId="539" xr:uid="{00000000-0005-0000-0000-0000E3010000}"/>
    <cellStyle name="40% - Accent1 2 11" xfId="540" xr:uid="{00000000-0005-0000-0000-0000E4010000}"/>
    <cellStyle name="40% - Accent1 2 12" xfId="541" xr:uid="{00000000-0005-0000-0000-0000E5010000}"/>
    <cellStyle name="40% - Accent1 2 13" xfId="542" xr:uid="{00000000-0005-0000-0000-0000E6010000}"/>
    <cellStyle name="40% - Accent1 2 14" xfId="543" xr:uid="{00000000-0005-0000-0000-0000E7010000}"/>
    <cellStyle name="40% - Accent1 2 2" xfId="544" xr:uid="{00000000-0005-0000-0000-0000E8010000}"/>
    <cellStyle name="40% - Accent1 2 3" xfId="545" xr:uid="{00000000-0005-0000-0000-0000E9010000}"/>
    <cellStyle name="40% - Accent1 2 4" xfId="546" xr:uid="{00000000-0005-0000-0000-0000EA010000}"/>
    <cellStyle name="40% - Accent1 2 5" xfId="547" xr:uid="{00000000-0005-0000-0000-0000EB010000}"/>
    <cellStyle name="40% - Accent1 2 6" xfId="548" xr:uid="{00000000-0005-0000-0000-0000EC010000}"/>
    <cellStyle name="40% - Accent1 2 7" xfId="549" xr:uid="{00000000-0005-0000-0000-0000ED010000}"/>
    <cellStyle name="40% - Accent1 2 8" xfId="550" xr:uid="{00000000-0005-0000-0000-0000EE010000}"/>
    <cellStyle name="40% - Accent1 2 9" xfId="551" xr:uid="{00000000-0005-0000-0000-0000EF010000}"/>
    <cellStyle name="40% - Accent1 20" xfId="552" xr:uid="{00000000-0005-0000-0000-0000F0010000}"/>
    <cellStyle name="40% - Accent1 21" xfId="553" xr:uid="{00000000-0005-0000-0000-0000F1010000}"/>
    <cellStyle name="40% - Accent1 22" xfId="554" xr:uid="{00000000-0005-0000-0000-0000F2010000}"/>
    <cellStyle name="40% - Accent1 23" xfId="555" xr:uid="{00000000-0005-0000-0000-0000F3010000}"/>
    <cellStyle name="40% - Accent1 24" xfId="556" xr:uid="{00000000-0005-0000-0000-0000F4010000}"/>
    <cellStyle name="40% - Accent1 25" xfId="557" xr:uid="{00000000-0005-0000-0000-0000F5010000}"/>
    <cellStyle name="40% - Accent1 26" xfId="558" xr:uid="{00000000-0005-0000-0000-0000F6010000}"/>
    <cellStyle name="40% - Accent1 27" xfId="559" xr:uid="{00000000-0005-0000-0000-0000F7010000}"/>
    <cellStyle name="40% - Accent1 28" xfId="560" xr:uid="{00000000-0005-0000-0000-0000F8010000}"/>
    <cellStyle name="40% - Accent1 29" xfId="561" xr:uid="{00000000-0005-0000-0000-0000F9010000}"/>
    <cellStyle name="40% - Accent1 3" xfId="562" xr:uid="{00000000-0005-0000-0000-0000FA010000}"/>
    <cellStyle name="40% - Accent1 3 2" xfId="563" xr:uid="{00000000-0005-0000-0000-0000FB010000}"/>
    <cellStyle name="40% - Accent1 3 3" xfId="564" xr:uid="{00000000-0005-0000-0000-0000FC010000}"/>
    <cellStyle name="40% - Accent1 30" xfId="565" xr:uid="{00000000-0005-0000-0000-0000FD010000}"/>
    <cellStyle name="40% - Accent1 31" xfId="566" xr:uid="{00000000-0005-0000-0000-0000FE010000}"/>
    <cellStyle name="40% - Accent1 32" xfId="567" xr:uid="{00000000-0005-0000-0000-0000FF010000}"/>
    <cellStyle name="40% - Accent1 33" xfId="568" xr:uid="{00000000-0005-0000-0000-000000020000}"/>
    <cellStyle name="40% - Accent1 34" xfId="569" xr:uid="{00000000-0005-0000-0000-000001020000}"/>
    <cellStyle name="40% - Accent1 4" xfId="570" xr:uid="{00000000-0005-0000-0000-000002020000}"/>
    <cellStyle name="40% - Accent1 4 2" xfId="571" xr:uid="{00000000-0005-0000-0000-000003020000}"/>
    <cellStyle name="40% - Accent1 4 3" xfId="572" xr:uid="{00000000-0005-0000-0000-000004020000}"/>
    <cellStyle name="40% - Accent1 5" xfId="573" xr:uid="{00000000-0005-0000-0000-000005020000}"/>
    <cellStyle name="40% - Accent1 5 2" xfId="574" xr:uid="{00000000-0005-0000-0000-000006020000}"/>
    <cellStyle name="40% - Accent1 5 3" xfId="575" xr:uid="{00000000-0005-0000-0000-000007020000}"/>
    <cellStyle name="40% - Accent1 6" xfId="576" xr:uid="{00000000-0005-0000-0000-000008020000}"/>
    <cellStyle name="40% - Accent1 6 2" xfId="577" xr:uid="{00000000-0005-0000-0000-000009020000}"/>
    <cellStyle name="40% - Accent1 6 3" xfId="578" xr:uid="{00000000-0005-0000-0000-00000A020000}"/>
    <cellStyle name="40% - Accent1 7" xfId="579" xr:uid="{00000000-0005-0000-0000-00000B020000}"/>
    <cellStyle name="40% - Accent1 7 2" xfId="580" xr:uid="{00000000-0005-0000-0000-00000C020000}"/>
    <cellStyle name="40% - Accent1 7 3" xfId="581" xr:uid="{00000000-0005-0000-0000-00000D020000}"/>
    <cellStyle name="40% - Accent1 8" xfId="582" xr:uid="{00000000-0005-0000-0000-00000E020000}"/>
    <cellStyle name="40% - Accent1 8 2" xfId="583" xr:uid="{00000000-0005-0000-0000-00000F020000}"/>
    <cellStyle name="40% - Accent1 8 3" xfId="584" xr:uid="{00000000-0005-0000-0000-000010020000}"/>
    <cellStyle name="40% - Accent1 9" xfId="585" xr:uid="{00000000-0005-0000-0000-000011020000}"/>
    <cellStyle name="40% - Accent1 9 2" xfId="586" xr:uid="{00000000-0005-0000-0000-000012020000}"/>
    <cellStyle name="40% - Accent1 9 3" xfId="587" xr:uid="{00000000-0005-0000-0000-000013020000}"/>
    <cellStyle name="40% - Accent2 10" xfId="588" xr:uid="{00000000-0005-0000-0000-000014020000}"/>
    <cellStyle name="40% - Accent2 10 2" xfId="589" xr:uid="{00000000-0005-0000-0000-000015020000}"/>
    <cellStyle name="40% - Accent2 10 3" xfId="590" xr:uid="{00000000-0005-0000-0000-000016020000}"/>
    <cellStyle name="40% - Accent2 11" xfId="591" xr:uid="{00000000-0005-0000-0000-000017020000}"/>
    <cellStyle name="40% - Accent2 11 2" xfId="592" xr:uid="{00000000-0005-0000-0000-000018020000}"/>
    <cellStyle name="40% - Accent2 11 3" xfId="593" xr:uid="{00000000-0005-0000-0000-000019020000}"/>
    <cellStyle name="40% - Accent2 12" xfId="594" xr:uid="{00000000-0005-0000-0000-00001A020000}"/>
    <cellStyle name="40% - Accent2 12 2" xfId="595" xr:uid="{00000000-0005-0000-0000-00001B020000}"/>
    <cellStyle name="40% - Accent2 12 3" xfId="596" xr:uid="{00000000-0005-0000-0000-00001C020000}"/>
    <cellStyle name="40% - Accent2 13" xfId="597" xr:uid="{00000000-0005-0000-0000-00001D020000}"/>
    <cellStyle name="40% - Accent2 13 2" xfId="598" xr:uid="{00000000-0005-0000-0000-00001E020000}"/>
    <cellStyle name="40% - Accent2 13 3" xfId="599" xr:uid="{00000000-0005-0000-0000-00001F020000}"/>
    <cellStyle name="40% - Accent2 14" xfId="600" xr:uid="{00000000-0005-0000-0000-000020020000}"/>
    <cellStyle name="40% - Accent2 14 2" xfId="601" xr:uid="{00000000-0005-0000-0000-000021020000}"/>
    <cellStyle name="40% - Accent2 14 3" xfId="602" xr:uid="{00000000-0005-0000-0000-000022020000}"/>
    <cellStyle name="40% - Accent2 15" xfId="603" xr:uid="{00000000-0005-0000-0000-000023020000}"/>
    <cellStyle name="40% - Accent2 15 2" xfId="604" xr:uid="{00000000-0005-0000-0000-000024020000}"/>
    <cellStyle name="40% - Accent2 15 3" xfId="605" xr:uid="{00000000-0005-0000-0000-000025020000}"/>
    <cellStyle name="40% - Accent2 15 4" xfId="606" xr:uid="{00000000-0005-0000-0000-000026020000}"/>
    <cellStyle name="40% - Accent2 15 5" xfId="607" xr:uid="{00000000-0005-0000-0000-000027020000}"/>
    <cellStyle name="40% - Accent2 15 6" xfId="608" xr:uid="{00000000-0005-0000-0000-000028020000}"/>
    <cellStyle name="40% - Accent2 15 7" xfId="609" xr:uid="{00000000-0005-0000-0000-000029020000}"/>
    <cellStyle name="40% - Accent2 16" xfId="610" xr:uid="{00000000-0005-0000-0000-00002A020000}"/>
    <cellStyle name="40% - Accent2 17" xfId="611" xr:uid="{00000000-0005-0000-0000-00002B020000}"/>
    <cellStyle name="40% - Accent2 18" xfId="612" xr:uid="{00000000-0005-0000-0000-00002C020000}"/>
    <cellStyle name="40% - Accent2 19" xfId="613" xr:uid="{00000000-0005-0000-0000-00002D020000}"/>
    <cellStyle name="40% - Accent2 2" xfId="614" xr:uid="{00000000-0005-0000-0000-00002E020000}"/>
    <cellStyle name="40% - Accent2 2 10" xfId="615" xr:uid="{00000000-0005-0000-0000-00002F020000}"/>
    <cellStyle name="40% - Accent2 2 11" xfId="616" xr:uid="{00000000-0005-0000-0000-000030020000}"/>
    <cellStyle name="40% - Accent2 2 12" xfId="617" xr:uid="{00000000-0005-0000-0000-000031020000}"/>
    <cellStyle name="40% - Accent2 2 13" xfId="618" xr:uid="{00000000-0005-0000-0000-000032020000}"/>
    <cellStyle name="40% - Accent2 2 14" xfId="619" xr:uid="{00000000-0005-0000-0000-000033020000}"/>
    <cellStyle name="40% - Accent2 2 2" xfId="620" xr:uid="{00000000-0005-0000-0000-000034020000}"/>
    <cellStyle name="40% - Accent2 2 3" xfId="621" xr:uid="{00000000-0005-0000-0000-000035020000}"/>
    <cellStyle name="40% - Accent2 2 4" xfId="622" xr:uid="{00000000-0005-0000-0000-000036020000}"/>
    <cellStyle name="40% - Accent2 2 5" xfId="623" xr:uid="{00000000-0005-0000-0000-000037020000}"/>
    <cellStyle name="40% - Accent2 2 6" xfId="624" xr:uid="{00000000-0005-0000-0000-000038020000}"/>
    <cellStyle name="40% - Accent2 2 7" xfId="625" xr:uid="{00000000-0005-0000-0000-000039020000}"/>
    <cellStyle name="40% - Accent2 2 8" xfId="626" xr:uid="{00000000-0005-0000-0000-00003A020000}"/>
    <cellStyle name="40% - Accent2 2 9" xfId="627" xr:uid="{00000000-0005-0000-0000-00003B020000}"/>
    <cellStyle name="40% - Accent2 20" xfId="628" xr:uid="{00000000-0005-0000-0000-00003C020000}"/>
    <cellStyle name="40% - Accent2 21" xfId="629" xr:uid="{00000000-0005-0000-0000-00003D020000}"/>
    <cellStyle name="40% - Accent2 22" xfId="630" xr:uid="{00000000-0005-0000-0000-00003E020000}"/>
    <cellStyle name="40% - Accent2 23" xfId="631" xr:uid="{00000000-0005-0000-0000-00003F020000}"/>
    <cellStyle name="40% - Accent2 24" xfId="632" xr:uid="{00000000-0005-0000-0000-000040020000}"/>
    <cellStyle name="40% - Accent2 25" xfId="633" xr:uid="{00000000-0005-0000-0000-000041020000}"/>
    <cellStyle name="40% - Accent2 26" xfId="634" xr:uid="{00000000-0005-0000-0000-000042020000}"/>
    <cellStyle name="40% - Accent2 27" xfId="635" xr:uid="{00000000-0005-0000-0000-000043020000}"/>
    <cellStyle name="40% - Accent2 28" xfId="636" xr:uid="{00000000-0005-0000-0000-000044020000}"/>
    <cellStyle name="40% - Accent2 29" xfId="637" xr:uid="{00000000-0005-0000-0000-000045020000}"/>
    <cellStyle name="40% - Accent2 3" xfId="638" xr:uid="{00000000-0005-0000-0000-000046020000}"/>
    <cellStyle name="40% - Accent2 3 2" xfId="639" xr:uid="{00000000-0005-0000-0000-000047020000}"/>
    <cellStyle name="40% - Accent2 3 3" xfId="640" xr:uid="{00000000-0005-0000-0000-000048020000}"/>
    <cellStyle name="40% - Accent2 30" xfId="641" xr:uid="{00000000-0005-0000-0000-000049020000}"/>
    <cellStyle name="40% - Accent2 31" xfId="642" xr:uid="{00000000-0005-0000-0000-00004A020000}"/>
    <cellStyle name="40% - Accent2 32" xfId="643" xr:uid="{00000000-0005-0000-0000-00004B020000}"/>
    <cellStyle name="40% - Accent2 33" xfId="644" xr:uid="{00000000-0005-0000-0000-00004C020000}"/>
    <cellStyle name="40% - Accent2 34" xfId="645" xr:uid="{00000000-0005-0000-0000-00004D020000}"/>
    <cellStyle name="40% - Accent2 4" xfId="646" xr:uid="{00000000-0005-0000-0000-00004E020000}"/>
    <cellStyle name="40% - Accent2 4 2" xfId="647" xr:uid="{00000000-0005-0000-0000-00004F020000}"/>
    <cellStyle name="40% - Accent2 4 3" xfId="648" xr:uid="{00000000-0005-0000-0000-000050020000}"/>
    <cellStyle name="40% - Accent2 5" xfId="649" xr:uid="{00000000-0005-0000-0000-000051020000}"/>
    <cellStyle name="40% - Accent2 5 2" xfId="650" xr:uid="{00000000-0005-0000-0000-000052020000}"/>
    <cellStyle name="40% - Accent2 5 3" xfId="651" xr:uid="{00000000-0005-0000-0000-000053020000}"/>
    <cellStyle name="40% - Accent2 6" xfId="652" xr:uid="{00000000-0005-0000-0000-000054020000}"/>
    <cellStyle name="40% - Accent2 6 2" xfId="653" xr:uid="{00000000-0005-0000-0000-000055020000}"/>
    <cellStyle name="40% - Accent2 6 3" xfId="654" xr:uid="{00000000-0005-0000-0000-000056020000}"/>
    <cellStyle name="40% - Accent2 7" xfId="655" xr:uid="{00000000-0005-0000-0000-000057020000}"/>
    <cellStyle name="40% - Accent2 7 2" xfId="656" xr:uid="{00000000-0005-0000-0000-000058020000}"/>
    <cellStyle name="40% - Accent2 7 3" xfId="657" xr:uid="{00000000-0005-0000-0000-000059020000}"/>
    <cellStyle name="40% - Accent2 8" xfId="658" xr:uid="{00000000-0005-0000-0000-00005A020000}"/>
    <cellStyle name="40% - Accent2 8 2" xfId="659" xr:uid="{00000000-0005-0000-0000-00005B020000}"/>
    <cellStyle name="40% - Accent2 8 3" xfId="660" xr:uid="{00000000-0005-0000-0000-00005C020000}"/>
    <cellStyle name="40% - Accent2 9" xfId="661" xr:uid="{00000000-0005-0000-0000-00005D020000}"/>
    <cellStyle name="40% - Accent2 9 2" xfId="662" xr:uid="{00000000-0005-0000-0000-00005E020000}"/>
    <cellStyle name="40% - Accent2 9 3" xfId="663" xr:uid="{00000000-0005-0000-0000-00005F020000}"/>
    <cellStyle name="40% - Accent3 10" xfId="664" xr:uid="{00000000-0005-0000-0000-000060020000}"/>
    <cellStyle name="40% - Accent3 10 2" xfId="665" xr:uid="{00000000-0005-0000-0000-000061020000}"/>
    <cellStyle name="40% - Accent3 10 3" xfId="666" xr:uid="{00000000-0005-0000-0000-000062020000}"/>
    <cellStyle name="40% - Accent3 11" xfId="667" xr:uid="{00000000-0005-0000-0000-000063020000}"/>
    <cellStyle name="40% - Accent3 11 2" xfId="668" xr:uid="{00000000-0005-0000-0000-000064020000}"/>
    <cellStyle name="40% - Accent3 11 3" xfId="669" xr:uid="{00000000-0005-0000-0000-000065020000}"/>
    <cellStyle name="40% - Accent3 12" xfId="670" xr:uid="{00000000-0005-0000-0000-000066020000}"/>
    <cellStyle name="40% - Accent3 12 2" xfId="671" xr:uid="{00000000-0005-0000-0000-000067020000}"/>
    <cellStyle name="40% - Accent3 12 3" xfId="672" xr:uid="{00000000-0005-0000-0000-000068020000}"/>
    <cellStyle name="40% - Accent3 13" xfId="673" xr:uid="{00000000-0005-0000-0000-000069020000}"/>
    <cellStyle name="40% - Accent3 13 2" xfId="674" xr:uid="{00000000-0005-0000-0000-00006A020000}"/>
    <cellStyle name="40% - Accent3 13 3" xfId="675" xr:uid="{00000000-0005-0000-0000-00006B020000}"/>
    <cellStyle name="40% - Accent3 14" xfId="676" xr:uid="{00000000-0005-0000-0000-00006C020000}"/>
    <cellStyle name="40% - Accent3 14 2" xfId="677" xr:uid="{00000000-0005-0000-0000-00006D020000}"/>
    <cellStyle name="40% - Accent3 14 3" xfId="678" xr:uid="{00000000-0005-0000-0000-00006E020000}"/>
    <cellStyle name="40% - Accent3 15" xfId="679" xr:uid="{00000000-0005-0000-0000-00006F020000}"/>
    <cellStyle name="40% - Accent3 15 2" xfId="680" xr:uid="{00000000-0005-0000-0000-000070020000}"/>
    <cellStyle name="40% - Accent3 15 3" xfId="681" xr:uid="{00000000-0005-0000-0000-000071020000}"/>
    <cellStyle name="40% - Accent3 15 4" xfId="682" xr:uid="{00000000-0005-0000-0000-000072020000}"/>
    <cellStyle name="40% - Accent3 15 5" xfId="683" xr:uid="{00000000-0005-0000-0000-000073020000}"/>
    <cellStyle name="40% - Accent3 15 6" xfId="684" xr:uid="{00000000-0005-0000-0000-000074020000}"/>
    <cellStyle name="40% - Accent3 15 7" xfId="685" xr:uid="{00000000-0005-0000-0000-000075020000}"/>
    <cellStyle name="40% - Accent3 16" xfId="686" xr:uid="{00000000-0005-0000-0000-000076020000}"/>
    <cellStyle name="40% - Accent3 17" xfId="687" xr:uid="{00000000-0005-0000-0000-000077020000}"/>
    <cellStyle name="40% - Accent3 18" xfId="688" xr:uid="{00000000-0005-0000-0000-000078020000}"/>
    <cellStyle name="40% - Accent3 19" xfId="689" xr:uid="{00000000-0005-0000-0000-000079020000}"/>
    <cellStyle name="40% - Accent3 2" xfId="46" xr:uid="{00000000-0005-0000-0000-00007A020000}"/>
    <cellStyle name="40% - Accent3 2 10" xfId="691" xr:uid="{00000000-0005-0000-0000-00007B020000}"/>
    <cellStyle name="40% - Accent3 2 11" xfId="692" xr:uid="{00000000-0005-0000-0000-00007C020000}"/>
    <cellStyle name="40% - Accent3 2 12" xfId="693" xr:uid="{00000000-0005-0000-0000-00007D020000}"/>
    <cellStyle name="40% - Accent3 2 13" xfId="694" xr:uid="{00000000-0005-0000-0000-00007E020000}"/>
    <cellStyle name="40% - Accent3 2 14" xfId="695" xr:uid="{00000000-0005-0000-0000-00007F020000}"/>
    <cellStyle name="40% - Accent3 2 15" xfId="690" xr:uid="{00000000-0005-0000-0000-000080020000}"/>
    <cellStyle name="40% - Accent3 2 2" xfId="696" xr:uid="{00000000-0005-0000-0000-000081020000}"/>
    <cellStyle name="40% - Accent3 2 3" xfId="697" xr:uid="{00000000-0005-0000-0000-000082020000}"/>
    <cellStyle name="40% - Accent3 2 4" xfId="698" xr:uid="{00000000-0005-0000-0000-000083020000}"/>
    <cellStyle name="40% - Accent3 2 5" xfId="699" xr:uid="{00000000-0005-0000-0000-000084020000}"/>
    <cellStyle name="40% - Accent3 2 6" xfId="700" xr:uid="{00000000-0005-0000-0000-000085020000}"/>
    <cellStyle name="40% - Accent3 2 7" xfId="701" xr:uid="{00000000-0005-0000-0000-000086020000}"/>
    <cellStyle name="40% - Accent3 2 8" xfId="702" xr:uid="{00000000-0005-0000-0000-000087020000}"/>
    <cellStyle name="40% - Accent3 2 9" xfId="703" xr:uid="{00000000-0005-0000-0000-000088020000}"/>
    <cellStyle name="40% - Accent3 20" xfId="704" xr:uid="{00000000-0005-0000-0000-000089020000}"/>
    <cellStyle name="40% - Accent3 21" xfId="705" xr:uid="{00000000-0005-0000-0000-00008A020000}"/>
    <cellStyle name="40% - Accent3 22" xfId="706" xr:uid="{00000000-0005-0000-0000-00008B020000}"/>
    <cellStyle name="40% - Accent3 23" xfId="707" xr:uid="{00000000-0005-0000-0000-00008C020000}"/>
    <cellStyle name="40% - Accent3 24" xfId="708" xr:uid="{00000000-0005-0000-0000-00008D020000}"/>
    <cellStyle name="40% - Accent3 25" xfId="709" xr:uid="{00000000-0005-0000-0000-00008E020000}"/>
    <cellStyle name="40% - Accent3 26" xfId="710" xr:uid="{00000000-0005-0000-0000-00008F020000}"/>
    <cellStyle name="40% - Accent3 27" xfId="711" xr:uid="{00000000-0005-0000-0000-000090020000}"/>
    <cellStyle name="40% - Accent3 28" xfId="712" xr:uid="{00000000-0005-0000-0000-000091020000}"/>
    <cellStyle name="40% - Accent3 29" xfId="713" xr:uid="{00000000-0005-0000-0000-000092020000}"/>
    <cellStyle name="40% - Accent3 3" xfId="714" xr:uid="{00000000-0005-0000-0000-000093020000}"/>
    <cellStyle name="40% - Accent3 3 2" xfId="715" xr:uid="{00000000-0005-0000-0000-000094020000}"/>
    <cellStyle name="40% - Accent3 3 3" xfId="716" xr:uid="{00000000-0005-0000-0000-000095020000}"/>
    <cellStyle name="40% - Accent3 30" xfId="717" xr:uid="{00000000-0005-0000-0000-000096020000}"/>
    <cellStyle name="40% - Accent3 31" xfId="718" xr:uid="{00000000-0005-0000-0000-000097020000}"/>
    <cellStyle name="40% - Accent3 32" xfId="719" xr:uid="{00000000-0005-0000-0000-000098020000}"/>
    <cellStyle name="40% - Accent3 33" xfId="720" xr:uid="{00000000-0005-0000-0000-000099020000}"/>
    <cellStyle name="40% - Accent3 34" xfId="721" xr:uid="{00000000-0005-0000-0000-00009A020000}"/>
    <cellStyle name="40% - Accent3 4" xfId="722" xr:uid="{00000000-0005-0000-0000-00009B020000}"/>
    <cellStyle name="40% - Accent3 4 2" xfId="723" xr:uid="{00000000-0005-0000-0000-00009C020000}"/>
    <cellStyle name="40% - Accent3 4 3" xfId="724" xr:uid="{00000000-0005-0000-0000-00009D020000}"/>
    <cellStyle name="40% - Accent3 5" xfId="725" xr:uid="{00000000-0005-0000-0000-00009E020000}"/>
    <cellStyle name="40% - Accent3 5 2" xfId="726" xr:uid="{00000000-0005-0000-0000-00009F020000}"/>
    <cellStyle name="40% - Accent3 5 3" xfId="727" xr:uid="{00000000-0005-0000-0000-0000A0020000}"/>
    <cellStyle name="40% - Accent3 6" xfId="728" xr:uid="{00000000-0005-0000-0000-0000A1020000}"/>
    <cellStyle name="40% - Accent3 6 2" xfId="729" xr:uid="{00000000-0005-0000-0000-0000A2020000}"/>
    <cellStyle name="40% - Accent3 6 3" xfId="730" xr:uid="{00000000-0005-0000-0000-0000A3020000}"/>
    <cellStyle name="40% - Accent3 7" xfId="731" xr:uid="{00000000-0005-0000-0000-0000A4020000}"/>
    <cellStyle name="40% - Accent3 7 2" xfId="732" xr:uid="{00000000-0005-0000-0000-0000A5020000}"/>
    <cellStyle name="40% - Accent3 7 3" xfId="733" xr:uid="{00000000-0005-0000-0000-0000A6020000}"/>
    <cellStyle name="40% - Accent3 8" xfId="734" xr:uid="{00000000-0005-0000-0000-0000A7020000}"/>
    <cellStyle name="40% - Accent3 8 2" xfId="735" xr:uid="{00000000-0005-0000-0000-0000A8020000}"/>
    <cellStyle name="40% - Accent3 8 3" xfId="736" xr:uid="{00000000-0005-0000-0000-0000A9020000}"/>
    <cellStyle name="40% - Accent3 9" xfId="737" xr:uid="{00000000-0005-0000-0000-0000AA020000}"/>
    <cellStyle name="40% - Accent3 9 2" xfId="738" xr:uid="{00000000-0005-0000-0000-0000AB020000}"/>
    <cellStyle name="40% - Accent3 9 3" xfId="739" xr:uid="{00000000-0005-0000-0000-0000AC020000}"/>
    <cellStyle name="40% - Accent4 10" xfId="740" xr:uid="{00000000-0005-0000-0000-0000AD020000}"/>
    <cellStyle name="40% - Accent4 10 2" xfId="741" xr:uid="{00000000-0005-0000-0000-0000AE020000}"/>
    <cellStyle name="40% - Accent4 10 3" xfId="742" xr:uid="{00000000-0005-0000-0000-0000AF020000}"/>
    <cellStyle name="40% - Accent4 11" xfId="743" xr:uid="{00000000-0005-0000-0000-0000B0020000}"/>
    <cellStyle name="40% - Accent4 11 2" xfId="744" xr:uid="{00000000-0005-0000-0000-0000B1020000}"/>
    <cellStyle name="40% - Accent4 11 3" xfId="745" xr:uid="{00000000-0005-0000-0000-0000B2020000}"/>
    <cellStyle name="40% - Accent4 12" xfId="746" xr:uid="{00000000-0005-0000-0000-0000B3020000}"/>
    <cellStyle name="40% - Accent4 12 2" xfId="747" xr:uid="{00000000-0005-0000-0000-0000B4020000}"/>
    <cellStyle name="40% - Accent4 12 3" xfId="748" xr:uid="{00000000-0005-0000-0000-0000B5020000}"/>
    <cellStyle name="40% - Accent4 13" xfId="749" xr:uid="{00000000-0005-0000-0000-0000B6020000}"/>
    <cellStyle name="40% - Accent4 13 2" xfId="750" xr:uid="{00000000-0005-0000-0000-0000B7020000}"/>
    <cellStyle name="40% - Accent4 13 3" xfId="751" xr:uid="{00000000-0005-0000-0000-0000B8020000}"/>
    <cellStyle name="40% - Accent4 14" xfId="752" xr:uid="{00000000-0005-0000-0000-0000B9020000}"/>
    <cellStyle name="40% - Accent4 14 2" xfId="753" xr:uid="{00000000-0005-0000-0000-0000BA020000}"/>
    <cellStyle name="40% - Accent4 14 3" xfId="754" xr:uid="{00000000-0005-0000-0000-0000BB020000}"/>
    <cellStyle name="40% - Accent4 15" xfId="755" xr:uid="{00000000-0005-0000-0000-0000BC020000}"/>
    <cellStyle name="40% - Accent4 15 2" xfId="756" xr:uid="{00000000-0005-0000-0000-0000BD020000}"/>
    <cellStyle name="40% - Accent4 15 3" xfId="757" xr:uid="{00000000-0005-0000-0000-0000BE020000}"/>
    <cellStyle name="40% - Accent4 15 4" xfId="758" xr:uid="{00000000-0005-0000-0000-0000BF020000}"/>
    <cellStyle name="40% - Accent4 15 5" xfId="759" xr:uid="{00000000-0005-0000-0000-0000C0020000}"/>
    <cellStyle name="40% - Accent4 15 6" xfId="760" xr:uid="{00000000-0005-0000-0000-0000C1020000}"/>
    <cellStyle name="40% - Accent4 15 7" xfId="761" xr:uid="{00000000-0005-0000-0000-0000C2020000}"/>
    <cellStyle name="40% - Accent4 16" xfId="762" xr:uid="{00000000-0005-0000-0000-0000C3020000}"/>
    <cellStyle name="40% - Accent4 17" xfId="763" xr:uid="{00000000-0005-0000-0000-0000C4020000}"/>
    <cellStyle name="40% - Accent4 18" xfId="764" xr:uid="{00000000-0005-0000-0000-0000C5020000}"/>
    <cellStyle name="40% - Accent4 19" xfId="765" xr:uid="{00000000-0005-0000-0000-0000C6020000}"/>
    <cellStyle name="40% - Accent4 2" xfId="766" xr:uid="{00000000-0005-0000-0000-0000C7020000}"/>
    <cellStyle name="40% - Accent4 2 10" xfId="767" xr:uid="{00000000-0005-0000-0000-0000C8020000}"/>
    <cellStyle name="40% - Accent4 2 11" xfId="768" xr:uid="{00000000-0005-0000-0000-0000C9020000}"/>
    <cellStyle name="40% - Accent4 2 12" xfId="769" xr:uid="{00000000-0005-0000-0000-0000CA020000}"/>
    <cellStyle name="40% - Accent4 2 13" xfId="770" xr:uid="{00000000-0005-0000-0000-0000CB020000}"/>
    <cellStyle name="40% - Accent4 2 14" xfId="771" xr:uid="{00000000-0005-0000-0000-0000CC020000}"/>
    <cellStyle name="40% - Accent4 2 2" xfId="772" xr:uid="{00000000-0005-0000-0000-0000CD020000}"/>
    <cellStyle name="40% - Accent4 2 3" xfId="773" xr:uid="{00000000-0005-0000-0000-0000CE020000}"/>
    <cellStyle name="40% - Accent4 2 4" xfId="774" xr:uid="{00000000-0005-0000-0000-0000CF020000}"/>
    <cellStyle name="40% - Accent4 2 5" xfId="775" xr:uid="{00000000-0005-0000-0000-0000D0020000}"/>
    <cellStyle name="40% - Accent4 2 6" xfId="776" xr:uid="{00000000-0005-0000-0000-0000D1020000}"/>
    <cellStyle name="40% - Accent4 2 7" xfId="777" xr:uid="{00000000-0005-0000-0000-0000D2020000}"/>
    <cellStyle name="40% - Accent4 2 8" xfId="778" xr:uid="{00000000-0005-0000-0000-0000D3020000}"/>
    <cellStyle name="40% - Accent4 2 9" xfId="779" xr:uid="{00000000-0005-0000-0000-0000D4020000}"/>
    <cellStyle name="40% - Accent4 20" xfId="780" xr:uid="{00000000-0005-0000-0000-0000D5020000}"/>
    <cellStyle name="40% - Accent4 21" xfId="781" xr:uid="{00000000-0005-0000-0000-0000D6020000}"/>
    <cellStyle name="40% - Accent4 22" xfId="782" xr:uid="{00000000-0005-0000-0000-0000D7020000}"/>
    <cellStyle name="40% - Accent4 23" xfId="783" xr:uid="{00000000-0005-0000-0000-0000D8020000}"/>
    <cellStyle name="40% - Accent4 24" xfId="784" xr:uid="{00000000-0005-0000-0000-0000D9020000}"/>
    <cellStyle name="40% - Accent4 25" xfId="785" xr:uid="{00000000-0005-0000-0000-0000DA020000}"/>
    <cellStyle name="40% - Accent4 26" xfId="786" xr:uid="{00000000-0005-0000-0000-0000DB020000}"/>
    <cellStyle name="40% - Accent4 27" xfId="787" xr:uid="{00000000-0005-0000-0000-0000DC020000}"/>
    <cellStyle name="40% - Accent4 28" xfId="788" xr:uid="{00000000-0005-0000-0000-0000DD020000}"/>
    <cellStyle name="40% - Accent4 29" xfId="789" xr:uid="{00000000-0005-0000-0000-0000DE020000}"/>
    <cellStyle name="40% - Accent4 3" xfId="790" xr:uid="{00000000-0005-0000-0000-0000DF020000}"/>
    <cellStyle name="40% - Accent4 3 2" xfId="791" xr:uid="{00000000-0005-0000-0000-0000E0020000}"/>
    <cellStyle name="40% - Accent4 3 3" xfId="792" xr:uid="{00000000-0005-0000-0000-0000E1020000}"/>
    <cellStyle name="40% - Accent4 30" xfId="793" xr:uid="{00000000-0005-0000-0000-0000E2020000}"/>
    <cellStyle name="40% - Accent4 31" xfId="794" xr:uid="{00000000-0005-0000-0000-0000E3020000}"/>
    <cellStyle name="40% - Accent4 32" xfId="795" xr:uid="{00000000-0005-0000-0000-0000E4020000}"/>
    <cellStyle name="40% - Accent4 33" xfId="796" xr:uid="{00000000-0005-0000-0000-0000E5020000}"/>
    <cellStyle name="40% - Accent4 34" xfId="797" xr:uid="{00000000-0005-0000-0000-0000E6020000}"/>
    <cellStyle name="40% - Accent4 4" xfId="798" xr:uid="{00000000-0005-0000-0000-0000E7020000}"/>
    <cellStyle name="40% - Accent4 4 2" xfId="799" xr:uid="{00000000-0005-0000-0000-0000E8020000}"/>
    <cellStyle name="40% - Accent4 4 3" xfId="800" xr:uid="{00000000-0005-0000-0000-0000E9020000}"/>
    <cellStyle name="40% - Accent4 5" xfId="801" xr:uid="{00000000-0005-0000-0000-0000EA020000}"/>
    <cellStyle name="40% - Accent4 5 2" xfId="802" xr:uid="{00000000-0005-0000-0000-0000EB020000}"/>
    <cellStyle name="40% - Accent4 5 3" xfId="803" xr:uid="{00000000-0005-0000-0000-0000EC020000}"/>
    <cellStyle name="40% - Accent4 6" xfId="804" xr:uid="{00000000-0005-0000-0000-0000ED020000}"/>
    <cellStyle name="40% - Accent4 6 2" xfId="805" xr:uid="{00000000-0005-0000-0000-0000EE020000}"/>
    <cellStyle name="40% - Accent4 6 3" xfId="806" xr:uid="{00000000-0005-0000-0000-0000EF020000}"/>
    <cellStyle name="40% - Accent4 7" xfId="807" xr:uid="{00000000-0005-0000-0000-0000F0020000}"/>
    <cellStyle name="40% - Accent4 7 2" xfId="808" xr:uid="{00000000-0005-0000-0000-0000F1020000}"/>
    <cellStyle name="40% - Accent4 7 3" xfId="809" xr:uid="{00000000-0005-0000-0000-0000F2020000}"/>
    <cellStyle name="40% - Accent4 8" xfId="810" xr:uid="{00000000-0005-0000-0000-0000F3020000}"/>
    <cellStyle name="40% - Accent4 8 2" xfId="811" xr:uid="{00000000-0005-0000-0000-0000F4020000}"/>
    <cellStyle name="40% - Accent4 8 3" xfId="812" xr:uid="{00000000-0005-0000-0000-0000F5020000}"/>
    <cellStyle name="40% - Accent4 9" xfId="813" xr:uid="{00000000-0005-0000-0000-0000F6020000}"/>
    <cellStyle name="40% - Accent4 9 2" xfId="814" xr:uid="{00000000-0005-0000-0000-0000F7020000}"/>
    <cellStyle name="40% - Accent4 9 3" xfId="815" xr:uid="{00000000-0005-0000-0000-0000F8020000}"/>
    <cellStyle name="40% - Accent5 10" xfId="816" xr:uid="{00000000-0005-0000-0000-0000F9020000}"/>
    <cellStyle name="40% - Accent5 10 2" xfId="817" xr:uid="{00000000-0005-0000-0000-0000FA020000}"/>
    <cellStyle name="40% - Accent5 10 3" xfId="818" xr:uid="{00000000-0005-0000-0000-0000FB020000}"/>
    <cellStyle name="40% - Accent5 11" xfId="819" xr:uid="{00000000-0005-0000-0000-0000FC020000}"/>
    <cellStyle name="40% - Accent5 11 2" xfId="820" xr:uid="{00000000-0005-0000-0000-0000FD020000}"/>
    <cellStyle name="40% - Accent5 11 3" xfId="821" xr:uid="{00000000-0005-0000-0000-0000FE020000}"/>
    <cellStyle name="40% - Accent5 12" xfId="822" xr:uid="{00000000-0005-0000-0000-0000FF020000}"/>
    <cellStyle name="40% - Accent5 12 2" xfId="823" xr:uid="{00000000-0005-0000-0000-000000030000}"/>
    <cellStyle name="40% - Accent5 12 3" xfId="824" xr:uid="{00000000-0005-0000-0000-000001030000}"/>
    <cellStyle name="40% - Accent5 13" xfId="825" xr:uid="{00000000-0005-0000-0000-000002030000}"/>
    <cellStyle name="40% - Accent5 13 2" xfId="826" xr:uid="{00000000-0005-0000-0000-000003030000}"/>
    <cellStyle name="40% - Accent5 13 3" xfId="827" xr:uid="{00000000-0005-0000-0000-000004030000}"/>
    <cellStyle name="40% - Accent5 14" xfId="828" xr:uid="{00000000-0005-0000-0000-000005030000}"/>
    <cellStyle name="40% - Accent5 14 2" xfId="829" xr:uid="{00000000-0005-0000-0000-000006030000}"/>
    <cellStyle name="40% - Accent5 14 3" xfId="830" xr:uid="{00000000-0005-0000-0000-000007030000}"/>
    <cellStyle name="40% - Accent5 15" xfId="831" xr:uid="{00000000-0005-0000-0000-000008030000}"/>
    <cellStyle name="40% - Accent5 15 2" xfId="832" xr:uid="{00000000-0005-0000-0000-000009030000}"/>
    <cellStyle name="40% - Accent5 15 3" xfId="833" xr:uid="{00000000-0005-0000-0000-00000A030000}"/>
    <cellStyle name="40% - Accent5 15 4" xfId="834" xr:uid="{00000000-0005-0000-0000-00000B030000}"/>
    <cellStyle name="40% - Accent5 15 5" xfId="835" xr:uid="{00000000-0005-0000-0000-00000C030000}"/>
    <cellStyle name="40% - Accent5 15 6" xfId="836" xr:uid="{00000000-0005-0000-0000-00000D030000}"/>
    <cellStyle name="40% - Accent5 15 7" xfId="837" xr:uid="{00000000-0005-0000-0000-00000E030000}"/>
    <cellStyle name="40% - Accent5 16" xfId="838" xr:uid="{00000000-0005-0000-0000-00000F030000}"/>
    <cellStyle name="40% - Accent5 17" xfId="839" xr:uid="{00000000-0005-0000-0000-000010030000}"/>
    <cellStyle name="40% - Accent5 18" xfId="840" xr:uid="{00000000-0005-0000-0000-000011030000}"/>
    <cellStyle name="40% - Accent5 19" xfId="841" xr:uid="{00000000-0005-0000-0000-000012030000}"/>
    <cellStyle name="40% - Accent5 2" xfId="842" xr:uid="{00000000-0005-0000-0000-000013030000}"/>
    <cellStyle name="40% - Accent5 2 10" xfId="843" xr:uid="{00000000-0005-0000-0000-000014030000}"/>
    <cellStyle name="40% - Accent5 2 11" xfId="844" xr:uid="{00000000-0005-0000-0000-000015030000}"/>
    <cellStyle name="40% - Accent5 2 12" xfId="845" xr:uid="{00000000-0005-0000-0000-000016030000}"/>
    <cellStyle name="40% - Accent5 2 13" xfId="846" xr:uid="{00000000-0005-0000-0000-000017030000}"/>
    <cellStyle name="40% - Accent5 2 14" xfId="847" xr:uid="{00000000-0005-0000-0000-000018030000}"/>
    <cellStyle name="40% - Accent5 2 2" xfId="848" xr:uid="{00000000-0005-0000-0000-000019030000}"/>
    <cellStyle name="40% - Accent5 2 3" xfId="849" xr:uid="{00000000-0005-0000-0000-00001A030000}"/>
    <cellStyle name="40% - Accent5 2 4" xfId="850" xr:uid="{00000000-0005-0000-0000-00001B030000}"/>
    <cellStyle name="40% - Accent5 2 5" xfId="851" xr:uid="{00000000-0005-0000-0000-00001C030000}"/>
    <cellStyle name="40% - Accent5 2 6" xfId="852" xr:uid="{00000000-0005-0000-0000-00001D030000}"/>
    <cellStyle name="40% - Accent5 2 7" xfId="853" xr:uid="{00000000-0005-0000-0000-00001E030000}"/>
    <cellStyle name="40% - Accent5 2 8" xfId="854" xr:uid="{00000000-0005-0000-0000-00001F030000}"/>
    <cellStyle name="40% - Accent5 2 9" xfId="855" xr:uid="{00000000-0005-0000-0000-000020030000}"/>
    <cellStyle name="40% - Accent5 20" xfId="856" xr:uid="{00000000-0005-0000-0000-000021030000}"/>
    <cellStyle name="40% - Accent5 21" xfId="857" xr:uid="{00000000-0005-0000-0000-000022030000}"/>
    <cellStyle name="40% - Accent5 22" xfId="858" xr:uid="{00000000-0005-0000-0000-000023030000}"/>
    <cellStyle name="40% - Accent5 23" xfId="859" xr:uid="{00000000-0005-0000-0000-000024030000}"/>
    <cellStyle name="40% - Accent5 24" xfId="860" xr:uid="{00000000-0005-0000-0000-000025030000}"/>
    <cellStyle name="40% - Accent5 25" xfId="861" xr:uid="{00000000-0005-0000-0000-000026030000}"/>
    <cellStyle name="40% - Accent5 26" xfId="862" xr:uid="{00000000-0005-0000-0000-000027030000}"/>
    <cellStyle name="40% - Accent5 27" xfId="863" xr:uid="{00000000-0005-0000-0000-000028030000}"/>
    <cellStyle name="40% - Accent5 28" xfId="864" xr:uid="{00000000-0005-0000-0000-000029030000}"/>
    <cellStyle name="40% - Accent5 29" xfId="865" xr:uid="{00000000-0005-0000-0000-00002A030000}"/>
    <cellStyle name="40% - Accent5 3" xfId="866" xr:uid="{00000000-0005-0000-0000-00002B030000}"/>
    <cellStyle name="40% - Accent5 3 2" xfId="867" xr:uid="{00000000-0005-0000-0000-00002C030000}"/>
    <cellStyle name="40% - Accent5 3 3" xfId="868" xr:uid="{00000000-0005-0000-0000-00002D030000}"/>
    <cellStyle name="40% - Accent5 30" xfId="869" xr:uid="{00000000-0005-0000-0000-00002E030000}"/>
    <cellStyle name="40% - Accent5 31" xfId="870" xr:uid="{00000000-0005-0000-0000-00002F030000}"/>
    <cellStyle name="40% - Accent5 32" xfId="871" xr:uid="{00000000-0005-0000-0000-000030030000}"/>
    <cellStyle name="40% - Accent5 33" xfId="872" xr:uid="{00000000-0005-0000-0000-000031030000}"/>
    <cellStyle name="40% - Accent5 34" xfId="873" xr:uid="{00000000-0005-0000-0000-000032030000}"/>
    <cellStyle name="40% - Accent5 4" xfId="874" xr:uid="{00000000-0005-0000-0000-000033030000}"/>
    <cellStyle name="40% - Accent5 4 2" xfId="875" xr:uid="{00000000-0005-0000-0000-000034030000}"/>
    <cellStyle name="40% - Accent5 4 3" xfId="876" xr:uid="{00000000-0005-0000-0000-000035030000}"/>
    <cellStyle name="40% - Accent5 5" xfId="877" xr:uid="{00000000-0005-0000-0000-000036030000}"/>
    <cellStyle name="40% - Accent5 5 2" xfId="878" xr:uid="{00000000-0005-0000-0000-000037030000}"/>
    <cellStyle name="40% - Accent5 5 3" xfId="879" xr:uid="{00000000-0005-0000-0000-000038030000}"/>
    <cellStyle name="40% - Accent5 6" xfId="880" xr:uid="{00000000-0005-0000-0000-000039030000}"/>
    <cellStyle name="40% - Accent5 6 2" xfId="881" xr:uid="{00000000-0005-0000-0000-00003A030000}"/>
    <cellStyle name="40% - Accent5 6 3" xfId="882" xr:uid="{00000000-0005-0000-0000-00003B030000}"/>
    <cellStyle name="40% - Accent5 7" xfId="883" xr:uid="{00000000-0005-0000-0000-00003C030000}"/>
    <cellStyle name="40% - Accent5 7 2" xfId="884" xr:uid="{00000000-0005-0000-0000-00003D030000}"/>
    <cellStyle name="40% - Accent5 7 3" xfId="885" xr:uid="{00000000-0005-0000-0000-00003E030000}"/>
    <cellStyle name="40% - Accent5 8" xfId="886" xr:uid="{00000000-0005-0000-0000-00003F030000}"/>
    <cellStyle name="40% - Accent5 8 2" xfId="887" xr:uid="{00000000-0005-0000-0000-000040030000}"/>
    <cellStyle name="40% - Accent5 8 3" xfId="888" xr:uid="{00000000-0005-0000-0000-000041030000}"/>
    <cellStyle name="40% - Accent5 9" xfId="889" xr:uid="{00000000-0005-0000-0000-000042030000}"/>
    <cellStyle name="40% - Accent5 9 2" xfId="890" xr:uid="{00000000-0005-0000-0000-000043030000}"/>
    <cellStyle name="40% - Accent5 9 3" xfId="891" xr:uid="{00000000-0005-0000-0000-000044030000}"/>
    <cellStyle name="40% - Accent6 10" xfId="892" xr:uid="{00000000-0005-0000-0000-000045030000}"/>
    <cellStyle name="40% - Accent6 10 2" xfId="893" xr:uid="{00000000-0005-0000-0000-000046030000}"/>
    <cellStyle name="40% - Accent6 10 3" xfId="894" xr:uid="{00000000-0005-0000-0000-000047030000}"/>
    <cellStyle name="40% - Accent6 11" xfId="895" xr:uid="{00000000-0005-0000-0000-000048030000}"/>
    <cellStyle name="40% - Accent6 11 2" xfId="896" xr:uid="{00000000-0005-0000-0000-000049030000}"/>
    <cellStyle name="40% - Accent6 11 3" xfId="897" xr:uid="{00000000-0005-0000-0000-00004A030000}"/>
    <cellStyle name="40% - Accent6 12" xfId="898" xr:uid="{00000000-0005-0000-0000-00004B030000}"/>
    <cellStyle name="40% - Accent6 12 2" xfId="899" xr:uid="{00000000-0005-0000-0000-00004C030000}"/>
    <cellStyle name="40% - Accent6 12 3" xfId="900" xr:uid="{00000000-0005-0000-0000-00004D030000}"/>
    <cellStyle name="40% - Accent6 13" xfId="901" xr:uid="{00000000-0005-0000-0000-00004E030000}"/>
    <cellStyle name="40% - Accent6 13 2" xfId="902" xr:uid="{00000000-0005-0000-0000-00004F030000}"/>
    <cellStyle name="40% - Accent6 13 3" xfId="903" xr:uid="{00000000-0005-0000-0000-000050030000}"/>
    <cellStyle name="40% - Accent6 14" xfId="904" xr:uid="{00000000-0005-0000-0000-000051030000}"/>
    <cellStyle name="40% - Accent6 14 2" xfId="905" xr:uid="{00000000-0005-0000-0000-000052030000}"/>
    <cellStyle name="40% - Accent6 14 3" xfId="906" xr:uid="{00000000-0005-0000-0000-000053030000}"/>
    <cellStyle name="40% - Accent6 15" xfId="907" xr:uid="{00000000-0005-0000-0000-000054030000}"/>
    <cellStyle name="40% - Accent6 15 2" xfId="908" xr:uid="{00000000-0005-0000-0000-000055030000}"/>
    <cellStyle name="40% - Accent6 15 3" xfId="909" xr:uid="{00000000-0005-0000-0000-000056030000}"/>
    <cellStyle name="40% - Accent6 15 4" xfId="910" xr:uid="{00000000-0005-0000-0000-000057030000}"/>
    <cellStyle name="40% - Accent6 15 5" xfId="911" xr:uid="{00000000-0005-0000-0000-000058030000}"/>
    <cellStyle name="40% - Accent6 15 6" xfId="912" xr:uid="{00000000-0005-0000-0000-000059030000}"/>
    <cellStyle name="40% - Accent6 15 7" xfId="913" xr:uid="{00000000-0005-0000-0000-00005A030000}"/>
    <cellStyle name="40% - Accent6 16" xfId="914" xr:uid="{00000000-0005-0000-0000-00005B030000}"/>
    <cellStyle name="40% - Accent6 17" xfId="915" xr:uid="{00000000-0005-0000-0000-00005C030000}"/>
    <cellStyle name="40% - Accent6 18" xfId="916" xr:uid="{00000000-0005-0000-0000-00005D030000}"/>
    <cellStyle name="40% - Accent6 19" xfId="917" xr:uid="{00000000-0005-0000-0000-00005E030000}"/>
    <cellStyle name="40% - Accent6 2" xfId="918" xr:uid="{00000000-0005-0000-0000-00005F030000}"/>
    <cellStyle name="40% - Accent6 2 10" xfId="919" xr:uid="{00000000-0005-0000-0000-000060030000}"/>
    <cellStyle name="40% - Accent6 2 11" xfId="920" xr:uid="{00000000-0005-0000-0000-000061030000}"/>
    <cellStyle name="40% - Accent6 2 12" xfId="921" xr:uid="{00000000-0005-0000-0000-000062030000}"/>
    <cellStyle name="40% - Accent6 2 13" xfId="922" xr:uid="{00000000-0005-0000-0000-000063030000}"/>
    <cellStyle name="40% - Accent6 2 14" xfId="923" xr:uid="{00000000-0005-0000-0000-000064030000}"/>
    <cellStyle name="40% - Accent6 2 2" xfId="924" xr:uid="{00000000-0005-0000-0000-000065030000}"/>
    <cellStyle name="40% - Accent6 2 3" xfId="925" xr:uid="{00000000-0005-0000-0000-000066030000}"/>
    <cellStyle name="40% - Accent6 2 4" xfId="926" xr:uid="{00000000-0005-0000-0000-000067030000}"/>
    <cellStyle name="40% - Accent6 2 5" xfId="927" xr:uid="{00000000-0005-0000-0000-000068030000}"/>
    <cellStyle name="40% - Accent6 2 6" xfId="928" xr:uid="{00000000-0005-0000-0000-000069030000}"/>
    <cellStyle name="40% - Accent6 2 7" xfId="929" xr:uid="{00000000-0005-0000-0000-00006A030000}"/>
    <cellStyle name="40% - Accent6 2 8" xfId="930" xr:uid="{00000000-0005-0000-0000-00006B030000}"/>
    <cellStyle name="40% - Accent6 2 9" xfId="931" xr:uid="{00000000-0005-0000-0000-00006C030000}"/>
    <cellStyle name="40% - Accent6 20" xfId="932" xr:uid="{00000000-0005-0000-0000-00006D030000}"/>
    <cellStyle name="40% - Accent6 21" xfId="933" xr:uid="{00000000-0005-0000-0000-00006E030000}"/>
    <cellStyle name="40% - Accent6 22" xfId="934" xr:uid="{00000000-0005-0000-0000-00006F030000}"/>
    <cellStyle name="40% - Accent6 23" xfId="935" xr:uid="{00000000-0005-0000-0000-000070030000}"/>
    <cellStyle name="40% - Accent6 24" xfId="936" xr:uid="{00000000-0005-0000-0000-000071030000}"/>
    <cellStyle name="40% - Accent6 25" xfId="937" xr:uid="{00000000-0005-0000-0000-000072030000}"/>
    <cellStyle name="40% - Accent6 26" xfId="938" xr:uid="{00000000-0005-0000-0000-000073030000}"/>
    <cellStyle name="40% - Accent6 27" xfId="939" xr:uid="{00000000-0005-0000-0000-000074030000}"/>
    <cellStyle name="40% - Accent6 28" xfId="940" xr:uid="{00000000-0005-0000-0000-000075030000}"/>
    <cellStyle name="40% - Accent6 29" xfId="941" xr:uid="{00000000-0005-0000-0000-000076030000}"/>
    <cellStyle name="40% - Accent6 3" xfId="942" xr:uid="{00000000-0005-0000-0000-000077030000}"/>
    <cellStyle name="40% - Accent6 3 2" xfId="943" xr:uid="{00000000-0005-0000-0000-000078030000}"/>
    <cellStyle name="40% - Accent6 3 3" xfId="944" xr:uid="{00000000-0005-0000-0000-000079030000}"/>
    <cellStyle name="40% - Accent6 30" xfId="945" xr:uid="{00000000-0005-0000-0000-00007A030000}"/>
    <cellStyle name="40% - Accent6 31" xfId="946" xr:uid="{00000000-0005-0000-0000-00007B030000}"/>
    <cellStyle name="40% - Accent6 32" xfId="947" xr:uid="{00000000-0005-0000-0000-00007C030000}"/>
    <cellStyle name="40% - Accent6 33" xfId="948" xr:uid="{00000000-0005-0000-0000-00007D030000}"/>
    <cellStyle name="40% - Accent6 34" xfId="949" xr:uid="{00000000-0005-0000-0000-00007E030000}"/>
    <cellStyle name="40% - Accent6 4" xfId="950" xr:uid="{00000000-0005-0000-0000-00007F030000}"/>
    <cellStyle name="40% - Accent6 4 2" xfId="951" xr:uid="{00000000-0005-0000-0000-000080030000}"/>
    <cellStyle name="40% - Accent6 4 3" xfId="952" xr:uid="{00000000-0005-0000-0000-000081030000}"/>
    <cellStyle name="40% - Accent6 5" xfId="953" xr:uid="{00000000-0005-0000-0000-000082030000}"/>
    <cellStyle name="40% - Accent6 5 2" xfId="954" xr:uid="{00000000-0005-0000-0000-000083030000}"/>
    <cellStyle name="40% - Accent6 5 3" xfId="955" xr:uid="{00000000-0005-0000-0000-000084030000}"/>
    <cellStyle name="40% - Accent6 6" xfId="956" xr:uid="{00000000-0005-0000-0000-000085030000}"/>
    <cellStyle name="40% - Accent6 6 2" xfId="957" xr:uid="{00000000-0005-0000-0000-000086030000}"/>
    <cellStyle name="40% - Accent6 6 3" xfId="958" xr:uid="{00000000-0005-0000-0000-000087030000}"/>
    <cellStyle name="40% - Accent6 7" xfId="959" xr:uid="{00000000-0005-0000-0000-000088030000}"/>
    <cellStyle name="40% - Accent6 7 2" xfId="960" xr:uid="{00000000-0005-0000-0000-000089030000}"/>
    <cellStyle name="40% - Accent6 7 3" xfId="961" xr:uid="{00000000-0005-0000-0000-00008A030000}"/>
    <cellStyle name="40% - Accent6 8" xfId="962" xr:uid="{00000000-0005-0000-0000-00008B030000}"/>
    <cellStyle name="40% - Accent6 8 2" xfId="963" xr:uid="{00000000-0005-0000-0000-00008C030000}"/>
    <cellStyle name="40% - Accent6 8 3" xfId="964" xr:uid="{00000000-0005-0000-0000-00008D030000}"/>
    <cellStyle name="40% - Accent6 9" xfId="965" xr:uid="{00000000-0005-0000-0000-00008E030000}"/>
    <cellStyle name="40% - Accent6 9 2" xfId="966" xr:uid="{00000000-0005-0000-0000-00008F030000}"/>
    <cellStyle name="40% - Accent6 9 3" xfId="967" xr:uid="{00000000-0005-0000-0000-000090030000}"/>
    <cellStyle name="60% - Accent1 10" xfId="968" xr:uid="{00000000-0005-0000-0000-000091030000}"/>
    <cellStyle name="60% - Accent1 10 2" xfId="969" xr:uid="{00000000-0005-0000-0000-000092030000}"/>
    <cellStyle name="60% - Accent1 10 3" xfId="970" xr:uid="{00000000-0005-0000-0000-000093030000}"/>
    <cellStyle name="60% - Accent1 11" xfId="971" xr:uid="{00000000-0005-0000-0000-000094030000}"/>
    <cellStyle name="60% - Accent1 11 2" xfId="972" xr:uid="{00000000-0005-0000-0000-000095030000}"/>
    <cellStyle name="60% - Accent1 11 3" xfId="973" xr:uid="{00000000-0005-0000-0000-000096030000}"/>
    <cellStyle name="60% - Accent1 12" xfId="974" xr:uid="{00000000-0005-0000-0000-000097030000}"/>
    <cellStyle name="60% - Accent1 12 2" xfId="975" xr:uid="{00000000-0005-0000-0000-000098030000}"/>
    <cellStyle name="60% - Accent1 12 3" xfId="976" xr:uid="{00000000-0005-0000-0000-000099030000}"/>
    <cellStyle name="60% - Accent1 13" xfId="977" xr:uid="{00000000-0005-0000-0000-00009A030000}"/>
    <cellStyle name="60% - Accent1 13 2" xfId="978" xr:uid="{00000000-0005-0000-0000-00009B030000}"/>
    <cellStyle name="60% - Accent1 13 3" xfId="979" xr:uid="{00000000-0005-0000-0000-00009C030000}"/>
    <cellStyle name="60% - Accent1 14" xfId="980" xr:uid="{00000000-0005-0000-0000-00009D030000}"/>
    <cellStyle name="60% - Accent1 14 2" xfId="981" xr:uid="{00000000-0005-0000-0000-00009E030000}"/>
    <cellStyle name="60% - Accent1 14 3" xfId="982" xr:uid="{00000000-0005-0000-0000-00009F030000}"/>
    <cellStyle name="60% - Accent1 15" xfId="983" xr:uid="{00000000-0005-0000-0000-0000A0030000}"/>
    <cellStyle name="60% - Accent1 15 2" xfId="984" xr:uid="{00000000-0005-0000-0000-0000A1030000}"/>
    <cellStyle name="60% - Accent1 15 3" xfId="985" xr:uid="{00000000-0005-0000-0000-0000A2030000}"/>
    <cellStyle name="60% - Accent1 15 4" xfId="986" xr:uid="{00000000-0005-0000-0000-0000A3030000}"/>
    <cellStyle name="60% - Accent1 15 5" xfId="987" xr:uid="{00000000-0005-0000-0000-0000A4030000}"/>
    <cellStyle name="60% - Accent1 15 6" xfId="988" xr:uid="{00000000-0005-0000-0000-0000A5030000}"/>
    <cellStyle name="60% - Accent1 15 7" xfId="989" xr:uid="{00000000-0005-0000-0000-0000A6030000}"/>
    <cellStyle name="60% - Accent1 16" xfId="990" xr:uid="{00000000-0005-0000-0000-0000A7030000}"/>
    <cellStyle name="60% - Accent1 17" xfId="991" xr:uid="{00000000-0005-0000-0000-0000A8030000}"/>
    <cellStyle name="60% - Accent1 18" xfId="992" xr:uid="{00000000-0005-0000-0000-0000A9030000}"/>
    <cellStyle name="60% - Accent1 19" xfId="993" xr:uid="{00000000-0005-0000-0000-0000AA030000}"/>
    <cellStyle name="60% - Accent1 2" xfId="994" xr:uid="{00000000-0005-0000-0000-0000AB030000}"/>
    <cellStyle name="60% - Accent1 2 10" xfId="995" xr:uid="{00000000-0005-0000-0000-0000AC030000}"/>
    <cellStyle name="60% - Accent1 2 11" xfId="996" xr:uid="{00000000-0005-0000-0000-0000AD030000}"/>
    <cellStyle name="60% - Accent1 2 12" xfId="997" xr:uid="{00000000-0005-0000-0000-0000AE030000}"/>
    <cellStyle name="60% - Accent1 2 13" xfId="998" xr:uid="{00000000-0005-0000-0000-0000AF030000}"/>
    <cellStyle name="60% - Accent1 2 14" xfId="999" xr:uid="{00000000-0005-0000-0000-0000B0030000}"/>
    <cellStyle name="60% - Accent1 2 2" xfId="1000" xr:uid="{00000000-0005-0000-0000-0000B1030000}"/>
    <cellStyle name="60% - Accent1 2 3" xfId="1001" xr:uid="{00000000-0005-0000-0000-0000B2030000}"/>
    <cellStyle name="60% - Accent1 2 4" xfId="1002" xr:uid="{00000000-0005-0000-0000-0000B3030000}"/>
    <cellStyle name="60% - Accent1 2 5" xfId="1003" xr:uid="{00000000-0005-0000-0000-0000B4030000}"/>
    <cellStyle name="60% - Accent1 2 6" xfId="1004" xr:uid="{00000000-0005-0000-0000-0000B5030000}"/>
    <cellStyle name="60% - Accent1 2 7" xfId="1005" xr:uid="{00000000-0005-0000-0000-0000B6030000}"/>
    <cellStyle name="60% - Accent1 2 8" xfId="1006" xr:uid="{00000000-0005-0000-0000-0000B7030000}"/>
    <cellStyle name="60% - Accent1 2 9" xfId="1007" xr:uid="{00000000-0005-0000-0000-0000B8030000}"/>
    <cellStyle name="60% - Accent1 20" xfId="1008" xr:uid="{00000000-0005-0000-0000-0000B9030000}"/>
    <cellStyle name="60% - Accent1 21" xfId="1009" xr:uid="{00000000-0005-0000-0000-0000BA030000}"/>
    <cellStyle name="60% - Accent1 22" xfId="1010" xr:uid="{00000000-0005-0000-0000-0000BB030000}"/>
    <cellStyle name="60% - Accent1 23" xfId="1011" xr:uid="{00000000-0005-0000-0000-0000BC030000}"/>
    <cellStyle name="60% - Accent1 24" xfId="1012" xr:uid="{00000000-0005-0000-0000-0000BD030000}"/>
    <cellStyle name="60% - Accent1 25" xfId="1013" xr:uid="{00000000-0005-0000-0000-0000BE030000}"/>
    <cellStyle name="60% - Accent1 26" xfId="1014" xr:uid="{00000000-0005-0000-0000-0000BF030000}"/>
    <cellStyle name="60% - Accent1 27" xfId="1015" xr:uid="{00000000-0005-0000-0000-0000C0030000}"/>
    <cellStyle name="60% - Accent1 28" xfId="1016" xr:uid="{00000000-0005-0000-0000-0000C1030000}"/>
    <cellStyle name="60% - Accent1 29" xfId="1017" xr:uid="{00000000-0005-0000-0000-0000C2030000}"/>
    <cellStyle name="60% - Accent1 3" xfId="1018" xr:uid="{00000000-0005-0000-0000-0000C3030000}"/>
    <cellStyle name="60% - Accent1 3 2" xfId="1019" xr:uid="{00000000-0005-0000-0000-0000C4030000}"/>
    <cellStyle name="60% - Accent1 3 3" xfId="1020" xr:uid="{00000000-0005-0000-0000-0000C5030000}"/>
    <cellStyle name="60% - Accent1 30" xfId="1021" xr:uid="{00000000-0005-0000-0000-0000C6030000}"/>
    <cellStyle name="60% - Accent1 31" xfId="1022" xr:uid="{00000000-0005-0000-0000-0000C7030000}"/>
    <cellStyle name="60% - Accent1 32" xfId="1023" xr:uid="{00000000-0005-0000-0000-0000C8030000}"/>
    <cellStyle name="60% - Accent1 33" xfId="1024" xr:uid="{00000000-0005-0000-0000-0000C9030000}"/>
    <cellStyle name="60% - Accent1 34" xfId="1025" xr:uid="{00000000-0005-0000-0000-0000CA030000}"/>
    <cellStyle name="60% - Accent1 4" xfId="1026" xr:uid="{00000000-0005-0000-0000-0000CB030000}"/>
    <cellStyle name="60% - Accent1 4 2" xfId="1027" xr:uid="{00000000-0005-0000-0000-0000CC030000}"/>
    <cellStyle name="60% - Accent1 4 3" xfId="1028" xr:uid="{00000000-0005-0000-0000-0000CD030000}"/>
    <cellStyle name="60% - Accent1 5" xfId="1029" xr:uid="{00000000-0005-0000-0000-0000CE030000}"/>
    <cellStyle name="60% - Accent1 5 2" xfId="1030" xr:uid="{00000000-0005-0000-0000-0000CF030000}"/>
    <cellStyle name="60% - Accent1 5 3" xfId="1031" xr:uid="{00000000-0005-0000-0000-0000D0030000}"/>
    <cellStyle name="60% - Accent1 6" xfId="1032" xr:uid="{00000000-0005-0000-0000-0000D1030000}"/>
    <cellStyle name="60% - Accent1 6 2" xfId="1033" xr:uid="{00000000-0005-0000-0000-0000D2030000}"/>
    <cellStyle name="60% - Accent1 6 3" xfId="1034" xr:uid="{00000000-0005-0000-0000-0000D3030000}"/>
    <cellStyle name="60% - Accent1 7" xfId="1035" xr:uid="{00000000-0005-0000-0000-0000D4030000}"/>
    <cellStyle name="60% - Accent1 7 2" xfId="1036" xr:uid="{00000000-0005-0000-0000-0000D5030000}"/>
    <cellStyle name="60% - Accent1 7 3" xfId="1037" xr:uid="{00000000-0005-0000-0000-0000D6030000}"/>
    <cellStyle name="60% - Accent1 8" xfId="1038" xr:uid="{00000000-0005-0000-0000-0000D7030000}"/>
    <cellStyle name="60% - Accent1 8 2" xfId="1039" xr:uid="{00000000-0005-0000-0000-0000D8030000}"/>
    <cellStyle name="60% - Accent1 8 3" xfId="1040" xr:uid="{00000000-0005-0000-0000-0000D9030000}"/>
    <cellStyle name="60% - Accent1 9" xfId="1041" xr:uid="{00000000-0005-0000-0000-0000DA030000}"/>
    <cellStyle name="60% - Accent1 9 2" xfId="1042" xr:uid="{00000000-0005-0000-0000-0000DB030000}"/>
    <cellStyle name="60% - Accent1 9 3" xfId="1043" xr:uid="{00000000-0005-0000-0000-0000DC030000}"/>
    <cellStyle name="60% - Accent2 10" xfId="1044" xr:uid="{00000000-0005-0000-0000-0000DD030000}"/>
    <cellStyle name="60% - Accent2 10 2" xfId="1045" xr:uid="{00000000-0005-0000-0000-0000DE030000}"/>
    <cellStyle name="60% - Accent2 10 3" xfId="1046" xr:uid="{00000000-0005-0000-0000-0000DF030000}"/>
    <cellStyle name="60% - Accent2 11" xfId="1047" xr:uid="{00000000-0005-0000-0000-0000E0030000}"/>
    <cellStyle name="60% - Accent2 11 2" xfId="1048" xr:uid="{00000000-0005-0000-0000-0000E1030000}"/>
    <cellStyle name="60% - Accent2 11 3" xfId="1049" xr:uid="{00000000-0005-0000-0000-0000E2030000}"/>
    <cellStyle name="60% - Accent2 12" xfId="1050" xr:uid="{00000000-0005-0000-0000-0000E3030000}"/>
    <cellStyle name="60% - Accent2 12 2" xfId="1051" xr:uid="{00000000-0005-0000-0000-0000E4030000}"/>
    <cellStyle name="60% - Accent2 12 3" xfId="1052" xr:uid="{00000000-0005-0000-0000-0000E5030000}"/>
    <cellStyle name="60% - Accent2 13" xfId="1053" xr:uid="{00000000-0005-0000-0000-0000E6030000}"/>
    <cellStyle name="60% - Accent2 13 2" xfId="1054" xr:uid="{00000000-0005-0000-0000-0000E7030000}"/>
    <cellStyle name="60% - Accent2 13 3" xfId="1055" xr:uid="{00000000-0005-0000-0000-0000E8030000}"/>
    <cellStyle name="60% - Accent2 14" xfId="1056" xr:uid="{00000000-0005-0000-0000-0000E9030000}"/>
    <cellStyle name="60% - Accent2 14 2" xfId="1057" xr:uid="{00000000-0005-0000-0000-0000EA030000}"/>
    <cellStyle name="60% - Accent2 14 3" xfId="1058" xr:uid="{00000000-0005-0000-0000-0000EB030000}"/>
    <cellStyle name="60% - Accent2 15" xfId="1059" xr:uid="{00000000-0005-0000-0000-0000EC030000}"/>
    <cellStyle name="60% - Accent2 15 2" xfId="1060" xr:uid="{00000000-0005-0000-0000-0000ED030000}"/>
    <cellStyle name="60% - Accent2 15 3" xfId="1061" xr:uid="{00000000-0005-0000-0000-0000EE030000}"/>
    <cellStyle name="60% - Accent2 15 4" xfId="1062" xr:uid="{00000000-0005-0000-0000-0000EF030000}"/>
    <cellStyle name="60% - Accent2 15 5" xfId="1063" xr:uid="{00000000-0005-0000-0000-0000F0030000}"/>
    <cellStyle name="60% - Accent2 15 6" xfId="1064" xr:uid="{00000000-0005-0000-0000-0000F1030000}"/>
    <cellStyle name="60% - Accent2 15 7" xfId="1065" xr:uid="{00000000-0005-0000-0000-0000F2030000}"/>
    <cellStyle name="60% - Accent2 16" xfId="1066" xr:uid="{00000000-0005-0000-0000-0000F3030000}"/>
    <cellStyle name="60% - Accent2 17" xfId="1067" xr:uid="{00000000-0005-0000-0000-0000F4030000}"/>
    <cellStyle name="60% - Accent2 18" xfId="1068" xr:uid="{00000000-0005-0000-0000-0000F5030000}"/>
    <cellStyle name="60% - Accent2 19" xfId="1069" xr:uid="{00000000-0005-0000-0000-0000F6030000}"/>
    <cellStyle name="60% - Accent2 2" xfId="1070" xr:uid="{00000000-0005-0000-0000-0000F7030000}"/>
    <cellStyle name="60% - Accent2 2 10" xfId="1071" xr:uid="{00000000-0005-0000-0000-0000F8030000}"/>
    <cellStyle name="60% - Accent2 2 11" xfId="1072" xr:uid="{00000000-0005-0000-0000-0000F9030000}"/>
    <cellStyle name="60% - Accent2 2 12" xfId="1073" xr:uid="{00000000-0005-0000-0000-0000FA030000}"/>
    <cellStyle name="60% - Accent2 2 13" xfId="1074" xr:uid="{00000000-0005-0000-0000-0000FB030000}"/>
    <cellStyle name="60% - Accent2 2 14" xfId="1075" xr:uid="{00000000-0005-0000-0000-0000FC030000}"/>
    <cellStyle name="60% - Accent2 2 2" xfId="1076" xr:uid="{00000000-0005-0000-0000-0000FD030000}"/>
    <cellStyle name="60% - Accent2 2 3" xfId="1077" xr:uid="{00000000-0005-0000-0000-0000FE030000}"/>
    <cellStyle name="60% - Accent2 2 4" xfId="1078" xr:uid="{00000000-0005-0000-0000-0000FF030000}"/>
    <cellStyle name="60% - Accent2 2 5" xfId="1079" xr:uid="{00000000-0005-0000-0000-000000040000}"/>
    <cellStyle name="60% - Accent2 2 6" xfId="1080" xr:uid="{00000000-0005-0000-0000-000001040000}"/>
    <cellStyle name="60% - Accent2 2 7" xfId="1081" xr:uid="{00000000-0005-0000-0000-000002040000}"/>
    <cellStyle name="60% - Accent2 2 8" xfId="1082" xr:uid="{00000000-0005-0000-0000-000003040000}"/>
    <cellStyle name="60% - Accent2 2 9" xfId="1083" xr:uid="{00000000-0005-0000-0000-000004040000}"/>
    <cellStyle name="60% - Accent2 20" xfId="1084" xr:uid="{00000000-0005-0000-0000-000005040000}"/>
    <cellStyle name="60% - Accent2 21" xfId="1085" xr:uid="{00000000-0005-0000-0000-000006040000}"/>
    <cellStyle name="60% - Accent2 22" xfId="1086" xr:uid="{00000000-0005-0000-0000-000007040000}"/>
    <cellStyle name="60% - Accent2 23" xfId="1087" xr:uid="{00000000-0005-0000-0000-000008040000}"/>
    <cellStyle name="60% - Accent2 24" xfId="1088" xr:uid="{00000000-0005-0000-0000-000009040000}"/>
    <cellStyle name="60% - Accent2 25" xfId="1089" xr:uid="{00000000-0005-0000-0000-00000A040000}"/>
    <cellStyle name="60% - Accent2 26" xfId="1090" xr:uid="{00000000-0005-0000-0000-00000B040000}"/>
    <cellStyle name="60% - Accent2 27" xfId="1091" xr:uid="{00000000-0005-0000-0000-00000C040000}"/>
    <cellStyle name="60% - Accent2 28" xfId="1092" xr:uid="{00000000-0005-0000-0000-00000D040000}"/>
    <cellStyle name="60% - Accent2 29" xfId="1093" xr:uid="{00000000-0005-0000-0000-00000E040000}"/>
    <cellStyle name="60% - Accent2 3" xfId="1094" xr:uid="{00000000-0005-0000-0000-00000F040000}"/>
    <cellStyle name="60% - Accent2 3 2" xfId="1095" xr:uid="{00000000-0005-0000-0000-000010040000}"/>
    <cellStyle name="60% - Accent2 3 3" xfId="1096" xr:uid="{00000000-0005-0000-0000-000011040000}"/>
    <cellStyle name="60% - Accent2 30" xfId="1097" xr:uid="{00000000-0005-0000-0000-000012040000}"/>
    <cellStyle name="60% - Accent2 31" xfId="1098" xr:uid="{00000000-0005-0000-0000-000013040000}"/>
    <cellStyle name="60% - Accent2 32" xfId="1099" xr:uid="{00000000-0005-0000-0000-000014040000}"/>
    <cellStyle name="60% - Accent2 33" xfId="1100" xr:uid="{00000000-0005-0000-0000-000015040000}"/>
    <cellStyle name="60% - Accent2 34" xfId="1101" xr:uid="{00000000-0005-0000-0000-000016040000}"/>
    <cellStyle name="60% - Accent2 4" xfId="1102" xr:uid="{00000000-0005-0000-0000-000017040000}"/>
    <cellStyle name="60% - Accent2 4 2" xfId="1103" xr:uid="{00000000-0005-0000-0000-000018040000}"/>
    <cellStyle name="60% - Accent2 4 3" xfId="1104" xr:uid="{00000000-0005-0000-0000-000019040000}"/>
    <cellStyle name="60% - Accent2 5" xfId="1105" xr:uid="{00000000-0005-0000-0000-00001A040000}"/>
    <cellStyle name="60% - Accent2 5 2" xfId="1106" xr:uid="{00000000-0005-0000-0000-00001B040000}"/>
    <cellStyle name="60% - Accent2 5 3" xfId="1107" xr:uid="{00000000-0005-0000-0000-00001C040000}"/>
    <cellStyle name="60% - Accent2 6" xfId="1108" xr:uid="{00000000-0005-0000-0000-00001D040000}"/>
    <cellStyle name="60% - Accent2 6 2" xfId="1109" xr:uid="{00000000-0005-0000-0000-00001E040000}"/>
    <cellStyle name="60% - Accent2 6 3" xfId="1110" xr:uid="{00000000-0005-0000-0000-00001F040000}"/>
    <cellStyle name="60% - Accent2 7" xfId="1111" xr:uid="{00000000-0005-0000-0000-000020040000}"/>
    <cellStyle name="60% - Accent2 7 2" xfId="1112" xr:uid="{00000000-0005-0000-0000-000021040000}"/>
    <cellStyle name="60% - Accent2 7 3" xfId="1113" xr:uid="{00000000-0005-0000-0000-000022040000}"/>
    <cellStyle name="60% - Accent2 8" xfId="1114" xr:uid="{00000000-0005-0000-0000-000023040000}"/>
    <cellStyle name="60% - Accent2 8 2" xfId="1115" xr:uid="{00000000-0005-0000-0000-000024040000}"/>
    <cellStyle name="60% - Accent2 8 3" xfId="1116" xr:uid="{00000000-0005-0000-0000-000025040000}"/>
    <cellStyle name="60% - Accent2 9" xfId="1117" xr:uid="{00000000-0005-0000-0000-000026040000}"/>
    <cellStyle name="60% - Accent2 9 2" xfId="1118" xr:uid="{00000000-0005-0000-0000-000027040000}"/>
    <cellStyle name="60% - Accent2 9 3" xfId="1119" xr:uid="{00000000-0005-0000-0000-000028040000}"/>
    <cellStyle name="60% - Accent3 10" xfId="1120" xr:uid="{00000000-0005-0000-0000-000029040000}"/>
    <cellStyle name="60% - Accent3 10 2" xfId="1121" xr:uid="{00000000-0005-0000-0000-00002A040000}"/>
    <cellStyle name="60% - Accent3 10 3" xfId="1122" xr:uid="{00000000-0005-0000-0000-00002B040000}"/>
    <cellStyle name="60% - Accent3 11" xfId="1123" xr:uid="{00000000-0005-0000-0000-00002C040000}"/>
    <cellStyle name="60% - Accent3 11 2" xfId="1124" xr:uid="{00000000-0005-0000-0000-00002D040000}"/>
    <cellStyle name="60% - Accent3 11 3" xfId="1125" xr:uid="{00000000-0005-0000-0000-00002E040000}"/>
    <cellStyle name="60% - Accent3 12" xfId="1126" xr:uid="{00000000-0005-0000-0000-00002F040000}"/>
    <cellStyle name="60% - Accent3 12 2" xfId="1127" xr:uid="{00000000-0005-0000-0000-000030040000}"/>
    <cellStyle name="60% - Accent3 12 3" xfId="1128" xr:uid="{00000000-0005-0000-0000-000031040000}"/>
    <cellStyle name="60% - Accent3 13" xfId="1129" xr:uid="{00000000-0005-0000-0000-000032040000}"/>
    <cellStyle name="60% - Accent3 13 2" xfId="1130" xr:uid="{00000000-0005-0000-0000-000033040000}"/>
    <cellStyle name="60% - Accent3 13 3" xfId="1131" xr:uid="{00000000-0005-0000-0000-000034040000}"/>
    <cellStyle name="60% - Accent3 14" xfId="1132" xr:uid="{00000000-0005-0000-0000-000035040000}"/>
    <cellStyle name="60% - Accent3 14 2" xfId="1133" xr:uid="{00000000-0005-0000-0000-000036040000}"/>
    <cellStyle name="60% - Accent3 14 3" xfId="1134" xr:uid="{00000000-0005-0000-0000-000037040000}"/>
    <cellStyle name="60% - Accent3 15" xfId="1135" xr:uid="{00000000-0005-0000-0000-000038040000}"/>
    <cellStyle name="60% - Accent3 15 2" xfId="1136" xr:uid="{00000000-0005-0000-0000-000039040000}"/>
    <cellStyle name="60% - Accent3 15 3" xfId="1137" xr:uid="{00000000-0005-0000-0000-00003A040000}"/>
    <cellStyle name="60% - Accent3 15 4" xfId="1138" xr:uid="{00000000-0005-0000-0000-00003B040000}"/>
    <cellStyle name="60% - Accent3 15 5" xfId="1139" xr:uid="{00000000-0005-0000-0000-00003C040000}"/>
    <cellStyle name="60% - Accent3 15 6" xfId="1140" xr:uid="{00000000-0005-0000-0000-00003D040000}"/>
    <cellStyle name="60% - Accent3 15 7" xfId="1141" xr:uid="{00000000-0005-0000-0000-00003E040000}"/>
    <cellStyle name="60% - Accent3 16" xfId="1142" xr:uid="{00000000-0005-0000-0000-00003F040000}"/>
    <cellStyle name="60% - Accent3 17" xfId="1143" xr:uid="{00000000-0005-0000-0000-000040040000}"/>
    <cellStyle name="60% - Accent3 18" xfId="1144" xr:uid="{00000000-0005-0000-0000-000041040000}"/>
    <cellStyle name="60% - Accent3 19" xfId="1145" xr:uid="{00000000-0005-0000-0000-000042040000}"/>
    <cellStyle name="60% - Accent3 2" xfId="1146" xr:uid="{00000000-0005-0000-0000-000043040000}"/>
    <cellStyle name="60% - Accent3 2 10" xfId="1147" xr:uid="{00000000-0005-0000-0000-000044040000}"/>
    <cellStyle name="60% - Accent3 2 11" xfId="1148" xr:uid="{00000000-0005-0000-0000-000045040000}"/>
    <cellStyle name="60% - Accent3 2 12" xfId="1149" xr:uid="{00000000-0005-0000-0000-000046040000}"/>
    <cellStyle name="60% - Accent3 2 13" xfId="1150" xr:uid="{00000000-0005-0000-0000-000047040000}"/>
    <cellStyle name="60% - Accent3 2 14" xfId="1151" xr:uid="{00000000-0005-0000-0000-000048040000}"/>
    <cellStyle name="60% - Accent3 2 2" xfId="1152" xr:uid="{00000000-0005-0000-0000-000049040000}"/>
    <cellStyle name="60% - Accent3 2 3" xfId="1153" xr:uid="{00000000-0005-0000-0000-00004A040000}"/>
    <cellStyle name="60% - Accent3 2 4" xfId="1154" xr:uid="{00000000-0005-0000-0000-00004B040000}"/>
    <cellStyle name="60% - Accent3 2 5" xfId="1155" xr:uid="{00000000-0005-0000-0000-00004C040000}"/>
    <cellStyle name="60% - Accent3 2 6" xfId="1156" xr:uid="{00000000-0005-0000-0000-00004D040000}"/>
    <cellStyle name="60% - Accent3 2 7" xfId="1157" xr:uid="{00000000-0005-0000-0000-00004E040000}"/>
    <cellStyle name="60% - Accent3 2 8" xfId="1158" xr:uid="{00000000-0005-0000-0000-00004F040000}"/>
    <cellStyle name="60% - Accent3 2 9" xfId="1159" xr:uid="{00000000-0005-0000-0000-000050040000}"/>
    <cellStyle name="60% - Accent3 20" xfId="1160" xr:uid="{00000000-0005-0000-0000-000051040000}"/>
    <cellStyle name="60% - Accent3 21" xfId="1161" xr:uid="{00000000-0005-0000-0000-000052040000}"/>
    <cellStyle name="60% - Accent3 22" xfId="1162" xr:uid="{00000000-0005-0000-0000-000053040000}"/>
    <cellStyle name="60% - Accent3 23" xfId="1163" xr:uid="{00000000-0005-0000-0000-000054040000}"/>
    <cellStyle name="60% - Accent3 24" xfId="1164" xr:uid="{00000000-0005-0000-0000-000055040000}"/>
    <cellStyle name="60% - Accent3 25" xfId="1165" xr:uid="{00000000-0005-0000-0000-000056040000}"/>
    <cellStyle name="60% - Accent3 26" xfId="1166" xr:uid="{00000000-0005-0000-0000-000057040000}"/>
    <cellStyle name="60% - Accent3 27" xfId="1167" xr:uid="{00000000-0005-0000-0000-000058040000}"/>
    <cellStyle name="60% - Accent3 28" xfId="1168" xr:uid="{00000000-0005-0000-0000-000059040000}"/>
    <cellStyle name="60% - Accent3 29" xfId="1169" xr:uid="{00000000-0005-0000-0000-00005A040000}"/>
    <cellStyle name="60% - Accent3 3" xfId="1170" xr:uid="{00000000-0005-0000-0000-00005B040000}"/>
    <cellStyle name="60% - Accent3 3 2" xfId="1171" xr:uid="{00000000-0005-0000-0000-00005C040000}"/>
    <cellStyle name="60% - Accent3 3 3" xfId="1172" xr:uid="{00000000-0005-0000-0000-00005D040000}"/>
    <cellStyle name="60% - Accent3 30" xfId="1173" xr:uid="{00000000-0005-0000-0000-00005E040000}"/>
    <cellStyle name="60% - Accent3 31" xfId="1174" xr:uid="{00000000-0005-0000-0000-00005F040000}"/>
    <cellStyle name="60% - Accent3 32" xfId="1175" xr:uid="{00000000-0005-0000-0000-000060040000}"/>
    <cellStyle name="60% - Accent3 33" xfId="1176" xr:uid="{00000000-0005-0000-0000-000061040000}"/>
    <cellStyle name="60% - Accent3 34" xfId="1177" xr:uid="{00000000-0005-0000-0000-000062040000}"/>
    <cellStyle name="60% - Accent3 4" xfId="1178" xr:uid="{00000000-0005-0000-0000-000063040000}"/>
    <cellStyle name="60% - Accent3 4 2" xfId="1179" xr:uid="{00000000-0005-0000-0000-000064040000}"/>
    <cellStyle name="60% - Accent3 4 3" xfId="1180" xr:uid="{00000000-0005-0000-0000-000065040000}"/>
    <cellStyle name="60% - Accent3 5" xfId="1181" xr:uid="{00000000-0005-0000-0000-000066040000}"/>
    <cellStyle name="60% - Accent3 5 2" xfId="1182" xr:uid="{00000000-0005-0000-0000-000067040000}"/>
    <cellStyle name="60% - Accent3 5 3" xfId="1183" xr:uid="{00000000-0005-0000-0000-000068040000}"/>
    <cellStyle name="60% - Accent3 6" xfId="1184" xr:uid="{00000000-0005-0000-0000-000069040000}"/>
    <cellStyle name="60% - Accent3 6 2" xfId="1185" xr:uid="{00000000-0005-0000-0000-00006A040000}"/>
    <cellStyle name="60% - Accent3 6 3" xfId="1186" xr:uid="{00000000-0005-0000-0000-00006B040000}"/>
    <cellStyle name="60% - Accent3 7" xfId="1187" xr:uid="{00000000-0005-0000-0000-00006C040000}"/>
    <cellStyle name="60% - Accent3 7 2" xfId="1188" xr:uid="{00000000-0005-0000-0000-00006D040000}"/>
    <cellStyle name="60% - Accent3 7 3" xfId="1189" xr:uid="{00000000-0005-0000-0000-00006E040000}"/>
    <cellStyle name="60% - Accent3 8" xfId="1190" xr:uid="{00000000-0005-0000-0000-00006F040000}"/>
    <cellStyle name="60% - Accent3 8 2" xfId="1191" xr:uid="{00000000-0005-0000-0000-000070040000}"/>
    <cellStyle name="60% - Accent3 8 3" xfId="1192" xr:uid="{00000000-0005-0000-0000-000071040000}"/>
    <cellStyle name="60% - Accent3 9" xfId="1193" xr:uid="{00000000-0005-0000-0000-000072040000}"/>
    <cellStyle name="60% - Accent3 9 2" xfId="1194" xr:uid="{00000000-0005-0000-0000-000073040000}"/>
    <cellStyle name="60% - Accent3 9 3" xfId="1195" xr:uid="{00000000-0005-0000-0000-000074040000}"/>
    <cellStyle name="60% - Accent4 10" xfId="1196" xr:uid="{00000000-0005-0000-0000-000075040000}"/>
    <cellStyle name="60% - Accent4 10 2" xfId="1197" xr:uid="{00000000-0005-0000-0000-000076040000}"/>
    <cellStyle name="60% - Accent4 10 3" xfId="1198" xr:uid="{00000000-0005-0000-0000-000077040000}"/>
    <cellStyle name="60% - Accent4 11" xfId="1199" xr:uid="{00000000-0005-0000-0000-000078040000}"/>
    <cellStyle name="60% - Accent4 11 2" xfId="1200" xr:uid="{00000000-0005-0000-0000-000079040000}"/>
    <cellStyle name="60% - Accent4 11 3" xfId="1201" xr:uid="{00000000-0005-0000-0000-00007A040000}"/>
    <cellStyle name="60% - Accent4 12" xfId="1202" xr:uid="{00000000-0005-0000-0000-00007B040000}"/>
    <cellStyle name="60% - Accent4 12 2" xfId="1203" xr:uid="{00000000-0005-0000-0000-00007C040000}"/>
    <cellStyle name="60% - Accent4 12 3" xfId="1204" xr:uid="{00000000-0005-0000-0000-00007D040000}"/>
    <cellStyle name="60% - Accent4 13" xfId="1205" xr:uid="{00000000-0005-0000-0000-00007E040000}"/>
    <cellStyle name="60% - Accent4 13 2" xfId="1206" xr:uid="{00000000-0005-0000-0000-00007F040000}"/>
    <cellStyle name="60% - Accent4 13 3" xfId="1207" xr:uid="{00000000-0005-0000-0000-000080040000}"/>
    <cellStyle name="60% - Accent4 14" xfId="1208" xr:uid="{00000000-0005-0000-0000-000081040000}"/>
    <cellStyle name="60% - Accent4 14 2" xfId="1209" xr:uid="{00000000-0005-0000-0000-000082040000}"/>
    <cellStyle name="60% - Accent4 14 3" xfId="1210" xr:uid="{00000000-0005-0000-0000-000083040000}"/>
    <cellStyle name="60% - Accent4 15" xfId="1211" xr:uid="{00000000-0005-0000-0000-000084040000}"/>
    <cellStyle name="60% - Accent4 15 2" xfId="1212" xr:uid="{00000000-0005-0000-0000-000085040000}"/>
    <cellStyle name="60% - Accent4 15 3" xfId="1213" xr:uid="{00000000-0005-0000-0000-000086040000}"/>
    <cellStyle name="60% - Accent4 15 4" xfId="1214" xr:uid="{00000000-0005-0000-0000-000087040000}"/>
    <cellStyle name="60% - Accent4 15 5" xfId="1215" xr:uid="{00000000-0005-0000-0000-000088040000}"/>
    <cellStyle name="60% - Accent4 15 6" xfId="1216" xr:uid="{00000000-0005-0000-0000-000089040000}"/>
    <cellStyle name="60% - Accent4 15 7" xfId="1217" xr:uid="{00000000-0005-0000-0000-00008A040000}"/>
    <cellStyle name="60% - Accent4 16" xfId="1218" xr:uid="{00000000-0005-0000-0000-00008B040000}"/>
    <cellStyle name="60% - Accent4 17" xfId="1219" xr:uid="{00000000-0005-0000-0000-00008C040000}"/>
    <cellStyle name="60% - Accent4 18" xfId="1220" xr:uid="{00000000-0005-0000-0000-00008D040000}"/>
    <cellStyle name="60% - Accent4 19" xfId="1221" xr:uid="{00000000-0005-0000-0000-00008E040000}"/>
    <cellStyle name="60% - Accent4 2" xfId="1222" xr:uid="{00000000-0005-0000-0000-00008F040000}"/>
    <cellStyle name="60% - Accent4 2 10" xfId="1223" xr:uid="{00000000-0005-0000-0000-000090040000}"/>
    <cellStyle name="60% - Accent4 2 11" xfId="1224" xr:uid="{00000000-0005-0000-0000-000091040000}"/>
    <cellStyle name="60% - Accent4 2 12" xfId="1225" xr:uid="{00000000-0005-0000-0000-000092040000}"/>
    <cellStyle name="60% - Accent4 2 13" xfId="1226" xr:uid="{00000000-0005-0000-0000-000093040000}"/>
    <cellStyle name="60% - Accent4 2 14" xfId="1227" xr:uid="{00000000-0005-0000-0000-000094040000}"/>
    <cellStyle name="60% - Accent4 2 2" xfId="1228" xr:uid="{00000000-0005-0000-0000-000095040000}"/>
    <cellStyle name="60% - Accent4 2 3" xfId="1229" xr:uid="{00000000-0005-0000-0000-000096040000}"/>
    <cellStyle name="60% - Accent4 2 4" xfId="1230" xr:uid="{00000000-0005-0000-0000-000097040000}"/>
    <cellStyle name="60% - Accent4 2 5" xfId="1231" xr:uid="{00000000-0005-0000-0000-000098040000}"/>
    <cellStyle name="60% - Accent4 2 6" xfId="1232" xr:uid="{00000000-0005-0000-0000-000099040000}"/>
    <cellStyle name="60% - Accent4 2 7" xfId="1233" xr:uid="{00000000-0005-0000-0000-00009A040000}"/>
    <cellStyle name="60% - Accent4 2 8" xfId="1234" xr:uid="{00000000-0005-0000-0000-00009B040000}"/>
    <cellStyle name="60% - Accent4 2 9" xfId="1235" xr:uid="{00000000-0005-0000-0000-00009C040000}"/>
    <cellStyle name="60% - Accent4 20" xfId="1236" xr:uid="{00000000-0005-0000-0000-00009D040000}"/>
    <cellStyle name="60% - Accent4 21" xfId="1237" xr:uid="{00000000-0005-0000-0000-00009E040000}"/>
    <cellStyle name="60% - Accent4 22" xfId="1238" xr:uid="{00000000-0005-0000-0000-00009F040000}"/>
    <cellStyle name="60% - Accent4 23" xfId="1239" xr:uid="{00000000-0005-0000-0000-0000A0040000}"/>
    <cellStyle name="60% - Accent4 24" xfId="1240" xr:uid="{00000000-0005-0000-0000-0000A1040000}"/>
    <cellStyle name="60% - Accent4 25" xfId="1241" xr:uid="{00000000-0005-0000-0000-0000A2040000}"/>
    <cellStyle name="60% - Accent4 26" xfId="1242" xr:uid="{00000000-0005-0000-0000-0000A3040000}"/>
    <cellStyle name="60% - Accent4 27" xfId="1243" xr:uid="{00000000-0005-0000-0000-0000A4040000}"/>
    <cellStyle name="60% - Accent4 28" xfId="1244" xr:uid="{00000000-0005-0000-0000-0000A5040000}"/>
    <cellStyle name="60% - Accent4 29" xfId="1245" xr:uid="{00000000-0005-0000-0000-0000A6040000}"/>
    <cellStyle name="60% - Accent4 3" xfId="1246" xr:uid="{00000000-0005-0000-0000-0000A7040000}"/>
    <cellStyle name="60% - Accent4 3 2" xfId="1247" xr:uid="{00000000-0005-0000-0000-0000A8040000}"/>
    <cellStyle name="60% - Accent4 3 3" xfId="1248" xr:uid="{00000000-0005-0000-0000-0000A9040000}"/>
    <cellStyle name="60% - Accent4 30" xfId="1249" xr:uid="{00000000-0005-0000-0000-0000AA040000}"/>
    <cellStyle name="60% - Accent4 31" xfId="1250" xr:uid="{00000000-0005-0000-0000-0000AB040000}"/>
    <cellStyle name="60% - Accent4 32" xfId="1251" xr:uid="{00000000-0005-0000-0000-0000AC040000}"/>
    <cellStyle name="60% - Accent4 33" xfId="1252" xr:uid="{00000000-0005-0000-0000-0000AD040000}"/>
    <cellStyle name="60% - Accent4 34" xfId="1253" xr:uid="{00000000-0005-0000-0000-0000AE040000}"/>
    <cellStyle name="60% - Accent4 4" xfId="1254" xr:uid="{00000000-0005-0000-0000-0000AF040000}"/>
    <cellStyle name="60% - Accent4 4 2" xfId="1255" xr:uid="{00000000-0005-0000-0000-0000B0040000}"/>
    <cellStyle name="60% - Accent4 4 3" xfId="1256" xr:uid="{00000000-0005-0000-0000-0000B1040000}"/>
    <cellStyle name="60% - Accent4 5" xfId="1257" xr:uid="{00000000-0005-0000-0000-0000B2040000}"/>
    <cellStyle name="60% - Accent4 5 2" xfId="1258" xr:uid="{00000000-0005-0000-0000-0000B3040000}"/>
    <cellStyle name="60% - Accent4 5 3" xfId="1259" xr:uid="{00000000-0005-0000-0000-0000B4040000}"/>
    <cellStyle name="60% - Accent4 6" xfId="1260" xr:uid="{00000000-0005-0000-0000-0000B5040000}"/>
    <cellStyle name="60% - Accent4 6 2" xfId="1261" xr:uid="{00000000-0005-0000-0000-0000B6040000}"/>
    <cellStyle name="60% - Accent4 6 3" xfId="1262" xr:uid="{00000000-0005-0000-0000-0000B7040000}"/>
    <cellStyle name="60% - Accent4 7" xfId="1263" xr:uid="{00000000-0005-0000-0000-0000B8040000}"/>
    <cellStyle name="60% - Accent4 7 2" xfId="1264" xr:uid="{00000000-0005-0000-0000-0000B9040000}"/>
    <cellStyle name="60% - Accent4 7 3" xfId="1265" xr:uid="{00000000-0005-0000-0000-0000BA040000}"/>
    <cellStyle name="60% - Accent4 8" xfId="1266" xr:uid="{00000000-0005-0000-0000-0000BB040000}"/>
    <cellStyle name="60% - Accent4 8 2" xfId="1267" xr:uid="{00000000-0005-0000-0000-0000BC040000}"/>
    <cellStyle name="60% - Accent4 8 3" xfId="1268" xr:uid="{00000000-0005-0000-0000-0000BD040000}"/>
    <cellStyle name="60% - Accent4 9" xfId="1269" xr:uid="{00000000-0005-0000-0000-0000BE040000}"/>
    <cellStyle name="60% - Accent4 9 2" xfId="1270" xr:uid="{00000000-0005-0000-0000-0000BF040000}"/>
    <cellStyle name="60% - Accent4 9 3" xfId="1271" xr:uid="{00000000-0005-0000-0000-0000C0040000}"/>
    <cellStyle name="60% - Accent5 10" xfId="1272" xr:uid="{00000000-0005-0000-0000-0000C1040000}"/>
    <cellStyle name="60% - Accent5 10 2" xfId="1273" xr:uid="{00000000-0005-0000-0000-0000C2040000}"/>
    <cellStyle name="60% - Accent5 10 3" xfId="1274" xr:uid="{00000000-0005-0000-0000-0000C3040000}"/>
    <cellStyle name="60% - Accent5 11" xfId="1275" xr:uid="{00000000-0005-0000-0000-0000C4040000}"/>
    <cellStyle name="60% - Accent5 11 2" xfId="1276" xr:uid="{00000000-0005-0000-0000-0000C5040000}"/>
    <cellStyle name="60% - Accent5 11 3" xfId="1277" xr:uid="{00000000-0005-0000-0000-0000C6040000}"/>
    <cellStyle name="60% - Accent5 12" xfId="1278" xr:uid="{00000000-0005-0000-0000-0000C7040000}"/>
    <cellStyle name="60% - Accent5 12 2" xfId="1279" xr:uid="{00000000-0005-0000-0000-0000C8040000}"/>
    <cellStyle name="60% - Accent5 12 3" xfId="1280" xr:uid="{00000000-0005-0000-0000-0000C9040000}"/>
    <cellStyle name="60% - Accent5 13" xfId="1281" xr:uid="{00000000-0005-0000-0000-0000CA040000}"/>
    <cellStyle name="60% - Accent5 13 2" xfId="1282" xr:uid="{00000000-0005-0000-0000-0000CB040000}"/>
    <cellStyle name="60% - Accent5 13 3" xfId="1283" xr:uid="{00000000-0005-0000-0000-0000CC040000}"/>
    <cellStyle name="60% - Accent5 14" xfId="1284" xr:uid="{00000000-0005-0000-0000-0000CD040000}"/>
    <cellStyle name="60% - Accent5 14 2" xfId="1285" xr:uid="{00000000-0005-0000-0000-0000CE040000}"/>
    <cellStyle name="60% - Accent5 14 3" xfId="1286" xr:uid="{00000000-0005-0000-0000-0000CF040000}"/>
    <cellStyle name="60% - Accent5 15" xfId="1287" xr:uid="{00000000-0005-0000-0000-0000D0040000}"/>
    <cellStyle name="60% - Accent5 15 2" xfId="1288" xr:uid="{00000000-0005-0000-0000-0000D1040000}"/>
    <cellStyle name="60% - Accent5 15 3" xfId="1289" xr:uid="{00000000-0005-0000-0000-0000D2040000}"/>
    <cellStyle name="60% - Accent5 15 4" xfId="1290" xr:uid="{00000000-0005-0000-0000-0000D3040000}"/>
    <cellStyle name="60% - Accent5 15 5" xfId="1291" xr:uid="{00000000-0005-0000-0000-0000D4040000}"/>
    <cellStyle name="60% - Accent5 15 6" xfId="1292" xr:uid="{00000000-0005-0000-0000-0000D5040000}"/>
    <cellStyle name="60% - Accent5 15 7" xfId="1293" xr:uid="{00000000-0005-0000-0000-0000D6040000}"/>
    <cellStyle name="60% - Accent5 16" xfId="1294" xr:uid="{00000000-0005-0000-0000-0000D7040000}"/>
    <cellStyle name="60% - Accent5 17" xfId="1295" xr:uid="{00000000-0005-0000-0000-0000D8040000}"/>
    <cellStyle name="60% - Accent5 18" xfId="1296" xr:uid="{00000000-0005-0000-0000-0000D9040000}"/>
    <cellStyle name="60% - Accent5 19" xfId="1297" xr:uid="{00000000-0005-0000-0000-0000DA040000}"/>
    <cellStyle name="60% - Accent5 2" xfId="1298" xr:uid="{00000000-0005-0000-0000-0000DB040000}"/>
    <cellStyle name="60% - Accent5 2 10" xfId="1299" xr:uid="{00000000-0005-0000-0000-0000DC040000}"/>
    <cellStyle name="60% - Accent5 2 11" xfId="1300" xr:uid="{00000000-0005-0000-0000-0000DD040000}"/>
    <cellStyle name="60% - Accent5 2 12" xfId="1301" xr:uid="{00000000-0005-0000-0000-0000DE040000}"/>
    <cellStyle name="60% - Accent5 2 13" xfId="1302" xr:uid="{00000000-0005-0000-0000-0000DF040000}"/>
    <cellStyle name="60% - Accent5 2 14" xfId="1303" xr:uid="{00000000-0005-0000-0000-0000E0040000}"/>
    <cellStyle name="60% - Accent5 2 2" xfId="1304" xr:uid="{00000000-0005-0000-0000-0000E1040000}"/>
    <cellStyle name="60% - Accent5 2 3" xfId="1305" xr:uid="{00000000-0005-0000-0000-0000E2040000}"/>
    <cellStyle name="60% - Accent5 2 4" xfId="1306" xr:uid="{00000000-0005-0000-0000-0000E3040000}"/>
    <cellStyle name="60% - Accent5 2 5" xfId="1307" xr:uid="{00000000-0005-0000-0000-0000E4040000}"/>
    <cellStyle name="60% - Accent5 2 6" xfId="1308" xr:uid="{00000000-0005-0000-0000-0000E5040000}"/>
    <cellStyle name="60% - Accent5 2 7" xfId="1309" xr:uid="{00000000-0005-0000-0000-0000E6040000}"/>
    <cellStyle name="60% - Accent5 2 8" xfId="1310" xr:uid="{00000000-0005-0000-0000-0000E7040000}"/>
    <cellStyle name="60% - Accent5 2 9" xfId="1311" xr:uid="{00000000-0005-0000-0000-0000E8040000}"/>
    <cellStyle name="60% - Accent5 20" xfId="1312" xr:uid="{00000000-0005-0000-0000-0000E9040000}"/>
    <cellStyle name="60% - Accent5 21" xfId="1313" xr:uid="{00000000-0005-0000-0000-0000EA040000}"/>
    <cellStyle name="60% - Accent5 22" xfId="1314" xr:uid="{00000000-0005-0000-0000-0000EB040000}"/>
    <cellStyle name="60% - Accent5 23" xfId="1315" xr:uid="{00000000-0005-0000-0000-0000EC040000}"/>
    <cellStyle name="60% - Accent5 24" xfId="1316" xr:uid="{00000000-0005-0000-0000-0000ED040000}"/>
    <cellStyle name="60% - Accent5 25" xfId="1317" xr:uid="{00000000-0005-0000-0000-0000EE040000}"/>
    <cellStyle name="60% - Accent5 26" xfId="1318" xr:uid="{00000000-0005-0000-0000-0000EF040000}"/>
    <cellStyle name="60% - Accent5 27" xfId="1319" xr:uid="{00000000-0005-0000-0000-0000F0040000}"/>
    <cellStyle name="60% - Accent5 28" xfId="1320" xr:uid="{00000000-0005-0000-0000-0000F1040000}"/>
    <cellStyle name="60% - Accent5 29" xfId="1321" xr:uid="{00000000-0005-0000-0000-0000F2040000}"/>
    <cellStyle name="60% - Accent5 3" xfId="1322" xr:uid="{00000000-0005-0000-0000-0000F3040000}"/>
    <cellStyle name="60% - Accent5 3 2" xfId="1323" xr:uid="{00000000-0005-0000-0000-0000F4040000}"/>
    <cellStyle name="60% - Accent5 3 3" xfId="1324" xr:uid="{00000000-0005-0000-0000-0000F5040000}"/>
    <cellStyle name="60% - Accent5 30" xfId="1325" xr:uid="{00000000-0005-0000-0000-0000F6040000}"/>
    <cellStyle name="60% - Accent5 31" xfId="1326" xr:uid="{00000000-0005-0000-0000-0000F7040000}"/>
    <cellStyle name="60% - Accent5 32" xfId="1327" xr:uid="{00000000-0005-0000-0000-0000F8040000}"/>
    <cellStyle name="60% - Accent5 33" xfId="1328" xr:uid="{00000000-0005-0000-0000-0000F9040000}"/>
    <cellStyle name="60% - Accent5 34" xfId="1329" xr:uid="{00000000-0005-0000-0000-0000FA040000}"/>
    <cellStyle name="60% - Accent5 4" xfId="1330" xr:uid="{00000000-0005-0000-0000-0000FB040000}"/>
    <cellStyle name="60% - Accent5 4 2" xfId="1331" xr:uid="{00000000-0005-0000-0000-0000FC040000}"/>
    <cellStyle name="60% - Accent5 4 3" xfId="1332" xr:uid="{00000000-0005-0000-0000-0000FD040000}"/>
    <cellStyle name="60% - Accent5 5" xfId="1333" xr:uid="{00000000-0005-0000-0000-0000FE040000}"/>
    <cellStyle name="60% - Accent5 5 2" xfId="1334" xr:uid="{00000000-0005-0000-0000-0000FF040000}"/>
    <cellStyle name="60% - Accent5 5 3" xfId="1335" xr:uid="{00000000-0005-0000-0000-000000050000}"/>
    <cellStyle name="60% - Accent5 6" xfId="1336" xr:uid="{00000000-0005-0000-0000-000001050000}"/>
    <cellStyle name="60% - Accent5 6 2" xfId="1337" xr:uid="{00000000-0005-0000-0000-000002050000}"/>
    <cellStyle name="60% - Accent5 6 3" xfId="1338" xr:uid="{00000000-0005-0000-0000-000003050000}"/>
    <cellStyle name="60% - Accent5 7" xfId="1339" xr:uid="{00000000-0005-0000-0000-000004050000}"/>
    <cellStyle name="60% - Accent5 7 2" xfId="1340" xr:uid="{00000000-0005-0000-0000-000005050000}"/>
    <cellStyle name="60% - Accent5 7 3" xfId="1341" xr:uid="{00000000-0005-0000-0000-000006050000}"/>
    <cellStyle name="60% - Accent5 8" xfId="1342" xr:uid="{00000000-0005-0000-0000-000007050000}"/>
    <cellStyle name="60% - Accent5 8 2" xfId="1343" xr:uid="{00000000-0005-0000-0000-000008050000}"/>
    <cellStyle name="60% - Accent5 8 3" xfId="1344" xr:uid="{00000000-0005-0000-0000-000009050000}"/>
    <cellStyle name="60% - Accent5 9" xfId="1345" xr:uid="{00000000-0005-0000-0000-00000A050000}"/>
    <cellStyle name="60% - Accent5 9 2" xfId="1346" xr:uid="{00000000-0005-0000-0000-00000B050000}"/>
    <cellStyle name="60% - Accent5 9 3" xfId="1347" xr:uid="{00000000-0005-0000-0000-00000C050000}"/>
    <cellStyle name="60% - Accent6 10" xfId="1348" xr:uid="{00000000-0005-0000-0000-00000D050000}"/>
    <cellStyle name="60% - Accent6 10 2" xfId="1349" xr:uid="{00000000-0005-0000-0000-00000E050000}"/>
    <cellStyle name="60% - Accent6 10 3" xfId="1350" xr:uid="{00000000-0005-0000-0000-00000F050000}"/>
    <cellStyle name="60% - Accent6 11" xfId="1351" xr:uid="{00000000-0005-0000-0000-000010050000}"/>
    <cellStyle name="60% - Accent6 11 2" xfId="1352" xr:uid="{00000000-0005-0000-0000-000011050000}"/>
    <cellStyle name="60% - Accent6 11 3" xfId="1353" xr:uid="{00000000-0005-0000-0000-000012050000}"/>
    <cellStyle name="60% - Accent6 12" xfId="1354" xr:uid="{00000000-0005-0000-0000-000013050000}"/>
    <cellStyle name="60% - Accent6 12 2" xfId="1355" xr:uid="{00000000-0005-0000-0000-000014050000}"/>
    <cellStyle name="60% - Accent6 12 3" xfId="1356" xr:uid="{00000000-0005-0000-0000-000015050000}"/>
    <cellStyle name="60% - Accent6 13" xfId="1357" xr:uid="{00000000-0005-0000-0000-000016050000}"/>
    <cellStyle name="60% - Accent6 13 2" xfId="1358" xr:uid="{00000000-0005-0000-0000-000017050000}"/>
    <cellStyle name="60% - Accent6 13 3" xfId="1359" xr:uid="{00000000-0005-0000-0000-000018050000}"/>
    <cellStyle name="60% - Accent6 14" xfId="1360" xr:uid="{00000000-0005-0000-0000-000019050000}"/>
    <cellStyle name="60% - Accent6 14 2" xfId="1361" xr:uid="{00000000-0005-0000-0000-00001A050000}"/>
    <cellStyle name="60% - Accent6 14 3" xfId="1362" xr:uid="{00000000-0005-0000-0000-00001B050000}"/>
    <cellStyle name="60% - Accent6 15" xfId="1363" xr:uid="{00000000-0005-0000-0000-00001C050000}"/>
    <cellStyle name="60% - Accent6 15 2" xfId="1364" xr:uid="{00000000-0005-0000-0000-00001D050000}"/>
    <cellStyle name="60% - Accent6 15 3" xfId="1365" xr:uid="{00000000-0005-0000-0000-00001E050000}"/>
    <cellStyle name="60% - Accent6 15 4" xfId="1366" xr:uid="{00000000-0005-0000-0000-00001F050000}"/>
    <cellStyle name="60% - Accent6 15 5" xfId="1367" xr:uid="{00000000-0005-0000-0000-000020050000}"/>
    <cellStyle name="60% - Accent6 15 6" xfId="1368" xr:uid="{00000000-0005-0000-0000-000021050000}"/>
    <cellStyle name="60% - Accent6 15 7" xfId="1369" xr:uid="{00000000-0005-0000-0000-000022050000}"/>
    <cellStyle name="60% - Accent6 16" xfId="1370" xr:uid="{00000000-0005-0000-0000-000023050000}"/>
    <cellStyle name="60% - Accent6 17" xfId="1371" xr:uid="{00000000-0005-0000-0000-000024050000}"/>
    <cellStyle name="60% - Accent6 18" xfId="1372" xr:uid="{00000000-0005-0000-0000-000025050000}"/>
    <cellStyle name="60% - Accent6 19" xfId="1373" xr:uid="{00000000-0005-0000-0000-000026050000}"/>
    <cellStyle name="60% - Accent6 2" xfId="1374" xr:uid="{00000000-0005-0000-0000-000027050000}"/>
    <cellStyle name="60% - Accent6 2 10" xfId="1375" xr:uid="{00000000-0005-0000-0000-000028050000}"/>
    <cellStyle name="60% - Accent6 2 11" xfId="1376" xr:uid="{00000000-0005-0000-0000-000029050000}"/>
    <cellStyle name="60% - Accent6 2 12" xfId="1377" xr:uid="{00000000-0005-0000-0000-00002A050000}"/>
    <cellStyle name="60% - Accent6 2 13" xfId="1378" xr:uid="{00000000-0005-0000-0000-00002B050000}"/>
    <cellStyle name="60% - Accent6 2 14" xfId="1379" xr:uid="{00000000-0005-0000-0000-00002C050000}"/>
    <cellStyle name="60% - Accent6 2 2" xfId="1380" xr:uid="{00000000-0005-0000-0000-00002D050000}"/>
    <cellStyle name="60% - Accent6 2 3" xfId="1381" xr:uid="{00000000-0005-0000-0000-00002E050000}"/>
    <cellStyle name="60% - Accent6 2 4" xfId="1382" xr:uid="{00000000-0005-0000-0000-00002F050000}"/>
    <cellStyle name="60% - Accent6 2 5" xfId="1383" xr:uid="{00000000-0005-0000-0000-000030050000}"/>
    <cellStyle name="60% - Accent6 2 6" xfId="1384" xr:uid="{00000000-0005-0000-0000-000031050000}"/>
    <cellStyle name="60% - Accent6 2 7" xfId="1385" xr:uid="{00000000-0005-0000-0000-000032050000}"/>
    <cellStyle name="60% - Accent6 2 8" xfId="1386" xr:uid="{00000000-0005-0000-0000-000033050000}"/>
    <cellStyle name="60% - Accent6 2 9" xfId="1387" xr:uid="{00000000-0005-0000-0000-000034050000}"/>
    <cellStyle name="60% - Accent6 20" xfId="1388" xr:uid="{00000000-0005-0000-0000-000035050000}"/>
    <cellStyle name="60% - Accent6 21" xfId="1389" xr:uid="{00000000-0005-0000-0000-000036050000}"/>
    <cellStyle name="60% - Accent6 22" xfId="1390" xr:uid="{00000000-0005-0000-0000-000037050000}"/>
    <cellStyle name="60% - Accent6 23" xfId="1391" xr:uid="{00000000-0005-0000-0000-000038050000}"/>
    <cellStyle name="60% - Accent6 24" xfId="1392" xr:uid="{00000000-0005-0000-0000-000039050000}"/>
    <cellStyle name="60% - Accent6 25" xfId="1393" xr:uid="{00000000-0005-0000-0000-00003A050000}"/>
    <cellStyle name="60% - Accent6 26" xfId="1394" xr:uid="{00000000-0005-0000-0000-00003B050000}"/>
    <cellStyle name="60% - Accent6 27" xfId="1395" xr:uid="{00000000-0005-0000-0000-00003C050000}"/>
    <cellStyle name="60% - Accent6 28" xfId="1396" xr:uid="{00000000-0005-0000-0000-00003D050000}"/>
    <cellStyle name="60% - Accent6 29" xfId="1397" xr:uid="{00000000-0005-0000-0000-00003E050000}"/>
    <cellStyle name="60% - Accent6 3" xfId="1398" xr:uid="{00000000-0005-0000-0000-00003F050000}"/>
    <cellStyle name="60% - Accent6 3 2" xfId="1399" xr:uid="{00000000-0005-0000-0000-000040050000}"/>
    <cellStyle name="60% - Accent6 3 3" xfId="1400" xr:uid="{00000000-0005-0000-0000-000041050000}"/>
    <cellStyle name="60% - Accent6 30" xfId="1401" xr:uid="{00000000-0005-0000-0000-000042050000}"/>
    <cellStyle name="60% - Accent6 31" xfId="1402" xr:uid="{00000000-0005-0000-0000-000043050000}"/>
    <cellStyle name="60% - Accent6 32" xfId="1403" xr:uid="{00000000-0005-0000-0000-000044050000}"/>
    <cellStyle name="60% - Accent6 33" xfId="1404" xr:uid="{00000000-0005-0000-0000-000045050000}"/>
    <cellStyle name="60% - Accent6 34" xfId="1405" xr:uid="{00000000-0005-0000-0000-000046050000}"/>
    <cellStyle name="60% - Accent6 4" xfId="1406" xr:uid="{00000000-0005-0000-0000-000047050000}"/>
    <cellStyle name="60% - Accent6 4 2" xfId="1407" xr:uid="{00000000-0005-0000-0000-000048050000}"/>
    <cellStyle name="60% - Accent6 4 3" xfId="1408" xr:uid="{00000000-0005-0000-0000-000049050000}"/>
    <cellStyle name="60% - Accent6 5" xfId="1409" xr:uid="{00000000-0005-0000-0000-00004A050000}"/>
    <cellStyle name="60% - Accent6 5 2" xfId="1410" xr:uid="{00000000-0005-0000-0000-00004B050000}"/>
    <cellStyle name="60% - Accent6 5 3" xfId="1411" xr:uid="{00000000-0005-0000-0000-00004C050000}"/>
    <cellStyle name="60% - Accent6 6" xfId="1412" xr:uid="{00000000-0005-0000-0000-00004D050000}"/>
    <cellStyle name="60% - Accent6 6 2" xfId="1413" xr:uid="{00000000-0005-0000-0000-00004E050000}"/>
    <cellStyle name="60% - Accent6 6 3" xfId="1414" xr:uid="{00000000-0005-0000-0000-00004F050000}"/>
    <cellStyle name="60% - Accent6 7" xfId="1415" xr:uid="{00000000-0005-0000-0000-000050050000}"/>
    <cellStyle name="60% - Accent6 7 2" xfId="1416" xr:uid="{00000000-0005-0000-0000-000051050000}"/>
    <cellStyle name="60% - Accent6 7 3" xfId="1417" xr:uid="{00000000-0005-0000-0000-000052050000}"/>
    <cellStyle name="60% - Accent6 8" xfId="1418" xr:uid="{00000000-0005-0000-0000-000053050000}"/>
    <cellStyle name="60% - Accent6 8 2" xfId="1419" xr:uid="{00000000-0005-0000-0000-000054050000}"/>
    <cellStyle name="60% - Accent6 8 3" xfId="1420" xr:uid="{00000000-0005-0000-0000-000055050000}"/>
    <cellStyle name="60% - Accent6 9" xfId="1421" xr:uid="{00000000-0005-0000-0000-000056050000}"/>
    <cellStyle name="60% - Accent6 9 2" xfId="1422" xr:uid="{00000000-0005-0000-0000-000057050000}"/>
    <cellStyle name="60% - Accent6 9 3" xfId="1423" xr:uid="{00000000-0005-0000-0000-000058050000}"/>
    <cellStyle name="Accent1 10" xfId="1424" xr:uid="{00000000-0005-0000-0000-000059050000}"/>
    <cellStyle name="Accent1 10 2" xfId="1425" xr:uid="{00000000-0005-0000-0000-00005A050000}"/>
    <cellStyle name="Accent1 10 3" xfId="1426" xr:uid="{00000000-0005-0000-0000-00005B050000}"/>
    <cellStyle name="Accent1 11" xfId="1427" xr:uid="{00000000-0005-0000-0000-00005C050000}"/>
    <cellStyle name="Accent1 11 2" xfId="1428" xr:uid="{00000000-0005-0000-0000-00005D050000}"/>
    <cellStyle name="Accent1 11 3" xfId="1429" xr:uid="{00000000-0005-0000-0000-00005E050000}"/>
    <cellStyle name="Accent1 12" xfId="1430" xr:uid="{00000000-0005-0000-0000-00005F050000}"/>
    <cellStyle name="Accent1 12 2" xfId="1431" xr:uid="{00000000-0005-0000-0000-000060050000}"/>
    <cellStyle name="Accent1 12 3" xfId="1432" xr:uid="{00000000-0005-0000-0000-000061050000}"/>
    <cellStyle name="Accent1 13" xfId="1433" xr:uid="{00000000-0005-0000-0000-000062050000}"/>
    <cellStyle name="Accent1 13 2" xfId="1434" xr:uid="{00000000-0005-0000-0000-000063050000}"/>
    <cellStyle name="Accent1 13 3" xfId="1435" xr:uid="{00000000-0005-0000-0000-000064050000}"/>
    <cellStyle name="Accent1 14" xfId="1436" xr:uid="{00000000-0005-0000-0000-000065050000}"/>
    <cellStyle name="Accent1 14 2" xfId="1437" xr:uid="{00000000-0005-0000-0000-000066050000}"/>
    <cellStyle name="Accent1 14 3" xfId="1438" xr:uid="{00000000-0005-0000-0000-000067050000}"/>
    <cellStyle name="Accent1 15" xfId="1439" xr:uid="{00000000-0005-0000-0000-000068050000}"/>
    <cellStyle name="Accent1 15 2" xfId="1440" xr:uid="{00000000-0005-0000-0000-000069050000}"/>
    <cellStyle name="Accent1 15 3" xfId="1441" xr:uid="{00000000-0005-0000-0000-00006A050000}"/>
    <cellStyle name="Accent1 15 4" xfId="1442" xr:uid="{00000000-0005-0000-0000-00006B050000}"/>
    <cellStyle name="Accent1 15 5" xfId="1443" xr:uid="{00000000-0005-0000-0000-00006C050000}"/>
    <cellStyle name="Accent1 15 6" xfId="1444" xr:uid="{00000000-0005-0000-0000-00006D050000}"/>
    <cellStyle name="Accent1 15 7" xfId="1445" xr:uid="{00000000-0005-0000-0000-00006E050000}"/>
    <cellStyle name="Accent1 16" xfId="1446" xr:uid="{00000000-0005-0000-0000-00006F050000}"/>
    <cellStyle name="Accent1 17" xfId="1447" xr:uid="{00000000-0005-0000-0000-000070050000}"/>
    <cellStyle name="Accent1 18" xfId="1448" xr:uid="{00000000-0005-0000-0000-000071050000}"/>
    <cellStyle name="Accent1 19" xfId="1449" xr:uid="{00000000-0005-0000-0000-000072050000}"/>
    <cellStyle name="Accent1 2" xfId="1450" xr:uid="{00000000-0005-0000-0000-000073050000}"/>
    <cellStyle name="Accent1 2 10" xfId="1451" xr:uid="{00000000-0005-0000-0000-000074050000}"/>
    <cellStyle name="Accent1 2 11" xfId="1452" xr:uid="{00000000-0005-0000-0000-000075050000}"/>
    <cellStyle name="Accent1 2 12" xfId="1453" xr:uid="{00000000-0005-0000-0000-000076050000}"/>
    <cellStyle name="Accent1 2 13" xfId="1454" xr:uid="{00000000-0005-0000-0000-000077050000}"/>
    <cellStyle name="Accent1 2 14" xfId="1455" xr:uid="{00000000-0005-0000-0000-000078050000}"/>
    <cellStyle name="Accent1 2 2" xfId="1456" xr:uid="{00000000-0005-0000-0000-000079050000}"/>
    <cellStyle name="Accent1 2 3" xfId="1457" xr:uid="{00000000-0005-0000-0000-00007A050000}"/>
    <cellStyle name="Accent1 2 4" xfId="1458" xr:uid="{00000000-0005-0000-0000-00007B050000}"/>
    <cellStyle name="Accent1 2 5" xfId="1459" xr:uid="{00000000-0005-0000-0000-00007C050000}"/>
    <cellStyle name="Accent1 2 6" xfId="1460" xr:uid="{00000000-0005-0000-0000-00007D050000}"/>
    <cellStyle name="Accent1 2 7" xfId="1461" xr:uid="{00000000-0005-0000-0000-00007E050000}"/>
    <cellStyle name="Accent1 2 8" xfId="1462" xr:uid="{00000000-0005-0000-0000-00007F050000}"/>
    <cellStyle name="Accent1 2 9" xfId="1463" xr:uid="{00000000-0005-0000-0000-000080050000}"/>
    <cellStyle name="Accent1 20" xfId="1464" xr:uid="{00000000-0005-0000-0000-000081050000}"/>
    <cellStyle name="Accent1 21" xfId="1465" xr:uid="{00000000-0005-0000-0000-000082050000}"/>
    <cellStyle name="Accent1 22" xfId="1466" xr:uid="{00000000-0005-0000-0000-000083050000}"/>
    <cellStyle name="Accent1 23" xfId="1467" xr:uid="{00000000-0005-0000-0000-000084050000}"/>
    <cellStyle name="Accent1 24" xfId="1468" xr:uid="{00000000-0005-0000-0000-000085050000}"/>
    <cellStyle name="Accent1 25" xfId="1469" xr:uid="{00000000-0005-0000-0000-000086050000}"/>
    <cellStyle name="Accent1 26" xfId="1470" xr:uid="{00000000-0005-0000-0000-000087050000}"/>
    <cellStyle name="Accent1 27" xfId="1471" xr:uid="{00000000-0005-0000-0000-000088050000}"/>
    <cellStyle name="Accent1 28" xfId="1472" xr:uid="{00000000-0005-0000-0000-000089050000}"/>
    <cellStyle name="Accent1 29" xfId="1473" xr:uid="{00000000-0005-0000-0000-00008A050000}"/>
    <cellStyle name="Accent1 3" xfId="1474" xr:uid="{00000000-0005-0000-0000-00008B050000}"/>
    <cellStyle name="Accent1 3 2" xfId="1475" xr:uid="{00000000-0005-0000-0000-00008C050000}"/>
    <cellStyle name="Accent1 3 3" xfId="1476" xr:uid="{00000000-0005-0000-0000-00008D050000}"/>
    <cellStyle name="Accent1 30" xfId="1477" xr:uid="{00000000-0005-0000-0000-00008E050000}"/>
    <cellStyle name="Accent1 31" xfId="1478" xr:uid="{00000000-0005-0000-0000-00008F050000}"/>
    <cellStyle name="Accent1 32" xfId="1479" xr:uid="{00000000-0005-0000-0000-000090050000}"/>
    <cellStyle name="Accent1 33" xfId="1480" xr:uid="{00000000-0005-0000-0000-000091050000}"/>
    <cellStyle name="Accent1 34" xfId="1481" xr:uid="{00000000-0005-0000-0000-000092050000}"/>
    <cellStyle name="Accent1 4" xfId="1482" xr:uid="{00000000-0005-0000-0000-000093050000}"/>
    <cellStyle name="Accent1 4 2" xfId="1483" xr:uid="{00000000-0005-0000-0000-000094050000}"/>
    <cellStyle name="Accent1 4 3" xfId="1484" xr:uid="{00000000-0005-0000-0000-000095050000}"/>
    <cellStyle name="Accent1 5" xfId="1485" xr:uid="{00000000-0005-0000-0000-000096050000}"/>
    <cellStyle name="Accent1 5 2" xfId="1486" xr:uid="{00000000-0005-0000-0000-000097050000}"/>
    <cellStyle name="Accent1 5 3" xfId="1487" xr:uid="{00000000-0005-0000-0000-000098050000}"/>
    <cellStyle name="Accent1 6" xfId="1488" xr:uid="{00000000-0005-0000-0000-000099050000}"/>
    <cellStyle name="Accent1 6 2" xfId="1489" xr:uid="{00000000-0005-0000-0000-00009A050000}"/>
    <cellStyle name="Accent1 6 3" xfId="1490" xr:uid="{00000000-0005-0000-0000-00009B050000}"/>
    <cellStyle name="Accent1 7" xfId="1491" xr:uid="{00000000-0005-0000-0000-00009C050000}"/>
    <cellStyle name="Accent1 7 2" xfId="1492" xr:uid="{00000000-0005-0000-0000-00009D050000}"/>
    <cellStyle name="Accent1 7 3" xfId="1493" xr:uid="{00000000-0005-0000-0000-00009E050000}"/>
    <cellStyle name="Accent1 8" xfId="1494" xr:uid="{00000000-0005-0000-0000-00009F050000}"/>
    <cellStyle name="Accent1 8 2" xfId="1495" xr:uid="{00000000-0005-0000-0000-0000A0050000}"/>
    <cellStyle name="Accent1 8 3" xfId="1496" xr:uid="{00000000-0005-0000-0000-0000A1050000}"/>
    <cellStyle name="Accent1 9" xfId="1497" xr:uid="{00000000-0005-0000-0000-0000A2050000}"/>
    <cellStyle name="Accent1 9 2" xfId="1498" xr:uid="{00000000-0005-0000-0000-0000A3050000}"/>
    <cellStyle name="Accent1 9 3" xfId="1499" xr:uid="{00000000-0005-0000-0000-0000A4050000}"/>
    <cellStyle name="Accent2 10" xfId="1500" xr:uid="{00000000-0005-0000-0000-0000A5050000}"/>
    <cellStyle name="Accent2 10 2" xfId="1501" xr:uid="{00000000-0005-0000-0000-0000A6050000}"/>
    <cellStyle name="Accent2 10 3" xfId="1502" xr:uid="{00000000-0005-0000-0000-0000A7050000}"/>
    <cellStyle name="Accent2 11" xfId="1503" xr:uid="{00000000-0005-0000-0000-0000A8050000}"/>
    <cellStyle name="Accent2 11 2" xfId="1504" xr:uid="{00000000-0005-0000-0000-0000A9050000}"/>
    <cellStyle name="Accent2 11 3" xfId="1505" xr:uid="{00000000-0005-0000-0000-0000AA050000}"/>
    <cellStyle name="Accent2 12" xfId="1506" xr:uid="{00000000-0005-0000-0000-0000AB050000}"/>
    <cellStyle name="Accent2 12 2" xfId="1507" xr:uid="{00000000-0005-0000-0000-0000AC050000}"/>
    <cellStyle name="Accent2 12 3" xfId="1508" xr:uid="{00000000-0005-0000-0000-0000AD050000}"/>
    <cellStyle name="Accent2 13" xfId="1509" xr:uid="{00000000-0005-0000-0000-0000AE050000}"/>
    <cellStyle name="Accent2 13 2" xfId="1510" xr:uid="{00000000-0005-0000-0000-0000AF050000}"/>
    <cellStyle name="Accent2 13 3" xfId="1511" xr:uid="{00000000-0005-0000-0000-0000B0050000}"/>
    <cellStyle name="Accent2 14" xfId="1512" xr:uid="{00000000-0005-0000-0000-0000B1050000}"/>
    <cellStyle name="Accent2 14 2" xfId="1513" xr:uid="{00000000-0005-0000-0000-0000B2050000}"/>
    <cellStyle name="Accent2 14 3" xfId="1514" xr:uid="{00000000-0005-0000-0000-0000B3050000}"/>
    <cellStyle name="Accent2 15" xfId="1515" xr:uid="{00000000-0005-0000-0000-0000B4050000}"/>
    <cellStyle name="Accent2 15 2" xfId="1516" xr:uid="{00000000-0005-0000-0000-0000B5050000}"/>
    <cellStyle name="Accent2 15 3" xfId="1517" xr:uid="{00000000-0005-0000-0000-0000B6050000}"/>
    <cellStyle name="Accent2 15 4" xfId="1518" xr:uid="{00000000-0005-0000-0000-0000B7050000}"/>
    <cellStyle name="Accent2 15 5" xfId="1519" xr:uid="{00000000-0005-0000-0000-0000B8050000}"/>
    <cellStyle name="Accent2 15 6" xfId="1520" xr:uid="{00000000-0005-0000-0000-0000B9050000}"/>
    <cellStyle name="Accent2 15 7" xfId="1521" xr:uid="{00000000-0005-0000-0000-0000BA050000}"/>
    <cellStyle name="Accent2 16" xfId="1522" xr:uid="{00000000-0005-0000-0000-0000BB050000}"/>
    <cellStyle name="Accent2 17" xfId="1523" xr:uid="{00000000-0005-0000-0000-0000BC050000}"/>
    <cellStyle name="Accent2 18" xfId="1524" xr:uid="{00000000-0005-0000-0000-0000BD050000}"/>
    <cellStyle name="Accent2 19" xfId="1525" xr:uid="{00000000-0005-0000-0000-0000BE050000}"/>
    <cellStyle name="Accent2 2" xfId="1526" xr:uid="{00000000-0005-0000-0000-0000BF050000}"/>
    <cellStyle name="Accent2 2 10" xfId="1527" xr:uid="{00000000-0005-0000-0000-0000C0050000}"/>
    <cellStyle name="Accent2 2 11" xfId="1528" xr:uid="{00000000-0005-0000-0000-0000C1050000}"/>
    <cellStyle name="Accent2 2 12" xfId="1529" xr:uid="{00000000-0005-0000-0000-0000C2050000}"/>
    <cellStyle name="Accent2 2 13" xfId="1530" xr:uid="{00000000-0005-0000-0000-0000C3050000}"/>
    <cellStyle name="Accent2 2 14" xfId="1531" xr:uid="{00000000-0005-0000-0000-0000C4050000}"/>
    <cellStyle name="Accent2 2 2" xfId="1532" xr:uid="{00000000-0005-0000-0000-0000C5050000}"/>
    <cellStyle name="Accent2 2 3" xfId="1533" xr:uid="{00000000-0005-0000-0000-0000C6050000}"/>
    <cellStyle name="Accent2 2 4" xfId="1534" xr:uid="{00000000-0005-0000-0000-0000C7050000}"/>
    <cellStyle name="Accent2 2 5" xfId="1535" xr:uid="{00000000-0005-0000-0000-0000C8050000}"/>
    <cellStyle name="Accent2 2 6" xfId="1536" xr:uid="{00000000-0005-0000-0000-0000C9050000}"/>
    <cellStyle name="Accent2 2 7" xfId="1537" xr:uid="{00000000-0005-0000-0000-0000CA050000}"/>
    <cellStyle name="Accent2 2 8" xfId="1538" xr:uid="{00000000-0005-0000-0000-0000CB050000}"/>
    <cellStyle name="Accent2 2 9" xfId="1539" xr:uid="{00000000-0005-0000-0000-0000CC050000}"/>
    <cellStyle name="Accent2 20" xfId="1540" xr:uid="{00000000-0005-0000-0000-0000CD050000}"/>
    <cellStyle name="Accent2 21" xfId="1541" xr:uid="{00000000-0005-0000-0000-0000CE050000}"/>
    <cellStyle name="Accent2 22" xfId="1542" xr:uid="{00000000-0005-0000-0000-0000CF050000}"/>
    <cellStyle name="Accent2 23" xfId="1543" xr:uid="{00000000-0005-0000-0000-0000D0050000}"/>
    <cellStyle name="Accent2 24" xfId="1544" xr:uid="{00000000-0005-0000-0000-0000D1050000}"/>
    <cellStyle name="Accent2 25" xfId="1545" xr:uid="{00000000-0005-0000-0000-0000D2050000}"/>
    <cellStyle name="Accent2 26" xfId="1546" xr:uid="{00000000-0005-0000-0000-0000D3050000}"/>
    <cellStyle name="Accent2 27" xfId="1547" xr:uid="{00000000-0005-0000-0000-0000D4050000}"/>
    <cellStyle name="Accent2 28" xfId="1548" xr:uid="{00000000-0005-0000-0000-0000D5050000}"/>
    <cellStyle name="Accent2 29" xfId="1549" xr:uid="{00000000-0005-0000-0000-0000D6050000}"/>
    <cellStyle name="Accent2 3" xfId="1550" xr:uid="{00000000-0005-0000-0000-0000D7050000}"/>
    <cellStyle name="Accent2 3 2" xfId="1551" xr:uid="{00000000-0005-0000-0000-0000D8050000}"/>
    <cellStyle name="Accent2 3 3" xfId="1552" xr:uid="{00000000-0005-0000-0000-0000D9050000}"/>
    <cellStyle name="Accent2 30" xfId="1553" xr:uid="{00000000-0005-0000-0000-0000DA050000}"/>
    <cellStyle name="Accent2 31" xfId="1554" xr:uid="{00000000-0005-0000-0000-0000DB050000}"/>
    <cellStyle name="Accent2 32" xfId="1555" xr:uid="{00000000-0005-0000-0000-0000DC050000}"/>
    <cellStyle name="Accent2 33" xfId="1556" xr:uid="{00000000-0005-0000-0000-0000DD050000}"/>
    <cellStyle name="Accent2 34" xfId="1557" xr:uid="{00000000-0005-0000-0000-0000DE050000}"/>
    <cellStyle name="Accent2 4" xfId="1558" xr:uid="{00000000-0005-0000-0000-0000DF050000}"/>
    <cellStyle name="Accent2 4 2" xfId="1559" xr:uid="{00000000-0005-0000-0000-0000E0050000}"/>
    <cellStyle name="Accent2 4 3" xfId="1560" xr:uid="{00000000-0005-0000-0000-0000E1050000}"/>
    <cellStyle name="Accent2 5" xfId="1561" xr:uid="{00000000-0005-0000-0000-0000E2050000}"/>
    <cellStyle name="Accent2 5 2" xfId="1562" xr:uid="{00000000-0005-0000-0000-0000E3050000}"/>
    <cellStyle name="Accent2 5 3" xfId="1563" xr:uid="{00000000-0005-0000-0000-0000E4050000}"/>
    <cellStyle name="Accent2 6" xfId="1564" xr:uid="{00000000-0005-0000-0000-0000E5050000}"/>
    <cellStyle name="Accent2 6 2" xfId="1565" xr:uid="{00000000-0005-0000-0000-0000E6050000}"/>
    <cellStyle name="Accent2 6 3" xfId="1566" xr:uid="{00000000-0005-0000-0000-0000E7050000}"/>
    <cellStyle name="Accent2 7" xfId="1567" xr:uid="{00000000-0005-0000-0000-0000E8050000}"/>
    <cellStyle name="Accent2 7 2" xfId="1568" xr:uid="{00000000-0005-0000-0000-0000E9050000}"/>
    <cellStyle name="Accent2 7 3" xfId="1569" xr:uid="{00000000-0005-0000-0000-0000EA050000}"/>
    <cellStyle name="Accent2 8" xfId="1570" xr:uid="{00000000-0005-0000-0000-0000EB050000}"/>
    <cellStyle name="Accent2 8 2" xfId="1571" xr:uid="{00000000-0005-0000-0000-0000EC050000}"/>
    <cellStyle name="Accent2 8 3" xfId="1572" xr:uid="{00000000-0005-0000-0000-0000ED050000}"/>
    <cellStyle name="Accent2 9" xfId="1573" xr:uid="{00000000-0005-0000-0000-0000EE050000}"/>
    <cellStyle name="Accent2 9 2" xfId="1574" xr:uid="{00000000-0005-0000-0000-0000EF050000}"/>
    <cellStyle name="Accent2 9 3" xfId="1575" xr:uid="{00000000-0005-0000-0000-0000F0050000}"/>
    <cellStyle name="Accent3 10" xfId="1576" xr:uid="{00000000-0005-0000-0000-0000F1050000}"/>
    <cellStyle name="Accent3 10 2" xfId="1577" xr:uid="{00000000-0005-0000-0000-0000F2050000}"/>
    <cellStyle name="Accent3 10 3" xfId="1578" xr:uid="{00000000-0005-0000-0000-0000F3050000}"/>
    <cellStyle name="Accent3 11" xfId="1579" xr:uid="{00000000-0005-0000-0000-0000F4050000}"/>
    <cellStyle name="Accent3 11 2" xfId="1580" xr:uid="{00000000-0005-0000-0000-0000F5050000}"/>
    <cellStyle name="Accent3 11 3" xfId="1581" xr:uid="{00000000-0005-0000-0000-0000F6050000}"/>
    <cellStyle name="Accent3 12" xfId="1582" xr:uid="{00000000-0005-0000-0000-0000F7050000}"/>
    <cellStyle name="Accent3 12 2" xfId="1583" xr:uid="{00000000-0005-0000-0000-0000F8050000}"/>
    <cellStyle name="Accent3 12 3" xfId="1584" xr:uid="{00000000-0005-0000-0000-0000F9050000}"/>
    <cellStyle name="Accent3 13" xfId="1585" xr:uid="{00000000-0005-0000-0000-0000FA050000}"/>
    <cellStyle name="Accent3 13 2" xfId="1586" xr:uid="{00000000-0005-0000-0000-0000FB050000}"/>
    <cellStyle name="Accent3 13 3" xfId="1587" xr:uid="{00000000-0005-0000-0000-0000FC050000}"/>
    <cellStyle name="Accent3 14" xfId="1588" xr:uid="{00000000-0005-0000-0000-0000FD050000}"/>
    <cellStyle name="Accent3 14 2" xfId="1589" xr:uid="{00000000-0005-0000-0000-0000FE050000}"/>
    <cellStyle name="Accent3 14 3" xfId="1590" xr:uid="{00000000-0005-0000-0000-0000FF050000}"/>
    <cellStyle name="Accent3 15" xfId="1591" xr:uid="{00000000-0005-0000-0000-000000060000}"/>
    <cellStyle name="Accent3 15 2" xfId="1592" xr:uid="{00000000-0005-0000-0000-000001060000}"/>
    <cellStyle name="Accent3 15 3" xfId="1593" xr:uid="{00000000-0005-0000-0000-000002060000}"/>
    <cellStyle name="Accent3 15 4" xfId="1594" xr:uid="{00000000-0005-0000-0000-000003060000}"/>
    <cellStyle name="Accent3 15 5" xfId="1595" xr:uid="{00000000-0005-0000-0000-000004060000}"/>
    <cellStyle name="Accent3 15 6" xfId="1596" xr:uid="{00000000-0005-0000-0000-000005060000}"/>
    <cellStyle name="Accent3 15 7" xfId="1597" xr:uid="{00000000-0005-0000-0000-000006060000}"/>
    <cellStyle name="Accent3 16" xfId="1598" xr:uid="{00000000-0005-0000-0000-000007060000}"/>
    <cellStyle name="Accent3 17" xfId="1599" xr:uid="{00000000-0005-0000-0000-000008060000}"/>
    <cellStyle name="Accent3 18" xfId="1600" xr:uid="{00000000-0005-0000-0000-000009060000}"/>
    <cellStyle name="Accent3 19" xfId="1601" xr:uid="{00000000-0005-0000-0000-00000A060000}"/>
    <cellStyle name="Accent3 2" xfId="1602" xr:uid="{00000000-0005-0000-0000-00000B060000}"/>
    <cellStyle name="Accent3 2 10" xfId="1603" xr:uid="{00000000-0005-0000-0000-00000C060000}"/>
    <cellStyle name="Accent3 2 11" xfId="1604" xr:uid="{00000000-0005-0000-0000-00000D060000}"/>
    <cellStyle name="Accent3 2 12" xfId="1605" xr:uid="{00000000-0005-0000-0000-00000E060000}"/>
    <cellStyle name="Accent3 2 13" xfId="1606" xr:uid="{00000000-0005-0000-0000-00000F060000}"/>
    <cellStyle name="Accent3 2 14" xfId="1607" xr:uid="{00000000-0005-0000-0000-000010060000}"/>
    <cellStyle name="Accent3 2 2" xfId="1608" xr:uid="{00000000-0005-0000-0000-000011060000}"/>
    <cellStyle name="Accent3 2 3" xfId="1609" xr:uid="{00000000-0005-0000-0000-000012060000}"/>
    <cellStyle name="Accent3 2 4" xfId="1610" xr:uid="{00000000-0005-0000-0000-000013060000}"/>
    <cellStyle name="Accent3 2 5" xfId="1611" xr:uid="{00000000-0005-0000-0000-000014060000}"/>
    <cellStyle name="Accent3 2 6" xfId="1612" xr:uid="{00000000-0005-0000-0000-000015060000}"/>
    <cellStyle name="Accent3 2 7" xfId="1613" xr:uid="{00000000-0005-0000-0000-000016060000}"/>
    <cellStyle name="Accent3 2 8" xfId="1614" xr:uid="{00000000-0005-0000-0000-000017060000}"/>
    <cellStyle name="Accent3 2 9" xfId="1615" xr:uid="{00000000-0005-0000-0000-000018060000}"/>
    <cellStyle name="Accent3 20" xfId="1616" xr:uid="{00000000-0005-0000-0000-000019060000}"/>
    <cellStyle name="Accent3 21" xfId="1617" xr:uid="{00000000-0005-0000-0000-00001A060000}"/>
    <cellStyle name="Accent3 22" xfId="1618" xr:uid="{00000000-0005-0000-0000-00001B060000}"/>
    <cellStyle name="Accent3 23" xfId="1619" xr:uid="{00000000-0005-0000-0000-00001C060000}"/>
    <cellStyle name="Accent3 24" xfId="1620" xr:uid="{00000000-0005-0000-0000-00001D060000}"/>
    <cellStyle name="Accent3 25" xfId="1621" xr:uid="{00000000-0005-0000-0000-00001E060000}"/>
    <cellStyle name="Accent3 26" xfId="1622" xr:uid="{00000000-0005-0000-0000-00001F060000}"/>
    <cellStyle name="Accent3 27" xfId="1623" xr:uid="{00000000-0005-0000-0000-000020060000}"/>
    <cellStyle name="Accent3 28" xfId="1624" xr:uid="{00000000-0005-0000-0000-000021060000}"/>
    <cellStyle name="Accent3 29" xfId="1625" xr:uid="{00000000-0005-0000-0000-000022060000}"/>
    <cellStyle name="Accent3 3" xfId="1626" xr:uid="{00000000-0005-0000-0000-000023060000}"/>
    <cellStyle name="Accent3 3 2" xfId="1627" xr:uid="{00000000-0005-0000-0000-000024060000}"/>
    <cellStyle name="Accent3 3 3" xfId="1628" xr:uid="{00000000-0005-0000-0000-000025060000}"/>
    <cellStyle name="Accent3 30" xfId="1629" xr:uid="{00000000-0005-0000-0000-000026060000}"/>
    <cellStyle name="Accent3 31" xfId="1630" xr:uid="{00000000-0005-0000-0000-000027060000}"/>
    <cellStyle name="Accent3 32" xfId="1631" xr:uid="{00000000-0005-0000-0000-000028060000}"/>
    <cellStyle name="Accent3 33" xfId="1632" xr:uid="{00000000-0005-0000-0000-000029060000}"/>
    <cellStyle name="Accent3 34" xfId="1633" xr:uid="{00000000-0005-0000-0000-00002A060000}"/>
    <cellStyle name="Accent3 4" xfId="1634" xr:uid="{00000000-0005-0000-0000-00002B060000}"/>
    <cellStyle name="Accent3 4 2" xfId="1635" xr:uid="{00000000-0005-0000-0000-00002C060000}"/>
    <cellStyle name="Accent3 4 3" xfId="1636" xr:uid="{00000000-0005-0000-0000-00002D060000}"/>
    <cellStyle name="Accent3 5" xfId="1637" xr:uid="{00000000-0005-0000-0000-00002E060000}"/>
    <cellStyle name="Accent3 5 2" xfId="1638" xr:uid="{00000000-0005-0000-0000-00002F060000}"/>
    <cellStyle name="Accent3 5 3" xfId="1639" xr:uid="{00000000-0005-0000-0000-000030060000}"/>
    <cellStyle name="Accent3 6" xfId="1640" xr:uid="{00000000-0005-0000-0000-000031060000}"/>
    <cellStyle name="Accent3 6 2" xfId="1641" xr:uid="{00000000-0005-0000-0000-000032060000}"/>
    <cellStyle name="Accent3 6 3" xfId="1642" xr:uid="{00000000-0005-0000-0000-000033060000}"/>
    <cellStyle name="Accent3 7" xfId="1643" xr:uid="{00000000-0005-0000-0000-000034060000}"/>
    <cellStyle name="Accent3 7 2" xfId="1644" xr:uid="{00000000-0005-0000-0000-000035060000}"/>
    <cellStyle name="Accent3 7 3" xfId="1645" xr:uid="{00000000-0005-0000-0000-000036060000}"/>
    <cellStyle name="Accent3 8" xfId="1646" xr:uid="{00000000-0005-0000-0000-000037060000}"/>
    <cellStyle name="Accent3 8 2" xfId="1647" xr:uid="{00000000-0005-0000-0000-000038060000}"/>
    <cellStyle name="Accent3 8 3" xfId="1648" xr:uid="{00000000-0005-0000-0000-000039060000}"/>
    <cellStyle name="Accent3 9" xfId="1649" xr:uid="{00000000-0005-0000-0000-00003A060000}"/>
    <cellStyle name="Accent3 9 2" xfId="1650" xr:uid="{00000000-0005-0000-0000-00003B060000}"/>
    <cellStyle name="Accent3 9 3" xfId="1651" xr:uid="{00000000-0005-0000-0000-00003C060000}"/>
    <cellStyle name="Accent4 10" xfId="1652" xr:uid="{00000000-0005-0000-0000-00003D060000}"/>
    <cellStyle name="Accent4 10 2" xfId="1653" xr:uid="{00000000-0005-0000-0000-00003E060000}"/>
    <cellStyle name="Accent4 10 3" xfId="1654" xr:uid="{00000000-0005-0000-0000-00003F060000}"/>
    <cellStyle name="Accent4 11" xfId="1655" xr:uid="{00000000-0005-0000-0000-000040060000}"/>
    <cellStyle name="Accent4 11 2" xfId="1656" xr:uid="{00000000-0005-0000-0000-000041060000}"/>
    <cellStyle name="Accent4 11 3" xfId="1657" xr:uid="{00000000-0005-0000-0000-000042060000}"/>
    <cellStyle name="Accent4 12" xfId="1658" xr:uid="{00000000-0005-0000-0000-000043060000}"/>
    <cellStyle name="Accent4 12 2" xfId="1659" xr:uid="{00000000-0005-0000-0000-000044060000}"/>
    <cellStyle name="Accent4 12 3" xfId="1660" xr:uid="{00000000-0005-0000-0000-000045060000}"/>
    <cellStyle name="Accent4 13" xfId="1661" xr:uid="{00000000-0005-0000-0000-000046060000}"/>
    <cellStyle name="Accent4 13 2" xfId="1662" xr:uid="{00000000-0005-0000-0000-000047060000}"/>
    <cellStyle name="Accent4 13 3" xfId="1663" xr:uid="{00000000-0005-0000-0000-000048060000}"/>
    <cellStyle name="Accent4 14" xfId="1664" xr:uid="{00000000-0005-0000-0000-000049060000}"/>
    <cellStyle name="Accent4 14 2" xfId="1665" xr:uid="{00000000-0005-0000-0000-00004A060000}"/>
    <cellStyle name="Accent4 14 3" xfId="1666" xr:uid="{00000000-0005-0000-0000-00004B060000}"/>
    <cellStyle name="Accent4 15" xfId="1667" xr:uid="{00000000-0005-0000-0000-00004C060000}"/>
    <cellStyle name="Accent4 15 2" xfId="1668" xr:uid="{00000000-0005-0000-0000-00004D060000}"/>
    <cellStyle name="Accent4 15 3" xfId="1669" xr:uid="{00000000-0005-0000-0000-00004E060000}"/>
    <cellStyle name="Accent4 15 4" xfId="1670" xr:uid="{00000000-0005-0000-0000-00004F060000}"/>
    <cellStyle name="Accent4 15 5" xfId="1671" xr:uid="{00000000-0005-0000-0000-000050060000}"/>
    <cellStyle name="Accent4 15 6" xfId="1672" xr:uid="{00000000-0005-0000-0000-000051060000}"/>
    <cellStyle name="Accent4 15 7" xfId="1673" xr:uid="{00000000-0005-0000-0000-000052060000}"/>
    <cellStyle name="Accent4 16" xfId="1674" xr:uid="{00000000-0005-0000-0000-000053060000}"/>
    <cellStyle name="Accent4 17" xfId="1675" xr:uid="{00000000-0005-0000-0000-000054060000}"/>
    <cellStyle name="Accent4 18" xfId="1676" xr:uid="{00000000-0005-0000-0000-000055060000}"/>
    <cellStyle name="Accent4 19" xfId="1677" xr:uid="{00000000-0005-0000-0000-000056060000}"/>
    <cellStyle name="Accent4 2" xfId="1678" xr:uid="{00000000-0005-0000-0000-000057060000}"/>
    <cellStyle name="Accent4 2 10" xfId="1679" xr:uid="{00000000-0005-0000-0000-000058060000}"/>
    <cellStyle name="Accent4 2 11" xfId="1680" xr:uid="{00000000-0005-0000-0000-000059060000}"/>
    <cellStyle name="Accent4 2 12" xfId="1681" xr:uid="{00000000-0005-0000-0000-00005A060000}"/>
    <cellStyle name="Accent4 2 13" xfId="1682" xr:uid="{00000000-0005-0000-0000-00005B060000}"/>
    <cellStyle name="Accent4 2 14" xfId="1683" xr:uid="{00000000-0005-0000-0000-00005C060000}"/>
    <cellStyle name="Accent4 2 2" xfId="1684" xr:uid="{00000000-0005-0000-0000-00005D060000}"/>
    <cellStyle name="Accent4 2 3" xfId="1685" xr:uid="{00000000-0005-0000-0000-00005E060000}"/>
    <cellStyle name="Accent4 2 4" xfId="1686" xr:uid="{00000000-0005-0000-0000-00005F060000}"/>
    <cellStyle name="Accent4 2 5" xfId="1687" xr:uid="{00000000-0005-0000-0000-000060060000}"/>
    <cellStyle name="Accent4 2 6" xfId="1688" xr:uid="{00000000-0005-0000-0000-000061060000}"/>
    <cellStyle name="Accent4 2 7" xfId="1689" xr:uid="{00000000-0005-0000-0000-000062060000}"/>
    <cellStyle name="Accent4 2 8" xfId="1690" xr:uid="{00000000-0005-0000-0000-000063060000}"/>
    <cellStyle name="Accent4 2 9" xfId="1691" xr:uid="{00000000-0005-0000-0000-000064060000}"/>
    <cellStyle name="Accent4 20" xfId="1692" xr:uid="{00000000-0005-0000-0000-000065060000}"/>
    <cellStyle name="Accent4 21" xfId="1693" xr:uid="{00000000-0005-0000-0000-000066060000}"/>
    <cellStyle name="Accent4 22" xfId="1694" xr:uid="{00000000-0005-0000-0000-000067060000}"/>
    <cellStyle name="Accent4 23" xfId="1695" xr:uid="{00000000-0005-0000-0000-000068060000}"/>
    <cellStyle name="Accent4 24" xfId="1696" xr:uid="{00000000-0005-0000-0000-000069060000}"/>
    <cellStyle name="Accent4 25" xfId="1697" xr:uid="{00000000-0005-0000-0000-00006A060000}"/>
    <cellStyle name="Accent4 26" xfId="1698" xr:uid="{00000000-0005-0000-0000-00006B060000}"/>
    <cellStyle name="Accent4 27" xfId="1699" xr:uid="{00000000-0005-0000-0000-00006C060000}"/>
    <cellStyle name="Accent4 28" xfId="1700" xr:uid="{00000000-0005-0000-0000-00006D060000}"/>
    <cellStyle name="Accent4 29" xfId="1701" xr:uid="{00000000-0005-0000-0000-00006E060000}"/>
    <cellStyle name="Accent4 3" xfId="1702" xr:uid="{00000000-0005-0000-0000-00006F060000}"/>
    <cellStyle name="Accent4 3 2" xfId="1703" xr:uid="{00000000-0005-0000-0000-000070060000}"/>
    <cellStyle name="Accent4 3 3" xfId="1704" xr:uid="{00000000-0005-0000-0000-000071060000}"/>
    <cellStyle name="Accent4 30" xfId="1705" xr:uid="{00000000-0005-0000-0000-000072060000}"/>
    <cellStyle name="Accent4 31" xfId="1706" xr:uid="{00000000-0005-0000-0000-000073060000}"/>
    <cellStyle name="Accent4 32" xfId="1707" xr:uid="{00000000-0005-0000-0000-000074060000}"/>
    <cellStyle name="Accent4 33" xfId="1708" xr:uid="{00000000-0005-0000-0000-000075060000}"/>
    <cellStyle name="Accent4 34" xfId="1709" xr:uid="{00000000-0005-0000-0000-000076060000}"/>
    <cellStyle name="Accent4 4" xfId="1710" xr:uid="{00000000-0005-0000-0000-000077060000}"/>
    <cellStyle name="Accent4 4 2" xfId="1711" xr:uid="{00000000-0005-0000-0000-000078060000}"/>
    <cellStyle name="Accent4 4 3" xfId="1712" xr:uid="{00000000-0005-0000-0000-000079060000}"/>
    <cellStyle name="Accent4 5" xfId="1713" xr:uid="{00000000-0005-0000-0000-00007A060000}"/>
    <cellStyle name="Accent4 5 2" xfId="1714" xr:uid="{00000000-0005-0000-0000-00007B060000}"/>
    <cellStyle name="Accent4 5 3" xfId="1715" xr:uid="{00000000-0005-0000-0000-00007C060000}"/>
    <cellStyle name="Accent4 6" xfId="1716" xr:uid="{00000000-0005-0000-0000-00007D060000}"/>
    <cellStyle name="Accent4 6 2" xfId="1717" xr:uid="{00000000-0005-0000-0000-00007E060000}"/>
    <cellStyle name="Accent4 6 3" xfId="1718" xr:uid="{00000000-0005-0000-0000-00007F060000}"/>
    <cellStyle name="Accent4 7" xfId="1719" xr:uid="{00000000-0005-0000-0000-000080060000}"/>
    <cellStyle name="Accent4 7 2" xfId="1720" xr:uid="{00000000-0005-0000-0000-000081060000}"/>
    <cellStyle name="Accent4 7 3" xfId="1721" xr:uid="{00000000-0005-0000-0000-000082060000}"/>
    <cellStyle name="Accent4 8" xfId="1722" xr:uid="{00000000-0005-0000-0000-000083060000}"/>
    <cellStyle name="Accent4 8 2" xfId="1723" xr:uid="{00000000-0005-0000-0000-000084060000}"/>
    <cellStyle name="Accent4 8 3" xfId="1724" xr:uid="{00000000-0005-0000-0000-000085060000}"/>
    <cellStyle name="Accent4 9" xfId="1725" xr:uid="{00000000-0005-0000-0000-000086060000}"/>
    <cellStyle name="Accent4 9 2" xfId="1726" xr:uid="{00000000-0005-0000-0000-000087060000}"/>
    <cellStyle name="Accent4 9 3" xfId="1727" xr:uid="{00000000-0005-0000-0000-000088060000}"/>
    <cellStyle name="Accent5 10" xfId="1728" xr:uid="{00000000-0005-0000-0000-000089060000}"/>
    <cellStyle name="Accent5 10 2" xfId="1729" xr:uid="{00000000-0005-0000-0000-00008A060000}"/>
    <cellStyle name="Accent5 10 3" xfId="1730" xr:uid="{00000000-0005-0000-0000-00008B060000}"/>
    <cellStyle name="Accent5 11" xfId="1731" xr:uid="{00000000-0005-0000-0000-00008C060000}"/>
    <cellStyle name="Accent5 11 2" xfId="1732" xr:uid="{00000000-0005-0000-0000-00008D060000}"/>
    <cellStyle name="Accent5 11 3" xfId="1733" xr:uid="{00000000-0005-0000-0000-00008E060000}"/>
    <cellStyle name="Accent5 12" xfId="1734" xr:uid="{00000000-0005-0000-0000-00008F060000}"/>
    <cellStyle name="Accent5 12 2" xfId="1735" xr:uid="{00000000-0005-0000-0000-000090060000}"/>
    <cellStyle name="Accent5 12 3" xfId="1736" xr:uid="{00000000-0005-0000-0000-000091060000}"/>
    <cellStyle name="Accent5 13" xfId="1737" xr:uid="{00000000-0005-0000-0000-000092060000}"/>
    <cellStyle name="Accent5 13 2" xfId="1738" xr:uid="{00000000-0005-0000-0000-000093060000}"/>
    <cellStyle name="Accent5 13 3" xfId="1739" xr:uid="{00000000-0005-0000-0000-000094060000}"/>
    <cellStyle name="Accent5 14" xfId="1740" xr:uid="{00000000-0005-0000-0000-000095060000}"/>
    <cellStyle name="Accent5 14 2" xfId="1741" xr:uid="{00000000-0005-0000-0000-000096060000}"/>
    <cellStyle name="Accent5 14 3" xfId="1742" xr:uid="{00000000-0005-0000-0000-000097060000}"/>
    <cellStyle name="Accent5 15" xfId="1743" xr:uid="{00000000-0005-0000-0000-000098060000}"/>
    <cellStyle name="Accent5 15 2" xfId="1744" xr:uid="{00000000-0005-0000-0000-000099060000}"/>
    <cellStyle name="Accent5 15 3" xfId="1745" xr:uid="{00000000-0005-0000-0000-00009A060000}"/>
    <cellStyle name="Accent5 15 4" xfId="1746" xr:uid="{00000000-0005-0000-0000-00009B060000}"/>
    <cellStyle name="Accent5 15 5" xfId="1747" xr:uid="{00000000-0005-0000-0000-00009C060000}"/>
    <cellStyle name="Accent5 15 6" xfId="1748" xr:uid="{00000000-0005-0000-0000-00009D060000}"/>
    <cellStyle name="Accent5 15 7" xfId="1749" xr:uid="{00000000-0005-0000-0000-00009E060000}"/>
    <cellStyle name="Accent5 16" xfId="1750" xr:uid="{00000000-0005-0000-0000-00009F060000}"/>
    <cellStyle name="Accent5 17" xfId="1751" xr:uid="{00000000-0005-0000-0000-0000A0060000}"/>
    <cellStyle name="Accent5 18" xfId="1752" xr:uid="{00000000-0005-0000-0000-0000A1060000}"/>
    <cellStyle name="Accent5 19" xfId="1753" xr:uid="{00000000-0005-0000-0000-0000A2060000}"/>
    <cellStyle name="Accent5 2" xfId="1754" xr:uid="{00000000-0005-0000-0000-0000A3060000}"/>
    <cellStyle name="Accent5 2 10" xfId="1755" xr:uid="{00000000-0005-0000-0000-0000A4060000}"/>
    <cellStyle name="Accent5 2 11" xfId="1756" xr:uid="{00000000-0005-0000-0000-0000A5060000}"/>
    <cellStyle name="Accent5 2 12" xfId="1757" xr:uid="{00000000-0005-0000-0000-0000A6060000}"/>
    <cellStyle name="Accent5 2 13" xfId="1758" xr:uid="{00000000-0005-0000-0000-0000A7060000}"/>
    <cellStyle name="Accent5 2 14" xfId="1759" xr:uid="{00000000-0005-0000-0000-0000A8060000}"/>
    <cellStyle name="Accent5 2 2" xfId="1760" xr:uid="{00000000-0005-0000-0000-0000A9060000}"/>
    <cellStyle name="Accent5 2 3" xfId="1761" xr:uid="{00000000-0005-0000-0000-0000AA060000}"/>
    <cellStyle name="Accent5 2 4" xfId="1762" xr:uid="{00000000-0005-0000-0000-0000AB060000}"/>
    <cellStyle name="Accent5 2 5" xfId="1763" xr:uid="{00000000-0005-0000-0000-0000AC060000}"/>
    <cellStyle name="Accent5 2 6" xfId="1764" xr:uid="{00000000-0005-0000-0000-0000AD060000}"/>
    <cellStyle name="Accent5 2 7" xfId="1765" xr:uid="{00000000-0005-0000-0000-0000AE060000}"/>
    <cellStyle name="Accent5 2 8" xfId="1766" xr:uid="{00000000-0005-0000-0000-0000AF060000}"/>
    <cellStyle name="Accent5 2 9" xfId="1767" xr:uid="{00000000-0005-0000-0000-0000B0060000}"/>
    <cellStyle name="Accent5 20" xfId="1768" xr:uid="{00000000-0005-0000-0000-0000B1060000}"/>
    <cellStyle name="Accent5 21" xfId="1769" xr:uid="{00000000-0005-0000-0000-0000B2060000}"/>
    <cellStyle name="Accent5 22" xfId="1770" xr:uid="{00000000-0005-0000-0000-0000B3060000}"/>
    <cellStyle name="Accent5 23" xfId="1771" xr:uid="{00000000-0005-0000-0000-0000B4060000}"/>
    <cellStyle name="Accent5 24" xfId="1772" xr:uid="{00000000-0005-0000-0000-0000B5060000}"/>
    <cellStyle name="Accent5 25" xfId="1773" xr:uid="{00000000-0005-0000-0000-0000B6060000}"/>
    <cellStyle name="Accent5 26" xfId="1774" xr:uid="{00000000-0005-0000-0000-0000B7060000}"/>
    <cellStyle name="Accent5 27" xfId="1775" xr:uid="{00000000-0005-0000-0000-0000B8060000}"/>
    <cellStyle name="Accent5 28" xfId="1776" xr:uid="{00000000-0005-0000-0000-0000B9060000}"/>
    <cellStyle name="Accent5 29" xfId="1777" xr:uid="{00000000-0005-0000-0000-0000BA060000}"/>
    <cellStyle name="Accent5 3" xfId="1778" xr:uid="{00000000-0005-0000-0000-0000BB060000}"/>
    <cellStyle name="Accent5 3 2" xfId="1779" xr:uid="{00000000-0005-0000-0000-0000BC060000}"/>
    <cellStyle name="Accent5 3 3" xfId="1780" xr:uid="{00000000-0005-0000-0000-0000BD060000}"/>
    <cellStyle name="Accent5 30" xfId="1781" xr:uid="{00000000-0005-0000-0000-0000BE060000}"/>
    <cellStyle name="Accent5 31" xfId="1782" xr:uid="{00000000-0005-0000-0000-0000BF060000}"/>
    <cellStyle name="Accent5 32" xfId="1783" xr:uid="{00000000-0005-0000-0000-0000C0060000}"/>
    <cellStyle name="Accent5 33" xfId="1784" xr:uid="{00000000-0005-0000-0000-0000C1060000}"/>
    <cellStyle name="Accent5 34" xfId="1785" xr:uid="{00000000-0005-0000-0000-0000C2060000}"/>
    <cellStyle name="Accent5 4" xfId="1786" xr:uid="{00000000-0005-0000-0000-0000C3060000}"/>
    <cellStyle name="Accent5 4 2" xfId="1787" xr:uid="{00000000-0005-0000-0000-0000C4060000}"/>
    <cellStyle name="Accent5 4 3" xfId="1788" xr:uid="{00000000-0005-0000-0000-0000C5060000}"/>
    <cellStyle name="Accent5 5" xfId="1789" xr:uid="{00000000-0005-0000-0000-0000C6060000}"/>
    <cellStyle name="Accent5 5 2" xfId="1790" xr:uid="{00000000-0005-0000-0000-0000C7060000}"/>
    <cellStyle name="Accent5 5 3" xfId="1791" xr:uid="{00000000-0005-0000-0000-0000C8060000}"/>
    <cellStyle name="Accent5 6" xfId="1792" xr:uid="{00000000-0005-0000-0000-0000C9060000}"/>
    <cellStyle name="Accent5 6 2" xfId="1793" xr:uid="{00000000-0005-0000-0000-0000CA060000}"/>
    <cellStyle name="Accent5 6 3" xfId="1794" xr:uid="{00000000-0005-0000-0000-0000CB060000}"/>
    <cellStyle name="Accent5 7" xfId="1795" xr:uid="{00000000-0005-0000-0000-0000CC060000}"/>
    <cellStyle name="Accent5 7 2" xfId="1796" xr:uid="{00000000-0005-0000-0000-0000CD060000}"/>
    <cellStyle name="Accent5 7 3" xfId="1797" xr:uid="{00000000-0005-0000-0000-0000CE060000}"/>
    <cellStyle name="Accent5 8" xfId="1798" xr:uid="{00000000-0005-0000-0000-0000CF060000}"/>
    <cellStyle name="Accent5 8 2" xfId="1799" xr:uid="{00000000-0005-0000-0000-0000D0060000}"/>
    <cellStyle name="Accent5 8 3" xfId="1800" xr:uid="{00000000-0005-0000-0000-0000D1060000}"/>
    <cellStyle name="Accent5 9" xfId="1801" xr:uid="{00000000-0005-0000-0000-0000D2060000}"/>
    <cellStyle name="Accent5 9 2" xfId="1802" xr:uid="{00000000-0005-0000-0000-0000D3060000}"/>
    <cellStyle name="Accent5 9 3" xfId="1803" xr:uid="{00000000-0005-0000-0000-0000D4060000}"/>
    <cellStyle name="Accent6 10" xfId="1804" xr:uid="{00000000-0005-0000-0000-0000D5060000}"/>
    <cellStyle name="Accent6 10 2" xfId="1805" xr:uid="{00000000-0005-0000-0000-0000D6060000}"/>
    <cellStyle name="Accent6 10 3" xfId="1806" xr:uid="{00000000-0005-0000-0000-0000D7060000}"/>
    <cellStyle name="Accent6 11" xfId="1807" xr:uid="{00000000-0005-0000-0000-0000D8060000}"/>
    <cellStyle name="Accent6 11 2" xfId="1808" xr:uid="{00000000-0005-0000-0000-0000D9060000}"/>
    <cellStyle name="Accent6 11 3" xfId="1809" xr:uid="{00000000-0005-0000-0000-0000DA060000}"/>
    <cellStyle name="Accent6 12" xfId="1810" xr:uid="{00000000-0005-0000-0000-0000DB060000}"/>
    <cellStyle name="Accent6 12 2" xfId="1811" xr:uid="{00000000-0005-0000-0000-0000DC060000}"/>
    <cellStyle name="Accent6 12 3" xfId="1812" xr:uid="{00000000-0005-0000-0000-0000DD060000}"/>
    <cellStyle name="Accent6 13" xfId="1813" xr:uid="{00000000-0005-0000-0000-0000DE060000}"/>
    <cellStyle name="Accent6 13 2" xfId="1814" xr:uid="{00000000-0005-0000-0000-0000DF060000}"/>
    <cellStyle name="Accent6 13 3" xfId="1815" xr:uid="{00000000-0005-0000-0000-0000E0060000}"/>
    <cellStyle name="Accent6 14" xfId="1816" xr:uid="{00000000-0005-0000-0000-0000E1060000}"/>
    <cellStyle name="Accent6 14 2" xfId="1817" xr:uid="{00000000-0005-0000-0000-0000E2060000}"/>
    <cellStyle name="Accent6 14 3" xfId="1818" xr:uid="{00000000-0005-0000-0000-0000E3060000}"/>
    <cellStyle name="Accent6 15" xfId="1819" xr:uid="{00000000-0005-0000-0000-0000E4060000}"/>
    <cellStyle name="Accent6 15 2" xfId="1820" xr:uid="{00000000-0005-0000-0000-0000E5060000}"/>
    <cellStyle name="Accent6 15 3" xfId="1821" xr:uid="{00000000-0005-0000-0000-0000E6060000}"/>
    <cellStyle name="Accent6 15 4" xfId="1822" xr:uid="{00000000-0005-0000-0000-0000E7060000}"/>
    <cellStyle name="Accent6 15 5" xfId="1823" xr:uid="{00000000-0005-0000-0000-0000E8060000}"/>
    <cellStyle name="Accent6 15 6" xfId="1824" xr:uid="{00000000-0005-0000-0000-0000E9060000}"/>
    <cellStyle name="Accent6 15 7" xfId="1825" xr:uid="{00000000-0005-0000-0000-0000EA060000}"/>
    <cellStyle name="Accent6 16" xfId="1826" xr:uid="{00000000-0005-0000-0000-0000EB060000}"/>
    <cellStyle name="Accent6 17" xfId="1827" xr:uid="{00000000-0005-0000-0000-0000EC060000}"/>
    <cellStyle name="Accent6 18" xfId="1828" xr:uid="{00000000-0005-0000-0000-0000ED060000}"/>
    <cellStyle name="Accent6 19" xfId="1829" xr:uid="{00000000-0005-0000-0000-0000EE060000}"/>
    <cellStyle name="Accent6 2" xfId="1830" xr:uid="{00000000-0005-0000-0000-0000EF060000}"/>
    <cellStyle name="Accent6 2 10" xfId="1831" xr:uid="{00000000-0005-0000-0000-0000F0060000}"/>
    <cellStyle name="Accent6 2 11" xfId="1832" xr:uid="{00000000-0005-0000-0000-0000F1060000}"/>
    <cellStyle name="Accent6 2 12" xfId="1833" xr:uid="{00000000-0005-0000-0000-0000F2060000}"/>
    <cellStyle name="Accent6 2 13" xfId="1834" xr:uid="{00000000-0005-0000-0000-0000F3060000}"/>
    <cellStyle name="Accent6 2 14" xfId="1835" xr:uid="{00000000-0005-0000-0000-0000F4060000}"/>
    <cellStyle name="Accent6 2 2" xfId="1836" xr:uid="{00000000-0005-0000-0000-0000F5060000}"/>
    <cellStyle name="Accent6 2 3" xfId="1837" xr:uid="{00000000-0005-0000-0000-0000F6060000}"/>
    <cellStyle name="Accent6 2 4" xfId="1838" xr:uid="{00000000-0005-0000-0000-0000F7060000}"/>
    <cellStyle name="Accent6 2 5" xfId="1839" xr:uid="{00000000-0005-0000-0000-0000F8060000}"/>
    <cellStyle name="Accent6 2 6" xfId="1840" xr:uid="{00000000-0005-0000-0000-0000F9060000}"/>
    <cellStyle name="Accent6 2 7" xfId="1841" xr:uid="{00000000-0005-0000-0000-0000FA060000}"/>
    <cellStyle name="Accent6 2 8" xfId="1842" xr:uid="{00000000-0005-0000-0000-0000FB060000}"/>
    <cellStyle name="Accent6 2 9" xfId="1843" xr:uid="{00000000-0005-0000-0000-0000FC060000}"/>
    <cellStyle name="Accent6 20" xfId="1844" xr:uid="{00000000-0005-0000-0000-0000FD060000}"/>
    <cellStyle name="Accent6 21" xfId="1845" xr:uid="{00000000-0005-0000-0000-0000FE060000}"/>
    <cellStyle name="Accent6 22" xfId="1846" xr:uid="{00000000-0005-0000-0000-0000FF060000}"/>
    <cellStyle name="Accent6 23" xfId="1847" xr:uid="{00000000-0005-0000-0000-000000070000}"/>
    <cellStyle name="Accent6 24" xfId="1848" xr:uid="{00000000-0005-0000-0000-000001070000}"/>
    <cellStyle name="Accent6 25" xfId="1849" xr:uid="{00000000-0005-0000-0000-000002070000}"/>
    <cellStyle name="Accent6 26" xfId="1850" xr:uid="{00000000-0005-0000-0000-000003070000}"/>
    <cellStyle name="Accent6 27" xfId="1851" xr:uid="{00000000-0005-0000-0000-000004070000}"/>
    <cellStyle name="Accent6 28" xfId="1852" xr:uid="{00000000-0005-0000-0000-000005070000}"/>
    <cellStyle name="Accent6 29" xfId="1853" xr:uid="{00000000-0005-0000-0000-000006070000}"/>
    <cellStyle name="Accent6 3" xfId="1854" xr:uid="{00000000-0005-0000-0000-000007070000}"/>
    <cellStyle name="Accent6 3 2" xfId="1855" xr:uid="{00000000-0005-0000-0000-000008070000}"/>
    <cellStyle name="Accent6 3 3" xfId="1856" xr:uid="{00000000-0005-0000-0000-000009070000}"/>
    <cellStyle name="Accent6 30" xfId="1857" xr:uid="{00000000-0005-0000-0000-00000A070000}"/>
    <cellStyle name="Accent6 31" xfId="1858" xr:uid="{00000000-0005-0000-0000-00000B070000}"/>
    <cellStyle name="Accent6 32" xfId="1859" xr:uid="{00000000-0005-0000-0000-00000C070000}"/>
    <cellStyle name="Accent6 33" xfId="1860" xr:uid="{00000000-0005-0000-0000-00000D070000}"/>
    <cellStyle name="Accent6 34" xfId="1861" xr:uid="{00000000-0005-0000-0000-00000E070000}"/>
    <cellStyle name="Accent6 4" xfId="1862" xr:uid="{00000000-0005-0000-0000-00000F070000}"/>
    <cellStyle name="Accent6 4 2" xfId="1863" xr:uid="{00000000-0005-0000-0000-000010070000}"/>
    <cellStyle name="Accent6 4 3" xfId="1864" xr:uid="{00000000-0005-0000-0000-000011070000}"/>
    <cellStyle name="Accent6 5" xfId="1865" xr:uid="{00000000-0005-0000-0000-000012070000}"/>
    <cellStyle name="Accent6 5 2" xfId="1866" xr:uid="{00000000-0005-0000-0000-000013070000}"/>
    <cellStyle name="Accent6 5 3" xfId="1867" xr:uid="{00000000-0005-0000-0000-000014070000}"/>
    <cellStyle name="Accent6 6" xfId="1868" xr:uid="{00000000-0005-0000-0000-000015070000}"/>
    <cellStyle name="Accent6 6 2" xfId="1869" xr:uid="{00000000-0005-0000-0000-000016070000}"/>
    <cellStyle name="Accent6 6 3" xfId="1870" xr:uid="{00000000-0005-0000-0000-000017070000}"/>
    <cellStyle name="Accent6 7" xfId="1871" xr:uid="{00000000-0005-0000-0000-000018070000}"/>
    <cellStyle name="Accent6 7 2" xfId="1872" xr:uid="{00000000-0005-0000-0000-000019070000}"/>
    <cellStyle name="Accent6 7 3" xfId="1873" xr:uid="{00000000-0005-0000-0000-00001A070000}"/>
    <cellStyle name="Accent6 8" xfId="1874" xr:uid="{00000000-0005-0000-0000-00001B070000}"/>
    <cellStyle name="Accent6 8 2" xfId="1875" xr:uid="{00000000-0005-0000-0000-00001C070000}"/>
    <cellStyle name="Accent6 8 3" xfId="1876" xr:uid="{00000000-0005-0000-0000-00001D070000}"/>
    <cellStyle name="Accent6 9" xfId="1877" xr:uid="{00000000-0005-0000-0000-00001E070000}"/>
    <cellStyle name="Accent6 9 2" xfId="1878" xr:uid="{00000000-0005-0000-0000-00001F070000}"/>
    <cellStyle name="Accent6 9 3" xfId="1879" xr:uid="{00000000-0005-0000-0000-000020070000}"/>
    <cellStyle name="Bad 10" xfId="1880" xr:uid="{00000000-0005-0000-0000-000021070000}"/>
    <cellStyle name="Bad 10 2" xfId="1881" xr:uid="{00000000-0005-0000-0000-000022070000}"/>
    <cellStyle name="Bad 10 3" xfId="1882" xr:uid="{00000000-0005-0000-0000-000023070000}"/>
    <cellStyle name="Bad 11" xfId="1883" xr:uid="{00000000-0005-0000-0000-000024070000}"/>
    <cellStyle name="Bad 11 2" xfId="1884" xr:uid="{00000000-0005-0000-0000-000025070000}"/>
    <cellStyle name="Bad 11 3" xfId="1885" xr:uid="{00000000-0005-0000-0000-000026070000}"/>
    <cellStyle name="Bad 12" xfId="1886" xr:uid="{00000000-0005-0000-0000-000027070000}"/>
    <cellStyle name="Bad 12 2" xfId="1887" xr:uid="{00000000-0005-0000-0000-000028070000}"/>
    <cellStyle name="Bad 12 3" xfId="1888" xr:uid="{00000000-0005-0000-0000-000029070000}"/>
    <cellStyle name="Bad 13" xfId="1889" xr:uid="{00000000-0005-0000-0000-00002A070000}"/>
    <cellStyle name="Bad 13 2" xfId="1890" xr:uid="{00000000-0005-0000-0000-00002B070000}"/>
    <cellStyle name="Bad 13 3" xfId="1891" xr:uid="{00000000-0005-0000-0000-00002C070000}"/>
    <cellStyle name="Bad 14" xfId="1892" xr:uid="{00000000-0005-0000-0000-00002D070000}"/>
    <cellStyle name="Bad 14 2" xfId="1893" xr:uid="{00000000-0005-0000-0000-00002E070000}"/>
    <cellStyle name="Bad 14 3" xfId="1894" xr:uid="{00000000-0005-0000-0000-00002F070000}"/>
    <cellStyle name="Bad 15" xfId="1895" xr:uid="{00000000-0005-0000-0000-000030070000}"/>
    <cellStyle name="Bad 15 2" xfId="1896" xr:uid="{00000000-0005-0000-0000-000031070000}"/>
    <cellStyle name="Bad 15 3" xfId="1897" xr:uid="{00000000-0005-0000-0000-000032070000}"/>
    <cellStyle name="Bad 15 4" xfId="1898" xr:uid="{00000000-0005-0000-0000-000033070000}"/>
    <cellStyle name="Bad 15 5" xfId="1899" xr:uid="{00000000-0005-0000-0000-000034070000}"/>
    <cellStyle name="Bad 15 6" xfId="1900" xr:uid="{00000000-0005-0000-0000-000035070000}"/>
    <cellStyle name="Bad 15 7" xfId="1901" xr:uid="{00000000-0005-0000-0000-000036070000}"/>
    <cellStyle name="Bad 16" xfId="1902" xr:uid="{00000000-0005-0000-0000-000037070000}"/>
    <cellStyle name="Bad 17" xfId="1903" xr:uid="{00000000-0005-0000-0000-000038070000}"/>
    <cellStyle name="Bad 18" xfId="1904" xr:uid="{00000000-0005-0000-0000-000039070000}"/>
    <cellStyle name="Bad 19" xfId="1905" xr:uid="{00000000-0005-0000-0000-00003A070000}"/>
    <cellStyle name="Bad 2" xfId="1906" xr:uid="{00000000-0005-0000-0000-00003B070000}"/>
    <cellStyle name="Bad 2 10" xfId="1907" xr:uid="{00000000-0005-0000-0000-00003C070000}"/>
    <cellStyle name="Bad 2 11" xfId="1908" xr:uid="{00000000-0005-0000-0000-00003D070000}"/>
    <cellStyle name="Bad 2 12" xfId="1909" xr:uid="{00000000-0005-0000-0000-00003E070000}"/>
    <cellStyle name="Bad 2 13" xfId="1910" xr:uid="{00000000-0005-0000-0000-00003F070000}"/>
    <cellStyle name="Bad 2 14" xfId="1911" xr:uid="{00000000-0005-0000-0000-000040070000}"/>
    <cellStyle name="Bad 2 2" xfId="1912" xr:uid="{00000000-0005-0000-0000-000041070000}"/>
    <cellStyle name="Bad 2 3" xfId="1913" xr:uid="{00000000-0005-0000-0000-000042070000}"/>
    <cellStyle name="Bad 2 4" xfId="1914" xr:uid="{00000000-0005-0000-0000-000043070000}"/>
    <cellStyle name="Bad 2 5" xfId="1915" xr:uid="{00000000-0005-0000-0000-000044070000}"/>
    <cellStyle name="Bad 2 6" xfId="1916" xr:uid="{00000000-0005-0000-0000-000045070000}"/>
    <cellStyle name="Bad 2 7" xfId="1917" xr:uid="{00000000-0005-0000-0000-000046070000}"/>
    <cellStyle name="Bad 2 8" xfId="1918" xr:uid="{00000000-0005-0000-0000-000047070000}"/>
    <cellStyle name="Bad 2 9" xfId="1919" xr:uid="{00000000-0005-0000-0000-000048070000}"/>
    <cellStyle name="Bad 20" xfId="1920" xr:uid="{00000000-0005-0000-0000-000049070000}"/>
    <cellStyle name="Bad 21" xfId="1921" xr:uid="{00000000-0005-0000-0000-00004A070000}"/>
    <cellStyle name="Bad 22" xfId="1922" xr:uid="{00000000-0005-0000-0000-00004B070000}"/>
    <cellStyle name="Bad 23" xfId="1923" xr:uid="{00000000-0005-0000-0000-00004C070000}"/>
    <cellStyle name="Bad 24" xfId="1924" xr:uid="{00000000-0005-0000-0000-00004D070000}"/>
    <cellStyle name="Bad 25" xfId="1925" xr:uid="{00000000-0005-0000-0000-00004E070000}"/>
    <cellStyle name="Bad 26" xfId="1926" xr:uid="{00000000-0005-0000-0000-00004F070000}"/>
    <cellStyle name="Bad 27" xfId="1927" xr:uid="{00000000-0005-0000-0000-000050070000}"/>
    <cellStyle name="Bad 28" xfId="1928" xr:uid="{00000000-0005-0000-0000-000051070000}"/>
    <cellStyle name="Bad 29" xfId="1929" xr:uid="{00000000-0005-0000-0000-000052070000}"/>
    <cellStyle name="Bad 3" xfId="1930" xr:uid="{00000000-0005-0000-0000-000053070000}"/>
    <cellStyle name="Bad 3 2" xfId="1931" xr:uid="{00000000-0005-0000-0000-000054070000}"/>
    <cellStyle name="Bad 3 3" xfId="1932" xr:uid="{00000000-0005-0000-0000-000055070000}"/>
    <cellStyle name="Bad 30" xfId="1933" xr:uid="{00000000-0005-0000-0000-000056070000}"/>
    <cellStyle name="Bad 31" xfId="1934" xr:uid="{00000000-0005-0000-0000-000057070000}"/>
    <cellStyle name="Bad 32" xfId="1935" xr:uid="{00000000-0005-0000-0000-000058070000}"/>
    <cellStyle name="Bad 33" xfId="1936" xr:uid="{00000000-0005-0000-0000-000059070000}"/>
    <cellStyle name="Bad 34" xfId="1937" xr:uid="{00000000-0005-0000-0000-00005A070000}"/>
    <cellStyle name="Bad 4" xfId="1938" xr:uid="{00000000-0005-0000-0000-00005B070000}"/>
    <cellStyle name="Bad 4 2" xfId="1939" xr:uid="{00000000-0005-0000-0000-00005C070000}"/>
    <cellStyle name="Bad 4 3" xfId="1940" xr:uid="{00000000-0005-0000-0000-00005D070000}"/>
    <cellStyle name="Bad 5" xfId="1941" xr:uid="{00000000-0005-0000-0000-00005E070000}"/>
    <cellStyle name="Bad 5 2" xfId="1942" xr:uid="{00000000-0005-0000-0000-00005F070000}"/>
    <cellStyle name="Bad 5 3" xfId="1943" xr:uid="{00000000-0005-0000-0000-000060070000}"/>
    <cellStyle name="Bad 6" xfId="1944" xr:uid="{00000000-0005-0000-0000-000061070000}"/>
    <cellStyle name="Bad 6 2" xfId="1945" xr:uid="{00000000-0005-0000-0000-000062070000}"/>
    <cellStyle name="Bad 6 3" xfId="1946" xr:uid="{00000000-0005-0000-0000-000063070000}"/>
    <cellStyle name="Bad 7" xfId="1947" xr:uid="{00000000-0005-0000-0000-000064070000}"/>
    <cellStyle name="Bad 7 2" xfId="1948" xr:uid="{00000000-0005-0000-0000-000065070000}"/>
    <cellStyle name="Bad 7 3" xfId="1949" xr:uid="{00000000-0005-0000-0000-000066070000}"/>
    <cellStyle name="Bad 8" xfId="1950" xr:uid="{00000000-0005-0000-0000-000067070000}"/>
    <cellStyle name="Bad 8 2" xfId="1951" xr:uid="{00000000-0005-0000-0000-000068070000}"/>
    <cellStyle name="Bad 8 3" xfId="1952" xr:uid="{00000000-0005-0000-0000-000069070000}"/>
    <cellStyle name="Bad 9" xfId="1953" xr:uid="{00000000-0005-0000-0000-00006A070000}"/>
    <cellStyle name="Bad 9 2" xfId="1954" xr:uid="{00000000-0005-0000-0000-00006B070000}"/>
    <cellStyle name="Bad 9 3" xfId="1955" xr:uid="{00000000-0005-0000-0000-00006C070000}"/>
    <cellStyle name="Calculation 10" xfId="1956" xr:uid="{00000000-0005-0000-0000-00006D070000}"/>
    <cellStyle name="Calculation 10 2" xfId="1957" xr:uid="{00000000-0005-0000-0000-00006E070000}"/>
    <cellStyle name="Calculation 10 3" xfId="1958" xr:uid="{00000000-0005-0000-0000-00006F070000}"/>
    <cellStyle name="Calculation 11" xfId="1959" xr:uid="{00000000-0005-0000-0000-000070070000}"/>
    <cellStyle name="Calculation 11 2" xfId="1960" xr:uid="{00000000-0005-0000-0000-000071070000}"/>
    <cellStyle name="Calculation 11 3" xfId="1961" xr:uid="{00000000-0005-0000-0000-000072070000}"/>
    <cellStyle name="Calculation 12" xfId="1962" xr:uid="{00000000-0005-0000-0000-000073070000}"/>
    <cellStyle name="Calculation 12 2" xfId="1963" xr:uid="{00000000-0005-0000-0000-000074070000}"/>
    <cellStyle name="Calculation 12 3" xfId="1964" xr:uid="{00000000-0005-0000-0000-000075070000}"/>
    <cellStyle name="Calculation 13" xfId="1965" xr:uid="{00000000-0005-0000-0000-000076070000}"/>
    <cellStyle name="Calculation 13 2" xfId="1966" xr:uid="{00000000-0005-0000-0000-000077070000}"/>
    <cellStyle name="Calculation 13 3" xfId="1967" xr:uid="{00000000-0005-0000-0000-000078070000}"/>
    <cellStyle name="Calculation 14" xfId="1968" xr:uid="{00000000-0005-0000-0000-000079070000}"/>
    <cellStyle name="Calculation 14 2" xfId="1969" xr:uid="{00000000-0005-0000-0000-00007A070000}"/>
    <cellStyle name="Calculation 14 3" xfId="1970" xr:uid="{00000000-0005-0000-0000-00007B070000}"/>
    <cellStyle name="Calculation 15" xfId="1971" xr:uid="{00000000-0005-0000-0000-00007C070000}"/>
    <cellStyle name="Calculation 15 2" xfId="1972" xr:uid="{00000000-0005-0000-0000-00007D070000}"/>
    <cellStyle name="Calculation 15 3" xfId="1973" xr:uid="{00000000-0005-0000-0000-00007E070000}"/>
    <cellStyle name="Calculation 15 4" xfId="1974" xr:uid="{00000000-0005-0000-0000-00007F070000}"/>
    <cellStyle name="Calculation 15 5" xfId="1975" xr:uid="{00000000-0005-0000-0000-000080070000}"/>
    <cellStyle name="Calculation 15 6" xfId="1976" xr:uid="{00000000-0005-0000-0000-000081070000}"/>
    <cellStyle name="Calculation 15 7" xfId="1977" xr:uid="{00000000-0005-0000-0000-000082070000}"/>
    <cellStyle name="Calculation 16" xfId="1978" xr:uid="{00000000-0005-0000-0000-000083070000}"/>
    <cellStyle name="Calculation 17" xfId="1979" xr:uid="{00000000-0005-0000-0000-000084070000}"/>
    <cellStyle name="Calculation 18" xfId="1980" xr:uid="{00000000-0005-0000-0000-000085070000}"/>
    <cellStyle name="Calculation 19" xfId="1981" xr:uid="{00000000-0005-0000-0000-000086070000}"/>
    <cellStyle name="Calculation 2" xfId="1982" xr:uid="{00000000-0005-0000-0000-000087070000}"/>
    <cellStyle name="Calculation 2 10" xfId="1983" xr:uid="{00000000-0005-0000-0000-000088070000}"/>
    <cellStyle name="Calculation 2 11" xfId="1984" xr:uid="{00000000-0005-0000-0000-000089070000}"/>
    <cellStyle name="Calculation 2 12" xfId="1985" xr:uid="{00000000-0005-0000-0000-00008A070000}"/>
    <cellStyle name="Calculation 2 13" xfId="1986" xr:uid="{00000000-0005-0000-0000-00008B070000}"/>
    <cellStyle name="Calculation 2 14" xfId="1987" xr:uid="{00000000-0005-0000-0000-00008C070000}"/>
    <cellStyle name="Calculation 2 2" xfId="1988" xr:uid="{00000000-0005-0000-0000-00008D070000}"/>
    <cellStyle name="Calculation 2 3" xfId="1989" xr:uid="{00000000-0005-0000-0000-00008E070000}"/>
    <cellStyle name="Calculation 2 4" xfId="1990" xr:uid="{00000000-0005-0000-0000-00008F070000}"/>
    <cellStyle name="Calculation 2 5" xfId="1991" xr:uid="{00000000-0005-0000-0000-000090070000}"/>
    <cellStyle name="Calculation 2 6" xfId="1992" xr:uid="{00000000-0005-0000-0000-000091070000}"/>
    <cellStyle name="Calculation 2 7" xfId="1993" xr:uid="{00000000-0005-0000-0000-000092070000}"/>
    <cellStyle name="Calculation 2 8" xfId="1994" xr:uid="{00000000-0005-0000-0000-000093070000}"/>
    <cellStyle name="Calculation 2 9" xfId="1995" xr:uid="{00000000-0005-0000-0000-000094070000}"/>
    <cellStyle name="Calculation 20" xfId="1996" xr:uid="{00000000-0005-0000-0000-000095070000}"/>
    <cellStyle name="Calculation 21" xfId="1997" xr:uid="{00000000-0005-0000-0000-000096070000}"/>
    <cellStyle name="Calculation 22" xfId="1998" xr:uid="{00000000-0005-0000-0000-000097070000}"/>
    <cellStyle name="Calculation 23" xfId="1999" xr:uid="{00000000-0005-0000-0000-000098070000}"/>
    <cellStyle name="Calculation 24" xfId="2000" xr:uid="{00000000-0005-0000-0000-000099070000}"/>
    <cellStyle name="Calculation 25" xfId="2001" xr:uid="{00000000-0005-0000-0000-00009A070000}"/>
    <cellStyle name="Calculation 26" xfId="2002" xr:uid="{00000000-0005-0000-0000-00009B070000}"/>
    <cellStyle name="Calculation 27" xfId="2003" xr:uid="{00000000-0005-0000-0000-00009C070000}"/>
    <cellStyle name="Calculation 28" xfId="2004" xr:uid="{00000000-0005-0000-0000-00009D070000}"/>
    <cellStyle name="Calculation 29" xfId="2005" xr:uid="{00000000-0005-0000-0000-00009E070000}"/>
    <cellStyle name="Calculation 3" xfId="2006" xr:uid="{00000000-0005-0000-0000-00009F070000}"/>
    <cellStyle name="Calculation 3 2" xfId="2007" xr:uid="{00000000-0005-0000-0000-0000A0070000}"/>
    <cellStyle name="Calculation 3 3" xfId="2008" xr:uid="{00000000-0005-0000-0000-0000A1070000}"/>
    <cellStyle name="Calculation 30" xfId="2009" xr:uid="{00000000-0005-0000-0000-0000A2070000}"/>
    <cellStyle name="Calculation 31" xfId="2010" xr:uid="{00000000-0005-0000-0000-0000A3070000}"/>
    <cellStyle name="Calculation 32" xfId="2011" xr:uid="{00000000-0005-0000-0000-0000A4070000}"/>
    <cellStyle name="Calculation 33" xfId="2012" xr:uid="{00000000-0005-0000-0000-0000A5070000}"/>
    <cellStyle name="Calculation 34" xfId="2013" xr:uid="{00000000-0005-0000-0000-0000A6070000}"/>
    <cellStyle name="Calculation 4" xfId="2014" xr:uid="{00000000-0005-0000-0000-0000A7070000}"/>
    <cellStyle name="Calculation 4 2" xfId="2015" xr:uid="{00000000-0005-0000-0000-0000A8070000}"/>
    <cellStyle name="Calculation 4 3" xfId="2016" xr:uid="{00000000-0005-0000-0000-0000A9070000}"/>
    <cellStyle name="Calculation 5" xfId="2017" xr:uid="{00000000-0005-0000-0000-0000AA070000}"/>
    <cellStyle name="Calculation 5 2" xfId="2018" xr:uid="{00000000-0005-0000-0000-0000AB070000}"/>
    <cellStyle name="Calculation 5 3" xfId="2019" xr:uid="{00000000-0005-0000-0000-0000AC070000}"/>
    <cellStyle name="Calculation 6" xfId="2020" xr:uid="{00000000-0005-0000-0000-0000AD070000}"/>
    <cellStyle name="Calculation 6 2" xfId="2021" xr:uid="{00000000-0005-0000-0000-0000AE070000}"/>
    <cellStyle name="Calculation 6 3" xfId="2022" xr:uid="{00000000-0005-0000-0000-0000AF070000}"/>
    <cellStyle name="Calculation 7" xfId="2023" xr:uid="{00000000-0005-0000-0000-0000B0070000}"/>
    <cellStyle name="Calculation 7 2" xfId="2024" xr:uid="{00000000-0005-0000-0000-0000B1070000}"/>
    <cellStyle name="Calculation 7 3" xfId="2025" xr:uid="{00000000-0005-0000-0000-0000B2070000}"/>
    <cellStyle name="Calculation 8" xfId="2026" xr:uid="{00000000-0005-0000-0000-0000B3070000}"/>
    <cellStyle name="Calculation 8 2" xfId="2027" xr:uid="{00000000-0005-0000-0000-0000B4070000}"/>
    <cellStyle name="Calculation 8 3" xfId="2028" xr:uid="{00000000-0005-0000-0000-0000B5070000}"/>
    <cellStyle name="Calculation 9" xfId="2029" xr:uid="{00000000-0005-0000-0000-0000B6070000}"/>
    <cellStyle name="Calculation 9 2" xfId="2030" xr:uid="{00000000-0005-0000-0000-0000B7070000}"/>
    <cellStyle name="Calculation 9 3" xfId="2031" xr:uid="{00000000-0005-0000-0000-0000B8070000}"/>
    <cellStyle name="Check Cell 10" xfId="2032" xr:uid="{00000000-0005-0000-0000-0000B9070000}"/>
    <cellStyle name="Check Cell 10 2" xfId="2033" xr:uid="{00000000-0005-0000-0000-0000BA070000}"/>
    <cellStyle name="Check Cell 10 3" xfId="2034" xr:uid="{00000000-0005-0000-0000-0000BB070000}"/>
    <cellStyle name="Check Cell 11" xfId="2035" xr:uid="{00000000-0005-0000-0000-0000BC070000}"/>
    <cellStyle name="Check Cell 11 2" xfId="2036" xr:uid="{00000000-0005-0000-0000-0000BD070000}"/>
    <cellStyle name="Check Cell 11 3" xfId="2037" xr:uid="{00000000-0005-0000-0000-0000BE070000}"/>
    <cellStyle name="Check Cell 12" xfId="2038" xr:uid="{00000000-0005-0000-0000-0000BF070000}"/>
    <cellStyle name="Check Cell 12 2" xfId="2039" xr:uid="{00000000-0005-0000-0000-0000C0070000}"/>
    <cellStyle name="Check Cell 12 3" xfId="2040" xr:uid="{00000000-0005-0000-0000-0000C1070000}"/>
    <cellStyle name="Check Cell 13" xfId="2041" xr:uid="{00000000-0005-0000-0000-0000C2070000}"/>
    <cellStyle name="Check Cell 13 2" xfId="2042" xr:uid="{00000000-0005-0000-0000-0000C3070000}"/>
    <cellStyle name="Check Cell 13 3" xfId="2043" xr:uid="{00000000-0005-0000-0000-0000C4070000}"/>
    <cellStyle name="Check Cell 14" xfId="2044" xr:uid="{00000000-0005-0000-0000-0000C5070000}"/>
    <cellStyle name="Check Cell 14 2" xfId="2045" xr:uid="{00000000-0005-0000-0000-0000C6070000}"/>
    <cellStyle name="Check Cell 14 3" xfId="2046" xr:uid="{00000000-0005-0000-0000-0000C7070000}"/>
    <cellStyle name="Check Cell 15" xfId="2047" xr:uid="{00000000-0005-0000-0000-0000C8070000}"/>
    <cellStyle name="Check Cell 15 2" xfId="2048" xr:uid="{00000000-0005-0000-0000-0000C9070000}"/>
    <cellStyle name="Check Cell 15 3" xfId="2049" xr:uid="{00000000-0005-0000-0000-0000CA070000}"/>
    <cellStyle name="Check Cell 15 4" xfId="2050" xr:uid="{00000000-0005-0000-0000-0000CB070000}"/>
    <cellStyle name="Check Cell 15 5" xfId="2051" xr:uid="{00000000-0005-0000-0000-0000CC070000}"/>
    <cellStyle name="Check Cell 15 6" xfId="2052" xr:uid="{00000000-0005-0000-0000-0000CD070000}"/>
    <cellStyle name="Check Cell 15 7" xfId="2053" xr:uid="{00000000-0005-0000-0000-0000CE070000}"/>
    <cellStyle name="Check Cell 16" xfId="2054" xr:uid="{00000000-0005-0000-0000-0000CF070000}"/>
    <cellStyle name="Check Cell 17" xfId="2055" xr:uid="{00000000-0005-0000-0000-0000D0070000}"/>
    <cellStyle name="Check Cell 18" xfId="2056" xr:uid="{00000000-0005-0000-0000-0000D1070000}"/>
    <cellStyle name="Check Cell 19" xfId="2057" xr:uid="{00000000-0005-0000-0000-0000D2070000}"/>
    <cellStyle name="Check Cell 2" xfId="2058" xr:uid="{00000000-0005-0000-0000-0000D3070000}"/>
    <cellStyle name="Check Cell 2 10" xfId="2059" xr:uid="{00000000-0005-0000-0000-0000D4070000}"/>
    <cellStyle name="Check Cell 2 11" xfId="2060" xr:uid="{00000000-0005-0000-0000-0000D5070000}"/>
    <cellStyle name="Check Cell 2 12" xfId="2061" xr:uid="{00000000-0005-0000-0000-0000D6070000}"/>
    <cellStyle name="Check Cell 2 13" xfId="2062" xr:uid="{00000000-0005-0000-0000-0000D7070000}"/>
    <cellStyle name="Check Cell 2 14" xfId="2063" xr:uid="{00000000-0005-0000-0000-0000D8070000}"/>
    <cellStyle name="Check Cell 2 2" xfId="2064" xr:uid="{00000000-0005-0000-0000-0000D9070000}"/>
    <cellStyle name="Check Cell 2 3" xfId="2065" xr:uid="{00000000-0005-0000-0000-0000DA070000}"/>
    <cellStyle name="Check Cell 2 4" xfId="2066" xr:uid="{00000000-0005-0000-0000-0000DB070000}"/>
    <cellStyle name="Check Cell 2 5" xfId="2067" xr:uid="{00000000-0005-0000-0000-0000DC070000}"/>
    <cellStyle name="Check Cell 2 6" xfId="2068" xr:uid="{00000000-0005-0000-0000-0000DD070000}"/>
    <cellStyle name="Check Cell 2 7" xfId="2069" xr:uid="{00000000-0005-0000-0000-0000DE070000}"/>
    <cellStyle name="Check Cell 2 8" xfId="2070" xr:uid="{00000000-0005-0000-0000-0000DF070000}"/>
    <cellStyle name="Check Cell 2 9" xfId="2071" xr:uid="{00000000-0005-0000-0000-0000E0070000}"/>
    <cellStyle name="Check Cell 20" xfId="2072" xr:uid="{00000000-0005-0000-0000-0000E1070000}"/>
    <cellStyle name="Check Cell 21" xfId="2073" xr:uid="{00000000-0005-0000-0000-0000E2070000}"/>
    <cellStyle name="Check Cell 22" xfId="2074" xr:uid="{00000000-0005-0000-0000-0000E3070000}"/>
    <cellStyle name="Check Cell 23" xfId="2075" xr:uid="{00000000-0005-0000-0000-0000E4070000}"/>
    <cellStyle name="Check Cell 24" xfId="2076" xr:uid="{00000000-0005-0000-0000-0000E5070000}"/>
    <cellStyle name="Check Cell 25" xfId="2077" xr:uid="{00000000-0005-0000-0000-0000E6070000}"/>
    <cellStyle name="Check Cell 26" xfId="2078" xr:uid="{00000000-0005-0000-0000-0000E7070000}"/>
    <cellStyle name="Check Cell 27" xfId="2079" xr:uid="{00000000-0005-0000-0000-0000E8070000}"/>
    <cellStyle name="Check Cell 28" xfId="2080" xr:uid="{00000000-0005-0000-0000-0000E9070000}"/>
    <cellStyle name="Check Cell 29" xfId="2081" xr:uid="{00000000-0005-0000-0000-0000EA070000}"/>
    <cellStyle name="Check Cell 3" xfId="2082" xr:uid="{00000000-0005-0000-0000-0000EB070000}"/>
    <cellStyle name="Check Cell 3 2" xfId="2083" xr:uid="{00000000-0005-0000-0000-0000EC070000}"/>
    <cellStyle name="Check Cell 3 3" xfId="2084" xr:uid="{00000000-0005-0000-0000-0000ED070000}"/>
    <cellStyle name="Check Cell 30" xfId="2085" xr:uid="{00000000-0005-0000-0000-0000EE070000}"/>
    <cellStyle name="Check Cell 31" xfId="2086" xr:uid="{00000000-0005-0000-0000-0000EF070000}"/>
    <cellStyle name="Check Cell 32" xfId="2087" xr:uid="{00000000-0005-0000-0000-0000F0070000}"/>
    <cellStyle name="Check Cell 33" xfId="2088" xr:uid="{00000000-0005-0000-0000-0000F1070000}"/>
    <cellStyle name="Check Cell 34" xfId="2089" xr:uid="{00000000-0005-0000-0000-0000F2070000}"/>
    <cellStyle name="Check Cell 4" xfId="2090" xr:uid="{00000000-0005-0000-0000-0000F3070000}"/>
    <cellStyle name="Check Cell 4 2" xfId="2091" xr:uid="{00000000-0005-0000-0000-0000F4070000}"/>
    <cellStyle name="Check Cell 4 3" xfId="2092" xr:uid="{00000000-0005-0000-0000-0000F5070000}"/>
    <cellStyle name="Check Cell 5" xfId="2093" xr:uid="{00000000-0005-0000-0000-0000F6070000}"/>
    <cellStyle name="Check Cell 5 2" xfId="2094" xr:uid="{00000000-0005-0000-0000-0000F7070000}"/>
    <cellStyle name="Check Cell 5 3" xfId="2095" xr:uid="{00000000-0005-0000-0000-0000F8070000}"/>
    <cellStyle name="Check Cell 6" xfId="2096" xr:uid="{00000000-0005-0000-0000-0000F9070000}"/>
    <cellStyle name="Check Cell 6 2" xfId="2097" xr:uid="{00000000-0005-0000-0000-0000FA070000}"/>
    <cellStyle name="Check Cell 6 3" xfId="2098" xr:uid="{00000000-0005-0000-0000-0000FB070000}"/>
    <cellStyle name="Check Cell 7" xfId="2099" xr:uid="{00000000-0005-0000-0000-0000FC070000}"/>
    <cellStyle name="Check Cell 7 2" xfId="2100" xr:uid="{00000000-0005-0000-0000-0000FD070000}"/>
    <cellStyle name="Check Cell 7 3" xfId="2101" xr:uid="{00000000-0005-0000-0000-0000FE070000}"/>
    <cellStyle name="Check Cell 8" xfId="2102" xr:uid="{00000000-0005-0000-0000-0000FF070000}"/>
    <cellStyle name="Check Cell 8 2" xfId="2103" xr:uid="{00000000-0005-0000-0000-000000080000}"/>
    <cellStyle name="Check Cell 8 3" xfId="2104" xr:uid="{00000000-0005-0000-0000-000001080000}"/>
    <cellStyle name="Check Cell 9" xfId="2105" xr:uid="{00000000-0005-0000-0000-000002080000}"/>
    <cellStyle name="Check Cell 9 2" xfId="2106" xr:uid="{00000000-0005-0000-0000-000003080000}"/>
    <cellStyle name="Check Cell 9 3" xfId="2107" xr:uid="{00000000-0005-0000-0000-000004080000}"/>
    <cellStyle name="Comma" xfId="1" builtinId="3"/>
    <cellStyle name="Comma 10" xfId="2108" xr:uid="{00000000-0005-0000-0000-000006080000}"/>
    <cellStyle name="Comma 10 10" xfId="2109" xr:uid="{00000000-0005-0000-0000-000007080000}"/>
    <cellStyle name="Comma 10 11" xfId="2110" xr:uid="{00000000-0005-0000-0000-000008080000}"/>
    <cellStyle name="Comma 10 12" xfId="2111" xr:uid="{00000000-0005-0000-0000-000009080000}"/>
    <cellStyle name="Comma 10 13" xfId="2112" xr:uid="{00000000-0005-0000-0000-00000A080000}"/>
    <cellStyle name="Comma 10 14" xfId="2113" xr:uid="{00000000-0005-0000-0000-00000B080000}"/>
    <cellStyle name="Comma 10 15" xfId="2114" xr:uid="{00000000-0005-0000-0000-00000C080000}"/>
    <cellStyle name="Comma 10 16" xfId="2115" xr:uid="{00000000-0005-0000-0000-00000D080000}"/>
    <cellStyle name="Comma 10 17" xfId="2116" xr:uid="{00000000-0005-0000-0000-00000E080000}"/>
    <cellStyle name="Comma 10 2" xfId="2117" xr:uid="{00000000-0005-0000-0000-00000F080000}"/>
    <cellStyle name="Comma 10 2 2" xfId="2118" xr:uid="{00000000-0005-0000-0000-000010080000}"/>
    <cellStyle name="Comma 10 3" xfId="2119" xr:uid="{00000000-0005-0000-0000-000011080000}"/>
    <cellStyle name="Comma 10 3 2" xfId="2120" xr:uid="{00000000-0005-0000-0000-000012080000}"/>
    <cellStyle name="Comma 10 4" xfId="2121" xr:uid="{00000000-0005-0000-0000-000013080000}"/>
    <cellStyle name="Comma 10 4 2" xfId="2122" xr:uid="{00000000-0005-0000-0000-000014080000}"/>
    <cellStyle name="Comma 10 5" xfId="2123" xr:uid="{00000000-0005-0000-0000-000015080000}"/>
    <cellStyle name="Comma 10 5 2" xfId="2124" xr:uid="{00000000-0005-0000-0000-000016080000}"/>
    <cellStyle name="Comma 10 6" xfId="2125" xr:uid="{00000000-0005-0000-0000-000017080000}"/>
    <cellStyle name="Comma 10 7" xfId="2126" xr:uid="{00000000-0005-0000-0000-000018080000}"/>
    <cellStyle name="Comma 10 8" xfId="2127" xr:uid="{00000000-0005-0000-0000-000019080000}"/>
    <cellStyle name="Comma 10 9" xfId="2128" xr:uid="{00000000-0005-0000-0000-00001A080000}"/>
    <cellStyle name="Comma 11" xfId="2129" xr:uid="{00000000-0005-0000-0000-00001B080000}"/>
    <cellStyle name="Comma 11 2" xfId="2130" xr:uid="{00000000-0005-0000-0000-00001C080000}"/>
    <cellStyle name="Comma 11 2 10" xfId="2131" xr:uid="{00000000-0005-0000-0000-00001D080000}"/>
    <cellStyle name="Comma 11 2 2" xfId="2132" xr:uid="{00000000-0005-0000-0000-00001E080000}"/>
    <cellStyle name="Comma 11 2 3" xfId="2133" xr:uid="{00000000-0005-0000-0000-00001F080000}"/>
    <cellStyle name="Comma 11 2 4" xfId="2134" xr:uid="{00000000-0005-0000-0000-000020080000}"/>
    <cellStyle name="Comma 11 2 5" xfId="2135" xr:uid="{00000000-0005-0000-0000-000021080000}"/>
    <cellStyle name="Comma 11 2 6" xfId="2136" xr:uid="{00000000-0005-0000-0000-000022080000}"/>
    <cellStyle name="Comma 11 2 7" xfId="2137" xr:uid="{00000000-0005-0000-0000-000023080000}"/>
    <cellStyle name="Comma 11 2 8" xfId="2138" xr:uid="{00000000-0005-0000-0000-000024080000}"/>
    <cellStyle name="Comma 11 2 9" xfId="2139" xr:uid="{00000000-0005-0000-0000-000025080000}"/>
    <cellStyle name="Comma 11 3" xfId="2140" xr:uid="{00000000-0005-0000-0000-000026080000}"/>
    <cellStyle name="Comma 11 3 10" xfId="2141" xr:uid="{00000000-0005-0000-0000-000027080000}"/>
    <cellStyle name="Comma 11 3 2" xfId="2142" xr:uid="{00000000-0005-0000-0000-000028080000}"/>
    <cellStyle name="Comma 11 3 3" xfId="2143" xr:uid="{00000000-0005-0000-0000-000029080000}"/>
    <cellStyle name="Comma 11 3 4" xfId="2144" xr:uid="{00000000-0005-0000-0000-00002A080000}"/>
    <cellStyle name="Comma 11 3 5" xfId="2145" xr:uid="{00000000-0005-0000-0000-00002B080000}"/>
    <cellStyle name="Comma 11 3 6" xfId="2146" xr:uid="{00000000-0005-0000-0000-00002C080000}"/>
    <cellStyle name="Comma 11 3 7" xfId="2147" xr:uid="{00000000-0005-0000-0000-00002D080000}"/>
    <cellStyle name="Comma 11 3 8" xfId="2148" xr:uid="{00000000-0005-0000-0000-00002E080000}"/>
    <cellStyle name="Comma 11 3 9" xfId="2149" xr:uid="{00000000-0005-0000-0000-00002F080000}"/>
    <cellStyle name="Comma 11 4" xfId="2150" xr:uid="{00000000-0005-0000-0000-000030080000}"/>
    <cellStyle name="Comma 11 4 10" xfId="2151" xr:uid="{00000000-0005-0000-0000-000031080000}"/>
    <cellStyle name="Comma 11 4 2" xfId="2152" xr:uid="{00000000-0005-0000-0000-000032080000}"/>
    <cellStyle name="Comma 11 4 3" xfId="2153" xr:uid="{00000000-0005-0000-0000-000033080000}"/>
    <cellStyle name="Comma 11 4 4" xfId="2154" xr:uid="{00000000-0005-0000-0000-000034080000}"/>
    <cellStyle name="Comma 11 4 5" xfId="2155" xr:uid="{00000000-0005-0000-0000-000035080000}"/>
    <cellStyle name="Comma 11 4 6" xfId="2156" xr:uid="{00000000-0005-0000-0000-000036080000}"/>
    <cellStyle name="Comma 11 4 7" xfId="2157" xr:uid="{00000000-0005-0000-0000-000037080000}"/>
    <cellStyle name="Comma 11 4 8" xfId="2158" xr:uid="{00000000-0005-0000-0000-000038080000}"/>
    <cellStyle name="Comma 11 4 9" xfId="2159" xr:uid="{00000000-0005-0000-0000-000039080000}"/>
    <cellStyle name="Comma 11 5" xfId="2160" xr:uid="{00000000-0005-0000-0000-00003A080000}"/>
    <cellStyle name="Comma 11 5 10" xfId="2161" xr:uid="{00000000-0005-0000-0000-00003B080000}"/>
    <cellStyle name="Comma 11 5 2" xfId="2162" xr:uid="{00000000-0005-0000-0000-00003C080000}"/>
    <cellStyle name="Comma 11 5 3" xfId="2163" xr:uid="{00000000-0005-0000-0000-00003D080000}"/>
    <cellStyle name="Comma 11 5 4" xfId="2164" xr:uid="{00000000-0005-0000-0000-00003E080000}"/>
    <cellStyle name="Comma 11 5 5" xfId="2165" xr:uid="{00000000-0005-0000-0000-00003F080000}"/>
    <cellStyle name="Comma 11 5 6" xfId="2166" xr:uid="{00000000-0005-0000-0000-000040080000}"/>
    <cellStyle name="Comma 11 5 7" xfId="2167" xr:uid="{00000000-0005-0000-0000-000041080000}"/>
    <cellStyle name="Comma 11 5 8" xfId="2168" xr:uid="{00000000-0005-0000-0000-000042080000}"/>
    <cellStyle name="Comma 11 5 9" xfId="2169" xr:uid="{00000000-0005-0000-0000-000043080000}"/>
    <cellStyle name="Comma 11 6" xfId="2170" xr:uid="{00000000-0005-0000-0000-000044080000}"/>
    <cellStyle name="Comma 11 6 10" xfId="2171" xr:uid="{00000000-0005-0000-0000-000045080000}"/>
    <cellStyle name="Comma 11 6 2" xfId="2172" xr:uid="{00000000-0005-0000-0000-000046080000}"/>
    <cellStyle name="Comma 11 6 3" xfId="2173" xr:uid="{00000000-0005-0000-0000-000047080000}"/>
    <cellStyle name="Comma 11 6 4" xfId="2174" xr:uid="{00000000-0005-0000-0000-000048080000}"/>
    <cellStyle name="Comma 11 6 5" xfId="2175" xr:uid="{00000000-0005-0000-0000-000049080000}"/>
    <cellStyle name="Comma 11 6 6" xfId="2176" xr:uid="{00000000-0005-0000-0000-00004A080000}"/>
    <cellStyle name="Comma 11 6 7" xfId="2177" xr:uid="{00000000-0005-0000-0000-00004B080000}"/>
    <cellStyle name="Comma 11 6 8" xfId="2178" xr:uid="{00000000-0005-0000-0000-00004C080000}"/>
    <cellStyle name="Comma 11 6 9" xfId="2179" xr:uid="{00000000-0005-0000-0000-00004D080000}"/>
    <cellStyle name="Comma 11 7" xfId="2180" xr:uid="{00000000-0005-0000-0000-00004E080000}"/>
    <cellStyle name="Comma 11 7 10" xfId="2181" xr:uid="{00000000-0005-0000-0000-00004F080000}"/>
    <cellStyle name="Comma 11 7 2" xfId="2182" xr:uid="{00000000-0005-0000-0000-000050080000}"/>
    <cellStyle name="Comma 11 7 3" xfId="2183" xr:uid="{00000000-0005-0000-0000-000051080000}"/>
    <cellStyle name="Comma 11 7 4" xfId="2184" xr:uid="{00000000-0005-0000-0000-000052080000}"/>
    <cellStyle name="Comma 11 7 5" xfId="2185" xr:uid="{00000000-0005-0000-0000-000053080000}"/>
    <cellStyle name="Comma 11 7 6" xfId="2186" xr:uid="{00000000-0005-0000-0000-000054080000}"/>
    <cellStyle name="Comma 11 7 7" xfId="2187" xr:uid="{00000000-0005-0000-0000-000055080000}"/>
    <cellStyle name="Comma 11 7 8" xfId="2188" xr:uid="{00000000-0005-0000-0000-000056080000}"/>
    <cellStyle name="Comma 11 7 9" xfId="2189" xr:uid="{00000000-0005-0000-0000-000057080000}"/>
    <cellStyle name="Comma 11 8" xfId="2190" xr:uid="{00000000-0005-0000-0000-000058080000}"/>
    <cellStyle name="Comma 12" xfId="2191" xr:uid="{00000000-0005-0000-0000-000059080000}"/>
    <cellStyle name="Comma 12 2" xfId="2192" xr:uid="{00000000-0005-0000-0000-00005A080000}"/>
    <cellStyle name="Comma 13" xfId="2193" xr:uid="{00000000-0005-0000-0000-00005B080000}"/>
    <cellStyle name="Comma 13 2" xfId="2194" xr:uid="{00000000-0005-0000-0000-00005C080000}"/>
    <cellStyle name="Comma 14" xfId="2195" xr:uid="{00000000-0005-0000-0000-00005D080000}"/>
    <cellStyle name="Comma 14 2" xfId="2196" xr:uid="{00000000-0005-0000-0000-00005E080000}"/>
    <cellStyle name="Comma 15" xfId="2197" xr:uid="{00000000-0005-0000-0000-00005F080000}"/>
    <cellStyle name="Comma 15 2" xfId="2198" xr:uid="{00000000-0005-0000-0000-000060080000}"/>
    <cellStyle name="Comma 16" xfId="2199" xr:uid="{00000000-0005-0000-0000-000061080000}"/>
    <cellStyle name="Comma 16 2" xfId="2200" xr:uid="{00000000-0005-0000-0000-000062080000}"/>
    <cellStyle name="Comma 17" xfId="2201" xr:uid="{00000000-0005-0000-0000-000063080000}"/>
    <cellStyle name="Comma 17 2" xfId="2202" xr:uid="{00000000-0005-0000-0000-000064080000}"/>
    <cellStyle name="Comma 18" xfId="2203" xr:uid="{00000000-0005-0000-0000-000065080000}"/>
    <cellStyle name="Comma 18 2" xfId="2204" xr:uid="{00000000-0005-0000-0000-000066080000}"/>
    <cellStyle name="Comma 19" xfId="2205" xr:uid="{00000000-0005-0000-0000-000067080000}"/>
    <cellStyle name="Comma 19 2" xfId="2206" xr:uid="{00000000-0005-0000-0000-000068080000}"/>
    <cellStyle name="Comma 2" xfId="6" xr:uid="{00000000-0005-0000-0000-000069080000}"/>
    <cellStyle name="Comma 2 10" xfId="2208" xr:uid="{00000000-0005-0000-0000-00006A080000}"/>
    <cellStyle name="Comma 2 11" xfId="2209" xr:uid="{00000000-0005-0000-0000-00006B080000}"/>
    <cellStyle name="Comma 2 12" xfId="2210" xr:uid="{00000000-0005-0000-0000-00006C080000}"/>
    <cellStyle name="Comma 2 13" xfId="2211" xr:uid="{00000000-0005-0000-0000-00006D080000}"/>
    <cellStyle name="Comma 2 14" xfId="2212" xr:uid="{00000000-0005-0000-0000-00006E080000}"/>
    <cellStyle name="Comma 2 15" xfId="2213" xr:uid="{00000000-0005-0000-0000-00006F080000}"/>
    <cellStyle name="Comma 2 16" xfId="2214" xr:uid="{00000000-0005-0000-0000-000070080000}"/>
    <cellStyle name="Comma 2 17" xfId="2215" xr:uid="{00000000-0005-0000-0000-000071080000}"/>
    <cellStyle name="Comma 2 18" xfId="2216" xr:uid="{00000000-0005-0000-0000-000072080000}"/>
    <cellStyle name="Comma 2 19" xfId="2217" xr:uid="{00000000-0005-0000-0000-000073080000}"/>
    <cellStyle name="Comma 2 2" xfId="2218" xr:uid="{00000000-0005-0000-0000-000074080000}"/>
    <cellStyle name="Comma 2 2 10" xfId="2219" xr:uid="{00000000-0005-0000-0000-000075080000}"/>
    <cellStyle name="Comma 2 2 11" xfId="2220" xr:uid="{00000000-0005-0000-0000-000076080000}"/>
    <cellStyle name="Comma 2 2 12" xfId="2221" xr:uid="{00000000-0005-0000-0000-000077080000}"/>
    <cellStyle name="Comma 2 2 13" xfId="2222" xr:uid="{00000000-0005-0000-0000-000078080000}"/>
    <cellStyle name="Comma 2 2 14" xfId="2223" xr:uid="{00000000-0005-0000-0000-000079080000}"/>
    <cellStyle name="Comma 2 2 15" xfId="2224" xr:uid="{00000000-0005-0000-0000-00007A080000}"/>
    <cellStyle name="Comma 2 2 16" xfId="2225" xr:uid="{00000000-0005-0000-0000-00007B080000}"/>
    <cellStyle name="Comma 2 2 17" xfId="2226" xr:uid="{00000000-0005-0000-0000-00007C080000}"/>
    <cellStyle name="Comma 2 2 18" xfId="2227" xr:uid="{00000000-0005-0000-0000-00007D080000}"/>
    <cellStyle name="Comma 2 2 19" xfId="2228" xr:uid="{00000000-0005-0000-0000-00007E080000}"/>
    <cellStyle name="Comma 2 2 2" xfId="2229" xr:uid="{00000000-0005-0000-0000-00007F080000}"/>
    <cellStyle name="Comma 2 2 2 2" xfId="2230" xr:uid="{00000000-0005-0000-0000-000080080000}"/>
    <cellStyle name="Comma 2 2 2 3" xfId="2231" xr:uid="{00000000-0005-0000-0000-000081080000}"/>
    <cellStyle name="Comma 2 2 2 4" xfId="2232" xr:uid="{00000000-0005-0000-0000-000082080000}"/>
    <cellStyle name="Comma 2 2 20" xfId="2233" xr:uid="{00000000-0005-0000-0000-000083080000}"/>
    <cellStyle name="Comma 2 2 21" xfId="2234" xr:uid="{00000000-0005-0000-0000-000084080000}"/>
    <cellStyle name="Comma 2 2 22" xfId="2235" xr:uid="{00000000-0005-0000-0000-000085080000}"/>
    <cellStyle name="Comma 2 2 23" xfId="2236" xr:uid="{00000000-0005-0000-0000-000086080000}"/>
    <cellStyle name="Comma 2 2 24" xfId="2237" xr:uid="{00000000-0005-0000-0000-000087080000}"/>
    <cellStyle name="Comma 2 2 25" xfId="2238" xr:uid="{00000000-0005-0000-0000-000088080000}"/>
    <cellStyle name="Comma 2 2 26" xfId="2239" xr:uid="{00000000-0005-0000-0000-000089080000}"/>
    <cellStyle name="Comma 2 2 27" xfId="2240" xr:uid="{00000000-0005-0000-0000-00008A080000}"/>
    <cellStyle name="Comma 2 2 28" xfId="2241" xr:uid="{00000000-0005-0000-0000-00008B080000}"/>
    <cellStyle name="Comma 2 2 29" xfId="2242" xr:uid="{00000000-0005-0000-0000-00008C080000}"/>
    <cellStyle name="Comma 2 2 3" xfId="2243" xr:uid="{00000000-0005-0000-0000-00008D080000}"/>
    <cellStyle name="Comma 2 2 30" xfId="2244" xr:uid="{00000000-0005-0000-0000-00008E080000}"/>
    <cellStyle name="Comma 2 2 31" xfId="2245" xr:uid="{00000000-0005-0000-0000-00008F080000}"/>
    <cellStyle name="Comma 2 2 4" xfId="2246" xr:uid="{00000000-0005-0000-0000-000090080000}"/>
    <cellStyle name="Comma 2 2 5" xfId="2247" xr:uid="{00000000-0005-0000-0000-000091080000}"/>
    <cellStyle name="Comma 2 2 6" xfId="2248" xr:uid="{00000000-0005-0000-0000-000092080000}"/>
    <cellStyle name="Comma 2 2 7" xfId="2249" xr:uid="{00000000-0005-0000-0000-000093080000}"/>
    <cellStyle name="Comma 2 2 8" xfId="2250" xr:uid="{00000000-0005-0000-0000-000094080000}"/>
    <cellStyle name="Comma 2 2 9" xfId="2251" xr:uid="{00000000-0005-0000-0000-000095080000}"/>
    <cellStyle name="Comma 2 20" xfId="2252" xr:uid="{00000000-0005-0000-0000-000096080000}"/>
    <cellStyle name="Comma 2 21" xfId="2253" xr:uid="{00000000-0005-0000-0000-000097080000}"/>
    <cellStyle name="Comma 2 22" xfId="2254" xr:uid="{00000000-0005-0000-0000-000098080000}"/>
    <cellStyle name="Comma 2 23" xfId="2255" xr:uid="{00000000-0005-0000-0000-000099080000}"/>
    <cellStyle name="Comma 2 23 2" xfId="2256" xr:uid="{00000000-0005-0000-0000-00009A080000}"/>
    <cellStyle name="Comma 2 23 2 2" xfId="2257" xr:uid="{00000000-0005-0000-0000-00009B080000}"/>
    <cellStyle name="Comma 2 23 2 3" xfId="2258" xr:uid="{00000000-0005-0000-0000-00009C080000}"/>
    <cellStyle name="Comma 2 23 3" xfId="2259" xr:uid="{00000000-0005-0000-0000-00009D080000}"/>
    <cellStyle name="Comma 2 23 4" xfId="2260" xr:uid="{00000000-0005-0000-0000-00009E080000}"/>
    <cellStyle name="Comma 2 24" xfId="2261" xr:uid="{00000000-0005-0000-0000-00009F080000}"/>
    <cellStyle name="Comma 2 25" xfId="2262" xr:uid="{00000000-0005-0000-0000-0000A0080000}"/>
    <cellStyle name="Comma 2 26" xfId="2263" xr:uid="{00000000-0005-0000-0000-0000A1080000}"/>
    <cellStyle name="Comma 2 27" xfId="2264" xr:uid="{00000000-0005-0000-0000-0000A2080000}"/>
    <cellStyle name="Comma 2 28" xfId="2265" xr:uid="{00000000-0005-0000-0000-0000A3080000}"/>
    <cellStyle name="Comma 2 29" xfId="2266" xr:uid="{00000000-0005-0000-0000-0000A4080000}"/>
    <cellStyle name="Comma 2 3" xfId="2267" xr:uid="{00000000-0005-0000-0000-0000A5080000}"/>
    <cellStyle name="Comma 2 3 10" xfId="2268" xr:uid="{00000000-0005-0000-0000-0000A6080000}"/>
    <cellStyle name="Comma 2 3 11" xfId="2269" xr:uid="{00000000-0005-0000-0000-0000A7080000}"/>
    <cellStyle name="Comma 2 3 12" xfId="2270" xr:uid="{00000000-0005-0000-0000-0000A8080000}"/>
    <cellStyle name="Comma 2 3 2" xfId="2271" xr:uid="{00000000-0005-0000-0000-0000A9080000}"/>
    <cellStyle name="Comma 2 3 2 2" xfId="2272" xr:uid="{00000000-0005-0000-0000-0000AA080000}"/>
    <cellStyle name="Comma 2 3 2 3" xfId="2273" xr:uid="{00000000-0005-0000-0000-0000AB080000}"/>
    <cellStyle name="Comma 2 3 2 4" xfId="2274" xr:uid="{00000000-0005-0000-0000-0000AC080000}"/>
    <cellStyle name="Comma 2 3 3" xfId="2275" xr:uid="{00000000-0005-0000-0000-0000AD080000}"/>
    <cellStyle name="Comma 2 3 4" xfId="2276" xr:uid="{00000000-0005-0000-0000-0000AE080000}"/>
    <cellStyle name="Comma 2 3 5" xfId="2277" xr:uid="{00000000-0005-0000-0000-0000AF080000}"/>
    <cellStyle name="Comma 2 3 6" xfId="2278" xr:uid="{00000000-0005-0000-0000-0000B0080000}"/>
    <cellStyle name="Comma 2 3 7" xfId="2279" xr:uid="{00000000-0005-0000-0000-0000B1080000}"/>
    <cellStyle name="Comma 2 3 8" xfId="2280" xr:uid="{00000000-0005-0000-0000-0000B2080000}"/>
    <cellStyle name="Comma 2 3 9" xfId="2281" xr:uid="{00000000-0005-0000-0000-0000B3080000}"/>
    <cellStyle name="Comma 2 30" xfId="2282" xr:uid="{00000000-0005-0000-0000-0000B4080000}"/>
    <cellStyle name="Comma 2 31" xfId="2283" xr:uid="{00000000-0005-0000-0000-0000B5080000}"/>
    <cellStyle name="Comma 2 32" xfId="2284" xr:uid="{00000000-0005-0000-0000-0000B6080000}"/>
    <cellStyle name="Comma 2 33" xfId="2285" xr:uid="{00000000-0005-0000-0000-0000B7080000}"/>
    <cellStyle name="Comma 2 34" xfId="2286" xr:uid="{00000000-0005-0000-0000-0000B8080000}"/>
    <cellStyle name="Comma 2 35" xfId="2287" xr:uid="{00000000-0005-0000-0000-0000B9080000}"/>
    <cellStyle name="Comma 2 36" xfId="2288" xr:uid="{00000000-0005-0000-0000-0000BA080000}"/>
    <cellStyle name="Comma 2 37" xfId="2289" xr:uid="{00000000-0005-0000-0000-0000BB080000}"/>
    <cellStyle name="Comma 2 38" xfId="2290" xr:uid="{00000000-0005-0000-0000-0000BC080000}"/>
    <cellStyle name="Comma 2 39" xfId="2291" xr:uid="{00000000-0005-0000-0000-0000BD080000}"/>
    <cellStyle name="Comma 2 4" xfId="2292" xr:uid="{00000000-0005-0000-0000-0000BE080000}"/>
    <cellStyle name="Comma 2 40" xfId="2293" xr:uid="{00000000-0005-0000-0000-0000BF080000}"/>
    <cellStyle name="Comma 2 41" xfId="2294" xr:uid="{00000000-0005-0000-0000-0000C0080000}"/>
    <cellStyle name="Comma 2 42" xfId="2295" xr:uid="{00000000-0005-0000-0000-0000C1080000}"/>
    <cellStyle name="Comma 2 43" xfId="2296" xr:uid="{00000000-0005-0000-0000-0000C2080000}"/>
    <cellStyle name="Comma 2 43 2" xfId="2297" xr:uid="{00000000-0005-0000-0000-0000C3080000}"/>
    <cellStyle name="Comma 2 43 3" xfId="2298" xr:uid="{00000000-0005-0000-0000-0000C4080000}"/>
    <cellStyle name="Comma 2 44" xfId="2299" xr:uid="{00000000-0005-0000-0000-0000C5080000}"/>
    <cellStyle name="Comma 2 44 2" xfId="2300" xr:uid="{00000000-0005-0000-0000-0000C6080000}"/>
    <cellStyle name="Comma 2 44 3" xfId="2301" xr:uid="{00000000-0005-0000-0000-0000C7080000}"/>
    <cellStyle name="Comma 2 45" xfId="2302" xr:uid="{00000000-0005-0000-0000-0000C8080000}"/>
    <cellStyle name="Comma 2 45 2" xfId="2303" xr:uid="{00000000-0005-0000-0000-0000C9080000}"/>
    <cellStyle name="Comma 2 45 3" xfId="2304" xr:uid="{00000000-0005-0000-0000-0000CA080000}"/>
    <cellStyle name="Comma 2 46" xfId="2305" xr:uid="{00000000-0005-0000-0000-0000CB080000}"/>
    <cellStyle name="Comma 2 46 2" xfId="2306" xr:uid="{00000000-0005-0000-0000-0000CC080000}"/>
    <cellStyle name="Comma 2 46 3" xfId="2307" xr:uid="{00000000-0005-0000-0000-0000CD080000}"/>
    <cellStyle name="Comma 2 47" xfId="2308" xr:uid="{00000000-0005-0000-0000-0000CE080000}"/>
    <cellStyle name="Comma 2 47 2" xfId="2309" xr:uid="{00000000-0005-0000-0000-0000CF080000}"/>
    <cellStyle name="Comma 2 47 3" xfId="2310" xr:uid="{00000000-0005-0000-0000-0000D0080000}"/>
    <cellStyle name="Comma 2 48" xfId="2311" xr:uid="{00000000-0005-0000-0000-0000D1080000}"/>
    <cellStyle name="Comma 2 48 2" xfId="2312" xr:uid="{00000000-0005-0000-0000-0000D2080000}"/>
    <cellStyle name="Comma 2 48 3" xfId="2313" xr:uid="{00000000-0005-0000-0000-0000D3080000}"/>
    <cellStyle name="Comma 2 49" xfId="2314" xr:uid="{00000000-0005-0000-0000-0000D4080000}"/>
    <cellStyle name="Comma 2 49 2" xfId="2315" xr:uid="{00000000-0005-0000-0000-0000D5080000}"/>
    <cellStyle name="Comma 2 49 3" xfId="2316" xr:uid="{00000000-0005-0000-0000-0000D6080000}"/>
    <cellStyle name="Comma 2 5" xfId="2317" xr:uid="{00000000-0005-0000-0000-0000D7080000}"/>
    <cellStyle name="Comma 2 50" xfId="2318" xr:uid="{00000000-0005-0000-0000-0000D8080000}"/>
    <cellStyle name="Comma 2 50 2" xfId="2319" xr:uid="{00000000-0005-0000-0000-0000D9080000}"/>
    <cellStyle name="Comma 2 50 3" xfId="2320" xr:uid="{00000000-0005-0000-0000-0000DA080000}"/>
    <cellStyle name="Comma 2 51" xfId="2321" xr:uid="{00000000-0005-0000-0000-0000DB080000}"/>
    <cellStyle name="Comma 2 51 2" xfId="2322" xr:uid="{00000000-0005-0000-0000-0000DC080000}"/>
    <cellStyle name="Comma 2 51 3" xfId="2323" xr:uid="{00000000-0005-0000-0000-0000DD080000}"/>
    <cellStyle name="Comma 2 52" xfId="2324" xr:uid="{00000000-0005-0000-0000-0000DE080000}"/>
    <cellStyle name="Comma 2 52 2" xfId="2325" xr:uid="{00000000-0005-0000-0000-0000DF080000}"/>
    <cellStyle name="Comma 2 52 3" xfId="2326" xr:uid="{00000000-0005-0000-0000-0000E0080000}"/>
    <cellStyle name="Comma 2 53" xfId="2327" xr:uid="{00000000-0005-0000-0000-0000E1080000}"/>
    <cellStyle name="Comma 2 53 2" xfId="2328" xr:uid="{00000000-0005-0000-0000-0000E2080000}"/>
    <cellStyle name="Comma 2 53 3" xfId="2329" xr:uid="{00000000-0005-0000-0000-0000E3080000}"/>
    <cellStyle name="Comma 2 54" xfId="2330" xr:uid="{00000000-0005-0000-0000-0000E4080000}"/>
    <cellStyle name="Comma 2 54 2" xfId="2331" xr:uid="{00000000-0005-0000-0000-0000E5080000}"/>
    <cellStyle name="Comma 2 54 3" xfId="2332" xr:uid="{00000000-0005-0000-0000-0000E6080000}"/>
    <cellStyle name="Comma 2 55" xfId="2333" xr:uid="{00000000-0005-0000-0000-0000E7080000}"/>
    <cellStyle name="Comma 2 55 2" xfId="2334" xr:uid="{00000000-0005-0000-0000-0000E8080000}"/>
    <cellStyle name="Comma 2 55 3" xfId="2335" xr:uid="{00000000-0005-0000-0000-0000E9080000}"/>
    <cellStyle name="Comma 2 56" xfId="2336" xr:uid="{00000000-0005-0000-0000-0000EA080000}"/>
    <cellStyle name="Comma 2 57" xfId="2337" xr:uid="{00000000-0005-0000-0000-0000EB080000}"/>
    <cellStyle name="Comma 2 58" xfId="2338" xr:uid="{00000000-0005-0000-0000-0000EC080000}"/>
    <cellStyle name="Comma 2 59" xfId="2339" xr:uid="{00000000-0005-0000-0000-0000ED080000}"/>
    <cellStyle name="Comma 2 6" xfId="2340" xr:uid="{00000000-0005-0000-0000-0000EE080000}"/>
    <cellStyle name="Comma 2 60" xfId="2341" xr:uid="{00000000-0005-0000-0000-0000EF080000}"/>
    <cellStyle name="Comma 2 61" xfId="2342" xr:uid="{00000000-0005-0000-0000-0000F0080000}"/>
    <cellStyle name="Comma 2 62" xfId="2343" xr:uid="{00000000-0005-0000-0000-0000F1080000}"/>
    <cellStyle name="Comma 2 63" xfId="2344" xr:uid="{00000000-0005-0000-0000-0000F2080000}"/>
    <cellStyle name="Comma 2 64" xfId="2345" xr:uid="{00000000-0005-0000-0000-0000F3080000}"/>
    <cellStyle name="Comma 2 65" xfId="2346" xr:uid="{00000000-0005-0000-0000-0000F4080000}"/>
    <cellStyle name="Comma 2 66" xfId="2347" xr:uid="{00000000-0005-0000-0000-0000F5080000}"/>
    <cellStyle name="Comma 2 67" xfId="2348" xr:uid="{00000000-0005-0000-0000-0000F6080000}"/>
    <cellStyle name="Comma 2 68" xfId="2349" xr:uid="{00000000-0005-0000-0000-0000F7080000}"/>
    <cellStyle name="Comma 2 69" xfId="2207" xr:uid="{00000000-0005-0000-0000-0000F8080000}"/>
    <cellStyle name="Comma 2 7" xfId="2350" xr:uid="{00000000-0005-0000-0000-0000F9080000}"/>
    <cellStyle name="Comma 2 8" xfId="2351" xr:uid="{00000000-0005-0000-0000-0000FA080000}"/>
    <cellStyle name="Comma 2 9" xfId="2352" xr:uid="{00000000-0005-0000-0000-0000FB080000}"/>
    <cellStyle name="Comma 20" xfId="2353" xr:uid="{00000000-0005-0000-0000-0000FC080000}"/>
    <cellStyle name="Comma 20 2" xfId="2354" xr:uid="{00000000-0005-0000-0000-0000FD080000}"/>
    <cellStyle name="Comma 21" xfId="2355" xr:uid="{00000000-0005-0000-0000-0000FE080000}"/>
    <cellStyle name="Comma 21 2" xfId="2356" xr:uid="{00000000-0005-0000-0000-0000FF080000}"/>
    <cellStyle name="Comma 22" xfId="2357" xr:uid="{00000000-0005-0000-0000-000000090000}"/>
    <cellStyle name="Comma 22 2" xfId="2358" xr:uid="{00000000-0005-0000-0000-000001090000}"/>
    <cellStyle name="Comma 23" xfId="2359" xr:uid="{00000000-0005-0000-0000-000002090000}"/>
    <cellStyle name="Comma 24" xfId="2360" xr:uid="{00000000-0005-0000-0000-000003090000}"/>
    <cellStyle name="Comma 25" xfId="2361" xr:uid="{00000000-0005-0000-0000-000004090000}"/>
    <cellStyle name="Comma 26" xfId="2362" xr:uid="{00000000-0005-0000-0000-000005090000}"/>
    <cellStyle name="Comma 27" xfId="2363" xr:uid="{00000000-0005-0000-0000-000006090000}"/>
    <cellStyle name="Comma 28" xfId="2364" xr:uid="{00000000-0005-0000-0000-000007090000}"/>
    <cellStyle name="Comma 28 10" xfId="2365" xr:uid="{00000000-0005-0000-0000-000008090000}"/>
    <cellStyle name="Comma 28 11" xfId="2366" xr:uid="{00000000-0005-0000-0000-000009090000}"/>
    <cellStyle name="Comma 28 12" xfId="2367" xr:uid="{00000000-0005-0000-0000-00000A090000}"/>
    <cellStyle name="Comma 28 13" xfId="2368" xr:uid="{00000000-0005-0000-0000-00000B090000}"/>
    <cellStyle name="Comma 28 14" xfId="2369" xr:uid="{00000000-0005-0000-0000-00000C090000}"/>
    <cellStyle name="Comma 28 15" xfId="2370" xr:uid="{00000000-0005-0000-0000-00000D090000}"/>
    <cellStyle name="Comma 28 16" xfId="2371" xr:uid="{00000000-0005-0000-0000-00000E090000}"/>
    <cellStyle name="Comma 28 17" xfId="2372" xr:uid="{00000000-0005-0000-0000-00000F090000}"/>
    <cellStyle name="Comma 28 2" xfId="2373" xr:uid="{00000000-0005-0000-0000-000010090000}"/>
    <cellStyle name="Comma 28 2 10" xfId="2374" xr:uid="{00000000-0005-0000-0000-000011090000}"/>
    <cellStyle name="Comma 28 2 11" xfId="2375" xr:uid="{00000000-0005-0000-0000-000012090000}"/>
    <cellStyle name="Comma 28 2 12" xfId="2376" xr:uid="{00000000-0005-0000-0000-000013090000}"/>
    <cellStyle name="Comma 28 2 13" xfId="2377" xr:uid="{00000000-0005-0000-0000-000014090000}"/>
    <cellStyle name="Comma 28 2 14" xfId="2378" xr:uid="{00000000-0005-0000-0000-000015090000}"/>
    <cellStyle name="Comma 28 2 2" xfId="2379" xr:uid="{00000000-0005-0000-0000-000016090000}"/>
    <cellStyle name="Comma 28 2 2 2" xfId="2380" xr:uid="{00000000-0005-0000-0000-000017090000}"/>
    <cellStyle name="Comma 28 2 2 2 2" xfId="2381" xr:uid="{00000000-0005-0000-0000-000018090000}"/>
    <cellStyle name="Comma 28 2 2 2 3" xfId="2382" xr:uid="{00000000-0005-0000-0000-000019090000}"/>
    <cellStyle name="Comma 28 2 2 3" xfId="2383" xr:uid="{00000000-0005-0000-0000-00001A090000}"/>
    <cellStyle name="Comma 28 2 3" xfId="2384" xr:uid="{00000000-0005-0000-0000-00001B090000}"/>
    <cellStyle name="Comma 28 2 4" xfId="2385" xr:uid="{00000000-0005-0000-0000-00001C090000}"/>
    <cellStyle name="Comma 28 2 5" xfId="2386" xr:uid="{00000000-0005-0000-0000-00001D090000}"/>
    <cellStyle name="Comma 28 2 6" xfId="2387" xr:uid="{00000000-0005-0000-0000-00001E090000}"/>
    <cellStyle name="Comma 28 2 7" xfId="2388" xr:uid="{00000000-0005-0000-0000-00001F090000}"/>
    <cellStyle name="Comma 28 2 8" xfId="2389" xr:uid="{00000000-0005-0000-0000-000020090000}"/>
    <cellStyle name="Comma 28 2 9" xfId="2390" xr:uid="{00000000-0005-0000-0000-000021090000}"/>
    <cellStyle name="Comma 28 3" xfId="2391" xr:uid="{00000000-0005-0000-0000-000022090000}"/>
    <cellStyle name="Comma 28 4" xfId="2392" xr:uid="{00000000-0005-0000-0000-000023090000}"/>
    <cellStyle name="Comma 28 5" xfId="2393" xr:uid="{00000000-0005-0000-0000-000024090000}"/>
    <cellStyle name="Comma 28 6" xfId="2394" xr:uid="{00000000-0005-0000-0000-000025090000}"/>
    <cellStyle name="Comma 28 6 2" xfId="2395" xr:uid="{00000000-0005-0000-0000-000026090000}"/>
    <cellStyle name="Comma 28 6 2 2" xfId="2396" xr:uid="{00000000-0005-0000-0000-000027090000}"/>
    <cellStyle name="Comma 28 6 2 3" xfId="2397" xr:uid="{00000000-0005-0000-0000-000028090000}"/>
    <cellStyle name="Comma 28 6 3" xfId="2398" xr:uid="{00000000-0005-0000-0000-000029090000}"/>
    <cellStyle name="Comma 28 7" xfId="2399" xr:uid="{00000000-0005-0000-0000-00002A090000}"/>
    <cellStyle name="Comma 28 7 2" xfId="2400" xr:uid="{00000000-0005-0000-0000-00002B090000}"/>
    <cellStyle name="Comma 28 7 2 2" xfId="2401" xr:uid="{00000000-0005-0000-0000-00002C090000}"/>
    <cellStyle name="Comma 28 7 2 3" xfId="2402" xr:uid="{00000000-0005-0000-0000-00002D090000}"/>
    <cellStyle name="Comma 28 7 3" xfId="2403" xr:uid="{00000000-0005-0000-0000-00002E090000}"/>
    <cellStyle name="Comma 28 8" xfId="2404" xr:uid="{00000000-0005-0000-0000-00002F090000}"/>
    <cellStyle name="Comma 28 9" xfId="2405" xr:uid="{00000000-0005-0000-0000-000030090000}"/>
    <cellStyle name="Comma 29" xfId="2406" xr:uid="{00000000-0005-0000-0000-000031090000}"/>
    <cellStyle name="Comma 29 10" xfId="2407" xr:uid="{00000000-0005-0000-0000-000032090000}"/>
    <cellStyle name="Comma 29 11" xfId="2408" xr:uid="{00000000-0005-0000-0000-000033090000}"/>
    <cellStyle name="Comma 29 12" xfId="2409" xr:uid="{00000000-0005-0000-0000-000034090000}"/>
    <cellStyle name="Comma 29 13" xfId="2410" xr:uid="{00000000-0005-0000-0000-000035090000}"/>
    <cellStyle name="Comma 29 14" xfId="2411" xr:uid="{00000000-0005-0000-0000-000036090000}"/>
    <cellStyle name="Comma 29 15" xfId="2412" xr:uid="{00000000-0005-0000-0000-000037090000}"/>
    <cellStyle name="Comma 29 16" xfId="2413" xr:uid="{00000000-0005-0000-0000-000038090000}"/>
    <cellStyle name="Comma 29 17" xfId="2414" xr:uid="{00000000-0005-0000-0000-000039090000}"/>
    <cellStyle name="Comma 29 2" xfId="2415" xr:uid="{00000000-0005-0000-0000-00003A090000}"/>
    <cellStyle name="Comma 29 2 10" xfId="2416" xr:uid="{00000000-0005-0000-0000-00003B090000}"/>
    <cellStyle name="Comma 29 2 11" xfId="2417" xr:uid="{00000000-0005-0000-0000-00003C090000}"/>
    <cellStyle name="Comma 29 2 12" xfId="2418" xr:uid="{00000000-0005-0000-0000-00003D090000}"/>
    <cellStyle name="Comma 29 2 13" xfId="2419" xr:uid="{00000000-0005-0000-0000-00003E090000}"/>
    <cellStyle name="Comma 29 2 14" xfId="2420" xr:uid="{00000000-0005-0000-0000-00003F090000}"/>
    <cellStyle name="Comma 29 2 2" xfId="2421" xr:uid="{00000000-0005-0000-0000-000040090000}"/>
    <cellStyle name="Comma 29 2 2 2" xfId="2422" xr:uid="{00000000-0005-0000-0000-000041090000}"/>
    <cellStyle name="Comma 29 2 2 2 2" xfId="2423" xr:uid="{00000000-0005-0000-0000-000042090000}"/>
    <cellStyle name="Comma 29 2 2 2 3" xfId="2424" xr:uid="{00000000-0005-0000-0000-000043090000}"/>
    <cellStyle name="Comma 29 2 2 3" xfId="2425" xr:uid="{00000000-0005-0000-0000-000044090000}"/>
    <cellStyle name="Comma 29 2 3" xfId="2426" xr:uid="{00000000-0005-0000-0000-000045090000}"/>
    <cellStyle name="Comma 29 2 4" xfId="2427" xr:uid="{00000000-0005-0000-0000-000046090000}"/>
    <cellStyle name="Comma 29 2 5" xfId="2428" xr:uid="{00000000-0005-0000-0000-000047090000}"/>
    <cellStyle name="Comma 29 2 6" xfId="2429" xr:uid="{00000000-0005-0000-0000-000048090000}"/>
    <cellStyle name="Comma 29 2 7" xfId="2430" xr:uid="{00000000-0005-0000-0000-000049090000}"/>
    <cellStyle name="Comma 29 2 8" xfId="2431" xr:uid="{00000000-0005-0000-0000-00004A090000}"/>
    <cellStyle name="Comma 29 2 9" xfId="2432" xr:uid="{00000000-0005-0000-0000-00004B090000}"/>
    <cellStyle name="Comma 29 3" xfId="2433" xr:uid="{00000000-0005-0000-0000-00004C090000}"/>
    <cellStyle name="Comma 29 4" xfId="2434" xr:uid="{00000000-0005-0000-0000-00004D090000}"/>
    <cellStyle name="Comma 29 5" xfId="2435" xr:uid="{00000000-0005-0000-0000-00004E090000}"/>
    <cellStyle name="Comma 29 6" xfId="2436" xr:uid="{00000000-0005-0000-0000-00004F090000}"/>
    <cellStyle name="Comma 29 6 2" xfId="2437" xr:uid="{00000000-0005-0000-0000-000050090000}"/>
    <cellStyle name="Comma 29 6 2 2" xfId="2438" xr:uid="{00000000-0005-0000-0000-000051090000}"/>
    <cellStyle name="Comma 29 6 2 3" xfId="2439" xr:uid="{00000000-0005-0000-0000-000052090000}"/>
    <cellStyle name="Comma 29 6 3" xfId="2440" xr:uid="{00000000-0005-0000-0000-000053090000}"/>
    <cellStyle name="Comma 29 7" xfId="2441" xr:uid="{00000000-0005-0000-0000-000054090000}"/>
    <cellStyle name="Comma 29 7 2" xfId="2442" xr:uid="{00000000-0005-0000-0000-000055090000}"/>
    <cellStyle name="Comma 29 7 2 2" xfId="2443" xr:uid="{00000000-0005-0000-0000-000056090000}"/>
    <cellStyle name="Comma 29 7 2 3" xfId="2444" xr:uid="{00000000-0005-0000-0000-000057090000}"/>
    <cellStyle name="Comma 29 7 3" xfId="2445" xr:uid="{00000000-0005-0000-0000-000058090000}"/>
    <cellStyle name="Comma 29 8" xfId="2446" xr:uid="{00000000-0005-0000-0000-000059090000}"/>
    <cellStyle name="Comma 29 9" xfId="2447" xr:uid="{00000000-0005-0000-0000-00005A090000}"/>
    <cellStyle name="Comma 3" xfId="7" xr:uid="{00000000-0005-0000-0000-00005B090000}"/>
    <cellStyle name="Comma 3 10" xfId="2449" xr:uid="{00000000-0005-0000-0000-00005C090000}"/>
    <cellStyle name="Comma 3 11" xfId="2450" xr:uid="{00000000-0005-0000-0000-00005D090000}"/>
    <cellStyle name="Comma 3 12" xfId="2451" xr:uid="{00000000-0005-0000-0000-00005E090000}"/>
    <cellStyle name="Comma 3 13" xfId="2452" xr:uid="{00000000-0005-0000-0000-00005F090000}"/>
    <cellStyle name="Comma 3 14" xfId="2453" xr:uid="{00000000-0005-0000-0000-000060090000}"/>
    <cellStyle name="Comma 3 15" xfId="2454" xr:uid="{00000000-0005-0000-0000-000061090000}"/>
    <cellStyle name="Comma 3 16" xfId="2455" xr:uid="{00000000-0005-0000-0000-000062090000}"/>
    <cellStyle name="Comma 3 17" xfId="2456" xr:uid="{00000000-0005-0000-0000-000063090000}"/>
    <cellStyle name="Comma 3 18" xfId="2457" xr:uid="{00000000-0005-0000-0000-000064090000}"/>
    <cellStyle name="Comma 3 19" xfId="2458" xr:uid="{00000000-0005-0000-0000-000065090000}"/>
    <cellStyle name="Comma 3 2" xfId="2459" xr:uid="{00000000-0005-0000-0000-000066090000}"/>
    <cellStyle name="Comma 3 20" xfId="2460" xr:uid="{00000000-0005-0000-0000-000067090000}"/>
    <cellStyle name="Comma 3 21" xfId="2461" xr:uid="{00000000-0005-0000-0000-000068090000}"/>
    <cellStyle name="Comma 3 22" xfId="2462" xr:uid="{00000000-0005-0000-0000-000069090000}"/>
    <cellStyle name="Comma 3 23" xfId="2463" xr:uid="{00000000-0005-0000-0000-00006A090000}"/>
    <cellStyle name="Comma 3 24" xfId="2464" xr:uid="{00000000-0005-0000-0000-00006B090000}"/>
    <cellStyle name="Comma 3 25" xfId="2465" xr:uid="{00000000-0005-0000-0000-00006C090000}"/>
    <cellStyle name="Comma 3 26" xfId="2466" xr:uid="{00000000-0005-0000-0000-00006D090000}"/>
    <cellStyle name="Comma 3 27" xfId="2467" xr:uid="{00000000-0005-0000-0000-00006E090000}"/>
    <cellStyle name="Comma 3 28" xfId="2468" xr:uid="{00000000-0005-0000-0000-00006F090000}"/>
    <cellStyle name="Comma 3 29" xfId="2469" xr:uid="{00000000-0005-0000-0000-000070090000}"/>
    <cellStyle name="Comma 3 3" xfId="2470" xr:uid="{00000000-0005-0000-0000-000071090000}"/>
    <cellStyle name="Comma 3 3 10" xfId="2471" xr:uid="{00000000-0005-0000-0000-000072090000}"/>
    <cellStyle name="Comma 3 3 10 2" xfId="2472" xr:uid="{00000000-0005-0000-0000-000073090000}"/>
    <cellStyle name="Comma 3 3 10 3" xfId="2473" xr:uid="{00000000-0005-0000-0000-000074090000}"/>
    <cellStyle name="Comma 3 3 11" xfId="2474" xr:uid="{00000000-0005-0000-0000-000075090000}"/>
    <cellStyle name="Comma 3 3 11 2" xfId="2475" xr:uid="{00000000-0005-0000-0000-000076090000}"/>
    <cellStyle name="Comma 3 3 11 3" xfId="2476" xr:uid="{00000000-0005-0000-0000-000077090000}"/>
    <cellStyle name="Comma 3 3 12" xfId="2477" xr:uid="{00000000-0005-0000-0000-000078090000}"/>
    <cellStyle name="Comma 3 3 12 2" xfId="2478" xr:uid="{00000000-0005-0000-0000-000079090000}"/>
    <cellStyle name="Comma 3 3 12 3" xfId="2479" xr:uid="{00000000-0005-0000-0000-00007A090000}"/>
    <cellStyle name="Comma 3 3 13" xfId="2480" xr:uid="{00000000-0005-0000-0000-00007B090000}"/>
    <cellStyle name="Comma 3 3 14" xfId="2481" xr:uid="{00000000-0005-0000-0000-00007C090000}"/>
    <cellStyle name="Comma 3 3 2" xfId="2482" xr:uid="{00000000-0005-0000-0000-00007D090000}"/>
    <cellStyle name="Comma 3 3 2 2" xfId="2483" xr:uid="{00000000-0005-0000-0000-00007E090000}"/>
    <cellStyle name="Comma 3 3 2 2 2" xfId="2484" xr:uid="{00000000-0005-0000-0000-00007F090000}"/>
    <cellStyle name="Comma 3 3 2 2 3" xfId="2485" xr:uid="{00000000-0005-0000-0000-000080090000}"/>
    <cellStyle name="Comma 3 3 2 3" xfId="2486" xr:uid="{00000000-0005-0000-0000-000081090000}"/>
    <cellStyle name="Comma 3 3 3" xfId="2487" xr:uid="{00000000-0005-0000-0000-000082090000}"/>
    <cellStyle name="Comma 3 3 3 2" xfId="2488" xr:uid="{00000000-0005-0000-0000-000083090000}"/>
    <cellStyle name="Comma 3 3 3 2 2" xfId="2489" xr:uid="{00000000-0005-0000-0000-000084090000}"/>
    <cellStyle name="Comma 3 3 3 2 3" xfId="2490" xr:uid="{00000000-0005-0000-0000-000085090000}"/>
    <cellStyle name="Comma 3 3 3 3" xfId="2491" xr:uid="{00000000-0005-0000-0000-000086090000}"/>
    <cellStyle name="Comma 3 3 4" xfId="2492" xr:uid="{00000000-0005-0000-0000-000087090000}"/>
    <cellStyle name="Comma 3 3 4 2" xfId="2493" xr:uid="{00000000-0005-0000-0000-000088090000}"/>
    <cellStyle name="Comma 3 3 4 3" xfId="2494" xr:uid="{00000000-0005-0000-0000-000089090000}"/>
    <cellStyle name="Comma 3 3 5" xfId="2495" xr:uid="{00000000-0005-0000-0000-00008A090000}"/>
    <cellStyle name="Comma 3 3 5 2" xfId="2496" xr:uid="{00000000-0005-0000-0000-00008B090000}"/>
    <cellStyle name="Comma 3 3 5 3" xfId="2497" xr:uid="{00000000-0005-0000-0000-00008C090000}"/>
    <cellStyle name="Comma 3 3 6" xfId="2498" xr:uid="{00000000-0005-0000-0000-00008D090000}"/>
    <cellStyle name="Comma 3 3 6 2" xfId="2499" xr:uid="{00000000-0005-0000-0000-00008E090000}"/>
    <cellStyle name="Comma 3 3 6 3" xfId="2500" xr:uid="{00000000-0005-0000-0000-00008F090000}"/>
    <cellStyle name="Comma 3 3 7" xfId="2501" xr:uid="{00000000-0005-0000-0000-000090090000}"/>
    <cellStyle name="Comma 3 3 7 2" xfId="2502" xr:uid="{00000000-0005-0000-0000-000091090000}"/>
    <cellStyle name="Comma 3 3 7 3" xfId="2503" xr:uid="{00000000-0005-0000-0000-000092090000}"/>
    <cellStyle name="Comma 3 3 8" xfId="2504" xr:uid="{00000000-0005-0000-0000-000093090000}"/>
    <cellStyle name="Comma 3 3 8 2" xfId="2505" xr:uid="{00000000-0005-0000-0000-000094090000}"/>
    <cellStyle name="Comma 3 3 8 3" xfId="2506" xr:uid="{00000000-0005-0000-0000-000095090000}"/>
    <cellStyle name="Comma 3 3 9" xfId="2507" xr:uid="{00000000-0005-0000-0000-000096090000}"/>
    <cellStyle name="Comma 3 3 9 2" xfId="2508" xr:uid="{00000000-0005-0000-0000-000097090000}"/>
    <cellStyle name="Comma 3 3 9 3" xfId="2509" xr:uid="{00000000-0005-0000-0000-000098090000}"/>
    <cellStyle name="Comma 3 30" xfId="2510" xr:uid="{00000000-0005-0000-0000-000099090000}"/>
    <cellStyle name="Comma 3 30 2" xfId="2511" xr:uid="{00000000-0005-0000-0000-00009A090000}"/>
    <cellStyle name="Comma 3 30 3" xfId="2512" xr:uid="{00000000-0005-0000-0000-00009B090000}"/>
    <cellStyle name="Comma 3 31" xfId="2513" xr:uid="{00000000-0005-0000-0000-00009C090000}"/>
    <cellStyle name="Comma 3 31 2" xfId="2514" xr:uid="{00000000-0005-0000-0000-00009D090000}"/>
    <cellStyle name="Comma 3 31 3" xfId="2515" xr:uid="{00000000-0005-0000-0000-00009E090000}"/>
    <cellStyle name="Comma 3 32" xfId="2516" xr:uid="{00000000-0005-0000-0000-00009F090000}"/>
    <cellStyle name="Comma 3 32 2" xfId="2517" xr:uid="{00000000-0005-0000-0000-0000A0090000}"/>
    <cellStyle name="Comma 3 32 3" xfId="2518" xr:uid="{00000000-0005-0000-0000-0000A1090000}"/>
    <cellStyle name="Comma 3 33" xfId="2519" xr:uid="{00000000-0005-0000-0000-0000A2090000}"/>
    <cellStyle name="Comma 3 33 2" xfId="2520" xr:uid="{00000000-0005-0000-0000-0000A3090000}"/>
    <cellStyle name="Comma 3 33 3" xfId="2521" xr:uid="{00000000-0005-0000-0000-0000A4090000}"/>
    <cellStyle name="Comma 3 34" xfId="2522" xr:uid="{00000000-0005-0000-0000-0000A5090000}"/>
    <cellStyle name="Comma 3 34 2" xfId="2523" xr:uid="{00000000-0005-0000-0000-0000A6090000}"/>
    <cellStyle name="Comma 3 34 3" xfId="2524" xr:uid="{00000000-0005-0000-0000-0000A7090000}"/>
    <cellStyle name="Comma 3 35" xfId="2525" xr:uid="{00000000-0005-0000-0000-0000A8090000}"/>
    <cellStyle name="Comma 3 35 2" xfId="2526" xr:uid="{00000000-0005-0000-0000-0000A9090000}"/>
    <cellStyle name="Comma 3 35 3" xfId="2527" xr:uid="{00000000-0005-0000-0000-0000AA090000}"/>
    <cellStyle name="Comma 3 36" xfId="2528" xr:uid="{00000000-0005-0000-0000-0000AB090000}"/>
    <cellStyle name="Comma 3 36 2" xfId="2529" xr:uid="{00000000-0005-0000-0000-0000AC090000}"/>
    <cellStyle name="Comma 3 36 3" xfId="2530" xr:uid="{00000000-0005-0000-0000-0000AD090000}"/>
    <cellStyle name="Comma 3 37" xfId="2531" xr:uid="{00000000-0005-0000-0000-0000AE090000}"/>
    <cellStyle name="Comma 3 37 2" xfId="2532" xr:uid="{00000000-0005-0000-0000-0000AF090000}"/>
    <cellStyle name="Comma 3 37 3" xfId="2533" xr:uid="{00000000-0005-0000-0000-0000B0090000}"/>
    <cellStyle name="Comma 3 38" xfId="2534" xr:uid="{00000000-0005-0000-0000-0000B1090000}"/>
    <cellStyle name="Comma 3 38 2" xfId="2535" xr:uid="{00000000-0005-0000-0000-0000B2090000}"/>
    <cellStyle name="Comma 3 38 3" xfId="2536" xr:uid="{00000000-0005-0000-0000-0000B3090000}"/>
    <cellStyle name="Comma 3 39" xfId="2537" xr:uid="{00000000-0005-0000-0000-0000B4090000}"/>
    <cellStyle name="Comma 3 39 2" xfId="2538" xr:uid="{00000000-0005-0000-0000-0000B5090000}"/>
    <cellStyle name="Comma 3 39 3" xfId="2539" xr:uid="{00000000-0005-0000-0000-0000B6090000}"/>
    <cellStyle name="Comma 3 4" xfId="2540" xr:uid="{00000000-0005-0000-0000-0000B7090000}"/>
    <cellStyle name="Comma 3 4 2" xfId="2541" xr:uid="{00000000-0005-0000-0000-0000B8090000}"/>
    <cellStyle name="Comma 3 4 2 2" xfId="2542" xr:uid="{00000000-0005-0000-0000-0000B9090000}"/>
    <cellStyle name="Comma 3 4 2 3" xfId="2543" xr:uid="{00000000-0005-0000-0000-0000BA090000}"/>
    <cellStyle name="Comma 3 4 3" xfId="2544" xr:uid="{00000000-0005-0000-0000-0000BB090000}"/>
    <cellStyle name="Comma 3 4 4" xfId="2545" xr:uid="{00000000-0005-0000-0000-0000BC090000}"/>
    <cellStyle name="Comma 3 40" xfId="2546" xr:uid="{00000000-0005-0000-0000-0000BD090000}"/>
    <cellStyle name="Comma 3 40 2" xfId="2547" xr:uid="{00000000-0005-0000-0000-0000BE090000}"/>
    <cellStyle name="Comma 3 40 3" xfId="2548" xr:uid="{00000000-0005-0000-0000-0000BF090000}"/>
    <cellStyle name="Comma 3 41" xfId="2549" xr:uid="{00000000-0005-0000-0000-0000C0090000}"/>
    <cellStyle name="Comma 3 41 2" xfId="2550" xr:uid="{00000000-0005-0000-0000-0000C1090000}"/>
    <cellStyle name="Comma 3 41 3" xfId="2551" xr:uid="{00000000-0005-0000-0000-0000C2090000}"/>
    <cellStyle name="Comma 3 42" xfId="2552" xr:uid="{00000000-0005-0000-0000-0000C3090000}"/>
    <cellStyle name="Comma 3 42 2" xfId="2553" xr:uid="{00000000-0005-0000-0000-0000C4090000}"/>
    <cellStyle name="Comma 3 42 3" xfId="2554" xr:uid="{00000000-0005-0000-0000-0000C5090000}"/>
    <cellStyle name="Comma 3 43" xfId="2555" xr:uid="{00000000-0005-0000-0000-0000C6090000}"/>
    <cellStyle name="Comma 3 43 2" xfId="2556" xr:uid="{00000000-0005-0000-0000-0000C7090000}"/>
    <cellStyle name="Comma 3 43 3" xfId="2557" xr:uid="{00000000-0005-0000-0000-0000C8090000}"/>
    <cellStyle name="Comma 3 44" xfId="2558" xr:uid="{00000000-0005-0000-0000-0000C9090000}"/>
    <cellStyle name="Comma 3 44 2" xfId="2559" xr:uid="{00000000-0005-0000-0000-0000CA090000}"/>
    <cellStyle name="Comma 3 44 3" xfId="2560" xr:uid="{00000000-0005-0000-0000-0000CB090000}"/>
    <cellStyle name="Comma 3 45" xfId="2561" xr:uid="{00000000-0005-0000-0000-0000CC090000}"/>
    <cellStyle name="Comma 3 45 2" xfId="2562" xr:uid="{00000000-0005-0000-0000-0000CD090000}"/>
    <cellStyle name="Comma 3 45 3" xfId="2563" xr:uid="{00000000-0005-0000-0000-0000CE090000}"/>
    <cellStyle name="Comma 3 46" xfId="2564" xr:uid="{00000000-0005-0000-0000-0000CF090000}"/>
    <cellStyle name="Comma 3 46 2" xfId="2565" xr:uid="{00000000-0005-0000-0000-0000D0090000}"/>
    <cellStyle name="Comma 3 46 3" xfId="2566" xr:uid="{00000000-0005-0000-0000-0000D1090000}"/>
    <cellStyle name="Comma 3 47" xfId="2567" xr:uid="{00000000-0005-0000-0000-0000D2090000}"/>
    <cellStyle name="Comma 3 47 2" xfId="2568" xr:uid="{00000000-0005-0000-0000-0000D3090000}"/>
    <cellStyle name="Comma 3 47 3" xfId="2569" xr:uid="{00000000-0005-0000-0000-0000D4090000}"/>
    <cellStyle name="Comma 3 48" xfId="2570" xr:uid="{00000000-0005-0000-0000-0000D5090000}"/>
    <cellStyle name="Comma 3 48 2" xfId="2571" xr:uid="{00000000-0005-0000-0000-0000D6090000}"/>
    <cellStyle name="Comma 3 48 3" xfId="2572" xr:uid="{00000000-0005-0000-0000-0000D7090000}"/>
    <cellStyle name="Comma 3 49" xfId="2573" xr:uid="{00000000-0005-0000-0000-0000D8090000}"/>
    <cellStyle name="Comma 3 49 2" xfId="2574" xr:uid="{00000000-0005-0000-0000-0000D9090000}"/>
    <cellStyle name="Comma 3 49 3" xfId="2575" xr:uid="{00000000-0005-0000-0000-0000DA090000}"/>
    <cellStyle name="Comma 3 5" xfId="2576" xr:uid="{00000000-0005-0000-0000-0000DB090000}"/>
    <cellStyle name="Comma 3 50" xfId="2577" xr:uid="{00000000-0005-0000-0000-0000DC090000}"/>
    <cellStyle name="Comma 3 51" xfId="2578" xr:uid="{00000000-0005-0000-0000-0000DD090000}"/>
    <cellStyle name="Comma 3 52" xfId="2579" xr:uid="{00000000-0005-0000-0000-0000DE090000}"/>
    <cellStyle name="Comma 3 53" xfId="2580" xr:uid="{00000000-0005-0000-0000-0000DF090000}"/>
    <cellStyle name="Comma 3 54" xfId="2581" xr:uid="{00000000-0005-0000-0000-0000E0090000}"/>
    <cellStyle name="Comma 3 55" xfId="2582" xr:uid="{00000000-0005-0000-0000-0000E1090000}"/>
    <cellStyle name="Comma 3 56" xfId="2583" xr:uid="{00000000-0005-0000-0000-0000E2090000}"/>
    <cellStyle name="Comma 3 56 2" xfId="2584" xr:uid="{00000000-0005-0000-0000-0000E3090000}"/>
    <cellStyle name="Comma 3 56 3" xfId="2585" xr:uid="{00000000-0005-0000-0000-0000E4090000}"/>
    <cellStyle name="Comma 3 57" xfId="2586" xr:uid="{00000000-0005-0000-0000-0000E5090000}"/>
    <cellStyle name="Comma 3 57 2" xfId="2587" xr:uid="{00000000-0005-0000-0000-0000E6090000}"/>
    <cellStyle name="Comma 3 57 3" xfId="2588" xr:uid="{00000000-0005-0000-0000-0000E7090000}"/>
    <cellStyle name="Comma 3 58" xfId="2589" xr:uid="{00000000-0005-0000-0000-0000E8090000}"/>
    <cellStyle name="Comma 3 59" xfId="2590" xr:uid="{00000000-0005-0000-0000-0000E9090000}"/>
    <cellStyle name="Comma 3 6" xfId="2591" xr:uid="{00000000-0005-0000-0000-0000EA090000}"/>
    <cellStyle name="Comma 3 60" xfId="2592" xr:uid="{00000000-0005-0000-0000-0000EB090000}"/>
    <cellStyle name="Comma 3 61" xfId="2593" xr:uid="{00000000-0005-0000-0000-0000EC090000}"/>
    <cellStyle name="Comma 3 62" xfId="2594" xr:uid="{00000000-0005-0000-0000-0000ED090000}"/>
    <cellStyle name="Comma 3 63" xfId="2595" xr:uid="{00000000-0005-0000-0000-0000EE090000}"/>
    <cellStyle name="Comma 3 63 2" xfId="2596" xr:uid="{00000000-0005-0000-0000-0000EF090000}"/>
    <cellStyle name="Comma 3 63 3" xfId="2597" xr:uid="{00000000-0005-0000-0000-0000F0090000}"/>
    <cellStyle name="Comma 3 64" xfId="2598" xr:uid="{00000000-0005-0000-0000-0000F1090000}"/>
    <cellStyle name="Comma 3 65" xfId="2599" xr:uid="{00000000-0005-0000-0000-0000F2090000}"/>
    <cellStyle name="Comma 3 66" xfId="2600" xr:uid="{00000000-0005-0000-0000-0000F3090000}"/>
    <cellStyle name="Comma 3 67" xfId="2601" xr:uid="{00000000-0005-0000-0000-0000F4090000}"/>
    <cellStyle name="Comma 3 68" xfId="2448" xr:uid="{00000000-0005-0000-0000-0000F5090000}"/>
    <cellStyle name="Comma 3 7" xfId="2602" xr:uid="{00000000-0005-0000-0000-0000F6090000}"/>
    <cellStyle name="Comma 3 8" xfId="2603" xr:uid="{00000000-0005-0000-0000-0000F7090000}"/>
    <cellStyle name="Comma 3 9" xfId="2604" xr:uid="{00000000-0005-0000-0000-0000F8090000}"/>
    <cellStyle name="Comma 30" xfId="2605" xr:uid="{00000000-0005-0000-0000-0000F9090000}"/>
    <cellStyle name="Comma 31" xfId="2606" xr:uid="{00000000-0005-0000-0000-0000FA090000}"/>
    <cellStyle name="Comma 31 2" xfId="2607" xr:uid="{00000000-0005-0000-0000-0000FB090000}"/>
    <cellStyle name="Comma 31 3" xfId="2608" xr:uid="{00000000-0005-0000-0000-0000FC090000}"/>
    <cellStyle name="Comma 31 4" xfId="2609" xr:uid="{00000000-0005-0000-0000-0000FD090000}"/>
    <cellStyle name="Comma 31 5" xfId="2610" xr:uid="{00000000-0005-0000-0000-0000FE090000}"/>
    <cellStyle name="Comma 31 6" xfId="2611" xr:uid="{00000000-0005-0000-0000-0000FF090000}"/>
    <cellStyle name="Comma 31 7" xfId="2612" xr:uid="{00000000-0005-0000-0000-0000000A0000}"/>
    <cellStyle name="Comma 32" xfId="2613" xr:uid="{00000000-0005-0000-0000-0000010A0000}"/>
    <cellStyle name="Comma 33" xfId="2614" xr:uid="{00000000-0005-0000-0000-0000020A0000}"/>
    <cellStyle name="Comma 34" xfId="2615" xr:uid="{00000000-0005-0000-0000-0000030A0000}"/>
    <cellStyle name="Comma 35" xfId="2616" xr:uid="{00000000-0005-0000-0000-0000040A0000}"/>
    <cellStyle name="Comma 36" xfId="2617" xr:uid="{00000000-0005-0000-0000-0000050A0000}"/>
    <cellStyle name="Comma 37" xfId="2618" xr:uid="{00000000-0005-0000-0000-0000060A0000}"/>
    <cellStyle name="Comma 38" xfId="2619" xr:uid="{00000000-0005-0000-0000-0000070A0000}"/>
    <cellStyle name="Comma 39" xfId="2620" xr:uid="{00000000-0005-0000-0000-0000080A0000}"/>
    <cellStyle name="Comma 39 2" xfId="2621" xr:uid="{00000000-0005-0000-0000-0000090A0000}"/>
    <cellStyle name="Comma 4" xfId="8" xr:uid="{00000000-0005-0000-0000-00000A0A0000}"/>
    <cellStyle name="Comma 4 2" xfId="9" xr:uid="{00000000-0005-0000-0000-00000B0A0000}"/>
    <cellStyle name="Comma 4 2 2" xfId="2623" xr:uid="{00000000-0005-0000-0000-00000C0A0000}"/>
    <cellStyle name="Comma 4 3" xfId="2624" xr:uid="{00000000-0005-0000-0000-00000D0A0000}"/>
    <cellStyle name="Comma 4 4" xfId="2625" xr:uid="{00000000-0005-0000-0000-00000E0A0000}"/>
    <cellStyle name="Comma 4 5" xfId="2626" xr:uid="{00000000-0005-0000-0000-00000F0A0000}"/>
    <cellStyle name="Comma 4 6" xfId="2622" xr:uid="{00000000-0005-0000-0000-0000100A0000}"/>
    <cellStyle name="Comma 40" xfId="2627" xr:uid="{00000000-0005-0000-0000-0000110A0000}"/>
    <cellStyle name="Comma 40 2" xfId="2628" xr:uid="{00000000-0005-0000-0000-0000120A0000}"/>
    <cellStyle name="Comma 41" xfId="2629" xr:uid="{00000000-0005-0000-0000-0000130A0000}"/>
    <cellStyle name="Comma 41 2" xfId="2630" xr:uid="{00000000-0005-0000-0000-0000140A0000}"/>
    <cellStyle name="Comma 42" xfId="2631" xr:uid="{00000000-0005-0000-0000-0000150A0000}"/>
    <cellStyle name="Comma 42 2" xfId="2632" xr:uid="{00000000-0005-0000-0000-0000160A0000}"/>
    <cellStyle name="Comma 43" xfId="2633" xr:uid="{00000000-0005-0000-0000-0000170A0000}"/>
    <cellStyle name="Comma 43 10" xfId="2634" xr:uid="{00000000-0005-0000-0000-0000180A0000}"/>
    <cellStyle name="Comma 43 2" xfId="2635" xr:uid="{00000000-0005-0000-0000-0000190A0000}"/>
    <cellStyle name="Comma 43 3" xfId="2636" xr:uid="{00000000-0005-0000-0000-00001A0A0000}"/>
    <cellStyle name="Comma 43 4" xfId="2637" xr:uid="{00000000-0005-0000-0000-00001B0A0000}"/>
    <cellStyle name="Comma 43 5" xfId="2638" xr:uid="{00000000-0005-0000-0000-00001C0A0000}"/>
    <cellStyle name="Comma 43 6" xfId="2639" xr:uid="{00000000-0005-0000-0000-00001D0A0000}"/>
    <cellStyle name="Comma 43 7" xfId="2640" xr:uid="{00000000-0005-0000-0000-00001E0A0000}"/>
    <cellStyle name="Comma 43 8" xfId="2641" xr:uid="{00000000-0005-0000-0000-00001F0A0000}"/>
    <cellStyle name="Comma 43 9" xfId="2642" xr:uid="{00000000-0005-0000-0000-0000200A0000}"/>
    <cellStyle name="Comma 44" xfId="2643" xr:uid="{00000000-0005-0000-0000-0000210A0000}"/>
    <cellStyle name="Comma 44 10" xfId="2644" xr:uid="{00000000-0005-0000-0000-0000220A0000}"/>
    <cellStyle name="Comma 44 2" xfId="2645" xr:uid="{00000000-0005-0000-0000-0000230A0000}"/>
    <cellStyle name="Comma 44 3" xfId="2646" xr:uid="{00000000-0005-0000-0000-0000240A0000}"/>
    <cellStyle name="Comma 44 4" xfId="2647" xr:uid="{00000000-0005-0000-0000-0000250A0000}"/>
    <cellStyle name="Comma 44 5" xfId="2648" xr:uid="{00000000-0005-0000-0000-0000260A0000}"/>
    <cellStyle name="Comma 44 6" xfId="2649" xr:uid="{00000000-0005-0000-0000-0000270A0000}"/>
    <cellStyle name="Comma 44 7" xfId="2650" xr:uid="{00000000-0005-0000-0000-0000280A0000}"/>
    <cellStyle name="Comma 44 8" xfId="2651" xr:uid="{00000000-0005-0000-0000-0000290A0000}"/>
    <cellStyle name="Comma 44 9" xfId="2652" xr:uid="{00000000-0005-0000-0000-00002A0A0000}"/>
    <cellStyle name="Comma 45" xfId="2653" xr:uid="{00000000-0005-0000-0000-00002B0A0000}"/>
    <cellStyle name="Comma 45 10" xfId="2654" xr:uid="{00000000-0005-0000-0000-00002C0A0000}"/>
    <cellStyle name="Comma 45 2" xfId="2655" xr:uid="{00000000-0005-0000-0000-00002D0A0000}"/>
    <cellStyle name="Comma 45 3" xfId="2656" xr:uid="{00000000-0005-0000-0000-00002E0A0000}"/>
    <cellStyle name="Comma 45 4" xfId="2657" xr:uid="{00000000-0005-0000-0000-00002F0A0000}"/>
    <cellStyle name="Comma 45 5" xfId="2658" xr:uid="{00000000-0005-0000-0000-0000300A0000}"/>
    <cellStyle name="Comma 45 6" xfId="2659" xr:uid="{00000000-0005-0000-0000-0000310A0000}"/>
    <cellStyle name="Comma 45 7" xfId="2660" xr:uid="{00000000-0005-0000-0000-0000320A0000}"/>
    <cellStyle name="Comma 45 8" xfId="2661" xr:uid="{00000000-0005-0000-0000-0000330A0000}"/>
    <cellStyle name="Comma 45 9" xfId="2662" xr:uid="{00000000-0005-0000-0000-0000340A0000}"/>
    <cellStyle name="Comma 46" xfId="2663" xr:uid="{00000000-0005-0000-0000-0000350A0000}"/>
    <cellStyle name="Comma 46 10" xfId="2664" xr:uid="{00000000-0005-0000-0000-0000360A0000}"/>
    <cellStyle name="Comma 46 11" xfId="2665" xr:uid="{00000000-0005-0000-0000-0000370A0000}"/>
    <cellStyle name="Comma 46 12" xfId="2666" xr:uid="{00000000-0005-0000-0000-0000380A0000}"/>
    <cellStyle name="Comma 46 13" xfId="2667" xr:uid="{00000000-0005-0000-0000-0000390A0000}"/>
    <cellStyle name="Comma 46 2" xfId="2668" xr:uid="{00000000-0005-0000-0000-00003A0A0000}"/>
    <cellStyle name="Comma 46 3" xfId="2669" xr:uid="{00000000-0005-0000-0000-00003B0A0000}"/>
    <cellStyle name="Comma 46 4" xfId="2670" xr:uid="{00000000-0005-0000-0000-00003C0A0000}"/>
    <cellStyle name="Comma 46 5" xfId="2671" xr:uid="{00000000-0005-0000-0000-00003D0A0000}"/>
    <cellStyle name="Comma 46 6" xfId="2672" xr:uid="{00000000-0005-0000-0000-00003E0A0000}"/>
    <cellStyle name="Comma 46 7" xfId="2673" xr:uid="{00000000-0005-0000-0000-00003F0A0000}"/>
    <cellStyle name="Comma 46 8" xfId="2674" xr:uid="{00000000-0005-0000-0000-0000400A0000}"/>
    <cellStyle name="Comma 46 9" xfId="2675" xr:uid="{00000000-0005-0000-0000-0000410A0000}"/>
    <cellStyle name="Comma 47" xfId="2676" xr:uid="{00000000-0005-0000-0000-0000420A0000}"/>
    <cellStyle name="Comma 47 10" xfId="2677" xr:uid="{00000000-0005-0000-0000-0000430A0000}"/>
    <cellStyle name="Comma 47 2" xfId="2678" xr:uid="{00000000-0005-0000-0000-0000440A0000}"/>
    <cellStyle name="Comma 47 3" xfId="2679" xr:uid="{00000000-0005-0000-0000-0000450A0000}"/>
    <cellStyle name="Comma 47 4" xfId="2680" xr:uid="{00000000-0005-0000-0000-0000460A0000}"/>
    <cellStyle name="Comma 47 5" xfId="2681" xr:uid="{00000000-0005-0000-0000-0000470A0000}"/>
    <cellStyle name="Comma 47 6" xfId="2682" xr:uid="{00000000-0005-0000-0000-0000480A0000}"/>
    <cellStyle name="Comma 47 7" xfId="2683" xr:uid="{00000000-0005-0000-0000-0000490A0000}"/>
    <cellStyle name="Comma 47 8" xfId="2684" xr:uid="{00000000-0005-0000-0000-00004A0A0000}"/>
    <cellStyle name="Comma 47 9" xfId="2685" xr:uid="{00000000-0005-0000-0000-00004B0A0000}"/>
    <cellStyle name="Comma 48" xfId="2686" xr:uid="{00000000-0005-0000-0000-00004C0A0000}"/>
    <cellStyle name="Comma 48 10" xfId="2687" xr:uid="{00000000-0005-0000-0000-00004D0A0000}"/>
    <cellStyle name="Comma 48 2" xfId="2688" xr:uid="{00000000-0005-0000-0000-00004E0A0000}"/>
    <cellStyle name="Comma 48 3" xfId="2689" xr:uid="{00000000-0005-0000-0000-00004F0A0000}"/>
    <cellStyle name="Comma 48 4" xfId="2690" xr:uid="{00000000-0005-0000-0000-0000500A0000}"/>
    <cellStyle name="Comma 48 5" xfId="2691" xr:uid="{00000000-0005-0000-0000-0000510A0000}"/>
    <cellStyle name="Comma 48 6" xfId="2692" xr:uid="{00000000-0005-0000-0000-0000520A0000}"/>
    <cellStyle name="Comma 48 7" xfId="2693" xr:uid="{00000000-0005-0000-0000-0000530A0000}"/>
    <cellStyle name="Comma 48 8" xfId="2694" xr:uid="{00000000-0005-0000-0000-0000540A0000}"/>
    <cellStyle name="Comma 48 9" xfId="2695" xr:uid="{00000000-0005-0000-0000-0000550A0000}"/>
    <cellStyle name="Comma 49" xfId="2696" xr:uid="{00000000-0005-0000-0000-0000560A0000}"/>
    <cellStyle name="Comma 49 2" xfId="2697" xr:uid="{00000000-0005-0000-0000-0000570A0000}"/>
    <cellStyle name="Comma 5" xfId="10" xr:uid="{00000000-0005-0000-0000-0000580A0000}"/>
    <cellStyle name="Comma 5 10" xfId="2699" xr:uid="{00000000-0005-0000-0000-0000590A0000}"/>
    <cellStyle name="Comma 5 10 2" xfId="2700" xr:uid="{00000000-0005-0000-0000-00005A0A0000}"/>
    <cellStyle name="Comma 5 11" xfId="2701" xr:uid="{00000000-0005-0000-0000-00005B0A0000}"/>
    <cellStyle name="Comma 5 11 2" xfId="2702" xr:uid="{00000000-0005-0000-0000-00005C0A0000}"/>
    <cellStyle name="Comma 5 12" xfId="2703" xr:uid="{00000000-0005-0000-0000-00005D0A0000}"/>
    <cellStyle name="Comma 5 12 2" xfId="2704" xr:uid="{00000000-0005-0000-0000-00005E0A0000}"/>
    <cellStyle name="Comma 5 13" xfId="2705" xr:uid="{00000000-0005-0000-0000-00005F0A0000}"/>
    <cellStyle name="Comma 5 13 2" xfId="2706" xr:uid="{00000000-0005-0000-0000-0000600A0000}"/>
    <cellStyle name="Comma 5 14" xfId="2707" xr:uid="{00000000-0005-0000-0000-0000610A0000}"/>
    <cellStyle name="Comma 5 14 2" xfId="2708" xr:uid="{00000000-0005-0000-0000-0000620A0000}"/>
    <cellStyle name="Comma 5 15" xfId="2709" xr:uid="{00000000-0005-0000-0000-0000630A0000}"/>
    <cellStyle name="Comma 5 15 2" xfId="2710" xr:uid="{00000000-0005-0000-0000-0000640A0000}"/>
    <cellStyle name="Comma 5 16" xfId="2711" xr:uid="{00000000-0005-0000-0000-0000650A0000}"/>
    <cellStyle name="Comma 5 16 2" xfId="2712" xr:uid="{00000000-0005-0000-0000-0000660A0000}"/>
    <cellStyle name="Comma 5 17" xfId="2713" xr:uid="{00000000-0005-0000-0000-0000670A0000}"/>
    <cellStyle name="Comma 5 17 2" xfId="2714" xr:uid="{00000000-0005-0000-0000-0000680A0000}"/>
    <cellStyle name="Comma 5 18" xfId="2715" xr:uid="{00000000-0005-0000-0000-0000690A0000}"/>
    <cellStyle name="Comma 5 19" xfId="2716" xr:uid="{00000000-0005-0000-0000-00006A0A0000}"/>
    <cellStyle name="Comma 5 19 2" xfId="2717" xr:uid="{00000000-0005-0000-0000-00006B0A0000}"/>
    <cellStyle name="Comma 5 19 2 2" xfId="2718" xr:uid="{00000000-0005-0000-0000-00006C0A0000}"/>
    <cellStyle name="Comma 5 19 2 3" xfId="2719" xr:uid="{00000000-0005-0000-0000-00006D0A0000}"/>
    <cellStyle name="Comma 5 19 3" xfId="2720" xr:uid="{00000000-0005-0000-0000-00006E0A0000}"/>
    <cellStyle name="Comma 5 19 4" xfId="2721" xr:uid="{00000000-0005-0000-0000-00006F0A0000}"/>
    <cellStyle name="Comma 5 2" xfId="2722" xr:uid="{00000000-0005-0000-0000-0000700A0000}"/>
    <cellStyle name="Comma 5 2 2" xfId="2723" xr:uid="{00000000-0005-0000-0000-0000710A0000}"/>
    <cellStyle name="Comma 5 20" xfId="2724" xr:uid="{00000000-0005-0000-0000-0000720A0000}"/>
    <cellStyle name="Comma 5 21" xfId="2725" xr:uid="{00000000-0005-0000-0000-0000730A0000}"/>
    <cellStyle name="Comma 5 22" xfId="2726" xr:uid="{00000000-0005-0000-0000-0000740A0000}"/>
    <cellStyle name="Comma 5 23" xfId="2727" xr:uid="{00000000-0005-0000-0000-0000750A0000}"/>
    <cellStyle name="Comma 5 24" xfId="2728" xr:uid="{00000000-0005-0000-0000-0000760A0000}"/>
    <cellStyle name="Comma 5 24 2" xfId="2729" xr:uid="{00000000-0005-0000-0000-0000770A0000}"/>
    <cellStyle name="Comma 5 24 2 2" xfId="2730" xr:uid="{00000000-0005-0000-0000-0000780A0000}"/>
    <cellStyle name="Comma 5 24 2 3" xfId="2731" xr:uid="{00000000-0005-0000-0000-0000790A0000}"/>
    <cellStyle name="Comma 5 24 3" xfId="2732" xr:uid="{00000000-0005-0000-0000-00007A0A0000}"/>
    <cellStyle name="Comma 5 25" xfId="2733" xr:uid="{00000000-0005-0000-0000-00007B0A0000}"/>
    <cellStyle name="Comma 5 26" xfId="2734" xr:uid="{00000000-0005-0000-0000-00007C0A0000}"/>
    <cellStyle name="Comma 5 27" xfId="2735" xr:uid="{00000000-0005-0000-0000-00007D0A0000}"/>
    <cellStyle name="Comma 5 28" xfId="2736" xr:uid="{00000000-0005-0000-0000-00007E0A0000}"/>
    <cellStyle name="Comma 5 29" xfId="2737" xr:uid="{00000000-0005-0000-0000-00007F0A0000}"/>
    <cellStyle name="Comma 5 3" xfId="2738" xr:uid="{00000000-0005-0000-0000-0000800A0000}"/>
    <cellStyle name="Comma 5 3 2" xfId="2739" xr:uid="{00000000-0005-0000-0000-0000810A0000}"/>
    <cellStyle name="Comma 5 30" xfId="2740" xr:uid="{00000000-0005-0000-0000-0000820A0000}"/>
    <cellStyle name="Comma 5 31" xfId="2741" xr:uid="{00000000-0005-0000-0000-0000830A0000}"/>
    <cellStyle name="Comma 5 32" xfId="2742" xr:uid="{00000000-0005-0000-0000-0000840A0000}"/>
    <cellStyle name="Comma 5 33" xfId="2743" xr:uid="{00000000-0005-0000-0000-0000850A0000}"/>
    <cellStyle name="Comma 5 34" xfId="2744" xr:uid="{00000000-0005-0000-0000-0000860A0000}"/>
    <cellStyle name="Comma 5 35" xfId="2745" xr:uid="{00000000-0005-0000-0000-0000870A0000}"/>
    <cellStyle name="Comma 5 36" xfId="2746" xr:uid="{00000000-0005-0000-0000-0000880A0000}"/>
    <cellStyle name="Comma 5 37" xfId="2698" xr:uid="{00000000-0005-0000-0000-0000890A0000}"/>
    <cellStyle name="Comma 5 4" xfId="2747" xr:uid="{00000000-0005-0000-0000-00008A0A0000}"/>
    <cellStyle name="Comma 5 4 2" xfId="2748" xr:uid="{00000000-0005-0000-0000-00008B0A0000}"/>
    <cellStyle name="Comma 5 5" xfId="2749" xr:uid="{00000000-0005-0000-0000-00008C0A0000}"/>
    <cellStyle name="Comma 5 5 2" xfId="2750" xr:uid="{00000000-0005-0000-0000-00008D0A0000}"/>
    <cellStyle name="Comma 5 6" xfId="2751" xr:uid="{00000000-0005-0000-0000-00008E0A0000}"/>
    <cellStyle name="Comma 5 6 2" xfId="2752" xr:uid="{00000000-0005-0000-0000-00008F0A0000}"/>
    <cellStyle name="Comma 5 7" xfId="2753" xr:uid="{00000000-0005-0000-0000-0000900A0000}"/>
    <cellStyle name="Comma 5 7 2" xfId="2754" xr:uid="{00000000-0005-0000-0000-0000910A0000}"/>
    <cellStyle name="Comma 5 8" xfId="2755" xr:uid="{00000000-0005-0000-0000-0000920A0000}"/>
    <cellStyle name="Comma 5 8 2" xfId="2756" xr:uid="{00000000-0005-0000-0000-0000930A0000}"/>
    <cellStyle name="Comma 5 9" xfId="2757" xr:uid="{00000000-0005-0000-0000-0000940A0000}"/>
    <cellStyle name="Comma 5 9 2" xfId="2758" xr:uid="{00000000-0005-0000-0000-0000950A0000}"/>
    <cellStyle name="Comma 50 2" xfId="2759" xr:uid="{00000000-0005-0000-0000-0000960A0000}"/>
    <cellStyle name="Comma 52" xfId="2760" xr:uid="{00000000-0005-0000-0000-0000970A0000}"/>
    <cellStyle name="Comma 53" xfId="2761" xr:uid="{00000000-0005-0000-0000-0000980A0000}"/>
    <cellStyle name="Comma 56" xfId="2762" xr:uid="{00000000-0005-0000-0000-0000990A0000}"/>
    <cellStyle name="Comma 59 2" xfId="2763" xr:uid="{00000000-0005-0000-0000-00009A0A0000}"/>
    <cellStyle name="Comma 59 3" xfId="2764" xr:uid="{00000000-0005-0000-0000-00009B0A0000}"/>
    <cellStyle name="Comma 6" xfId="5" xr:uid="{00000000-0005-0000-0000-00009C0A0000}"/>
    <cellStyle name="Comma 6 10" xfId="2766" xr:uid="{00000000-0005-0000-0000-00009D0A0000}"/>
    <cellStyle name="Comma 6 11" xfId="2767" xr:uid="{00000000-0005-0000-0000-00009E0A0000}"/>
    <cellStyle name="Comma 6 12" xfId="2768" xr:uid="{00000000-0005-0000-0000-00009F0A0000}"/>
    <cellStyle name="Comma 6 13" xfId="2769" xr:uid="{00000000-0005-0000-0000-0000A00A0000}"/>
    <cellStyle name="Comma 6 14" xfId="2765" xr:uid="{00000000-0005-0000-0000-0000A10A0000}"/>
    <cellStyle name="Comma 6 2" xfId="2770" xr:uid="{00000000-0005-0000-0000-0000A20A0000}"/>
    <cellStyle name="Comma 6 2 2" xfId="2771" xr:uid="{00000000-0005-0000-0000-0000A30A0000}"/>
    <cellStyle name="Comma 6 3" xfId="2772" xr:uid="{00000000-0005-0000-0000-0000A40A0000}"/>
    <cellStyle name="Comma 6 3 2" xfId="2773" xr:uid="{00000000-0005-0000-0000-0000A50A0000}"/>
    <cellStyle name="Comma 6 4" xfId="2774" xr:uid="{00000000-0005-0000-0000-0000A60A0000}"/>
    <cellStyle name="Comma 6 4 2" xfId="2775" xr:uid="{00000000-0005-0000-0000-0000A70A0000}"/>
    <cellStyle name="Comma 6 5" xfId="2776" xr:uid="{00000000-0005-0000-0000-0000A80A0000}"/>
    <cellStyle name="Comma 6 5 2" xfId="2777" xr:uid="{00000000-0005-0000-0000-0000A90A0000}"/>
    <cellStyle name="Comma 6 6" xfId="2778" xr:uid="{00000000-0005-0000-0000-0000AA0A0000}"/>
    <cellStyle name="Comma 6 7" xfId="2779" xr:uid="{00000000-0005-0000-0000-0000AB0A0000}"/>
    <cellStyle name="Comma 6 8" xfId="2780" xr:uid="{00000000-0005-0000-0000-0000AC0A0000}"/>
    <cellStyle name="Comma 6 9" xfId="2781" xr:uid="{00000000-0005-0000-0000-0000AD0A0000}"/>
    <cellStyle name="Comma 60 2" xfId="2782" xr:uid="{00000000-0005-0000-0000-0000AE0A0000}"/>
    <cellStyle name="Comma 60 3" xfId="2783" xr:uid="{00000000-0005-0000-0000-0000AF0A0000}"/>
    <cellStyle name="Comma 7" xfId="43" xr:uid="{00000000-0005-0000-0000-0000B00A0000}"/>
    <cellStyle name="Comma 7 10" xfId="2785" xr:uid="{00000000-0005-0000-0000-0000B10A0000}"/>
    <cellStyle name="Comma 7 11" xfId="2786" xr:uid="{00000000-0005-0000-0000-0000B20A0000}"/>
    <cellStyle name="Comma 7 12" xfId="2784" xr:uid="{00000000-0005-0000-0000-0000B30A0000}"/>
    <cellStyle name="Comma 7 2" xfId="2787" xr:uid="{00000000-0005-0000-0000-0000B40A0000}"/>
    <cellStyle name="Comma 7 2 2" xfId="2788" xr:uid="{00000000-0005-0000-0000-0000B50A0000}"/>
    <cellStyle name="Comma 7 3" xfId="2789" xr:uid="{00000000-0005-0000-0000-0000B60A0000}"/>
    <cellStyle name="Comma 7 3 2" xfId="2790" xr:uid="{00000000-0005-0000-0000-0000B70A0000}"/>
    <cellStyle name="Comma 7 4" xfId="2791" xr:uid="{00000000-0005-0000-0000-0000B80A0000}"/>
    <cellStyle name="Comma 7 4 2" xfId="2792" xr:uid="{00000000-0005-0000-0000-0000B90A0000}"/>
    <cellStyle name="Comma 7 5" xfId="2793" xr:uid="{00000000-0005-0000-0000-0000BA0A0000}"/>
    <cellStyle name="Comma 7 5 2" xfId="2794" xr:uid="{00000000-0005-0000-0000-0000BB0A0000}"/>
    <cellStyle name="Comma 7 6" xfId="2795" xr:uid="{00000000-0005-0000-0000-0000BC0A0000}"/>
    <cellStyle name="Comma 7 7" xfId="2796" xr:uid="{00000000-0005-0000-0000-0000BD0A0000}"/>
    <cellStyle name="Comma 7 8" xfId="2797" xr:uid="{00000000-0005-0000-0000-0000BE0A0000}"/>
    <cellStyle name="Comma 7 9" xfId="2798" xr:uid="{00000000-0005-0000-0000-0000BF0A0000}"/>
    <cellStyle name="Comma 8" xfId="41" xr:uid="{00000000-0005-0000-0000-0000C00A0000}"/>
    <cellStyle name="Comma 8 10" xfId="2800" xr:uid="{00000000-0005-0000-0000-0000C10A0000}"/>
    <cellStyle name="Comma 8 11" xfId="2801" xr:uid="{00000000-0005-0000-0000-0000C20A0000}"/>
    <cellStyle name="Comma 8 12" xfId="2799" xr:uid="{00000000-0005-0000-0000-0000C30A0000}"/>
    <cellStyle name="Comma 8 2" xfId="2802" xr:uid="{00000000-0005-0000-0000-0000C40A0000}"/>
    <cellStyle name="Comma 8 2 2" xfId="2803" xr:uid="{00000000-0005-0000-0000-0000C50A0000}"/>
    <cellStyle name="Comma 8 3" xfId="2804" xr:uid="{00000000-0005-0000-0000-0000C60A0000}"/>
    <cellStyle name="Comma 8 3 2" xfId="2805" xr:uid="{00000000-0005-0000-0000-0000C70A0000}"/>
    <cellStyle name="Comma 8 4" xfId="2806" xr:uid="{00000000-0005-0000-0000-0000C80A0000}"/>
    <cellStyle name="Comma 8 4 2" xfId="2807" xr:uid="{00000000-0005-0000-0000-0000C90A0000}"/>
    <cellStyle name="Comma 8 5" xfId="2808" xr:uid="{00000000-0005-0000-0000-0000CA0A0000}"/>
    <cellStyle name="Comma 8 5 2" xfId="2809" xr:uid="{00000000-0005-0000-0000-0000CB0A0000}"/>
    <cellStyle name="Comma 8 6" xfId="2810" xr:uid="{00000000-0005-0000-0000-0000CC0A0000}"/>
    <cellStyle name="Comma 8 7" xfId="2811" xr:uid="{00000000-0005-0000-0000-0000CD0A0000}"/>
    <cellStyle name="Comma 8 8" xfId="2812" xr:uid="{00000000-0005-0000-0000-0000CE0A0000}"/>
    <cellStyle name="Comma 8 9" xfId="2813" xr:uid="{00000000-0005-0000-0000-0000CF0A0000}"/>
    <cellStyle name="Comma 9" xfId="2814" xr:uid="{00000000-0005-0000-0000-0000D00A0000}"/>
    <cellStyle name="Comma 9 2" xfId="2815" xr:uid="{00000000-0005-0000-0000-0000D10A0000}"/>
    <cellStyle name="Comma 9 3" xfId="2816" xr:uid="{00000000-0005-0000-0000-0000D20A0000}"/>
    <cellStyle name="Comma 9 4" xfId="2817" xr:uid="{00000000-0005-0000-0000-0000D30A0000}"/>
    <cellStyle name="Comma 9 5" xfId="2818" xr:uid="{00000000-0005-0000-0000-0000D40A0000}"/>
    <cellStyle name="Currency" xfId="2" builtinId="4"/>
    <cellStyle name="Currency [0] 2" xfId="2819" xr:uid="{00000000-0005-0000-0000-0000D60A0000}"/>
    <cellStyle name="Currency 10" xfId="2820" xr:uid="{00000000-0005-0000-0000-0000D70A0000}"/>
    <cellStyle name="Currency 100" xfId="2821" xr:uid="{00000000-0005-0000-0000-0000D80A0000}"/>
    <cellStyle name="Currency 13" xfId="2822" xr:uid="{00000000-0005-0000-0000-0000D90A0000}"/>
    <cellStyle name="Currency 14" xfId="2823" xr:uid="{00000000-0005-0000-0000-0000DA0A0000}"/>
    <cellStyle name="Currency 15" xfId="2824" xr:uid="{00000000-0005-0000-0000-0000DB0A0000}"/>
    <cellStyle name="Currency 16" xfId="2825" xr:uid="{00000000-0005-0000-0000-0000DC0A0000}"/>
    <cellStyle name="Currency 2" xfId="12" xr:uid="{00000000-0005-0000-0000-0000DD0A0000}"/>
    <cellStyle name="Currency 2 10" xfId="2827" xr:uid="{00000000-0005-0000-0000-0000DE0A0000}"/>
    <cellStyle name="Currency 2 10 2" xfId="2828" xr:uid="{00000000-0005-0000-0000-0000DF0A0000}"/>
    <cellStyle name="Currency 2 10 2 2" xfId="2829" xr:uid="{00000000-0005-0000-0000-0000E00A0000}"/>
    <cellStyle name="Currency 2 10 2 2 2" xfId="2830" xr:uid="{00000000-0005-0000-0000-0000E10A0000}"/>
    <cellStyle name="Currency 2 10 2 2 3" xfId="2831" xr:uid="{00000000-0005-0000-0000-0000E20A0000}"/>
    <cellStyle name="Currency 2 10 2 2 4" xfId="2832" xr:uid="{00000000-0005-0000-0000-0000E30A0000}"/>
    <cellStyle name="Currency 2 10 2 3" xfId="2833" xr:uid="{00000000-0005-0000-0000-0000E40A0000}"/>
    <cellStyle name="Currency 2 10 2 4" xfId="2834" xr:uid="{00000000-0005-0000-0000-0000E50A0000}"/>
    <cellStyle name="Currency 2 10 2 5" xfId="2835" xr:uid="{00000000-0005-0000-0000-0000E60A0000}"/>
    <cellStyle name="Currency 2 10 3" xfId="2836" xr:uid="{00000000-0005-0000-0000-0000E70A0000}"/>
    <cellStyle name="Currency 2 10 3 2" xfId="2837" xr:uid="{00000000-0005-0000-0000-0000E80A0000}"/>
    <cellStyle name="Currency 2 10 3 3" xfId="2838" xr:uid="{00000000-0005-0000-0000-0000E90A0000}"/>
    <cellStyle name="Currency 2 10 3 4" xfId="2839" xr:uid="{00000000-0005-0000-0000-0000EA0A0000}"/>
    <cellStyle name="Currency 2 10 4" xfId="2840" xr:uid="{00000000-0005-0000-0000-0000EB0A0000}"/>
    <cellStyle name="Currency 2 10 5" xfId="2841" xr:uid="{00000000-0005-0000-0000-0000EC0A0000}"/>
    <cellStyle name="Currency 2 10 6" xfId="2842" xr:uid="{00000000-0005-0000-0000-0000ED0A0000}"/>
    <cellStyle name="Currency 2 11" xfId="2843" xr:uid="{00000000-0005-0000-0000-0000EE0A0000}"/>
    <cellStyle name="Currency 2 11 2" xfId="2844" xr:uid="{00000000-0005-0000-0000-0000EF0A0000}"/>
    <cellStyle name="Currency 2 11 2 2" xfId="2845" xr:uid="{00000000-0005-0000-0000-0000F00A0000}"/>
    <cellStyle name="Currency 2 11 2 2 2" xfId="2846" xr:uid="{00000000-0005-0000-0000-0000F10A0000}"/>
    <cellStyle name="Currency 2 11 2 2 3" xfId="2847" xr:uid="{00000000-0005-0000-0000-0000F20A0000}"/>
    <cellStyle name="Currency 2 11 2 2 4" xfId="2848" xr:uid="{00000000-0005-0000-0000-0000F30A0000}"/>
    <cellStyle name="Currency 2 11 2 3" xfId="2849" xr:uid="{00000000-0005-0000-0000-0000F40A0000}"/>
    <cellStyle name="Currency 2 11 2 4" xfId="2850" xr:uid="{00000000-0005-0000-0000-0000F50A0000}"/>
    <cellStyle name="Currency 2 11 2 5" xfId="2851" xr:uid="{00000000-0005-0000-0000-0000F60A0000}"/>
    <cellStyle name="Currency 2 11 3" xfId="2852" xr:uid="{00000000-0005-0000-0000-0000F70A0000}"/>
    <cellStyle name="Currency 2 11 3 2" xfId="2853" xr:uid="{00000000-0005-0000-0000-0000F80A0000}"/>
    <cellStyle name="Currency 2 11 3 3" xfId="2854" xr:uid="{00000000-0005-0000-0000-0000F90A0000}"/>
    <cellStyle name="Currency 2 11 3 4" xfId="2855" xr:uid="{00000000-0005-0000-0000-0000FA0A0000}"/>
    <cellStyle name="Currency 2 11 4" xfId="2856" xr:uid="{00000000-0005-0000-0000-0000FB0A0000}"/>
    <cellStyle name="Currency 2 11 5" xfId="2857" xr:uid="{00000000-0005-0000-0000-0000FC0A0000}"/>
    <cellStyle name="Currency 2 11 6" xfId="2858" xr:uid="{00000000-0005-0000-0000-0000FD0A0000}"/>
    <cellStyle name="Currency 2 12" xfId="2859" xr:uid="{00000000-0005-0000-0000-0000FE0A0000}"/>
    <cellStyle name="Currency 2 12 2" xfId="2860" xr:uid="{00000000-0005-0000-0000-0000FF0A0000}"/>
    <cellStyle name="Currency 2 12 2 2" xfId="2861" xr:uid="{00000000-0005-0000-0000-0000000B0000}"/>
    <cellStyle name="Currency 2 12 2 2 2" xfId="2862" xr:uid="{00000000-0005-0000-0000-0000010B0000}"/>
    <cellStyle name="Currency 2 12 2 2 3" xfId="2863" xr:uid="{00000000-0005-0000-0000-0000020B0000}"/>
    <cellStyle name="Currency 2 12 2 2 4" xfId="2864" xr:uid="{00000000-0005-0000-0000-0000030B0000}"/>
    <cellStyle name="Currency 2 12 2 3" xfId="2865" xr:uid="{00000000-0005-0000-0000-0000040B0000}"/>
    <cellStyle name="Currency 2 12 2 4" xfId="2866" xr:uid="{00000000-0005-0000-0000-0000050B0000}"/>
    <cellStyle name="Currency 2 12 2 5" xfId="2867" xr:uid="{00000000-0005-0000-0000-0000060B0000}"/>
    <cellStyle name="Currency 2 12 3" xfId="2868" xr:uid="{00000000-0005-0000-0000-0000070B0000}"/>
    <cellStyle name="Currency 2 12 3 2" xfId="2869" xr:uid="{00000000-0005-0000-0000-0000080B0000}"/>
    <cellStyle name="Currency 2 12 3 3" xfId="2870" xr:uid="{00000000-0005-0000-0000-0000090B0000}"/>
    <cellStyle name="Currency 2 12 3 4" xfId="2871" xr:uid="{00000000-0005-0000-0000-00000A0B0000}"/>
    <cellStyle name="Currency 2 12 4" xfId="2872" xr:uid="{00000000-0005-0000-0000-00000B0B0000}"/>
    <cellStyle name="Currency 2 12 5" xfId="2873" xr:uid="{00000000-0005-0000-0000-00000C0B0000}"/>
    <cellStyle name="Currency 2 12 6" xfId="2874" xr:uid="{00000000-0005-0000-0000-00000D0B0000}"/>
    <cellStyle name="Currency 2 13" xfId="2875" xr:uid="{00000000-0005-0000-0000-00000E0B0000}"/>
    <cellStyle name="Currency 2 14" xfId="2876" xr:uid="{00000000-0005-0000-0000-00000F0B0000}"/>
    <cellStyle name="Currency 2 15" xfId="2877" xr:uid="{00000000-0005-0000-0000-0000100B0000}"/>
    <cellStyle name="Currency 2 16" xfId="2878" xr:uid="{00000000-0005-0000-0000-0000110B0000}"/>
    <cellStyle name="Currency 2 17" xfId="2879" xr:uid="{00000000-0005-0000-0000-0000120B0000}"/>
    <cellStyle name="Currency 2 18" xfId="2880" xr:uid="{00000000-0005-0000-0000-0000130B0000}"/>
    <cellStyle name="Currency 2 19" xfId="2881" xr:uid="{00000000-0005-0000-0000-0000140B0000}"/>
    <cellStyle name="Currency 2 2" xfId="2882" xr:uid="{00000000-0005-0000-0000-0000150B0000}"/>
    <cellStyle name="Currency 2 2 10" xfId="2883" xr:uid="{00000000-0005-0000-0000-0000160B0000}"/>
    <cellStyle name="Currency 2 2 11" xfId="2884" xr:uid="{00000000-0005-0000-0000-0000170B0000}"/>
    <cellStyle name="Currency 2 2 12" xfId="2885" xr:uid="{00000000-0005-0000-0000-0000180B0000}"/>
    <cellStyle name="Currency 2 2 13" xfId="2886" xr:uid="{00000000-0005-0000-0000-0000190B0000}"/>
    <cellStyle name="Currency 2 2 14" xfId="2887" xr:uid="{00000000-0005-0000-0000-00001A0B0000}"/>
    <cellStyle name="Currency 2 2 15" xfId="2888" xr:uid="{00000000-0005-0000-0000-00001B0B0000}"/>
    <cellStyle name="Currency 2 2 16" xfId="2889" xr:uid="{00000000-0005-0000-0000-00001C0B0000}"/>
    <cellStyle name="Currency 2 2 17" xfId="2890" xr:uid="{00000000-0005-0000-0000-00001D0B0000}"/>
    <cellStyle name="Currency 2 2 18" xfId="2891" xr:uid="{00000000-0005-0000-0000-00001E0B0000}"/>
    <cellStyle name="Currency 2 2 19" xfId="2892" xr:uid="{00000000-0005-0000-0000-00001F0B0000}"/>
    <cellStyle name="Currency 2 2 2" xfId="2893" xr:uid="{00000000-0005-0000-0000-0000200B0000}"/>
    <cellStyle name="Currency 2 2 2 2" xfId="2894" xr:uid="{00000000-0005-0000-0000-0000210B0000}"/>
    <cellStyle name="Currency 2 2 2 3" xfId="2895" xr:uid="{00000000-0005-0000-0000-0000220B0000}"/>
    <cellStyle name="Currency 2 2 2 4" xfId="2896" xr:uid="{00000000-0005-0000-0000-0000230B0000}"/>
    <cellStyle name="Currency 2 2 20" xfId="2897" xr:uid="{00000000-0005-0000-0000-0000240B0000}"/>
    <cellStyle name="Currency 2 2 21" xfId="2898" xr:uid="{00000000-0005-0000-0000-0000250B0000}"/>
    <cellStyle name="Currency 2 2 22" xfId="2899" xr:uid="{00000000-0005-0000-0000-0000260B0000}"/>
    <cellStyle name="Currency 2 2 23" xfId="2900" xr:uid="{00000000-0005-0000-0000-0000270B0000}"/>
    <cellStyle name="Currency 2 2 24" xfId="2901" xr:uid="{00000000-0005-0000-0000-0000280B0000}"/>
    <cellStyle name="Currency 2 2 25" xfId="2902" xr:uid="{00000000-0005-0000-0000-0000290B0000}"/>
    <cellStyle name="Currency 2 2 26" xfId="2903" xr:uid="{00000000-0005-0000-0000-00002A0B0000}"/>
    <cellStyle name="Currency 2 2 27" xfId="2904" xr:uid="{00000000-0005-0000-0000-00002B0B0000}"/>
    <cellStyle name="Currency 2 2 28" xfId="2905" xr:uid="{00000000-0005-0000-0000-00002C0B0000}"/>
    <cellStyle name="Currency 2 2 29" xfId="2906" xr:uid="{00000000-0005-0000-0000-00002D0B0000}"/>
    <cellStyle name="Currency 2 2 3" xfId="2907" xr:uid="{00000000-0005-0000-0000-00002E0B0000}"/>
    <cellStyle name="Currency 2 2 30" xfId="2908" xr:uid="{00000000-0005-0000-0000-00002F0B0000}"/>
    <cellStyle name="Currency 2 2 31" xfId="2909" xr:uid="{00000000-0005-0000-0000-0000300B0000}"/>
    <cellStyle name="Currency 2 2 4" xfId="2910" xr:uid="{00000000-0005-0000-0000-0000310B0000}"/>
    <cellStyle name="Currency 2 2 5" xfId="2911" xr:uid="{00000000-0005-0000-0000-0000320B0000}"/>
    <cellStyle name="Currency 2 2 6" xfId="2912" xr:uid="{00000000-0005-0000-0000-0000330B0000}"/>
    <cellStyle name="Currency 2 2 7" xfId="2913" xr:uid="{00000000-0005-0000-0000-0000340B0000}"/>
    <cellStyle name="Currency 2 2 8" xfId="2914" xr:uid="{00000000-0005-0000-0000-0000350B0000}"/>
    <cellStyle name="Currency 2 2 9" xfId="2915" xr:uid="{00000000-0005-0000-0000-0000360B0000}"/>
    <cellStyle name="Currency 2 20" xfId="2916" xr:uid="{00000000-0005-0000-0000-0000370B0000}"/>
    <cellStyle name="Currency 2 21" xfId="2917" xr:uid="{00000000-0005-0000-0000-0000380B0000}"/>
    <cellStyle name="Currency 2 22" xfId="2918" xr:uid="{00000000-0005-0000-0000-0000390B0000}"/>
    <cellStyle name="Currency 2 23" xfId="2919" xr:uid="{00000000-0005-0000-0000-00003A0B0000}"/>
    <cellStyle name="Currency 2 24" xfId="2920" xr:uid="{00000000-0005-0000-0000-00003B0B0000}"/>
    <cellStyle name="Currency 2 25" xfId="2921" xr:uid="{00000000-0005-0000-0000-00003C0B0000}"/>
    <cellStyle name="Currency 2 26" xfId="2922" xr:uid="{00000000-0005-0000-0000-00003D0B0000}"/>
    <cellStyle name="Currency 2 27" xfId="2923" xr:uid="{00000000-0005-0000-0000-00003E0B0000}"/>
    <cellStyle name="Currency 2 28" xfId="2924" xr:uid="{00000000-0005-0000-0000-00003F0B0000}"/>
    <cellStyle name="Currency 2 29" xfId="2925" xr:uid="{00000000-0005-0000-0000-0000400B0000}"/>
    <cellStyle name="Currency 2 3" xfId="2926" xr:uid="{00000000-0005-0000-0000-0000410B0000}"/>
    <cellStyle name="Currency 2 3 10" xfId="2927" xr:uid="{00000000-0005-0000-0000-0000420B0000}"/>
    <cellStyle name="Currency 2 3 11" xfId="2928" xr:uid="{00000000-0005-0000-0000-0000430B0000}"/>
    <cellStyle name="Currency 2 3 12" xfId="2929" xr:uid="{00000000-0005-0000-0000-0000440B0000}"/>
    <cellStyle name="Currency 2 3 13" xfId="2930" xr:uid="{00000000-0005-0000-0000-0000450B0000}"/>
    <cellStyle name="Currency 2 3 14" xfId="2931" xr:uid="{00000000-0005-0000-0000-0000460B0000}"/>
    <cellStyle name="Currency 2 3 15" xfId="2932" xr:uid="{00000000-0005-0000-0000-0000470B0000}"/>
    <cellStyle name="Currency 2 3 16" xfId="2933" xr:uid="{00000000-0005-0000-0000-0000480B0000}"/>
    <cellStyle name="Currency 2 3 17" xfId="2934" xr:uid="{00000000-0005-0000-0000-0000490B0000}"/>
    <cellStyle name="Currency 2 3 18" xfId="2935" xr:uid="{00000000-0005-0000-0000-00004A0B0000}"/>
    <cellStyle name="Currency 2 3 19" xfId="2936" xr:uid="{00000000-0005-0000-0000-00004B0B0000}"/>
    <cellStyle name="Currency 2 3 2" xfId="2937" xr:uid="{00000000-0005-0000-0000-00004C0B0000}"/>
    <cellStyle name="Currency 2 3 2 2" xfId="2938" xr:uid="{00000000-0005-0000-0000-00004D0B0000}"/>
    <cellStyle name="Currency 2 3 2 3" xfId="2939" xr:uid="{00000000-0005-0000-0000-00004E0B0000}"/>
    <cellStyle name="Currency 2 3 2 4" xfId="2940" xr:uid="{00000000-0005-0000-0000-00004F0B0000}"/>
    <cellStyle name="Currency 2 3 20" xfId="2941" xr:uid="{00000000-0005-0000-0000-0000500B0000}"/>
    <cellStyle name="Currency 2 3 21" xfId="2942" xr:uid="{00000000-0005-0000-0000-0000510B0000}"/>
    <cellStyle name="Currency 2 3 22" xfId="2943" xr:uid="{00000000-0005-0000-0000-0000520B0000}"/>
    <cellStyle name="Currency 2 3 23" xfId="2944" xr:uid="{00000000-0005-0000-0000-0000530B0000}"/>
    <cellStyle name="Currency 2 3 24" xfId="2945" xr:uid="{00000000-0005-0000-0000-0000540B0000}"/>
    <cellStyle name="Currency 2 3 25" xfId="2946" xr:uid="{00000000-0005-0000-0000-0000550B0000}"/>
    <cellStyle name="Currency 2 3 26" xfId="2947" xr:uid="{00000000-0005-0000-0000-0000560B0000}"/>
    <cellStyle name="Currency 2 3 27" xfId="2948" xr:uid="{00000000-0005-0000-0000-0000570B0000}"/>
    <cellStyle name="Currency 2 3 28" xfId="2949" xr:uid="{00000000-0005-0000-0000-0000580B0000}"/>
    <cellStyle name="Currency 2 3 29" xfId="2950" xr:uid="{00000000-0005-0000-0000-0000590B0000}"/>
    <cellStyle name="Currency 2 3 3" xfId="2951" xr:uid="{00000000-0005-0000-0000-00005A0B0000}"/>
    <cellStyle name="Currency 2 3 30" xfId="2952" xr:uid="{00000000-0005-0000-0000-00005B0B0000}"/>
    <cellStyle name="Currency 2 3 31" xfId="2953" xr:uid="{00000000-0005-0000-0000-00005C0B0000}"/>
    <cellStyle name="Currency 2 3 4" xfId="2954" xr:uid="{00000000-0005-0000-0000-00005D0B0000}"/>
    <cellStyle name="Currency 2 3 5" xfId="2955" xr:uid="{00000000-0005-0000-0000-00005E0B0000}"/>
    <cellStyle name="Currency 2 3 6" xfId="2956" xr:uid="{00000000-0005-0000-0000-00005F0B0000}"/>
    <cellStyle name="Currency 2 3 7" xfId="2957" xr:uid="{00000000-0005-0000-0000-0000600B0000}"/>
    <cellStyle name="Currency 2 3 8" xfId="2958" xr:uid="{00000000-0005-0000-0000-0000610B0000}"/>
    <cellStyle name="Currency 2 3 9" xfId="2959" xr:uid="{00000000-0005-0000-0000-0000620B0000}"/>
    <cellStyle name="Currency 2 30" xfId="2960" xr:uid="{00000000-0005-0000-0000-0000630B0000}"/>
    <cellStyle name="Currency 2 31" xfId="2961" xr:uid="{00000000-0005-0000-0000-0000640B0000}"/>
    <cellStyle name="Currency 2 32" xfId="2962" xr:uid="{00000000-0005-0000-0000-0000650B0000}"/>
    <cellStyle name="Currency 2 33" xfId="2963" xr:uid="{00000000-0005-0000-0000-0000660B0000}"/>
    <cellStyle name="Currency 2 34" xfId="2964" xr:uid="{00000000-0005-0000-0000-0000670B0000}"/>
    <cellStyle name="Currency 2 35" xfId="2965" xr:uid="{00000000-0005-0000-0000-0000680B0000}"/>
    <cellStyle name="Currency 2 36" xfId="2966" xr:uid="{00000000-0005-0000-0000-0000690B0000}"/>
    <cellStyle name="Currency 2 37" xfId="2967" xr:uid="{00000000-0005-0000-0000-00006A0B0000}"/>
    <cellStyle name="Currency 2 37 2" xfId="2968" xr:uid="{00000000-0005-0000-0000-00006B0B0000}"/>
    <cellStyle name="Currency 2 37 2 2" xfId="2969" xr:uid="{00000000-0005-0000-0000-00006C0B0000}"/>
    <cellStyle name="Currency 2 37 2 3" xfId="2970" xr:uid="{00000000-0005-0000-0000-00006D0B0000}"/>
    <cellStyle name="Currency 2 37 3" xfId="2971" xr:uid="{00000000-0005-0000-0000-00006E0B0000}"/>
    <cellStyle name="Currency 2 38" xfId="2972" xr:uid="{00000000-0005-0000-0000-00006F0B0000}"/>
    <cellStyle name="Currency 2 39" xfId="2973" xr:uid="{00000000-0005-0000-0000-0000700B0000}"/>
    <cellStyle name="Currency 2 4" xfId="2974" xr:uid="{00000000-0005-0000-0000-0000710B0000}"/>
    <cellStyle name="Currency 2 40" xfId="2975" xr:uid="{00000000-0005-0000-0000-0000720B0000}"/>
    <cellStyle name="Currency 2 41" xfId="2976" xr:uid="{00000000-0005-0000-0000-0000730B0000}"/>
    <cellStyle name="Currency 2 42" xfId="2977" xr:uid="{00000000-0005-0000-0000-0000740B0000}"/>
    <cellStyle name="Currency 2 43" xfId="2978" xr:uid="{00000000-0005-0000-0000-0000750B0000}"/>
    <cellStyle name="Currency 2 44" xfId="2979" xr:uid="{00000000-0005-0000-0000-0000760B0000}"/>
    <cellStyle name="Currency 2 45" xfId="2980" xr:uid="{00000000-0005-0000-0000-0000770B0000}"/>
    <cellStyle name="Currency 2 46" xfId="2981" xr:uid="{00000000-0005-0000-0000-0000780B0000}"/>
    <cellStyle name="Currency 2 47" xfId="2982" xr:uid="{00000000-0005-0000-0000-0000790B0000}"/>
    <cellStyle name="Currency 2 48" xfId="2983" xr:uid="{00000000-0005-0000-0000-00007A0B0000}"/>
    <cellStyle name="Currency 2 49" xfId="2984" xr:uid="{00000000-0005-0000-0000-00007B0B0000}"/>
    <cellStyle name="Currency 2 5" xfId="2985" xr:uid="{00000000-0005-0000-0000-00007C0B0000}"/>
    <cellStyle name="Currency 2 50" xfId="2826" xr:uid="{00000000-0005-0000-0000-00007D0B0000}"/>
    <cellStyle name="Currency 2 6" xfId="2986" xr:uid="{00000000-0005-0000-0000-00007E0B0000}"/>
    <cellStyle name="Currency 2 7" xfId="2987" xr:uid="{00000000-0005-0000-0000-00007F0B0000}"/>
    <cellStyle name="Currency 2 8" xfId="2988" xr:uid="{00000000-0005-0000-0000-0000800B0000}"/>
    <cellStyle name="Currency 2 9" xfId="2989" xr:uid="{00000000-0005-0000-0000-0000810B0000}"/>
    <cellStyle name="Currency 21" xfId="2990" xr:uid="{00000000-0005-0000-0000-0000820B0000}"/>
    <cellStyle name="Currency 22" xfId="2991" xr:uid="{00000000-0005-0000-0000-0000830B0000}"/>
    <cellStyle name="Currency 23" xfId="2992" xr:uid="{00000000-0005-0000-0000-0000840B0000}"/>
    <cellStyle name="Currency 26" xfId="2993" xr:uid="{00000000-0005-0000-0000-0000850B0000}"/>
    <cellStyle name="Currency 27" xfId="2994" xr:uid="{00000000-0005-0000-0000-0000860B0000}"/>
    <cellStyle name="Currency 28" xfId="2995" xr:uid="{00000000-0005-0000-0000-0000870B0000}"/>
    <cellStyle name="Currency 3" xfId="13" xr:uid="{00000000-0005-0000-0000-0000880B0000}"/>
    <cellStyle name="Currency 3 10" xfId="2996" xr:uid="{00000000-0005-0000-0000-0000890B0000}"/>
    <cellStyle name="Currency 3 11" xfId="2997" xr:uid="{00000000-0005-0000-0000-00008A0B0000}"/>
    <cellStyle name="Currency 3 12" xfId="2998" xr:uid="{00000000-0005-0000-0000-00008B0B0000}"/>
    <cellStyle name="Currency 3 13" xfId="2999" xr:uid="{00000000-0005-0000-0000-00008C0B0000}"/>
    <cellStyle name="Currency 3 14" xfId="3000" xr:uid="{00000000-0005-0000-0000-00008D0B0000}"/>
    <cellStyle name="Currency 3 15" xfId="3001" xr:uid="{00000000-0005-0000-0000-00008E0B0000}"/>
    <cellStyle name="Currency 3 16" xfId="3002" xr:uid="{00000000-0005-0000-0000-00008F0B0000}"/>
    <cellStyle name="Currency 3 17" xfId="3003" xr:uid="{00000000-0005-0000-0000-0000900B0000}"/>
    <cellStyle name="Currency 3 18" xfId="3004" xr:uid="{00000000-0005-0000-0000-0000910B0000}"/>
    <cellStyle name="Currency 3 19" xfId="3005" xr:uid="{00000000-0005-0000-0000-0000920B0000}"/>
    <cellStyle name="Currency 3 2" xfId="3006" xr:uid="{00000000-0005-0000-0000-0000930B0000}"/>
    <cellStyle name="Currency 3 2 2" xfId="3007" xr:uid="{00000000-0005-0000-0000-0000940B0000}"/>
    <cellStyle name="Currency 3 2 3" xfId="3008" xr:uid="{00000000-0005-0000-0000-0000950B0000}"/>
    <cellStyle name="Currency 3 2 4" xfId="3009" xr:uid="{00000000-0005-0000-0000-0000960B0000}"/>
    <cellStyle name="Currency 3 3" xfId="3010" xr:uid="{00000000-0005-0000-0000-0000970B0000}"/>
    <cellStyle name="Currency 3 4" xfId="3011" xr:uid="{00000000-0005-0000-0000-0000980B0000}"/>
    <cellStyle name="Currency 3 5" xfId="3012" xr:uid="{00000000-0005-0000-0000-0000990B0000}"/>
    <cellStyle name="Currency 3 6" xfId="3013" xr:uid="{00000000-0005-0000-0000-00009A0B0000}"/>
    <cellStyle name="Currency 3 7" xfId="3014" xr:uid="{00000000-0005-0000-0000-00009B0B0000}"/>
    <cellStyle name="Currency 3 8" xfId="3015" xr:uid="{00000000-0005-0000-0000-00009C0B0000}"/>
    <cellStyle name="Currency 3 9" xfId="3016" xr:uid="{00000000-0005-0000-0000-00009D0B0000}"/>
    <cellStyle name="Currency 33" xfId="3017" xr:uid="{00000000-0005-0000-0000-00009E0B0000}"/>
    <cellStyle name="Currency 34" xfId="3018" xr:uid="{00000000-0005-0000-0000-00009F0B0000}"/>
    <cellStyle name="Currency 35" xfId="3019" xr:uid="{00000000-0005-0000-0000-0000A00B0000}"/>
    <cellStyle name="Currency 4" xfId="14" xr:uid="{00000000-0005-0000-0000-0000A10B0000}"/>
    <cellStyle name="Currency 4 2" xfId="15" xr:uid="{00000000-0005-0000-0000-0000A20B0000}"/>
    <cellStyle name="Currency 4 3" xfId="3020" xr:uid="{00000000-0005-0000-0000-0000A30B0000}"/>
    <cellStyle name="Currency 42" xfId="3021" xr:uid="{00000000-0005-0000-0000-0000A40B0000}"/>
    <cellStyle name="Currency 43" xfId="3022" xr:uid="{00000000-0005-0000-0000-0000A50B0000}"/>
    <cellStyle name="Currency 44" xfId="3023" xr:uid="{00000000-0005-0000-0000-0000A60B0000}"/>
    <cellStyle name="Currency 5" xfId="16" xr:uid="{00000000-0005-0000-0000-0000A70B0000}"/>
    <cellStyle name="Currency 5 10" xfId="3025" xr:uid="{00000000-0005-0000-0000-0000A80B0000}"/>
    <cellStyle name="Currency 5 11" xfId="3024" xr:uid="{00000000-0005-0000-0000-0000A90B0000}"/>
    <cellStyle name="Currency 5 2" xfId="3026" xr:uid="{00000000-0005-0000-0000-0000AA0B0000}"/>
    <cellStyle name="Currency 5 2 2" xfId="3027" xr:uid="{00000000-0005-0000-0000-0000AB0B0000}"/>
    <cellStyle name="Currency 5 2 3" xfId="3028" xr:uid="{00000000-0005-0000-0000-0000AC0B0000}"/>
    <cellStyle name="Currency 5 2 4" xfId="3029" xr:uid="{00000000-0005-0000-0000-0000AD0B0000}"/>
    <cellStyle name="Currency 5 3" xfId="3030" xr:uid="{00000000-0005-0000-0000-0000AE0B0000}"/>
    <cellStyle name="Currency 5 4" xfId="3031" xr:uid="{00000000-0005-0000-0000-0000AF0B0000}"/>
    <cellStyle name="Currency 5 5" xfId="3032" xr:uid="{00000000-0005-0000-0000-0000B00B0000}"/>
    <cellStyle name="Currency 5 6" xfId="3033" xr:uid="{00000000-0005-0000-0000-0000B10B0000}"/>
    <cellStyle name="Currency 5 7" xfId="3034" xr:uid="{00000000-0005-0000-0000-0000B20B0000}"/>
    <cellStyle name="Currency 5 8" xfId="3035" xr:uid="{00000000-0005-0000-0000-0000B30B0000}"/>
    <cellStyle name="Currency 5 9" xfId="3036" xr:uid="{00000000-0005-0000-0000-0000B40B0000}"/>
    <cellStyle name="Currency 51" xfId="3037" xr:uid="{00000000-0005-0000-0000-0000B50B0000}"/>
    <cellStyle name="Currency 52" xfId="3038" xr:uid="{00000000-0005-0000-0000-0000B60B0000}"/>
    <cellStyle name="Currency 53" xfId="3039" xr:uid="{00000000-0005-0000-0000-0000B70B0000}"/>
    <cellStyle name="Currency 59" xfId="3040" xr:uid="{00000000-0005-0000-0000-0000B80B0000}"/>
    <cellStyle name="Currency 6" xfId="11" xr:uid="{00000000-0005-0000-0000-0000B90B0000}"/>
    <cellStyle name="Currency 6 2" xfId="3042" xr:uid="{00000000-0005-0000-0000-0000BA0B0000}"/>
    <cellStyle name="Currency 6 3" xfId="3041" xr:uid="{00000000-0005-0000-0000-0000BB0B0000}"/>
    <cellStyle name="Currency 60" xfId="3043" xr:uid="{00000000-0005-0000-0000-0000BC0B0000}"/>
    <cellStyle name="Currency 61" xfId="3044" xr:uid="{00000000-0005-0000-0000-0000BD0B0000}"/>
    <cellStyle name="Currency 67" xfId="3045" xr:uid="{00000000-0005-0000-0000-0000BE0B0000}"/>
    <cellStyle name="Currency 68" xfId="3046" xr:uid="{00000000-0005-0000-0000-0000BF0B0000}"/>
    <cellStyle name="Currency 69" xfId="3047" xr:uid="{00000000-0005-0000-0000-0000C00B0000}"/>
    <cellStyle name="Currency 7" xfId="44" xr:uid="{00000000-0005-0000-0000-0000C10B0000}"/>
    <cellStyle name="Currency 7 2" xfId="3048" xr:uid="{00000000-0005-0000-0000-0000C20B0000}"/>
    <cellStyle name="Currency 75" xfId="3049" xr:uid="{00000000-0005-0000-0000-0000C30B0000}"/>
    <cellStyle name="Currency 76" xfId="3050" xr:uid="{00000000-0005-0000-0000-0000C40B0000}"/>
    <cellStyle name="Currency 77" xfId="3051" xr:uid="{00000000-0005-0000-0000-0000C50B0000}"/>
    <cellStyle name="Currency 83" xfId="3052" xr:uid="{00000000-0005-0000-0000-0000C60B0000}"/>
    <cellStyle name="Currency 84" xfId="3053" xr:uid="{00000000-0005-0000-0000-0000C70B0000}"/>
    <cellStyle name="Currency 85" xfId="3054" xr:uid="{00000000-0005-0000-0000-0000C80B0000}"/>
    <cellStyle name="Currency 9" xfId="3055" xr:uid="{00000000-0005-0000-0000-0000C90B0000}"/>
    <cellStyle name="Currency 91" xfId="3056" xr:uid="{00000000-0005-0000-0000-0000CA0B0000}"/>
    <cellStyle name="Currency 92" xfId="3057" xr:uid="{00000000-0005-0000-0000-0000CB0B0000}"/>
    <cellStyle name="Currency 93" xfId="3058" xr:uid="{00000000-0005-0000-0000-0000CC0B0000}"/>
    <cellStyle name="Currency 99" xfId="3059" xr:uid="{00000000-0005-0000-0000-0000CD0B0000}"/>
    <cellStyle name="Data Field" xfId="3060" xr:uid="{00000000-0005-0000-0000-0000CE0B0000}"/>
    <cellStyle name="Data Name" xfId="3061" xr:uid="{00000000-0005-0000-0000-0000CF0B0000}"/>
    <cellStyle name="Explanatory Text 10" xfId="3062" xr:uid="{00000000-0005-0000-0000-0000D00B0000}"/>
    <cellStyle name="Explanatory Text 10 2" xfId="3063" xr:uid="{00000000-0005-0000-0000-0000D10B0000}"/>
    <cellStyle name="Explanatory Text 10 3" xfId="3064" xr:uid="{00000000-0005-0000-0000-0000D20B0000}"/>
    <cellStyle name="Explanatory Text 11" xfId="3065" xr:uid="{00000000-0005-0000-0000-0000D30B0000}"/>
    <cellStyle name="Explanatory Text 11 2" xfId="3066" xr:uid="{00000000-0005-0000-0000-0000D40B0000}"/>
    <cellStyle name="Explanatory Text 11 3" xfId="3067" xr:uid="{00000000-0005-0000-0000-0000D50B0000}"/>
    <cellStyle name="Explanatory Text 12" xfId="3068" xr:uid="{00000000-0005-0000-0000-0000D60B0000}"/>
    <cellStyle name="Explanatory Text 12 2" xfId="3069" xr:uid="{00000000-0005-0000-0000-0000D70B0000}"/>
    <cellStyle name="Explanatory Text 12 3" xfId="3070" xr:uid="{00000000-0005-0000-0000-0000D80B0000}"/>
    <cellStyle name="Explanatory Text 13" xfId="3071" xr:uid="{00000000-0005-0000-0000-0000D90B0000}"/>
    <cellStyle name="Explanatory Text 13 2" xfId="3072" xr:uid="{00000000-0005-0000-0000-0000DA0B0000}"/>
    <cellStyle name="Explanatory Text 13 3" xfId="3073" xr:uid="{00000000-0005-0000-0000-0000DB0B0000}"/>
    <cellStyle name="Explanatory Text 14" xfId="3074" xr:uid="{00000000-0005-0000-0000-0000DC0B0000}"/>
    <cellStyle name="Explanatory Text 14 2" xfId="3075" xr:uid="{00000000-0005-0000-0000-0000DD0B0000}"/>
    <cellStyle name="Explanatory Text 14 3" xfId="3076" xr:uid="{00000000-0005-0000-0000-0000DE0B0000}"/>
    <cellStyle name="Explanatory Text 15" xfId="3077" xr:uid="{00000000-0005-0000-0000-0000DF0B0000}"/>
    <cellStyle name="Explanatory Text 15 2" xfId="3078" xr:uid="{00000000-0005-0000-0000-0000E00B0000}"/>
    <cellStyle name="Explanatory Text 15 3" xfId="3079" xr:uid="{00000000-0005-0000-0000-0000E10B0000}"/>
    <cellStyle name="Explanatory Text 15 4" xfId="3080" xr:uid="{00000000-0005-0000-0000-0000E20B0000}"/>
    <cellStyle name="Explanatory Text 15 5" xfId="3081" xr:uid="{00000000-0005-0000-0000-0000E30B0000}"/>
    <cellStyle name="Explanatory Text 15 6" xfId="3082" xr:uid="{00000000-0005-0000-0000-0000E40B0000}"/>
    <cellStyle name="Explanatory Text 15 7" xfId="3083" xr:uid="{00000000-0005-0000-0000-0000E50B0000}"/>
    <cellStyle name="Explanatory Text 16" xfId="3084" xr:uid="{00000000-0005-0000-0000-0000E60B0000}"/>
    <cellStyle name="Explanatory Text 17" xfId="3085" xr:uid="{00000000-0005-0000-0000-0000E70B0000}"/>
    <cellStyle name="Explanatory Text 18" xfId="3086" xr:uid="{00000000-0005-0000-0000-0000E80B0000}"/>
    <cellStyle name="Explanatory Text 19" xfId="3087" xr:uid="{00000000-0005-0000-0000-0000E90B0000}"/>
    <cellStyle name="Explanatory Text 2" xfId="3088" xr:uid="{00000000-0005-0000-0000-0000EA0B0000}"/>
    <cellStyle name="Explanatory Text 2 10" xfId="3089" xr:uid="{00000000-0005-0000-0000-0000EB0B0000}"/>
    <cellStyle name="Explanatory Text 2 11" xfId="3090" xr:uid="{00000000-0005-0000-0000-0000EC0B0000}"/>
    <cellStyle name="Explanatory Text 2 12" xfId="3091" xr:uid="{00000000-0005-0000-0000-0000ED0B0000}"/>
    <cellStyle name="Explanatory Text 2 13" xfId="3092" xr:uid="{00000000-0005-0000-0000-0000EE0B0000}"/>
    <cellStyle name="Explanatory Text 2 14" xfId="3093" xr:uid="{00000000-0005-0000-0000-0000EF0B0000}"/>
    <cellStyle name="Explanatory Text 2 2" xfId="3094" xr:uid="{00000000-0005-0000-0000-0000F00B0000}"/>
    <cellStyle name="Explanatory Text 2 3" xfId="3095" xr:uid="{00000000-0005-0000-0000-0000F10B0000}"/>
    <cellStyle name="Explanatory Text 2 4" xfId="3096" xr:uid="{00000000-0005-0000-0000-0000F20B0000}"/>
    <cellStyle name="Explanatory Text 2 5" xfId="3097" xr:uid="{00000000-0005-0000-0000-0000F30B0000}"/>
    <cellStyle name="Explanatory Text 2 6" xfId="3098" xr:uid="{00000000-0005-0000-0000-0000F40B0000}"/>
    <cellStyle name="Explanatory Text 2 7" xfId="3099" xr:uid="{00000000-0005-0000-0000-0000F50B0000}"/>
    <cellStyle name="Explanatory Text 2 8" xfId="3100" xr:uid="{00000000-0005-0000-0000-0000F60B0000}"/>
    <cellStyle name="Explanatory Text 2 9" xfId="3101" xr:uid="{00000000-0005-0000-0000-0000F70B0000}"/>
    <cellStyle name="Explanatory Text 20" xfId="3102" xr:uid="{00000000-0005-0000-0000-0000F80B0000}"/>
    <cellStyle name="Explanatory Text 21" xfId="3103" xr:uid="{00000000-0005-0000-0000-0000F90B0000}"/>
    <cellStyle name="Explanatory Text 22" xfId="3104" xr:uid="{00000000-0005-0000-0000-0000FA0B0000}"/>
    <cellStyle name="Explanatory Text 23" xfId="3105" xr:uid="{00000000-0005-0000-0000-0000FB0B0000}"/>
    <cellStyle name="Explanatory Text 24" xfId="3106" xr:uid="{00000000-0005-0000-0000-0000FC0B0000}"/>
    <cellStyle name="Explanatory Text 25" xfId="3107" xr:uid="{00000000-0005-0000-0000-0000FD0B0000}"/>
    <cellStyle name="Explanatory Text 26" xfId="3108" xr:uid="{00000000-0005-0000-0000-0000FE0B0000}"/>
    <cellStyle name="Explanatory Text 27" xfId="3109" xr:uid="{00000000-0005-0000-0000-0000FF0B0000}"/>
    <cellStyle name="Explanatory Text 28" xfId="3110" xr:uid="{00000000-0005-0000-0000-0000000C0000}"/>
    <cellStyle name="Explanatory Text 29" xfId="3111" xr:uid="{00000000-0005-0000-0000-0000010C0000}"/>
    <cellStyle name="Explanatory Text 3" xfId="3112" xr:uid="{00000000-0005-0000-0000-0000020C0000}"/>
    <cellStyle name="Explanatory Text 3 2" xfId="3113" xr:uid="{00000000-0005-0000-0000-0000030C0000}"/>
    <cellStyle name="Explanatory Text 3 3" xfId="3114" xr:uid="{00000000-0005-0000-0000-0000040C0000}"/>
    <cellStyle name="Explanatory Text 30" xfId="3115" xr:uid="{00000000-0005-0000-0000-0000050C0000}"/>
    <cellStyle name="Explanatory Text 31" xfId="3116" xr:uid="{00000000-0005-0000-0000-0000060C0000}"/>
    <cellStyle name="Explanatory Text 32" xfId="3117" xr:uid="{00000000-0005-0000-0000-0000070C0000}"/>
    <cellStyle name="Explanatory Text 33" xfId="3118" xr:uid="{00000000-0005-0000-0000-0000080C0000}"/>
    <cellStyle name="Explanatory Text 34" xfId="3119" xr:uid="{00000000-0005-0000-0000-0000090C0000}"/>
    <cellStyle name="Explanatory Text 4" xfId="3120" xr:uid="{00000000-0005-0000-0000-00000A0C0000}"/>
    <cellStyle name="Explanatory Text 4 2" xfId="3121" xr:uid="{00000000-0005-0000-0000-00000B0C0000}"/>
    <cellStyle name="Explanatory Text 4 3" xfId="3122" xr:uid="{00000000-0005-0000-0000-00000C0C0000}"/>
    <cellStyle name="Explanatory Text 5" xfId="3123" xr:uid="{00000000-0005-0000-0000-00000D0C0000}"/>
    <cellStyle name="Explanatory Text 5 2" xfId="3124" xr:uid="{00000000-0005-0000-0000-00000E0C0000}"/>
    <cellStyle name="Explanatory Text 5 3" xfId="3125" xr:uid="{00000000-0005-0000-0000-00000F0C0000}"/>
    <cellStyle name="Explanatory Text 6" xfId="3126" xr:uid="{00000000-0005-0000-0000-0000100C0000}"/>
    <cellStyle name="Explanatory Text 6 2" xfId="3127" xr:uid="{00000000-0005-0000-0000-0000110C0000}"/>
    <cellStyle name="Explanatory Text 6 3" xfId="3128" xr:uid="{00000000-0005-0000-0000-0000120C0000}"/>
    <cellStyle name="Explanatory Text 7" xfId="3129" xr:uid="{00000000-0005-0000-0000-0000130C0000}"/>
    <cellStyle name="Explanatory Text 7 2" xfId="3130" xr:uid="{00000000-0005-0000-0000-0000140C0000}"/>
    <cellStyle name="Explanatory Text 7 3" xfId="3131" xr:uid="{00000000-0005-0000-0000-0000150C0000}"/>
    <cellStyle name="Explanatory Text 8" xfId="3132" xr:uid="{00000000-0005-0000-0000-0000160C0000}"/>
    <cellStyle name="Explanatory Text 8 2" xfId="3133" xr:uid="{00000000-0005-0000-0000-0000170C0000}"/>
    <cellStyle name="Explanatory Text 8 3" xfId="3134" xr:uid="{00000000-0005-0000-0000-0000180C0000}"/>
    <cellStyle name="Explanatory Text 9" xfId="3135" xr:uid="{00000000-0005-0000-0000-0000190C0000}"/>
    <cellStyle name="Explanatory Text 9 2" xfId="3136" xr:uid="{00000000-0005-0000-0000-00001A0C0000}"/>
    <cellStyle name="Explanatory Text 9 3" xfId="3137" xr:uid="{00000000-0005-0000-0000-00001B0C0000}"/>
    <cellStyle name="Good 10" xfId="3138" xr:uid="{00000000-0005-0000-0000-00001C0C0000}"/>
    <cellStyle name="Good 10 2" xfId="3139" xr:uid="{00000000-0005-0000-0000-00001D0C0000}"/>
    <cellStyle name="Good 10 3" xfId="3140" xr:uid="{00000000-0005-0000-0000-00001E0C0000}"/>
    <cellStyle name="Good 11" xfId="3141" xr:uid="{00000000-0005-0000-0000-00001F0C0000}"/>
    <cellStyle name="Good 11 2" xfId="3142" xr:uid="{00000000-0005-0000-0000-0000200C0000}"/>
    <cellStyle name="Good 11 3" xfId="3143" xr:uid="{00000000-0005-0000-0000-0000210C0000}"/>
    <cellStyle name="Good 12" xfId="3144" xr:uid="{00000000-0005-0000-0000-0000220C0000}"/>
    <cellStyle name="Good 12 2" xfId="3145" xr:uid="{00000000-0005-0000-0000-0000230C0000}"/>
    <cellStyle name="Good 12 3" xfId="3146" xr:uid="{00000000-0005-0000-0000-0000240C0000}"/>
    <cellStyle name="Good 13" xfId="3147" xr:uid="{00000000-0005-0000-0000-0000250C0000}"/>
    <cellStyle name="Good 13 2" xfId="3148" xr:uid="{00000000-0005-0000-0000-0000260C0000}"/>
    <cellStyle name="Good 13 3" xfId="3149" xr:uid="{00000000-0005-0000-0000-0000270C0000}"/>
    <cellStyle name="Good 14" xfId="3150" xr:uid="{00000000-0005-0000-0000-0000280C0000}"/>
    <cellStyle name="Good 14 2" xfId="3151" xr:uid="{00000000-0005-0000-0000-0000290C0000}"/>
    <cellStyle name="Good 14 3" xfId="3152" xr:uid="{00000000-0005-0000-0000-00002A0C0000}"/>
    <cellStyle name="Good 15" xfId="3153" xr:uid="{00000000-0005-0000-0000-00002B0C0000}"/>
    <cellStyle name="Good 15 2" xfId="3154" xr:uid="{00000000-0005-0000-0000-00002C0C0000}"/>
    <cellStyle name="Good 15 3" xfId="3155" xr:uid="{00000000-0005-0000-0000-00002D0C0000}"/>
    <cellStyle name="Good 15 4" xfId="3156" xr:uid="{00000000-0005-0000-0000-00002E0C0000}"/>
    <cellStyle name="Good 15 5" xfId="3157" xr:uid="{00000000-0005-0000-0000-00002F0C0000}"/>
    <cellStyle name="Good 15 6" xfId="3158" xr:uid="{00000000-0005-0000-0000-0000300C0000}"/>
    <cellStyle name="Good 15 7" xfId="3159" xr:uid="{00000000-0005-0000-0000-0000310C0000}"/>
    <cellStyle name="Good 16" xfId="3160" xr:uid="{00000000-0005-0000-0000-0000320C0000}"/>
    <cellStyle name="Good 17" xfId="3161" xr:uid="{00000000-0005-0000-0000-0000330C0000}"/>
    <cellStyle name="Good 18" xfId="3162" xr:uid="{00000000-0005-0000-0000-0000340C0000}"/>
    <cellStyle name="Good 19" xfId="3163" xr:uid="{00000000-0005-0000-0000-0000350C0000}"/>
    <cellStyle name="Good 2" xfId="3164" xr:uid="{00000000-0005-0000-0000-0000360C0000}"/>
    <cellStyle name="Good 2 10" xfId="3165" xr:uid="{00000000-0005-0000-0000-0000370C0000}"/>
    <cellStyle name="Good 2 11" xfId="3166" xr:uid="{00000000-0005-0000-0000-0000380C0000}"/>
    <cellStyle name="Good 2 12" xfId="3167" xr:uid="{00000000-0005-0000-0000-0000390C0000}"/>
    <cellStyle name="Good 2 13" xfId="3168" xr:uid="{00000000-0005-0000-0000-00003A0C0000}"/>
    <cellStyle name="Good 2 14" xfId="3169" xr:uid="{00000000-0005-0000-0000-00003B0C0000}"/>
    <cellStyle name="Good 2 2" xfId="3170" xr:uid="{00000000-0005-0000-0000-00003C0C0000}"/>
    <cellStyle name="Good 2 3" xfId="3171" xr:uid="{00000000-0005-0000-0000-00003D0C0000}"/>
    <cellStyle name="Good 2 4" xfId="3172" xr:uid="{00000000-0005-0000-0000-00003E0C0000}"/>
    <cellStyle name="Good 2 5" xfId="3173" xr:uid="{00000000-0005-0000-0000-00003F0C0000}"/>
    <cellStyle name="Good 2 6" xfId="3174" xr:uid="{00000000-0005-0000-0000-0000400C0000}"/>
    <cellStyle name="Good 2 7" xfId="3175" xr:uid="{00000000-0005-0000-0000-0000410C0000}"/>
    <cellStyle name="Good 2 8" xfId="3176" xr:uid="{00000000-0005-0000-0000-0000420C0000}"/>
    <cellStyle name="Good 2 9" xfId="3177" xr:uid="{00000000-0005-0000-0000-0000430C0000}"/>
    <cellStyle name="Good 20" xfId="3178" xr:uid="{00000000-0005-0000-0000-0000440C0000}"/>
    <cellStyle name="Good 21" xfId="3179" xr:uid="{00000000-0005-0000-0000-0000450C0000}"/>
    <cellStyle name="Good 22" xfId="3180" xr:uid="{00000000-0005-0000-0000-0000460C0000}"/>
    <cellStyle name="Good 23" xfId="3181" xr:uid="{00000000-0005-0000-0000-0000470C0000}"/>
    <cellStyle name="Good 24" xfId="3182" xr:uid="{00000000-0005-0000-0000-0000480C0000}"/>
    <cellStyle name="Good 25" xfId="3183" xr:uid="{00000000-0005-0000-0000-0000490C0000}"/>
    <cellStyle name="Good 26" xfId="3184" xr:uid="{00000000-0005-0000-0000-00004A0C0000}"/>
    <cellStyle name="Good 27" xfId="3185" xr:uid="{00000000-0005-0000-0000-00004B0C0000}"/>
    <cellStyle name="Good 28" xfId="3186" xr:uid="{00000000-0005-0000-0000-00004C0C0000}"/>
    <cellStyle name="Good 29" xfId="3187" xr:uid="{00000000-0005-0000-0000-00004D0C0000}"/>
    <cellStyle name="Good 3" xfId="3188" xr:uid="{00000000-0005-0000-0000-00004E0C0000}"/>
    <cellStyle name="Good 3 2" xfId="3189" xr:uid="{00000000-0005-0000-0000-00004F0C0000}"/>
    <cellStyle name="Good 3 3" xfId="3190" xr:uid="{00000000-0005-0000-0000-0000500C0000}"/>
    <cellStyle name="Good 30" xfId="3191" xr:uid="{00000000-0005-0000-0000-0000510C0000}"/>
    <cellStyle name="Good 31" xfId="3192" xr:uid="{00000000-0005-0000-0000-0000520C0000}"/>
    <cellStyle name="Good 32" xfId="3193" xr:uid="{00000000-0005-0000-0000-0000530C0000}"/>
    <cellStyle name="Good 33" xfId="3194" xr:uid="{00000000-0005-0000-0000-0000540C0000}"/>
    <cellStyle name="Good 34" xfId="3195" xr:uid="{00000000-0005-0000-0000-0000550C0000}"/>
    <cellStyle name="Good 4" xfId="3196" xr:uid="{00000000-0005-0000-0000-0000560C0000}"/>
    <cellStyle name="Good 4 2" xfId="3197" xr:uid="{00000000-0005-0000-0000-0000570C0000}"/>
    <cellStyle name="Good 4 3" xfId="3198" xr:uid="{00000000-0005-0000-0000-0000580C0000}"/>
    <cellStyle name="Good 5" xfId="3199" xr:uid="{00000000-0005-0000-0000-0000590C0000}"/>
    <cellStyle name="Good 5 2" xfId="3200" xr:uid="{00000000-0005-0000-0000-00005A0C0000}"/>
    <cellStyle name="Good 5 3" xfId="3201" xr:uid="{00000000-0005-0000-0000-00005B0C0000}"/>
    <cellStyle name="Good 6" xfId="3202" xr:uid="{00000000-0005-0000-0000-00005C0C0000}"/>
    <cellStyle name="Good 6 2" xfId="3203" xr:uid="{00000000-0005-0000-0000-00005D0C0000}"/>
    <cellStyle name="Good 6 3" xfId="3204" xr:uid="{00000000-0005-0000-0000-00005E0C0000}"/>
    <cellStyle name="Good 7" xfId="3205" xr:uid="{00000000-0005-0000-0000-00005F0C0000}"/>
    <cellStyle name="Good 7 2" xfId="3206" xr:uid="{00000000-0005-0000-0000-0000600C0000}"/>
    <cellStyle name="Good 7 3" xfId="3207" xr:uid="{00000000-0005-0000-0000-0000610C0000}"/>
    <cellStyle name="Good 8" xfId="3208" xr:uid="{00000000-0005-0000-0000-0000620C0000}"/>
    <cellStyle name="Good 8 2" xfId="3209" xr:uid="{00000000-0005-0000-0000-0000630C0000}"/>
    <cellStyle name="Good 8 3" xfId="3210" xr:uid="{00000000-0005-0000-0000-0000640C0000}"/>
    <cellStyle name="Good 9" xfId="3211" xr:uid="{00000000-0005-0000-0000-0000650C0000}"/>
    <cellStyle name="Good 9 2" xfId="3212" xr:uid="{00000000-0005-0000-0000-0000660C0000}"/>
    <cellStyle name="Good 9 3" xfId="3213" xr:uid="{00000000-0005-0000-0000-0000670C0000}"/>
    <cellStyle name="Heading 1 10" xfId="3214" xr:uid="{00000000-0005-0000-0000-0000680C0000}"/>
    <cellStyle name="Heading 1 10 2" xfId="3215" xr:uid="{00000000-0005-0000-0000-0000690C0000}"/>
    <cellStyle name="Heading 1 10 3" xfId="3216" xr:uid="{00000000-0005-0000-0000-00006A0C0000}"/>
    <cellStyle name="Heading 1 11" xfId="3217" xr:uid="{00000000-0005-0000-0000-00006B0C0000}"/>
    <cellStyle name="Heading 1 11 2" xfId="3218" xr:uid="{00000000-0005-0000-0000-00006C0C0000}"/>
    <cellStyle name="Heading 1 11 3" xfId="3219" xr:uid="{00000000-0005-0000-0000-00006D0C0000}"/>
    <cellStyle name="Heading 1 12" xfId="3220" xr:uid="{00000000-0005-0000-0000-00006E0C0000}"/>
    <cellStyle name="Heading 1 12 2" xfId="3221" xr:uid="{00000000-0005-0000-0000-00006F0C0000}"/>
    <cellStyle name="Heading 1 12 3" xfId="3222" xr:uid="{00000000-0005-0000-0000-0000700C0000}"/>
    <cellStyle name="Heading 1 13" xfId="3223" xr:uid="{00000000-0005-0000-0000-0000710C0000}"/>
    <cellStyle name="Heading 1 13 2" xfId="3224" xr:uid="{00000000-0005-0000-0000-0000720C0000}"/>
    <cellStyle name="Heading 1 13 3" xfId="3225" xr:uid="{00000000-0005-0000-0000-0000730C0000}"/>
    <cellStyle name="Heading 1 14" xfId="3226" xr:uid="{00000000-0005-0000-0000-0000740C0000}"/>
    <cellStyle name="Heading 1 14 2" xfId="3227" xr:uid="{00000000-0005-0000-0000-0000750C0000}"/>
    <cellStyle name="Heading 1 14 3" xfId="3228" xr:uid="{00000000-0005-0000-0000-0000760C0000}"/>
    <cellStyle name="Heading 1 15" xfId="3229" xr:uid="{00000000-0005-0000-0000-0000770C0000}"/>
    <cellStyle name="Heading 1 15 2" xfId="3230" xr:uid="{00000000-0005-0000-0000-0000780C0000}"/>
    <cellStyle name="Heading 1 15 3" xfId="3231" xr:uid="{00000000-0005-0000-0000-0000790C0000}"/>
    <cellStyle name="Heading 1 15 4" xfId="3232" xr:uid="{00000000-0005-0000-0000-00007A0C0000}"/>
    <cellStyle name="Heading 1 15 5" xfId="3233" xr:uid="{00000000-0005-0000-0000-00007B0C0000}"/>
    <cellStyle name="Heading 1 15 6" xfId="3234" xr:uid="{00000000-0005-0000-0000-00007C0C0000}"/>
    <cellStyle name="Heading 1 15 7" xfId="3235" xr:uid="{00000000-0005-0000-0000-00007D0C0000}"/>
    <cellStyle name="Heading 1 16" xfId="3236" xr:uid="{00000000-0005-0000-0000-00007E0C0000}"/>
    <cellStyle name="Heading 1 17" xfId="3237" xr:uid="{00000000-0005-0000-0000-00007F0C0000}"/>
    <cellStyle name="Heading 1 18" xfId="3238" xr:uid="{00000000-0005-0000-0000-0000800C0000}"/>
    <cellStyle name="Heading 1 19" xfId="3239" xr:uid="{00000000-0005-0000-0000-0000810C0000}"/>
    <cellStyle name="Heading 1 2" xfId="3240" xr:uid="{00000000-0005-0000-0000-0000820C0000}"/>
    <cellStyle name="Heading 1 2 10" xfId="3241" xr:uid="{00000000-0005-0000-0000-0000830C0000}"/>
    <cellStyle name="Heading 1 2 11" xfId="3242" xr:uid="{00000000-0005-0000-0000-0000840C0000}"/>
    <cellStyle name="Heading 1 2 12" xfId="3243" xr:uid="{00000000-0005-0000-0000-0000850C0000}"/>
    <cellStyle name="Heading 1 2 13" xfId="3244" xr:uid="{00000000-0005-0000-0000-0000860C0000}"/>
    <cellStyle name="Heading 1 2 14" xfId="3245" xr:uid="{00000000-0005-0000-0000-0000870C0000}"/>
    <cellStyle name="Heading 1 2 2" xfId="3246" xr:uid="{00000000-0005-0000-0000-0000880C0000}"/>
    <cellStyle name="Heading 1 2 3" xfId="3247" xr:uid="{00000000-0005-0000-0000-0000890C0000}"/>
    <cellStyle name="Heading 1 2 4" xfId="3248" xr:uid="{00000000-0005-0000-0000-00008A0C0000}"/>
    <cellStyle name="Heading 1 2 5" xfId="3249" xr:uid="{00000000-0005-0000-0000-00008B0C0000}"/>
    <cellStyle name="Heading 1 2 6" xfId="3250" xr:uid="{00000000-0005-0000-0000-00008C0C0000}"/>
    <cellStyle name="Heading 1 2 7" xfId="3251" xr:uid="{00000000-0005-0000-0000-00008D0C0000}"/>
    <cellStyle name="Heading 1 2 8" xfId="3252" xr:uid="{00000000-0005-0000-0000-00008E0C0000}"/>
    <cellStyle name="Heading 1 2 9" xfId="3253" xr:uid="{00000000-0005-0000-0000-00008F0C0000}"/>
    <cellStyle name="Heading 1 20" xfId="3254" xr:uid="{00000000-0005-0000-0000-0000900C0000}"/>
    <cellStyle name="Heading 1 21" xfId="3255" xr:uid="{00000000-0005-0000-0000-0000910C0000}"/>
    <cellStyle name="Heading 1 22" xfId="3256" xr:uid="{00000000-0005-0000-0000-0000920C0000}"/>
    <cellStyle name="Heading 1 23" xfId="3257" xr:uid="{00000000-0005-0000-0000-0000930C0000}"/>
    <cellStyle name="Heading 1 24" xfId="3258" xr:uid="{00000000-0005-0000-0000-0000940C0000}"/>
    <cellStyle name="Heading 1 25" xfId="3259" xr:uid="{00000000-0005-0000-0000-0000950C0000}"/>
    <cellStyle name="Heading 1 26" xfId="3260" xr:uid="{00000000-0005-0000-0000-0000960C0000}"/>
    <cellStyle name="Heading 1 27" xfId="3261" xr:uid="{00000000-0005-0000-0000-0000970C0000}"/>
    <cellStyle name="Heading 1 28" xfId="3262" xr:uid="{00000000-0005-0000-0000-0000980C0000}"/>
    <cellStyle name="Heading 1 29" xfId="3263" xr:uid="{00000000-0005-0000-0000-0000990C0000}"/>
    <cellStyle name="Heading 1 3" xfId="3264" xr:uid="{00000000-0005-0000-0000-00009A0C0000}"/>
    <cellStyle name="Heading 1 3 2" xfId="3265" xr:uid="{00000000-0005-0000-0000-00009B0C0000}"/>
    <cellStyle name="Heading 1 3 3" xfId="3266" xr:uid="{00000000-0005-0000-0000-00009C0C0000}"/>
    <cellStyle name="Heading 1 30" xfId="3267" xr:uid="{00000000-0005-0000-0000-00009D0C0000}"/>
    <cellStyle name="Heading 1 31" xfId="3268" xr:uid="{00000000-0005-0000-0000-00009E0C0000}"/>
    <cellStyle name="Heading 1 32" xfId="3269" xr:uid="{00000000-0005-0000-0000-00009F0C0000}"/>
    <cellStyle name="Heading 1 33" xfId="3270" xr:uid="{00000000-0005-0000-0000-0000A00C0000}"/>
    <cellStyle name="Heading 1 34" xfId="3271" xr:uid="{00000000-0005-0000-0000-0000A10C0000}"/>
    <cellStyle name="Heading 1 4" xfId="3272" xr:uid="{00000000-0005-0000-0000-0000A20C0000}"/>
    <cellStyle name="Heading 1 4 2" xfId="3273" xr:uid="{00000000-0005-0000-0000-0000A30C0000}"/>
    <cellStyle name="Heading 1 4 3" xfId="3274" xr:uid="{00000000-0005-0000-0000-0000A40C0000}"/>
    <cellStyle name="Heading 1 5" xfId="3275" xr:uid="{00000000-0005-0000-0000-0000A50C0000}"/>
    <cellStyle name="Heading 1 5 2" xfId="3276" xr:uid="{00000000-0005-0000-0000-0000A60C0000}"/>
    <cellStyle name="Heading 1 5 3" xfId="3277" xr:uid="{00000000-0005-0000-0000-0000A70C0000}"/>
    <cellStyle name="Heading 1 6" xfId="3278" xr:uid="{00000000-0005-0000-0000-0000A80C0000}"/>
    <cellStyle name="Heading 1 6 2" xfId="3279" xr:uid="{00000000-0005-0000-0000-0000A90C0000}"/>
    <cellStyle name="Heading 1 6 3" xfId="3280" xr:uid="{00000000-0005-0000-0000-0000AA0C0000}"/>
    <cellStyle name="Heading 1 7" xfId="3281" xr:uid="{00000000-0005-0000-0000-0000AB0C0000}"/>
    <cellStyle name="Heading 1 7 2" xfId="3282" xr:uid="{00000000-0005-0000-0000-0000AC0C0000}"/>
    <cellStyle name="Heading 1 7 3" xfId="3283" xr:uid="{00000000-0005-0000-0000-0000AD0C0000}"/>
    <cellStyle name="Heading 1 8" xfId="3284" xr:uid="{00000000-0005-0000-0000-0000AE0C0000}"/>
    <cellStyle name="Heading 1 8 2" xfId="3285" xr:uid="{00000000-0005-0000-0000-0000AF0C0000}"/>
    <cellStyle name="Heading 1 8 3" xfId="3286" xr:uid="{00000000-0005-0000-0000-0000B00C0000}"/>
    <cellStyle name="Heading 1 9" xfId="3287" xr:uid="{00000000-0005-0000-0000-0000B10C0000}"/>
    <cellStyle name="Heading 1 9 2" xfId="3288" xr:uid="{00000000-0005-0000-0000-0000B20C0000}"/>
    <cellStyle name="Heading 1 9 3" xfId="3289" xr:uid="{00000000-0005-0000-0000-0000B30C0000}"/>
    <cellStyle name="Heading 2 10" xfId="3290" xr:uid="{00000000-0005-0000-0000-0000B40C0000}"/>
    <cellStyle name="Heading 2 10 2" xfId="3291" xr:uid="{00000000-0005-0000-0000-0000B50C0000}"/>
    <cellStyle name="Heading 2 10 3" xfId="3292" xr:uid="{00000000-0005-0000-0000-0000B60C0000}"/>
    <cellStyle name="Heading 2 11" xfId="3293" xr:uid="{00000000-0005-0000-0000-0000B70C0000}"/>
    <cellStyle name="Heading 2 11 2" xfId="3294" xr:uid="{00000000-0005-0000-0000-0000B80C0000}"/>
    <cellStyle name="Heading 2 11 3" xfId="3295" xr:uid="{00000000-0005-0000-0000-0000B90C0000}"/>
    <cellStyle name="Heading 2 12" xfId="3296" xr:uid="{00000000-0005-0000-0000-0000BA0C0000}"/>
    <cellStyle name="Heading 2 12 2" xfId="3297" xr:uid="{00000000-0005-0000-0000-0000BB0C0000}"/>
    <cellStyle name="Heading 2 12 3" xfId="3298" xr:uid="{00000000-0005-0000-0000-0000BC0C0000}"/>
    <cellStyle name="Heading 2 13" xfId="3299" xr:uid="{00000000-0005-0000-0000-0000BD0C0000}"/>
    <cellStyle name="Heading 2 13 2" xfId="3300" xr:uid="{00000000-0005-0000-0000-0000BE0C0000}"/>
    <cellStyle name="Heading 2 13 3" xfId="3301" xr:uid="{00000000-0005-0000-0000-0000BF0C0000}"/>
    <cellStyle name="Heading 2 14" xfId="3302" xr:uid="{00000000-0005-0000-0000-0000C00C0000}"/>
    <cellStyle name="Heading 2 14 2" xfId="3303" xr:uid="{00000000-0005-0000-0000-0000C10C0000}"/>
    <cellStyle name="Heading 2 14 3" xfId="3304" xr:uid="{00000000-0005-0000-0000-0000C20C0000}"/>
    <cellStyle name="Heading 2 15" xfId="3305" xr:uid="{00000000-0005-0000-0000-0000C30C0000}"/>
    <cellStyle name="Heading 2 15 2" xfId="3306" xr:uid="{00000000-0005-0000-0000-0000C40C0000}"/>
    <cellStyle name="Heading 2 15 3" xfId="3307" xr:uid="{00000000-0005-0000-0000-0000C50C0000}"/>
    <cellStyle name="Heading 2 15 4" xfId="3308" xr:uid="{00000000-0005-0000-0000-0000C60C0000}"/>
    <cellStyle name="Heading 2 15 5" xfId="3309" xr:uid="{00000000-0005-0000-0000-0000C70C0000}"/>
    <cellStyle name="Heading 2 15 6" xfId="3310" xr:uid="{00000000-0005-0000-0000-0000C80C0000}"/>
    <cellStyle name="Heading 2 15 7" xfId="3311" xr:uid="{00000000-0005-0000-0000-0000C90C0000}"/>
    <cellStyle name="Heading 2 16" xfId="3312" xr:uid="{00000000-0005-0000-0000-0000CA0C0000}"/>
    <cellStyle name="Heading 2 17" xfId="3313" xr:uid="{00000000-0005-0000-0000-0000CB0C0000}"/>
    <cellStyle name="Heading 2 18" xfId="3314" xr:uid="{00000000-0005-0000-0000-0000CC0C0000}"/>
    <cellStyle name="Heading 2 19" xfId="3315" xr:uid="{00000000-0005-0000-0000-0000CD0C0000}"/>
    <cellStyle name="Heading 2 2" xfId="3316" xr:uid="{00000000-0005-0000-0000-0000CE0C0000}"/>
    <cellStyle name="Heading 2 2 10" xfId="3317" xr:uid="{00000000-0005-0000-0000-0000CF0C0000}"/>
    <cellStyle name="Heading 2 2 11" xfId="3318" xr:uid="{00000000-0005-0000-0000-0000D00C0000}"/>
    <cellStyle name="Heading 2 2 12" xfId="3319" xr:uid="{00000000-0005-0000-0000-0000D10C0000}"/>
    <cellStyle name="Heading 2 2 13" xfId="3320" xr:uid="{00000000-0005-0000-0000-0000D20C0000}"/>
    <cellStyle name="Heading 2 2 14" xfId="3321" xr:uid="{00000000-0005-0000-0000-0000D30C0000}"/>
    <cellStyle name="Heading 2 2 15" xfId="3322" xr:uid="{00000000-0005-0000-0000-0000D40C0000}"/>
    <cellStyle name="Heading 2 2 16" xfId="3323" xr:uid="{00000000-0005-0000-0000-0000D50C0000}"/>
    <cellStyle name="Heading 2 2 17" xfId="3324" xr:uid="{00000000-0005-0000-0000-0000D60C0000}"/>
    <cellStyle name="Heading 2 2 18" xfId="3325" xr:uid="{00000000-0005-0000-0000-0000D70C0000}"/>
    <cellStyle name="Heading 2 2 19" xfId="3326" xr:uid="{00000000-0005-0000-0000-0000D80C0000}"/>
    <cellStyle name="Heading 2 2 2" xfId="3327" xr:uid="{00000000-0005-0000-0000-0000D90C0000}"/>
    <cellStyle name="Heading 2 2 20" xfId="3328" xr:uid="{00000000-0005-0000-0000-0000DA0C0000}"/>
    <cellStyle name="Heading 2 2 21" xfId="3329" xr:uid="{00000000-0005-0000-0000-0000DB0C0000}"/>
    <cellStyle name="Heading 2 2 3" xfId="3330" xr:uid="{00000000-0005-0000-0000-0000DC0C0000}"/>
    <cellStyle name="Heading 2 2 4" xfId="3331" xr:uid="{00000000-0005-0000-0000-0000DD0C0000}"/>
    <cellStyle name="Heading 2 2 5" xfId="3332" xr:uid="{00000000-0005-0000-0000-0000DE0C0000}"/>
    <cellStyle name="Heading 2 2 6" xfId="3333" xr:uid="{00000000-0005-0000-0000-0000DF0C0000}"/>
    <cellStyle name="Heading 2 2 7" xfId="3334" xr:uid="{00000000-0005-0000-0000-0000E00C0000}"/>
    <cellStyle name="Heading 2 2 8" xfId="3335" xr:uid="{00000000-0005-0000-0000-0000E10C0000}"/>
    <cellStyle name="Heading 2 2 9" xfId="3336" xr:uid="{00000000-0005-0000-0000-0000E20C0000}"/>
    <cellStyle name="Heading 2 20" xfId="3337" xr:uid="{00000000-0005-0000-0000-0000E30C0000}"/>
    <cellStyle name="Heading 2 21" xfId="3338" xr:uid="{00000000-0005-0000-0000-0000E40C0000}"/>
    <cellStyle name="Heading 2 22" xfId="3339" xr:uid="{00000000-0005-0000-0000-0000E50C0000}"/>
    <cellStyle name="Heading 2 23" xfId="3340" xr:uid="{00000000-0005-0000-0000-0000E60C0000}"/>
    <cellStyle name="Heading 2 24" xfId="3341" xr:uid="{00000000-0005-0000-0000-0000E70C0000}"/>
    <cellStyle name="Heading 2 25" xfId="3342" xr:uid="{00000000-0005-0000-0000-0000E80C0000}"/>
    <cellStyle name="Heading 2 26" xfId="3343" xr:uid="{00000000-0005-0000-0000-0000E90C0000}"/>
    <cellStyle name="Heading 2 27" xfId="3344" xr:uid="{00000000-0005-0000-0000-0000EA0C0000}"/>
    <cellStyle name="Heading 2 28" xfId="3345" xr:uid="{00000000-0005-0000-0000-0000EB0C0000}"/>
    <cellStyle name="Heading 2 29" xfId="3346" xr:uid="{00000000-0005-0000-0000-0000EC0C0000}"/>
    <cellStyle name="Heading 2 3" xfId="3347" xr:uid="{00000000-0005-0000-0000-0000ED0C0000}"/>
    <cellStyle name="Heading 2 3 2" xfId="3348" xr:uid="{00000000-0005-0000-0000-0000EE0C0000}"/>
    <cellStyle name="Heading 2 3 3" xfId="3349" xr:uid="{00000000-0005-0000-0000-0000EF0C0000}"/>
    <cellStyle name="Heading 2 30" xfId="3350" xr:uid="{00000000-0005-0000-0000-0000F00C0000}"/>
    <cellStyle name="Heading 2 31" xfId="3351" xr:uid="{00000000-0005-0000-0000-0000F10C0000}"/>
    <cellStyle name="Heading 2 32" xfId="3352" xr:uid="{00000000-0005-0000-0000-0000F20C0000}"/>
    <cellStyle name="Heading 2 33" xfId="3353" xr:uid="{00000000-0005-0000-0000-0000F30C0000}"/>
    <cellStyle name="Heading 2 34" xfId="3354" xr:uid="{00000000-0005-0000-0000-0000F40C0000}"/>
    <cellStyle name="Heading 2 4" xfId="3355" xr:uid="{00000000-0005-0000-0000-0000F50C0000}"/>
    <cellStyle name="Heading 2 4 2" xfId="3356" xr:uid="{00000000-0005-0000-0000-0000F60C0000}"/>
    <cellStyle name="Heading 2 4 3" xfId="3357" xr:uid="{00000000-0005-0000-0000-0000F70C0000}"/>
    <cellStyle name="Heading 2 5" xfId="3358" xr:uid="{00000000-0005-0000-0000-0000F80C0000}"/>
    <cellStyle name="Heading 2 5 2" xfId="3359" xr:uid="{00000000-0005-0000-0000-0000F90C0000}"/>
    <cellStyle name="Heading 2 5 3" xfId="3360" xr:uid="{00000000-0005-0000-0000-0000FA0C0000}"/>
    <cellStyle name="Heading 2 6" xfId="3361" xr:uid="{00000000-0005-0000-0000-0000FB0C0000}"/>
    <cellStyle name="Heading 2 6 2" xfId="3362" xr:uid="{00000000-0005-0000-0000-0000FC0C0000}"/>
    <cellStyle name="Heading 2 6 3" xfId="3363" xr:uid="{00000000-0005-0000-0000-0000FD0C0000}"/>
    <cellStyle name="Heading 2 7" xfId="3364" xr:uid="{00000000-0005-0000-0000-0000FE0C0000}"/>
    <cellStyle name="Heading 2 7 2" xfId="3365" xr:uid="{00000000-0005-0000-0000-0000FF0C0000}"/>
    <cellStyle name="Heading 2 7 3" xfId="3366" xr:uid="{00000000-0005-0000-0000-0000000D0000}"/>
    <cellStyle name="Heading 2 8" xfId="3367" xr:uid="{00000000-0005-0000-0000-0000010D0000}"/>
    <cellStyle name="Heading 2 8 2" xfId="3368" xr:uid="{00000000-0005-0000-0000-0000020D0000}"/>
    <cellStyle name="Heading 2 8 3" xfId="3369" xr:uid="{00000000-0005-0000-0000-0000030D0000}"/>
    <cellStyle name="Heading 2 9" xfId="3370" xr:uid="{00000000-0005-0000-0000-0000040D0000}"/>
    <cellStyle name="Heading 2 9 2" xfId="3371" xr:uid="{00000000-0005-0000-0000-0000050D0000}"/>
    <cellStyle name="Heading 2 9 3" xfId="3372" xr:uid="{00000000-0005-0000-0000-0000060D0000}"/>
    <cellStyle name="Heading 3" xfId="3" builtinId="18"/>
    <cellStyle name="Heading 3 10" xfId="3373" xr:uid="{00000000-0005-0000-0000-0000080D0000}"/>
    <cellStyle name="Heading 3 10 2" xfId="3374" xr:uid="{00000000-0005-0000-0000-0000090D0000}"/>
    <cellStyle name="Heading 3 10 3" xfId="3375" xr:uid="{00000000-0005-0000-0000-00000A0D0000}"/>
    <cellStyle name="Heading 3 11" xfId="3376" xr:uid="{00000000-0005-0000-0000-00000B0D0000}"/>
    <cellStyle name="Heading 3 11 2" xfId="3377" xr:uid="{00000000-0005-0000-0000-00000C0D0000}"/>
    <cellStyle name="Heading 3 11 3" xfId="3378" xr:uid="{00000000-0005-0000-0000-00000D0D0000}"/>
    <cellStyle name="Heading 3 12" xfId="3379" xr:uid="{00000000-0005-0000-0000-00000E0D0000}"/>
    <cellStyle name="Heading 3 12 2" xfId="3380" xr:uid="{00000000-0005-0000-0000-00000F0D0000}"/>
    <cellStyle name="Heading 3 12 3" xfId="3381" xr:uid="{00000000-0005-0000-0000-0000100D0000}"/>
    <cellStyle name="Heading 3 13" xfId="3382" xr:uid="{00000000-0005-0000-0000-0000110D0000}"/>
    <cellStyle name="Heading 3 13 2" xfId="3383" xr:uid="{00000000-0005-0000-0000-0000120D0000}"/>
    <cellStyle name="Heading 3 13 3" xfId="3384" xr:uid="{00000000-0005-0000-0000-0000130D0000}"/>
    <cellStyle name="Heading 3 14" xfId="3385" xr:uid="{00000000-0005-0000-0000-0000140D0000}"/>
    <cellStyle name="Heading 3 14 2" xfId="3386" xr:uid="{00000000-0005-0000-0000-0000150D0000}"/>
    <cellStyle name="Heading 3 14 3" xfId="3387" xr:uid="{00000000-0005-0000-0000-0000160D0000}"/>
    <cellStyle name="Heading 3 15" xfId="3388" xr:uid="{00000000-0005-0000-0000-0000170D0000}"/>
    <cellStyle name="Heading 3 15 2" xfId="3389" xr:uid="{00000000-0005-0000-0000-0000180D0000}"/>
    <cellStyle name="Heading 3 15 3" xfId="3390" xr:uid="{00000000-0005-0000-0000-0000190D0000}"/>
    <cellStyle name="Heading 3 15 4" xfId="3391" xr:uid="{00000000-0005-0000-0000-00001A0D0000}"/>
    <cellStyle name="Heading 3 15 5" xfId="3392" xr:uid="{00000000-0005-0000-0000-00001B0D0000}"/>
    <cellStyle name="Heading 3 15 6" xfId="3393" xr:uid="{00000000-0005-0000-0000-00001C0D0000}"/>
    <cellStyle name="Heading 3 15 7" xfId="3394" xr:uid="{00000000-0005-0000-0000-00001D0D0000}"/>
    <cellStyle name="Heading 3 16" xfId="3395" xr:uid="{00000000-0005-0000-0000-00001E0D0000}"/>
    <cellStyle name="Heading 3 17" xfId="3396" xr:uid="{00000000-0005-0000-0000-00001F0D0000}"/>
    <cellStyle name="Heading 3 18" xfId="3397" xr:uid="{00000000-0005-0000-0000-0000200D0000}"/>
    <cellStyle name="Heading 3 19" xfId="3398" xr:uid="{00000000-0005-0000-0000-0000210D0000}"/>
    <cellStyle name="Heading 3 2" xfId="45" xr:uid="{00000000-0005-0000-0000-0000220D0000}"/>
    <cellStyle name="Heading 3 2 10" xfId="3400" xr:uid="{00000000-0005-0000-0000-0000230D0000}"/>
    <cellStyle name="Heading 3 2 11" xfId="3401" xr:uid="{00000000-0005-0000-0000-0000240D0000}"/>
    <cellStyle name="Heading 3 2 12" xfId="3402" xr:uid="{00000000-0005-0000-0000-0000250D0000}"/>
    <cellStyle name="Heading 3 2 13" xfId="3403" xr:uid="{00000000-0005-0000-0000-0000260D0000}"/>
    <cellStyle name="Heading 3 2 14" xfId="3404" xr:uid="{00000000-0005-0000-0000-0000270D0000}"/>
    <cellStyle name="Heading 3 2 15" xfId="3399" xr:uid="{00000000-0005-0000-0000-0000280D0000}"/>
    <cellStyle name="Heading 3 2 2" xfId="3405" xr:uid="{00000000-0005-0000-0000-0000290D0000}"/>
    <cellStyle name="Heading 3 2 3" xfId="3406" xr:uid="{00000000-0005-0000-0000-00002A0D0000}"/>
    <cellStyle name="Heading 3 2 4" xfId="3407" xr:uid="{00000000-0005-0000-0000-00002B0D0000}"/>
    <cellStyle name="Heading 3 2 5" xfId="3408" xr:uid="{00000000-0005-0000-0000-00002C0D0000}"/>
    <cellStyle name="Heading 3 2 6" xfId="3409" xr:uid="{00000000-0005-0000-0000-00002D0D0000}"/>
    <cellStyle name="Heading 3 2 7" xfId="3410" xr:uid="{00000000-0005-0000-0000-00002E0D0000}"/>
    <cellStyle name="Heading 3 2 8" xfId="3411" xr:uid="{00000000-0005-0000-0000-00002F0D0000}"/>
    <cellStyle name="Heading 3 2 9" xfId="3412" xr:uid="{00000000-0005-0000-0000-0000300D0000}"/>
    <cellStyle name="Heading 3 20" xfId="3413" xr:uid="{00000000-0005-0000-0000-0000310D0000}"/>
    <cellStyle name="Heading 3 21" xfId="3414" xr:uid="{00000000-0005-0000-0000-0000320D0000}"/>
    <cellStyle name="Heading 3 22" xfId="3415" xr:uid="{00000000-0005-0000-0000-0000330D0000}"/>
    <cellStyle name="Heading 3 23" xfId="3416" xr:uid="{00000000-0005-0000-0000-0000340D0000}"/>
    <cellStyle name="Heading 3 24" xfId="3417" xr:uid="{00000000-0005-0000-0000-0000350D0000}"/>
    <cellStyle name="Heading 3 25" xfId="3418" xr:uid="{00000000-0005-0000-0000-0000360D0000}"/>
    <cellStyle name="Heading 3 26" xfId="3419" xr:uid="{00000000-0005-0000-0000-0000370D0000}"/>
    <cellStyle name="Heading 3 27" xfId="3420" xr:uid="{00000000-0005-0000-0000-0000380D0000}"/>
    <cellStyle name="Heading 3 28" xfId="3421" xr:uid="{00000000-0005-0000-0000-0000390D0000}"/>
    <cellStyle name="Heading 3 29" xfId="3422" xr:uid="{00000000-0005-0000-0000-00003A0D0000}"/>
    <cellStyle name="Heading 3 3" xfId="3423" xr:uid="{00000000-0005-0000-0000-00003B0D0000}"/>
    <cellStyle name="Heading 3 3 2" xfId="3424" xr:uid="{00000000-0005-0000-0000-00003C0D0000}"/>
    <cellStyle name="Heading 3 3 3" xfId="3425" xr:uid="{00000000-0005-0000-0000-00003D0D0000}"/>
    <cellStyle name="Heading 3 30" xfId="3426" xr:uid="{00000000-0005-0000-0000-00003E0D0000}"/>
    <cellStyle name="Heading 3 31" xfId="3427" xr:uid="{00000000-0005-0000-0000-00003F0D0000}"/>
    <cellStyle name="Heading 3 32" xfId="3428" xr:uid="{00000000-0005-0000-0000-0000400D0000}"/>
    <cellStyle name="Heading 3 33" xfId="3429" xr:uid="{00000000-0005-0000-0000-0000410D0000}"/>
    <cellStyle name="Heading 3 34" xfId="3430" xr:uid="{00000000-0005-0000-0000-0000420D0000}"/>
    <cellStyle name="Heading 3 4" xfId="3431" xr:uid="{00000000-0005-0000-0000-0000430D0000}"/>
    <cellStyle name="Heading 3 4 2" xfId="3432" xr:uid="{00000000-0005-0000-0000-0000440D0000}"/>
    <cellStyle name="Heading 3 4 3" xfId="3433" xr:uid="{00000000-0005-0000-0000-0000450D0000}"/>
    <cellStyle name="Heading 3 5" xfId="3434" xr:uid="{00000000-0005-0000-0000-0000460D0000}"/>
    <cellStyle name="Heading 3 5 2" xfId="3435" xr:uid="{00000000-0005-0000-0000-0000470D0000}"/>
    <cellStyle name="Heading 3 5 3" xfId="3436" xr:uid="{00000000-0005-0000-0000-0000480D0000}"/>
    <cellStyle name="Heading 3 6" xfId="3437" xr:uid="{00000000-0005-0000-0000-0000490D0000}"/>
    <cellStyle name="Heading 3 6 2" xfId="3438" xr:uid="{00000000-0005-0000-0000-00004A0D0000}"/>
    <cellStyle name="Heading 3 6 3" xfId="3439" xr:uid="{00000000-0005-0000-0000-00004B0D0000}"/>
    <cellStyle name="Heading 3 7" xfId="3440" xr:uid="{00000000-0005-0000-0000-00004C0D0000}"/>
    <cellStyle name="Heading 3 7 2" xfId="3441" xr:uid="{00000000-0005-0000-0000-00004D0D0000}"/>
    <cellStyle name="Heading 3 7 3" xfId="3442" xr:uid="{00000000-0005-0000-0000-00004E0D0000}"/>
    <cellStyle name="Heading 3 8" xfId="3443" xr:uid="{00000000-0005-0000-0000-00004F0D0000}"/>
    <cellStyle name="Heading 3 8 2" xfId="3444" xr:uid="{00000000-0005-0000-0000-0000500D0000}"/>
    <cellStyle name="Heading 3 8 3" xfId="3445" xr:uid="{00000000-0005-0000-0000-0000510D0000}"/>
    <cellStyle name="Heading 3 9" xfId="3446" xr:uid="{00000000-0005-0000-0000-0000520D0000}"/>
    <cellStyle name="Heading 3 9 2" xfId="3447" xr:uid="{00000000-0005-0000-0000-0000530D0000}"/>
    <cellStyle name="Heading 3 9 3" xfId="3448" xr:uid="{00000000-0005-0000-0000-0000540D0000}"/>
    <cellStyle name="Heading 4 10" xfId="3449" xr:uid="{00000000-0005-0000-0000-0000550D0000}"/>
    <cellStyle name="Heading 4 10 2" xfId="3450" xr:uid="{00000000-0005-0000-0000-0000560D0000}"/>
    <cellStyle name="Heading 4 10 3" xfId="3451" xr:uid="{00000000-0005-0000-0000-0000570D0000}"/>
    <cellStyle name="Heading 4 11" xfId="3452" xr:uid="{00000000-0005-0000-0000-0000580D0000}"/>
    <cellStyle name="Heading 4 11 2" xfId="3453" xr:uid="{00000000-0005-0000-0000-0000590D0000}"/>
    <cellStyle name="Heading 4 11 3" xfId="3454" xr:uid="{00000000-0005-0000-0000-00005A0D0000}"/>
    <cellStyle name="Heading 4 12" xfId="3455" xr:uid="{00000000-0005-0000-0000-00005B0D0000}"/>
    <cellStyle name="Heading 4 12 2" xfId="3456" xr:uid="{00000000-0005-0000-0000-00005C0D0000}"/>
    <cellStyle name="Heading 4 12 3" xfId="3457" xr:uid="{00000000-0005-0000-0000-00005D0D0000}"/>
    <cellStyle name="Heading 4 13" xfId="3458" xr:uid="{00000000-0005-0000-0000-00005E0D0000}"/>
    <cellStyle name="Heading 4 13 2" xfId="3459" xr:uid="{00000000-0005-0000-0000-00005F0D0000}"/>
    <cellStyle name="Heading 4 13 3" xfId="3460" xr:uid="{00000000-0005-0000-0000-0000600D0000}"/>
    <cellStyle name="Heading 4 14" xfId="3461" xr:uid="{00000000-0005-0000-0000-0000610D0000}"/>
    <cellStyle name="Heading 4 14 2" xfId="3462" xr:uid="{00000000-0005-0000-0000-0000620D0000}"/>
    <cellStyle name="Heading 4 14 3" xfId="3463" xr:uid="{00000000-0005-0000-0000-0000630D0000}"/>
    <cellStyle name="Heading 4 15" xfId="3464" xr:uid="{00000000-0005-0000-0000-0000640D0000}"/>
    <cellStyle name="Heading 4 15 2" xfId="3465" xr:uid="{00000000-0005-0000-0000-0000650D0000}"/>
    <cellStyle name="Heading 4 15 3" xfId="3466" xr:uid="{00000000-0005-0000-0000-0000660D0000}"/>
    <cellStyle name="Heading 4 15 4" xfId="3467" xr:uid="{00000000-0005-0000-0000-0000670D0000}"/>
    <cellStyle name="Heading 4 15 5" xfId="3468" xr:uid="{00000000-0005-0000-0000-0000680D0000}"/>
    <cellStyle name="Heading 4 15 6" xfId="3469" xr:uid="{00000000-0005-0000-0000-0000690D0000}"/>
    <cellStyle name="Heading 4 15 7" xfId="3470" xr:uid="{00000000-0005-0000-0000-00006A0D0000}"/>
    <cellStyle name="Heading 4 16" xfId="3471" xr:uid="{00000000-0005-0000-0000-00006B0D0000}"/>
    <cellStyle name="Heading 4 17" xfId="3472" xr:uid="{00000000-0005-0000-0000-00006C0D0000}"/>
    <cellStyle name="Heading 4 18" xfId="3473" xr:uid="{00000000-0005-0000-0000-00006D0D0000}"/>
    <cellStyle name="Heading 4 19" xfId="3474" xr:uid="{00000000-0005-0000-0000-00006E0D0000}"/>
    <cellStyle name="Heading 4 2" xfId="3475" xr:uid="{00000000-0005-0000-0000-00006F0D0000}"/>
    <cellStyle name="Heading 4 2 10" xfId="3476" xr:uid="{00000000-0005-0000-0000-0000700D0000}"/>
    <cellStyle name="Heading 4 2 11" xfId="3477" xr:uid="{00000000-0005-0000-0000-0000710D0000}"/>
    <cellStyle name="Heading 4 2 12" xfId="3478" xr:uid="{00000000-0005-0000-0000-0000720D0000}"/>
    <cellStyle name="Heading 4 2 13" xfId="3479" xr:uid="{00000000-0005-0000-0000-0000730D0000}"/>
    <cellStyle name="Heading 4 2 14" xfId="3480" xr:uid="{00000000-0005-0000-0000-0000740D0000}"/>
    <cellStyle name="Heading 4 2 2" xfId="3481" xr:uid="{00000000-0005-0000-0000-0000750D0000}"/>
    <cellStyle name="Heading 4 2 3" xfId="3482" xr:uid="{00000000-0005-0000-0000-0000760D0000}"/>
    <cellStyle name="Heading 4 2 4" xfId="3483" xr:uid="{00000000-0005-0000-0000-0000770D0000}"/>
    <cellStyle name="Heading 4 2 5" xfId="3484" xr:uid="{00000000-0005-0000-0000-0000780D0000}"/>
    <cellStyle name="Heading 4 2 6" xfId="3485" xr:uid="{00000000-0005-0000-0000-0000790D0000}"/>
    <cellStyle name="Heading 4 2 7" xfId="3486" xr:uid="{00000000-0005-0000-0000-00007A0D0000}"/>
    <cellStyle name="Heading 4 2 8" xfId="3487" xr:uid="{00000000-0005-0000-0000-00007B0D0000}"/>
    <cellStyle name="Heading 4 2 9" xfId="3488" xr:uid="{00000000-0005-0000-0000-00007C0D0000}"/>
    <cellStyle name="Heading 4 20" xfId="3489" xr:uid="{00000000-0005-0000-0000-00007D0D0000}"/>
    <cellStyle name="Heading 4 21" xfId="3490" xr:uid="{00000000-0005-0000-0000-00007E0D0000}"/>
    <cellStyle name="Heading 4 22" xfId="3491" xr:uid="{00000000-0005-0000-0000-00007F0D0000}"/>
    <cellStyle name="Heading 4 23" xfId="3492" xr:uid="{00000000-0005-0000-0000-0000800D0000}"/>
    <cellStyle name="Heading 4 24" xfId="3493" xr:uid="{00000000-0005-0000-0000-0000810D0000}"/>
    <cellStyle name="Heading 4 25" xfId="3494" xr:uid="{00000000-0005-0000-0000-0000820D0000}"/>
    <cellStyle name="Heading 4 26" xfId="3495" xr:uid="{00000000-0005-0000-0000-0000830D0000}"/>
    <cellStyle name="Heading 4 27" xfId="3496" xr:uid="{00000000-0005-0000-0000-0000840D0000}"/>
    <cellStyle name="Heading 4 28" xfId="3497" xr:uid="{00000000-0005-0000-0000-0000850D0000}"/>
    <cellStyle name="Heading 4 29" xfId="3498" xr:uid="{00000000-0005-0000-0000-0000860D0000}"/>
    <cellStyle name="Heading 4 3" xfId="3499" xr:uid="{00000000-0005-0000-0000-0000870D0000}"/>
    <cellStyle name="Heading 4 3 2" xfId="3500" xr:uid="{00000000-0005-0000-0000-0000880D0000}"/>
    <cellStyle name="Heading 4 3 3" xfId="3501" xr:uid="{00000000-0005-0000-0000-0000890D0000}"/>
    <cellStyle name="Heading 4 30" xfId="3502" xr:uid="{00000000-0005-0000-0000-00008A0D0000}"/>
    <cellStyle name="Heading 4 31" xfId="3503" xr:uid="{00000000-0005-0000-0000-00008B0D0000}"/>
    <cellStyle name="Heading 4 32" xfId="3504" xr:uid="{00000000-0005-0000-0000-00008C0D0000}"/>
    <cellStyle name="Heading 4 33" xfId="3505" xr:uid="{00000000-0005-0000-0000-00008D0D0000}"/>
    <cellStyle name="Heading 4 34" xfId="3506" xr:uid="{00000000-0005-0000-0000-00008E0D0000}"/>
    <cellStyle name="Heading 4 4" xfId="3507" xr:uid="{00000000-0005-0000-0000-00008F0D0000}"/>
    <cellStyle name="Heading 4 4 2" xfId="3508" xr:uid="{00000000-0005-0000-0000-0000900D0000}"/>
    <cellStyle name="Heading 4 4 3" xfId="3509" xr:uid="{00000000-0005-0000-0000-0000910D0000}"/>
    <cellStyle name="Heading 4 5" xfId="3510" xr:uid="{00000000-0005-0000-0000-0000920D0000}"/>
    <cellStyle name="Heading 4 5 2" xfId="3511" xr:uid="{00000000-0005-0000-0000-0000930D0000}"/>
    <cellStyle name="Heading 4 5 3" xfId="3512" xr:uid="{00000000-0005-0000-0000-0000940D0000}"/>
    <cellStyle name="Heading 4 6" xfId="3513" xr:uid="{00000000-0005-0000-0000-0000950D0000}"/>
    <cellStyle name="Heading 4 6 2" xfId="3514" xr:uid="{00000000-0005-0000-0000-0000960D0000}"/>
    <cellStyle name="Heading 4 6 3" xfId="3515" xr:uid="{00000000-0005-0000-0000-0000970D0000}"/>
    <cellStyle name="Heading 4 7" xfId="3516" xr:uid="{00000000-0005-0000-0000-0000980D0000}"/>
    <cellStyle name="Heading 4 7 2" xfId="3517" xr:uid="{00000000-0005-0000-0000-0000990D0000}"/>
    <cellStyle name="Heading 4 7 3" xfId="3518" xr:uid="{00000000-0005-0000-0000-00009A0D0000}"/>
    <cellStyle name="Heading 4 8" xfId="3519" xr:uid="{00000000-0005-0000-0000-00009B0D0000}"/>
    <cellStyle name="Heading 4 8 2" xfId="3520" xr:uid="{00000000-0005-0000-0000-00009C0D0000}"/>
    <cellStyle name="Heading 4 8 3" xfId="3521" xr:uid="{00000000-0005-0000-0000-00009D0D0000}"/>
    <cellStyle name="Heading 4 9" xfId="3522" xr:uid="{00000000-0005-0000-0000-00009E0D0000}"/>
    <cellStyle name="Heading 4 9 2" xfId="3523" xr:uid="{00000000-0005-0000-0000-00009F0D0000}"/>
    <cellStyle name="Heading 4 9 3" xfId="3524" xr:uid="{00000000-0005-0000-0000-0000A00D0000}"/>
    <cellStyle name="Hyperlink" xfId="30" builtinId="8"/>
    <cellStyle name="Hyperlink 2" xfId="17" xr:uid="{00000000-0005-0000-0000-0000A20D0000}"/>
    <cellStyle name="Hyperlink 2 2" xfId="3525" xr:uid="{00000000-0005-0000-0000-0000A30D0000}"/>
    <cellStyle name="Hyperlink 3" xfId="18" xr:uid="{00000000-0005-0000-0000-0000A40D0000}"/>
    <cellStyle name="Hyperlink 3 2" xfId="3526" xr:uid="{00000000-0005-0000-0000-0000A50D0000}"/>
    <cellStyle name="Input 10" xfId="3527" xr:uid="{00000000-0005-0000-0000-0000A60D0000}"/>
    <cellStyle name="Input 10 2" xfId="3528" xr:uid="{00000000-0005-0000-0000-0000A70D0000}"/>
    <cellStyle name="Input 10 3" xfId="3529" xr:uid="{00000000-0005-0000-0000-0000A80D0000}"/>
    <cellStyle name="Input 11" xfId="3530" xr:uid="{00000000-0005-0000-0000-0000A90D0000}"/>
    <cellStyle name="Input 11 2" xfId="3531" xr:uid="{00000000-0005-0000-0000-0000AA0D0000}"/>
    <cellStyle name="Input 11 3" xfId="3532" xr:uid="{00000000-0005-0000-0000-0000AB0D0000}"/>
    <cellStyle name="Input 12" xfId="3533" xr:uid="{00000000-0005-0000-0000-0000AC0D0000}"/>
    <cellStyle name="Input 12 2" xfId="3534" xr:uid="{00000000-0005-0000-0000-0000AD0D0000}"/>
    <cellStyle name="Input 12 3" xfId="3535" xr:uid="{00000000-0005-0000-0000-0000AE0D0000}"/>
    <cellStyle name="Input 13" xfId="3536" xr:uid="{00000000-0005-0000-0000-0000AF0D0000}"/>
    <cellStyle name="Input 13 2" xfId="3537" xr:uid="{00000000-0005-0000-0000-0000B00D0000}"/>
    <cellStyle name="Input 13 3" xfId="3538" xr:uid="{00000000-0005-0000-0000-0000B10D0000}"/>
    <cellStyle name="Input 14" xfId="3539" xr:uid="{00000000-0005-0000-0000-0000B20D0000}"/>
    <cellStyle name="Input 14 2" xfId="3540" xr:uid="{00000000-0005-0000-0000-0000B30D0000}"/>
    <cellStyle name="Input 14 3" xfId="3541" xr:uid="{00000000-0005-0000-0000-0000B40D0000}"/>
    <cellStyle name="Input 15" xfId="3542" xr:uid="{00000000-0005-0000-0000-0000B50D0000}"/>
    <cellStyle name="Input 15 2" xfId="3543" xr:uid="{00000000-0005-0000-0000-0000B60D0000}"/>
    <cellStyle name="Input 15 3" xfId="3544" xr:uid="{00000000-0005-0000-0000-0000B70D0000}"/>
    <cellStyle name="Input 15 4" xfId="3545" xr:uid="{00000000-0005-0000-0000-0000B80D0000}"/>
    <cellStyle name="Input 15 5" xfId="3546" xr:uid="{00000000-0005-0000-0000-0000B90D0000}"/>
    <cellStyle name="Input 15 6" xfId="3547" xr:uid="{00000000-0005-0000-0000-0000BA0D0000}"/>
    <cellStyle name="Input 15 7" xfId="3548" xr:uid="{00000000-0005-0000-0000-0000BB0D0000}"/>
    <cellStyle name="Input 16" xfId="3549" xr:uid="{00000000-0005-0000-0000-0000BC0D0000}"/>
    <cellStyle name="Input 17" xfId="3550" xr:uid="{00000000-0005-0000-0000-0000BD0D0000}"/>
    <cellStyle name="Input 18" xfId="3551" xr:uid="{00000000-0005-0000-0000-0000BE0D0000}"/>
    <cellStyle name="Input 19" xfId="3552" xr:uid="{00000000-0005-0000-0000-0000BF0D0000}"/>
    <cellStyle name="Input 2" xfId="3553" xr:uid="{00000000-0005-0000-0000-0000C00D0000}"/>
    <cellStyle name="Input 2 10" xfId="3554" xr:uid="{00000000-0005-0000-0000-0000C10D0000}"/>
    <cellStyle name="Input 2 11" xfId="3555" xr:uid="{00000000-0005-0000-0000-0000C20D0000}"/>
    <cellStyle name="Input 2 12" xfId="3556" xr:uid="{00000000-0005-0000-0000-0000C30D0000}"/>
    <cellStyle name="Input 2 13" xfId="3557" xr:uid="{00000000-0005-0000-0000-0000C40D0000}"/>
    <cellStyle name="Input 2 14" xfId="3558" xr:uid="{00000000-0005-0000-0000-0000C50D0000}"/>
    <cellStyle name="Input 2 15" xfId="3559" xr:uid="{00000000-0005-0000-0000-0000C60D0000}"/>
    <cellStyle name="Input 2 16" xfId="3560" xr:uid="{00000000-0005-0000-0000-0000C70D0000}"/>
    <cellStyle name="Input 2 2" xfId="3561" xr:uid="{00000000-0005-0000-0000-0000C80D0000}"/>
    <cellStyle name="Input 2 3" xfId="3562" xr:uid="{00000000-0005-0000-0000-0000C90D0000}"/>
    <cellStyle name="Input 2 4" xfId="3563" xr:uid="{00000000-0005-0000-0000-0000CA0D0000}"/>
    <cellStyle name="Input 2 4 2" xfId="3564" xr:uid="{00000000-0005-0000-0000-0000CB0D0000}"/>
    <cellStyle name="Input 2 4 2 2" xfId="3565" xr:uid="{00000000-0005-0000-0000-0000CC0D0000}"/>
    <cellStyle name="Input 2 4 2 3" xfId="3566" xr:uid="{00000000-0005-0000-0000-0000CD0D0000}"/>
    <cellStyle name="Input 2 4 3" xfId="3567" xr:uid="{00000000-0005-0000-0000-0000CE0D0000}"/>
    <cellStyle name="Input 2 5" xfId="3568" xr:uid="{00000000-0005-0000-0000-0000CF0D0000}"/>
    <cellStyle name="Input 2 6" xfId="3569" xr:uid="{00000000-0005-0000-0000-0000D00D0000}"/>
    <cellStyle name="Input 2 7" xfId="3570" xr:uid="{00000000-0005-0000-0000-0000D10D0000}"/>
    <cellStyle name="Input 2 8" xfId="3571" xr:uid="{00000000-0005-0000-0000-0000D20D0000}"/>
    <cellStyle name="Input 2 9" xfId="3572" xr:uid="{00000000-0005-0000-0000-0000D30D0000}"/>
    <cellStyle name="Input 20" xfId="3573" xr:uid="{00000000-0005-0000-0000-0000D40D0000}"/>
    <cellStyle name="Input 21" xfId="3574" xr:uid="{00000000-0005-0000-0000-0000D50D0000}"/>
    <cellStyle name="Input 22" xfId="3575" xr:uid="{00000000-0005-0000-0000-0000D60D0000}"/>
    <cellStyle name="Input 23" xfId="3576" xr:uid="{00000000-0005-0000-0000-0000D70D0000}"/>
    <cellStyle name="Input 24" xfId="3577" xr:uid="{00000000-0005-0000-0000-0000D80D0000}"/>
    <cellStyle name="Input 25" xfId="3578" xr:uid="{00000000-0005-0000-0000-0000D90D0000}"/>
    <cellStyle name="Input 26" xfId="3579" xr:uid="{00000000-0005-0000-0000-0000DA0D0000}"/>
    <cellStyle name="Input 27" xfId="3580" xr:uid="{00000000-0005-0000-0000-0000DB0D0000}"/>
    <cellStyle name="Input 28" xfId="3581" xr:uid="{00000000-0005-0000-0000-0000DC0D0000}"/>
    <cellStyle name="Input 29" xfId="3582" xr:uid="{00000000-0005-0000-0000-0000DD0D0000}"/>
    <cellStyle name="Input 3" xfId="3583" xr:uid="{00000000-0005-0000-0000-0000DE0D0000}"/>
    <cellStyle name="Input 3 2" xfId="3584" xr:uid="{00000000-0005-0000-0000-0000DF0D0000}"/>
    <cellStyle name="Input 3 3" xfId="3585" xr:uid="{00000000-0005-0000-0000-0000E00D0000}"/>
    <cellStyle name="Input 30" xfId="3586" xr:uid="{00000000-0005-0000-0000-0000E10D0000}"/>
    <cellStyle name="Input 31" xfId="3587" xr:uid="{00000000-0005-0000-0000-0000E20D0000}"/>
    <cellStyle name="Input 32" xfId="3588" xr:uid="{00000000-0005-0000-0000-0000E30D0000}"/>
    <cellStyle name="Input 33" xfId="3589" xr:uid="{00000000-0005-0000-0000-0000E40D0000}"/>
    <cellStyle name="Input 34" xfId="3590" xr:uid="{00000000-0005-0000-0000-0000E50D0000}"/>
    <cellStyle name="Input 4" xfId="3591" xr:uid="{00000000-0005-0000-0000-0000E60D0000}"/>
    <cellStyle name="Input 4 2" xfId="3592" xr:uid="{00000000-0005-0000-0000-0000E70D0000}"/>
    <cellStyle name="Input 4 3" xfId="3593" xr:uid="{00000000-0005-0000-0000-0000E80D0000}"/>
    <cellStyle name="Input 5" xfId="3594" xr:uid="{00000000-0005-0000-0000-0000E90D0000}"/>
    <cellStyle name="Input 5 2" xfId="3595" xr:uid="{00000000-0005-0000-0000-0000EA0D0000}"/>
    <cellStyle name="Input 5 3" xfId="3596" xr:uid="{00000000-0005-0000-0000-0000EB0D0000}"/>
    <cellStyle name="Input 6" xfId="3597" xr:uid="{00000000-0005-0000-0000-0000EC0D0000}"/>
    <cellStyle name="Input 6 2" xfId="3598" xr:uid="{00000000-0005-0000-0000-0000ED0D0000}"/>
    <cellStyle name="Input 6 3" xfId="3599" xr:uid="{00000000-0005-0000-0000-0000EE0D0000}"/>
    <cellStyle name="Input 7" xfId="3600" xr:uid="{00000000-0005-0000-0000-0000EF0D0000}"/>
    <cellStyle name="Input 7 2" xfId="3601" xr:uid="{00000000-0005-0000-0000-0000F00D0000}"/>
    <cellStyle name="Input 7 3" xfId="3602" xr:uid="{00000000-0005-0000-0000-0000F10D0000}"/>
    <cellStyle name="Input 8" xfId="3603" xr:uid="{00000000-0005-0000-0000-0000F20D0000}"/>
    <cellStyle name="Input 8 2" xfId="3604" xr:uid="{00000000-0005-0000-0000-0000F30D0000}"/>
    <cellStyle name="Input 8 3" xfId="3605" xr:uid="{00000000-0005-0000-0000-0000F40D0000}"/>
    <cellStyle name="Input 9" xfId="3606" xr:uid="{00000000-0005-0000-0000-0000F50D0000}"/>
    <cellStyle name="Input 9 2" xfId="3607" xr:uid="{00000000-0005-0000-0000-0000F60D0000}"/>
    <cellStyle name="Input 9 3" xfId="3608" xr:uid="{00000000-0005-0000-0000-0000F70D0000}"/>
    <cellStyle name="Linked Cell 10" xfId="3609" xr:uid="{00000000-0005-0000-0000-0000F80D0000}"/>
    <cellStyle name="Linked Cell 10 2" xfId="3610" xr:uid="{00000000-0005-0000-0000-0000F90D0000}"/>
    <cellStyle name="Linked Cell 10 3" xfId="3611" xr:uid="{00000000-0005-0000-0000-0000FA0D0000}"/>
    <cellStyle name="Linked Cell 11" xfId="3612" xr:uid="{00000000-0005-0000-0000-0000FB0D0000}"/>
    <cellStyle name="Linked Cell 11 2" xfId="3613" xr:uid="{00000000-0005-0000-0000-0000FC0D0000}"/>
    <cellStyle name="Linked Cell 11 3" xfId="3614" xr:uid="{00000000-0005-0000-0000-0000FD0D0000}"/>
    <cellStyle name="Linked Cell 12" xfId="3615" xr:uid="{00000000-0005-0000-0000-0000FE0D0000}"/>
    <cellStyle name="Linked Cell 12 2" xfId="3616" xr:uid="{00000000-0005-0000-0000-0000FF0D0000}"/>
    <cellStyle name="Linked Cell 12 3" xfId="3617" xr:uid="{00000000-0005-0000-0000-0000000E0000}"/>
    <cellStyle name="Linked Cell 13" xfId="3618" xr:uid="{00000000-0005-0000-0000-0000010E0000}"/>
    <cellStyle name="Linked Cell 13 2" xfId="3619" xr:uid="{00000000-0005-0000-0000-0000020E0000}"/>
    <cellStyle name="Linked Cell 13 3" xfId="3620" xr:uid="{00000000-0005-0000-0000-0000030E0000}"/>
    <cellStyle name="Linked Cell 14" xfId="3621" xr:uid="{00000000-0005-0000-0000-0000040E0000}"/>
    <cellStyle name="Linked Cell 14 2" xfId="3622" xr:uid="{00000000-0005-0000-0000-0000050E0000}"/>
    <cellStyle name="Linked Cell 14 3" xfId="3623" xr:uid="{00000000-0005-0000-0000-0000060E0000}"/>
    <cellStyle name="Linked Cell 15" xfId="3624" xr:uid="{00000000-0005-0000-0000-0000070E0000}"/>
    <cellStyle name="Linked Cell 15 2" xfId="3625" xr:uid="{00000000-0005-0000-0000-0000080E0000}"/>
    <cellStyle name="Linked Cell 15 3" xfId="3626" xr:uid="{00000000-0005-0000-0000-0000090E0000}"/>
    <cellStyle name="Linked Cell 15 4" xfId="3627" xr:uid="{00000000-0005-0000-0000-00000A0E0000}"/>
    <cellStyle name="Linked Cell 15 5" xfId="3628" xr:uid="{00000000-0005-0000-0000-00000B0E0000}"/>
    <cellStyle name="Linked Cell 15 6" xfId="3629" xr:uid="{00000000-0005-0000-0000-00000C0E0000}"/>
    <cellStyle name="Linked Cell 15 7" xfId="3630" xr:uid="{00000000-0005-0000-0000-00000D0E0000}"/>
    <cellStyle name="Linked Cell 16" xfId="3631" xr:uid="{00000000-0005-0000-0000-00000E0E0000}"/>
    <cellStyle name="Linked Cell 17" xfId="3632" xr:uid="{00000000-0005-0000-0000-00000F0E0000}"/>
    <cellStyle name="Linked Cell 18" xfId="3633" xr:uid="{00000000-0005-0000-0000-0000100E0000}"/>
    <cellStyle name="Linked Cell 19" xfId="3634" xr:uid="{00000000-0005-0000-0000-0000110E0000}"/>
    <cellStyle name="Linked Cell 2" xfId="3635" xr:uid="{00000000-0005-0000-0000-0000120E0000}"/>
    <cellStyle name="Linked Cell 2 10" xfId="3636" xr:uid="{00000000-0005-0000-0000-0000130E0000}"/>
    <cellStyle name="Linked Cell 2 11" xfId="3637" xr:uid="{00000000-0005-0000-0000-0000140E0000}"/>
    <cellStyle name="Linked Cell 2 12" xfId="3638" xr:uid="{00000000-0005-0000-0000-0000150E0000}"/>
    <cellStyle name="Linked Cell 2 13" xfId="3639" xr:uid="{00000000-0005-0000-0000-0000160E0000}"/>
    <cellStyle name="Linked Cell 2 14" xfId="3640" xr:uid="{00000000-0005-0000-0000-0000170E0000}"/>
    <cellStyle name="Linked Cell 2 2" xfId="3641" xr:uid="{00000000-0005-0000-0000-0000180E0000}"/>
    <cellStyle name="Linked Cell 2 3" xfId="3642" xr:uid="{00000000-0005-0000-0000-0000190E0000}"/>
    <cellStyle name="Linked Cell 2 4" xfId="3643" xr:uid="{00000000-0005-0000-0000-00001A0E0000}"/>
    <cellStyle name="Linked Cell 2 5" xfId="3644" xr:uid="{00000000-0005-0000-0000-00001B0E0000}"/>
    <cellStyle name="Linked Cell 2 6" xfId="3645" xr:uid="{00000000-0005-0000-0000-00001C0E0000}"/>
    <cellStyle name="Linked Cell 2 7" xfId="3646" xr:uid="{00000000-0005-0000-0000-00001D0E0000}"/>
    <cellStyle name="Linked Cell 2 8" xfId="3647" xr:uid="{00000000-0005-0000-0000-00001E0E0000}"/>
    <cellStyle name="Linked Cell 2 9" xfId="3648" xr:uid="{00000000-0005-0000-0000-00001F0E0000}"/>
    <cellStyle name="Linked Cell 20" xfId="3649" xr:uid="{00000000-0005-0000-0000-0000200E0000}"/>
    <cellStyle name="Linked Cell 21" xfId="3650" xr:uid="{00000000-0005-0000-0000-0000210E0000}"/>
    <cellStyle name="Linked Cell 22" xfId="3651" xr:uid="{00000000-0005-0000-0000-0000220E0000}"/>
    <cellStyle name="Linked Cell 23" xfId="3652" xr:uid="{00000000-0005-0000-0000-0000230E0000}"/>
    <cellStyle name="Linked Cell 24" xfId="3653" xr:uid="{00000000-0005-0000-0000-0000240E0000}"/>
    <cellStyle name="Linked Cell 25" xfId="3654" xr:uid="{00000000-0005-0000-0000-0000250E0000}"/>
    <cellStyle name="Linked Cell 26" xfId="3655" xr:uid="{00000000-0005-0000-0000-0000260E0000}"/>
    <cellStyle name="Linked Cell 27" xfId="3656" xr:uid="{00000000-0005-0000-0000-0000270E0000}"/>
    <cellStyle name="Linked Cell 28" xfId="3657" xr:uid="{00000000-0005-0000-0000-0000280E0000}"/>
    <cellStyle name="Linked Cell 29" xfId="3658" xr:uid="{00000000-0005-0000-0000-0000290E0000}"/>
    <cellStyle name="Linked Cell 3" xfId="3659" xr:uid="{00000000-0005-0000-0000-00002A0E0000}"/>
    <cellStyle name="Linked Cell 3 2" xfId="3660" xr:uid="{00000000-0005-0000-0000-00002B0E0000}"/>
    <cellStyle name="Linked Cell 3 3" xfId="3661" xr:uid="{00000000-0005-0000-0000-00002C0E0000}"/>
    <cellStyle name="Linked Cell 30" xfId="3662" xr:uid="{00000000-0005-0000-0000-00002D0E0000}"/>
    <cellStyle name="Linked Cell 31" xfId="3663" xr:uid="{00000000-0005-0000-0000-00002E0E0000}"/>
    <cellStyle name="Linked Cell 32" xfId="3664" xr:uid="{00000000-0005-0000-0000-00002F0E0000}"/>
    <cellStyle name="Linked Cell 33" xfId="3665" xr:uid="{00000000-0005-0000-0000-0000300E0000}"/>
    <cellStyle name="Linked Cell 34" xfId="3666" xr:uid="{00000000-0005-0000-0000-0000310E0000}"/>
    <cellStyle name="Linked Cell 4" xfId="3667" xr:uid="{00000000-0005-0000-0000-0000320E0000}"/>
    <cellStyle name="Linked Cell 4 2" xfId="3668" xr:uid="{00000000-0005-0000-0000-0000330E0000}"/>
    <cellStyle name="Linked Cell 4 3" xfId="3669" xr:uid="{00000000-0005-0000-0000-0000340E0000}"/>
    <cellStyle name="Linked Cell 5" xfId="3670" xr:uid="{00000000-0005-0000-0000-0000350E0000}"/>
    <cellStyle name="Linked Cell 5 2" xfId="3671" xr:uid="{00000000-0005-0000-0000-0000360E0000}"/>
    <cellStyle name="Linked Cell 5 3" xfId="3672" xr:uid="{00000000-0005-0000-0000-0000370E0000}"/>
    <cellStyle name="Linked Cell 6" xfId="3673" xr:uid="{00000000-0005-0000-0000-0000380E0000}"/>
    <cellStyle name="Linked Cell 6 2" xfId="3674" xr:uid="{00000000-0005-0000-0000-0000390E0000}"/>
    <cellStyle name="Linked Cell 6 3" xfId="3675" xr:uid="{00000000-0005-0000-0000-00003A0E0000}"/>
    <cellStyle name="Linked Cell 7" xfId="3676" xr:uid="{00000000-0005-0000-0000-00003B0E0000}"/>
    <cellStyle name="Linked Cell 7 2" xfId="3677" xr:uid="{00000000-0005-0000-0000-00003C0E0000}"/>
    <cellStyle name="Linked Cell 7 3" xfId="3678" xr:uid="{00000000-0005-0000-0000-00003D0E0000}"/>
    <cellStyle name="Linked Cell 8" xfId="3679" xr:uid="{00000000-0005-0000-0000-00003E0E0000}"/>
    <cellStyle name="Linked Cell 8 2" xfId="3680" xr:uid="{00000000-0005-0000-0000-00003F0E0000}"/>
    <cellStyle name="Linked Cell 8 3" xfId="3681" xr:uid="{00000000-0005-0000-0000-0000400E0000}"/>
    <cellStyle name="Linked Cell 9" xfId="3682" xr:uid="{00000000-0005-0000-0000-0000410E0000}"/>
    <cellStyle name="Linked Cell 9 2" xfId="3683" xr:uid="{00000000-0005-0000-0000-0000420E0000}"/>
    <cellStyle name="Linked Cell 9 3" xfId="3684" xr:uid="{00000000-0005-0000-0000-0000430E0000}"/>
    <cellStyle name="Neutral 10" xfId="3685" xr:uid="{00000000-0005-0000-0000-0000440E0000}"/>
    <cellStyle name="Neutral 10 2" xfId="3686" xr:uid="{00000000-0005-0000-0000-0000450E0000}"/>
    <cellStyle name="Neutral 10 3" xfId="3687" xr:uid="{00000000-0005-0000-0000-0000460E0000}"/>
    <cellStyle name="Neutral 11" xfId="3688" xr:uid="{00000000-0005-0000-0000-0000470E0000}"/>
    <cellStyle name="Neutral 11 2" xfId="3689" xr:uid="{00000000-0005-0000-0000-0000480E0000}"/>
    <cellStyle name="Neutral 11 3" xfId="3690" xr:uid="{00000000-0005-0000-0000-0000490E0000}"/>
    <cellStyle name="Neutral 12" xfId="3691" xr:uid="{00000000-0005-0000-0000-00004A0E0000}"/>
    <cellStyle name="Neutral 12 2" xfId="3692" xr:uid="{00000000-0005-0000-0000-00004B0E0000}"/>
    <cellStyle name="Neutral 12 3" xfId="3693" xr:uid="{00000000-0005-0000-0000-00004C0E0000}"/>
    <cellStyle name="Neutral 13" xfId="3694" xr:uid="{00000000-0005-0000-0000-00004D0E0000}"/>
    <cellStyle name="Neutral 13 2" xfId="3695" xr:uid="{00000000-0005-0000-0000-00004E0E0000}"/>
    <cellStyle name="Neutral 13 3" xfId="3696" xr:uid="{00000000-0005-0000-0000-00004F0E0000}"/>
    <cellStyle name="Neutral 14" xfId="3697" xr:uid="{00000000-0005-0000-0000-0000500E0000}"/>
    <cellStyle name="Neutral 14 2" xfId="3698" xr:uid="{00000000-0005-0000-0000-0000510E0000}"/>
    <cellStyle name="Neutral 14 3" xfId="3699" xr:uid="{00000000-0005-0000-0000-0000520E0000}"/>
    <cellStyle name="Neutral 15" xfId="3700" xr:uid="{00000000-0005-0000-0000-0000530E0000}"/>
    <cellStyle name="Neutral 15 2" xfId="3701" xr:uid="{00000000-0005-0000-0000-0000540E0000}"/>
    <cellStyle name="Neutral 15 3" xfId="3702" xr:uid="{00000000-0005-0000-0000-0000550E0000}"/>
    <cellStyle name="Neutral 15 4" xfId="3703" xr:uid="{00000000-0005-0000-0000-0000560E0000}"/>
    <cellStyle name="Neutral 15 5" xfId="3704" xr:uid="{00000000-0005-0000-0000-0000570E0000}"/>
    <cellStyle name="Neutral 15 6" xfId="3705" xr:uid="{00000000-0005-0000-0000-0000580E0000}"/>
    <cellStyle name="Neutral 15 7" xfId="3706" xr:uid="{00000000-0005-0000-0000-0000590E0000}"/>
    <cellStyle name="Neutral 16" xfId="3707" xr:uid="{00000000-0005-0000-0000-00005A0E0000}"/>
    <cellStyle name="Neutral 17" xfId="3708" xr:uid="{00000000-0005-0000-0000-00005B0E0000}"/>
    <cellStyle name="Neutral 18" xfId="3709" xr:uid="{00000000-0005-0000-0000-00005C0E0000}"/>
    <cellStyle name="Neutral 19" xfId="3710" xr:uid="{00000000-0005-0000-0000-00005D0E0000}"/>
    <cellStyle name="Neutral 2" xfId="3711" xr:uid="{00000000-0005-0000-0000-00005E0E0000}"/>
    <cellStyle name="Neutral 2 10" xfId="3712" xr:uid="{00000000-0005-0000-0000-00005F0E0000}"/>
    <cellStyle name="Neutral 2 11" xfId="3713" xr:uid="{00000000-0005-0000-0000-0000600E0000}"/>
    <cellStyle name="Neutral 2 12" xfId="3714" xr:uid="{00000000-0005-0000-0000-0000610E0000}"/>
    <cellStyle name="Neutral 2 13" xfId="3715" xr:uid="{00000000-0005-0000-0000-0000620E0000}"/>
    <cellStyle name="Neutral 2 14" xfId="3716" xr:uid="{00000000-0005-0000-0000-0000630E0000}"/>
    <cellStyle name="Neutral 2 2" xfId="3717" xr:uid="{00000000-0005-0000-0000-0000640E0000}"/>
    <cellStyle name="Neutral 2 3" xfId="3718" xr:uid="{00000000-0005-0000-0000-0000650E0000}"/>
    <cellStyle name="Neutral 2 4" xfId="3719" xr:uid="{00000000-0005-0000-0000-0000660E0000}"/>
    <cellStyle name="Neutral 2 5" xfId="3720" xr:uid="{00000000-0005-0000-0000-0000670E0000}"/>
    <cellStyle name="Neutral 2 6" xfId="3721" xr:uid="{00000000-0005-0000-0000-0000680E0000}"/>
    <cellStyle name="Neutral 2 7" xfId="3722" xr:uid="{00000000-0005-0000-0000-0000690E0000}"/>
    <cellStyle name="Neutral 2 8" xfId="3723" xr:uid="{00000000-0005-0000-0000-00006A0E0000}"/>
    <cellStyle name="Neutral 2 9" xfId="3724" xr:uid="{00000000-0005-0000-0000-00006B0E0000}"/>
    <cellStyle name="Neutral 20" xfId="3725" xr:uid="{00000000-0005-0000-0000-00006C0E0000}"/>
    <cellStyle name="Neutral 21" xfId="3726" xr:uid="{00000000-0005-0000-0000-00006D0E0000}"/>
    <cellStyle name="Neutral 22" xfId="3727" xr:uid="{00000000-0005-0000-0000-00006E0E0000}"/>
    <cellStyle name="Neutral 23" xfId="3728" xr:uid="{00000000-0005-0000-0000-00006F0E0000}"/>
    <cellStyle name="Neutral 24" xfId="3729" xr:uid="{00000000-0005-0000-0000-0000700E0000}"/>
    <cellStyle name="Neutral 25" xfId="3730" xr:uid="{00000000-0005-0000-0000-0000710E0000}"/>
    <cellStyle name="Neutral 26" xfId="3731" xr:uid="{00000000-0005-0000-0000-0000720E0000}"/>
    <cellStyle name="Neutral 27" xfId="3732" xr:uid="{00000000-0005-0000-0000-0000730E0000}"/>
    <cellStyle name="Neutral 28" xfId="3733" xr:uid="{00000000-0005-0000-0000-0000740E0000}"/>
    <cellStyle name="Neutral 29" xfId="3734" xr:uid="{00000000-0005-0000-0000-0000750E0000}"/>
    <cellStyle name="Neutral 3" xfId="3735" xr:uid="{00000000-0005-0000-0000-0000760E0000}"/>
    <cellStyle name="Neutral 3 2" xfId="3736" xr:uid="{00000000-0005-0000-0000-0000770E0000}"/>
    <cellStyle name="Neutral 3 3" xfId="3737" xr:uid="{00000000-0005-0000-0000-0000780E0000}"/>
    <cellStyle name="Neutral 30" xfId="3738" xr:uid="{00000000-0005-0000-0000-0000790E0000}"/>
    <cellStyle name="Neutral 31" xfId="3739" xr:uid="{00000000-0005-0000-0000-00007A0E0000}"/>
    <cellStyle name="Neutral 32" xfId="3740" xr:uid="{00000000-0005-0000-0000-00007B0E0000}"/>
    <cellStyle name="Neutral 33" xfId="3741" xr:uid="{00000000-0005-0000-0000-00007C0E0000}"/>
    <cellStyle name="Neutral 34" xfId="3742" xr:uid="{00000000-0005-0000-0000-00007D0E0000}"/>
    <cellStyle name="Neutral 4" xfId="3743" xr:uid="{00000000-0005-0000-0000-00007E0E0000}"/>
    <cellStyle name="Neutral 4 2" xfId="3744" xr:uid="{00000000-0005-0000-0000-00007F0E0000}"/>
    <cellStyle name="Neutral 4 3" xfId="3745" xr:uid="{00000000-0005-0000-0000-0000800E0000}"/>
    <cellStyle name="Neutral 5" xfId="3746" xr:uid="{00000000-0005-0000-0000-0000810E0000}"/>
    <cellStyle name="Neutral 5 2" xfId="3747" xr:uid="{00000000-0005-0000-0000-0000820E0000}"/>
    <cellStyle name="Neutral 5 3" xfId="3748" xr:uid="{00000000-0005-0000-0000-0000830E0000}"/>
    <cellStyle name="Neutral 6" xfId="3749" xr:uid="{00000000-0005-0000-0000-0000840E0000}"/>
    <cellStyle name="Neutral 6 2" xfId="3750" xr:uid="{00000000-0005-0000-0000-0000850E0000}"/>
    <cellStyle name="Neutral 6 3" xfId="3751" xr:uid="{00000000-0005-0000-0000-0000860E0000}"/>
    <cellStyle name="Neutral 7" xfId="3752" xr:uid="{00000000-0005-0000-0000-0000870E0000}"/>
    <cellStyle name="Neutral 7 2" xfId="3753" xr:uid="{00000000-0005-0000-0000-0000880E0000}"/>
    <cellStyle name="Neutral 7 3" xfId="3754" xr:uid="{00000000-0005-0000-0000-0000890E0000}"/>
    <cellStyle name="Neutral 8" xfId="3755" xr:uid="{00000000-0005-0000-0000-00008A0E0000}"/>
    <cellStyle name="Neutral 8 2" xfId="3756" xr:uid="{00000000-0005-0000-0000-00008B0E0000}"/>
    <cellStyle name="Neutral 8 3" xfId="3757" xr:uid="{00000000-0005-0000-0000-00008C0E0000}"/>
    <cellStyle name="Neutral 9" xfId="3758" xr:uid="{00000000-0005-0000-0000-00008D0E0000}"/>
    <cellStyle name="Neutral 9 2" xfId="3759" xr:uid="{00000000-0005-0000-0000-00008E0E0000}"/>
    <cellStyle name="Neutral 9 3" xfId="3760" xr:uid="{00000000-0005-0000-0000-00008F0E0000}"/>
    <cellStyle name="Normal" xfId="0" builtinId="0"/>
    <cellStyle name="Normal 10" xfId="36" xr:uid="{00000000-0005-0000-0000-0000910E0000}"/>
    <cellStyle name="Normal 10 10" xfId="3762" xr:uid="{00000000-0005-0000-0000-0000920E0000}"/>
    <cellStyle name="Normal 10 11" xfId="3763" xr:uid="{00000000-0005-0000-0000-0000930E0000}"/>
    <cellStyle name="Normal 10 12" xfId="3764" xr:uid="{00000000-0005-0000-0000-0000940E0000}"/>
    <cellStyle name="Normal 10 13" xfId="3761" xr:uid="{00000000-0005-0000-0000-0000950E0000}"/>
    <cellStyle name="Normal 10 2" xfId="3765" xr:uid="{00000000-0005-0000-0000-0000960E0000}"/>
    <cellStyle name="Normal 10 3" xfId="3766" xr:uid="{00000000-0005-0000-0000-0000970E0000}"/>
    <cellStyle name="Normal 10 4" xfId="3767" xr:uid="{00000000-0005-0000-0000-0000980E0000}"/>
    <cellStyle name="Normal 10 5" xfId="3768" xr:uid="{00000000-0005-0000-0000-0000990E0000}"/>
    <cellStyle name="Normal 10 6" xfId="3769" xr:uid="{00000000-0005-0000-0000-00009A0E0000}"/>
    <cellStyle name="Normal 10 7" xfId="3770" xr:uid="{00000000-0005-0000-0000-00009B0E0000}"/>
    <cellStyle name="Normal 10 8" xfId="3771" xr:uid="{00000000-0005-0000-0000-00009C0E0000}"/>
    <cellStyle name="Normal 10 9" xfId="3772" xr:uid="{00000000-0005-0000-0000-00009D0E0000}"/>
    <cellStyle name="Normal 100" xfId="3773" xr:uid="{00000000-0005-0000-0000-00009E0E0000}"/>
    <cellStyle name="Normal 101" xfId="3774" xr:uid="{00000000-0005-0000-0000-00009F0E0000}"/>
    <cellStyle name="Normal 102" xfId="3775" xr:uid="{00000000-0005-0000-0000-0000A00E0000}"/>
    <cellStyle name="Normal 103" xfId="3776" xr:uid="{00000000-0005-0000-0000-0000A10E0000}"/>
    <cellStyle name="Normal 104" xfId="3777" xr:uid="{00000000-0005-0000-0000-0000A20E0000}"/>
    <cellStyle name="Normal 105" xfId="3778" xr:uid="{00000000-0005-0000-0000-0000A30E0000}"/>
    <cellStyle name="Normal 106" xfId="3779" xr:uid="{00000000-0005-0000-0000-0000A40E0000}"/>
    <cellStyle name="Normal 106 2" xfId="3780" xr:uid="{00000000-0005-0000-0000-0000A50E0000}"/>
    <cellStyle name="Normal 107" xfId="3781" xr:uid="{00000000-0005-0000-0000-0000A60E0000}"/>
    <cellStyle name="Normal 107 2" xfId="3782" xr:uid="{00000000-0005-0000-0000-0000A70E0000}"/>
    <cellStyle name="Normal 108" xfId="57076" xr:uid="{00000000-0005-0000-0000-0000A80E0000}"/>
    <cellStyle name="Normal 109" xfId="57077" xr:uid="{00000000-0005-0000-0000-0000A90E0000}"/>
    <cellStyle name="Normal 11" xfId="19" xr:uid="{00000000-0005-0000-0000-0000AA0E0000}"/>
    <cellStyle name="Normal 11 10" xfId="3784" xr:uid="{00000000-0005-0000-0000-0000AB0E0000}"/>
    <cellStyle name="Normal 11 10 10" xfId="3785" xr:uid="{00000000-0005-0000-0000-0000AC0E0000}"/>
    <cellStyle name="Normal 11 10 11" xfId="3786" xr:uid="{00000000-0005-0000-0000-0000AD0E0000}"/>
    <cellStyle name="Normal 11 10 12" xfId="3787" xr:uid="{00000000-0005-0000-0000-0000AE0E0000}"/>
    <cellStyle name="Normal 11 10 13" xfId="3788" xr:uid="{00000000-0005-0000-0000-0000AF0E0000}"/>
    <cellStyle name="Normal 11 10 14" xfId="3789" xr:uid="{00000000-0005-0000-0000-0000B00E0000}"/>
    <cellStyle name="Normal 11 10 2" xfId="3790" xr:uid="{00000000-0005-0000-0000-0000B10E0000}"/>
    <cellStyle name="Normal 11 10 2 2" xfId="3791" xr:uid="{00000000-0005-0000-0000-0000B20E0000}"/>
    <cellStyle name="Normal 11 10 2 2 2" xfId="3792" xr:uid="{00000000-0005-0000-0000-0000B30E0000}"/>
    <cellStyle name="Normal 11 10 2 2 3" xfId="3793" xr:uid="{00000000-0005-0000-0000-0000B40E0000}"/>
    <cellStyle name="Normal 11 10 2 3" xfId="3794" xr:uid="{00000000-0005-0000-0000-0000B50E0000}"/>
    <cellStyle name="Normal 11 10 3" xfId="3795" xr:uid="{00000000-0005-0000-0000-0000B60E0000}"/>
    <cellStyle name="Normal 11 10 4" xfId="3796" xr:uid="{00000000-0005-0000-0000-0000B70E0000}"/>
    <cellStyle name="Normal 11 10 5" xfId="3797" xr:uid="{00000000-0005-0000-0000-0000B80E0000}"/>
    <cellStyle name="Normal 11 10 6" xfId="3798" xr:uid="{00000000-0005-0000-0000-0000B90E0000}"/>
    <cellStyle name="Normal 11 10 7" xfId="3799" xr:uid="{00000000-0005-0000-0000-0000BA0E0000}"/>
    <cellStyle name="Normal 11 10 8" xfId="3800" xr:uid="{00000000-0005-0000-0000-0000BB0E0000}"/>
    <cellStyle name="Normal 11 10 9" xfId="3801" xr:uid="{00000000-0005-0000-0000-0000BC0E0000}"/>
    <cellStyle name="Normal 11 11" xfId="3802" xr:uid="{00000000-0005-0000-0000-0000BD0E0000}"/>
    <cellStyle name="Normal 11 12" xfId="3803" xr:uid="{00000000-0005-0000-0000-0000BE0E0000}"/>
    <cellStyle name="Normal 11 13" xfId="3804" xr:uid="{00000000-0005-0000-0000-0000BF0E0000}"/>
    <cellStyle name="Normal 11 13 2" xfId="3805" xr:uid="{00000000-0005-0000-0000-0000C00E0000}"/>
    <cellStyle name="Normal 11 13 2 2" xfId="3806" xr:uid="{00000000-0005-0000-0000-0000C10E0000}"/>
    <cellStyle name="Normal 11 13 2 3" xfId="3807" xr:uid="{00000000-0005-0000-0000-0000C20E0000}"/>
    <cellStyle name="Normal 11 13 3" xfId="3808" xr:uid="{00000000-0005-0000-0000-0000C30E0000}"/>
    <cellStyle name="Normal 11 14" xfId="3809" xr:uid="{00000000-0005-0000-0000-0000C40E0000}"/>
    <cellStyle name="Normal 11 14 2" xfId="3810" xr:uid="{00000000-0005-0000-0000-0000C50E0000}"/>
    <cellStyle name="Normal 11 14 2 2" xfId="3811" xr:uid="{00000000-0005-0000-0000-0000C60E0000}"/>
    <cellStyle name="Normal 11 14 2 3" xfId="3812" xr:uid="{00000000-0005-0000-0000-0000C70E0000}"/>
    <cellStyle name="Normal 11 14 3" xfId="3813" xr:uid="{00000000-0005-0000-0000-0000C80E0000}"/>
    <cellStyle name="Normal 11 15" xfId="3814" xr:uid="{00000000-0005-0000-0000-0000C90E0000}"/>
    <cellStyle name="Normal 11 16" xfId="3815" xr:uid="{00000000-0005-0000-0000-0000CA0E0000}"/>
    <cellStyle name="Normal 11 17" xfId="3816" xr:uid="{00000000-0005-0000-0000-0000CB0E0000}"/>
    <cellStyle name="Normal 11 18" xfId="3817" xr:uid="{00000000-0005-0000-0000-0000CC0E0000}"/>
    <cellStyle name="Normal 11 19" xfId="3818" xr:uid="{00000000-0005-0000-0000-0000CD0E0000}"/>
    <cellStyle name="Normal 11 2" xfId="3819" xr:uid="{00000000-0005-0000-0000-0000CE0E0000}"/>
    <cellStyle name="Normal 11 20" xfId="3820" xr:uid="{00000000-0005-0000-0000-0000CF0E0000}"/>
    <cellStyle name="Normal 11 21" xfId="3821" xr:uid="{00000000-0005-0000-0000-0000D00E0000}"/>
    <cellStyle name="Normal 11 22" xfId="3822" xr:uid="{00000000-0005-0000-0000-0000D10E0000}"/>
    <cellStyle name="Normal 11 23" xfId="3823" xr:uid="{00000000-0005-0000-0000-0000D20E0000}"/>
    <cellStyle name="Normal 11 24" xfId="3824" xr:uid="{00000000-0005-0000-0000-0000D30E0000}"/>
    <cellStyle name="Normal 11 25" xfId="3783" xr:uid="{00000000-0005-0000-0000-0000D40E0000}"/>
    <cellStyle name="Normal 11 3" xfId="3825" xr:uid="{00000000-0005-0000-0000-0000D50E0000}"/>
    <cellStyle name="Normal 11 4" xfId="3826" xr:uid="{00000000-0005-0000-0000-0000D60E0000}"/>
    <cellStyle name="Normal 11 5" xfId="3827" xr:uid="{00000000-0005-0000-0000-0000D70E0000}"/>
    <cellStyle name="Normal 11 6" xfId="3828" xr:uid="{00000000-0005-0000-0000-0000D80E0000}"/>
    <cellStyle name="Normal 11 7" xfId="3829" xr:uid="{00000000-0005-0000-0000-0000D90E0000}"/>
    <cellStyle name="Normal 11 8" xfId="3830" xr:uid="{00000000-0005-0000-0000-0000DA0E0000}"/>
    <cellStyle name="Normal 11 9" xfId="3831" xr:uid="{00000000-0005-0000-0000-0000DB0E0000}"/>
    <cellStyle name="Normal 110" xfId="57078" xr:uid="{00000000-0005-0000-0000-0000DC0E0000}"/>
    <cellStyle name="Normal 111" xfId="57079" xr:uid="{00000000-0005-0000-0000-0000DD0E0000}"/>
    <cellStyle name="Normal 112" xfId="57080" xr:uid="{00000000-0005-0000-0000-0000DE0E0000}"/>
    <cellStyle name="Normal 12" xfId="20" xr:uid="{00000000-0005-0000-0000-0000DF0E0000}"/>
    <cellStyle name="Normal 12 10" xfId="3833" xr:uid="{00000000-0005-0000-0000-0000E00E0000}"/>
    <cellStyle name="Normal 12 11" xfId="3834" xr:uid="{00000000-0005-0000-0000-0000E10E0000}"/>
    <cellStyle name="Normal 12 11 2" xfId="3835" xr:uid="{00000000-0005-0000-0000-0000E20E0000}"/>
    <cellStyle name="Normal 12 11 2 2" xfId="3836" xr:uid="{00000000-0005-0000-0000-0000E30E0000}"/>
    <cellStyle name="Normal 12 11 2 3" xfId="3837" xr:uid="{00000000-0005-0000-0000-0000E40E0000}"/>
    <cellStyle name="Normal 12 11 3" xfId="3838" xr:uid="{00000000-0005-0000-0000-0000E50E0000}"/>
    <cellStyle name="Normal 12 12" xfId="3839" xr:uid="{00000000-0005-0000-0000-0000E60E0000}"/>
    <cellStyle name="Normal 12 12 2" xfId="3840" xr:uid="{00000000-0005-0000-0000-0000E70E0000}"/>
    <cellStyle name="Normal 12 12 2 2" xfId="3841" xr:uid="{00000000-0005-0000-0000-0000E80E0000}"/>
    <cellStyle name="Normal 12 12 2 3" xfId="3842" xr:uid="{00000000-0005-0000-0000-0000E90E0000}"/>
    <cellStyle name="Normal 12 12 3" xfId="3843" xr:uid="{00000000-0005-0000-0000-0000EA0E0000}"/>
    <cellStyle name="Normal 12 13" xfId="3844" xr:uid="{00000000-0005-0000-0000-0000EB0E0000}"/>
    <cellStyle name="Normal 12 14" xfId="3845" xr:uid="{00000000-0005-0000-0000-0000EC0E0000}"/>
    <cellStyle name="Normal 12 15" xfId="3846" xr:uid="{00000000-0005-0000-0000-0000ED0E0000}"/>
    <cellStyle name="Normal 12 16" xfId="3847" xr:uid="{00000000-0005-0000-0000-0000EE0E0000}"/>
    <cellStyle name="Normal 12 17" xfId="3848" xr:uid="{00000000-0005-0000-0000-0000EF0E0000}"/>
    <cellStyle name="Normal 12 18" xfId="3849" xr:uid="{00000000-0005-0000-0000-0000F00E0000}"/>
    <cellStyle name="Normal 12 19" xfId="3850" xr:uid="{00000000-0005-0000-0000-0000F10E0000}"/>
    <cellStyle name="Normal 12 2" xfId="3851" xr:uid="{00000000-0005-0000-0000-0000F20E0000}"/>
    <cellStyle name="Normal 12 20" xfId="3852" xr:uid="{00000000-0005-0000-0000-0000F30E0000}"/>
    <cellStyle name="Normal 12 21" xfId="3853" xr:uid="{00000000-0005-0000-0000-0000F40E0000}"/>
    <cellStyle name="Normal 12 22" xfId="3854" xr:uid="{00000000-0005-0000-0000-0000F50E0000}"/>
    <cellStyle name="Normal 12 23" xfId="3832" xr:uid="{00000000-0005-0000-0000-0000F60E0000}"/>
    <cellStyle name="Normal 12 3" xfId="3855" xr:uid="{00000000-0005-0000-0000-0000F70E0000}"/>
    <cellStyle name="Normal 12 4" xfId="3856" xr:uid="{00000000-0005-0000-0000-0000F80E0000}"/>
    <cellStyle name="Normal 12 5" xfId="3857" xr:uid="{00000000-0005-0000-0000-0000F90E0000}"/>
    <cellStyle name="Normal 12 6" xfId="3858" xr:uid="{00000000-0005-0000-0000-0000FA0E0000}"/>
    <cellStyle name="Normal 12 7" xfId="3859" xr:uid="{00000000-0005-0000-0000-0000FB0E0000}"/>
    <cellStyle name="Normal 12 8" xfId="3860" xr:uid="{00000000-0005-0000-0000-0000FC0E0000}"/>
    <cellStyle name="Normal 12 8 10" xfId="3861" xr:uid="{00000000-0005-0000-0000-0000FD0E0000}"/>
    <cellStyle name="Normal 12 8 11" xfId="3862" xr:uid="{00000000-0005-0000-0000-0000FE0E0000}"/>
    <cellStyle name="Normal 12 8 12" xfId="3863" xr:uid="{00000000-0005-0000-0000-0000FF0E0000}"/>
    <cellStyle name="Normal 12 8 13" xfId="3864" xr:uid="{00000000-0005-0000-0000-0000000F0000}"/>
    <cellStyle name="Normal 12 8 14" xfId="3865" xr:uid="{00000000-0005-0000-0000-0000010F0000}"/>
    <cellStyle name="Normal 12 8 2" xfId="3866" xr:uid="{00000000-0005-0000-0000-0000020F0000}"/>
    <cellStyle name="Normal 12 8 2 2" xfId="3867" xr:uid="{00000000-0005-0000-0000-0000030F0000}"/>
    <cellStyle name="Normal 12 8 2 2 2" xfId="3868" xr:uid="{00000000-0005-0000-0000-0000040F0000}"/>
    <cellStyle name="Normal 12 8 2 2 3" xfId="3869" xr:uid="{00000000-0005-0000-0000-0000050F0000}"/>
    <cellStyle name="Normal 12 8 2 3" xfId="3870" xr:uid="{00000000-0005-0000-0000-0000060F0000}"/>
    <cellStyle name="Normal 12 8 3" xfId="3871" xr:uid="{00000000-0005-0000-0000-0000070F0000}"/>
    <cellStyle name="Normal 12 8 4" xfId="3872" xr:uid="{00000000-0005-0000-0000-0000080F0000}"/>
    <cellStyle name="Normal 12 8 5" xfId="3873" xr:uid="{00000000-0005-0000-0000-0000090F0000}"/>
    <cellStyle name="Normal 12 8 6" xfId="3874" xr:uid="{00000000-0005-0000-0000-00000A0F0000}"/>
    <cellStyle name="Normal 12 8 7" xfId="3875" xr:uid="{00000000-0005-0000-0000-00000B0F0000}"/>
    <cellStyle name="Normal 12 8 8" xfId="3876" xr:uid="{00000000-0005-0000-0000-00000C0F0000}"/>
    <cellStyle name="Normal 12 8 9" xfId="3877" xr:uid="{00000000-0005-0000-0000-00000D0F0000}"/>
    <cellStyle name="Normal 12 9" xfId="3878" xr:uid="{00000000-0005-0000-0000-00000E0F0000}"/>
    <cellStyle name="Normal 13" xfId="21" xr:uid="{00000000-0005-0000-0000-00000F0F0000}"/>
    <cellStyle name="Normal 13 10" xfId="3880" xr:uid="{00000000-0005-0000-0000-0000100F0000}"/>
    <cellStyle name="Normal 13 10 10" xfId="3881" xr:uid="{00000000-0005-0000-0000-0000110F0000}"/>
    <cellStyle name="Normal 13 10 11" xfId="3882" xr:uid="{00000000-0005-0000-0000-0000120F0000}"/>
    <cellStyle name="Normal 13 10 12" xfId="3883" xr:uid="{00000000-0005-0000-0000-0000130F0000}"/>
    <cellStyle name="Normal 13 10 13" xfId="3884" xr:uid="{00000000-0005-0000-0000-0000140F0000}"/>
    <cellStyle name="Normal 13 10 14" xfId="3885" xr:uid="{00000000-0005-0000-0000-0000150F0000}"/>
    <cellStyle name="Normal 13 10 2" xfId="3886" xr:uid="{00000000-0005-0000-0000-0000160F0000}"/>
    <cellStyle name="Normal 13 10 2 2" xfId="3887" xr:uid="{00000000-0005-0000-0000-0000170F0000}"/>
    <cellStyle name="Normal 13 10 2 2 2" xfId="3888" xr:uid="{00000000-0005-0000-0000-0000180F0000}"/>
    <cellStyle name="Normal 13 10 2 2 3" xfId="3889" xr:uid="{00000000-0005-0000-0000-0000190F0000}"/>
    <cellStyle name="Normal 13 10 2 3" xfId="3890" xr:uid="{00000000-0005-0000-0000-00001A0F0000}"/>
    <cellStyle name="Normal 13 10 3" xfId="3891" xr:uid="{00000000-0005-0000-0000-00001B0F0000}"/>
    <cellStyle name="Normal 13 10 4" xfId="3892" xr:uid="{00000000-0005-0000-0000-00001C0F0000}"/>
    <cellStyle name="Normal 13 10 5" xfId="3893" xr:uid="{00000000-0005-0000-0000-00001D0F0000}"/>
    <cellStyle name="Normal 13 10 6" xfId="3894" xr:uid="{00000000-0005-0000-0000-00001E0F0000}"/>
    <cellStyle name="Normal 13 10 7" xfId="3895" xr:uid="{00000000-0005-0000-0000-00001F0F0000}"/>
    <cellStyle name="Normal 13 10 8" xfId="3896" xr:uid="{00000000-0005-0000-0000-0000200F0000}"/>
    <cellStyle name="Normal 13 10 9" xfId="3897" xr:uid="{00000000-0005-0000-0000-0000210F0000}"/>
    <cellStyle name="Normal 13 11" xfId="3898" xr:uid="{00000000-0005-0000-0000-0000220F0000}"/>
    <cellStyle name="Normal 13 12" xfId="3899" xr:uid="{00000000-0005-0000-0000-0000230F0000}"/>
    <cellStyle name="Normal 13 13" xfId="3900" xr:uid="{00000000-0005-0000-0000-0000240F0000}"/>
    <cellStyle name="Normal 13 13 2" xfId="3901" xr:uid="{00000000-0005-0000-0000-0000250F0000}"/>
    <cellStyle name="Normal 13 13 2 2" xfId="3902" xr:uid="{00000000-0005-0000-0000-0000260F0000}"/>
    <cellStyle name="Normal 13 13 2 3" xfId="3903" xr:uid="{00000000-0005-0000-0000-0000270F0000}"/>
    <cellStyle name="Normal 13 13 3" xfId="3904" xr:uid="{00000000-0005-0000-0000-0000280F0000}"/>
    <cellStyle name="Normal 13 14" xfId="3905" xr:uid="{00000000-0005-0000-0000-0000290F0000}"/>
    <cellStyle name="Normal 13 14 2" xfId="3906" xr:uid="{00000000-0005-0000-0000-00002A0F0000}"/>
    <cellStyle name="Normal 13 14 2 2" xfId="3907" xr:uid="{00000000-0005-0000-0000-00002B0F0000}"/>
    <cellStyle name="Normal 13 14 2 3" xfId="3908" xr:uid="{00000000-0005-0000-0000-00002C0F0000}"/>
    <cellStyle name="Normal 13 14 3" xfId="3909" xr:uid="{00000000-0005-0000-0000-00002D0F0000}"/>
    <cellStyle name="Normal 13 15" xfId="3910" xr:uid="{00000000-0005-0000-0000-00002E0F0000}"/>
    <cellStyle name="Normal 13 16" xfId="3911" xr:uid="{00000000-0005-0000-0000-00002F0F0000}"/>
    <cellStyle name="Normal 13 17" xfId="3912" xr:uid="{00000000-0005-0000-0000-0000300F0000}"/>
    <cellStyle name="Normal 13 18" xfId="3913" xr:uid="{00000000-0005-0000-0000-0000310F0000}"/>
    <cellStyle name="Normal 13 19" xfId="3914" xr:uid="{00000000-0005-0000-0000-0000320F0000}"/>
    <cellStyle name="Normal 13 2" xfId="3915" xr:uid="{00000000-0005-0000-0000-0000330F0000}"/>
    <cellStyle name="Normal 13 20" xfId="3916" xr:uid="{00000000-0005-0000-0000-0000340F0000}"/>
    <cellStyle name="Normal 13 21" xfId="3917" xr:uid="{00000000-0005-0000-0000-0000350F0000}"/>
    <cellStyle name="Normal 13 22" xfId="3918" xr:uid="{00000000-0005-0000-0000-0000360F0000}"/>
    <cellStyle name="Normal 13 23" xfId="3919" xr:uid="{00000000-0005-0000-0000-0000370F0000}"/>
    <cellStyle name="Normal 13 24" xfId="3920" xr:uid="{00000000-0005-0000-0000-0000380F0000}"/>
    <cellStyle name="Normal 13 25" xfId="3879" xr:uid="{00000000-0005-0000-0000-0000390F0000}"/>
    <cellStyle name="Normal 13 3" xfId="3921" xr:uid="{00000000-0005-0000-0000-00003A0F0000}"/>
    <cellStyle name="Normal 13 4" xfId="3922" xr:uid="{00000000-0005-0000-0000-00003B0F0000}"/>
    <cellStyle name="Normal 13 5" xfId="3923" xr:uid="{00000000-0005-0000-0000-00003C0F0000}"/>
    <cellStyle name="Normal 13 6" xfId="3924" xr:uid="{00000000-0005-0000-0000-00003D0F0000}"/>
    <cellStyle name="Normal 13 7" xfId="3925" xr:uid="{00000000-0005-0000-0000-00003E0F0000}"/>
    <cellStyle name="Normal 13 8" xfId="3926" xr:uid="{00000000-0005-0000-0000-00003F0F0000}"/>
    <cellStyle name="Normal 13 9" xfId="3927" xr:uid="{00000000-0005-0000-0000-0000400F0000}"/>
    <cellStyle name="Normal 14" xfId="37" xr:uid="{00000000-0005-0000-0000-0000410F0000}"/>
    <cellStyle name="Normal 14 10" xfId="3929" xr:uid="{00000000-0005-0000-0000-0000420F0000}"/>
    <cellStyle name="Normal 14 10 10" xfId="3930" xr:uid="{00000000-0005-0000-0000-0000430F0000}"/>
    <cellStyle name="Normal 14 10 11" xfId="3931" xr:uid="{00000000-0005-0000-0000-0000440F0000}"/>
    <cellStyle name="Normal 14 10 12" xfId="3932" xr:uid="{00000000-0005-0000-0000-0000450F0000}"/>
    <cellStyle name="Normal 14 10 13" xfId="3933" xr:uid="{00000000-0005-0000-0000-0000460F0000}"/>
    <cellStyle name="Normal 14 10 14" xfId="3934" xr:uid="{00000000-0005-0000-0000-0000470F0000}"/>
    <cellStyle name="Normal 14 10 2" xfId="3935" xr:uid="{00000000-0005-0000-0000-0000480F0000}"/>
    <cellStyle name="Normal 14 10 2 2" xfId="3936" xr:uid="{00000000-0005-0000-0000-0000490F0000}"/>
    <cellStyle name="Normal 14 10 2 2 2" xfId="3937" xr:uid="{00000000-0005-0000-0000-00004A0F0000}"/>
    <cellStyle name="Normal 14 10 2 2 3" xfId="3938" xr:uid="{00000000-0005-0000-0000-00004B0F0000}"/>
    <cellStyle name="Normal 14 10 2 3" xfId="3939" xr:uid="{00000000-0005-0000-0000-00004C0F0000}"/>
    <cellStyle name="Normal 14 10 3" xfId="3940" xr:uid="{00000000-0005-0000-0000-00004D0F0000}"/>
    <cellStyle name="Normal 14 10 4" xfId="3941" xr:uid="{00000000-0005-0000-0000-00004E0F0000}"/>
    <cellStyle name="Normal 14 10 5" xfId="3942" xr:uid="{00000000-0005-0000-0000-00004F0F0000}"/>
    <cellStyle name="Normal 14 10 6" xfId="3943" xr:uid="{00000000-0005-0000-0000-0000500F0000}"/>
    <cellStyle name="Normal 14 10 7" xfId="3944" xr:uid="{00000000-0005-0000-0000-0000510F0000}"/>
    <cellStyle name="Normal 14 10 8" xfId="3945" xr:uid="{00000000-0005-0000-0000-0000520F0000}"/>
    <cellStyle name="Normal 14 10 9" xfId="3946" xr:uid="{00000000-0005-0000-0000-0000530F0000}"/>
    <cellStyle name="Normal 14 11" xfId="3947" xr:uid="{00000000-0005-0000-0000-0000540F0000}"/>
    <cellStyle name="Normal 14 12" xfId="3948" xr:uid="{00000000-0005-0000-0000-0000550F0000}"/>
    <cellStyle name="Normal 14 13" xfId="3949" xr:uid="{00000000-0005-0000-0000-0000560F0000}"/>
    <cellStyle name="Normal 14 13 2" xfId="3950" xr:uid="{00000000-0005-0000-0000-0000570F0000}"/>
    <cellStyle name="Normal 14 13 2 2" xfId="3951" xr:uid="{00000000-0005-0000-0000-0000580F0000}"/>
    <cellStyle name="Normal 14 13 2 3" xfId="3952" xr:uid="{00000000-0005-0000-0000-0000590F0000}"/>
    <cellStyle name="Normal 14 13 3" xfId="3953" xr:uid="{00000000-0005-0000-0000-00005A0F0000}"/>
    <cellStyle name="Normal 14 14" xfId="3954" xr:uid="{00000000-0005-0000-0000-00005B0F0000}"/>
    <cellStyle name="Normal 14 14 2" xfId="3955" xr:uid="{00000000-0005-0000-0000-00005C0F0000}"/>
    <cellStyle name="Normal 14 14 2 2" xfId="3956" xr:uid="{00000000-0005-0000-0000-00005D0F0000}"/>
    <cellStyle name="Normal 14 14 2 3" xfId="3957" xr:uid="{00000000-0005-0000-0000-00005E0F0000}"/>
    <cellStyle name="Normal 14 14 3" xfId="3958" xr:uid="{00000000-0005-0000-0000-00005F0F0000}"/>
    <cellStyle name="Normal 14 15" xfId="3959" xr:uid="{00000000-0005-0000-0000-0000600F0000}"/>
    <cellStyle name="Normal 14 16" xfId="3960" xr:uid="{00000000-0005-0000-0000-0000610F0000}"/>
    <cellStyle name="Normal 14 17" xfId="3961" xr:uid="{00000000-0005-0000-0000-0000620F0000}"/>
    <cellStyle name="Normal 14 18" xfId="3962" xr:uid="{00000000-0005-0000-0000-0000630F0000}"/>
    <cellStyle name="Normal 14 19" xfId="3963" xr:uid="{00000000-0005-0000-0000-0000640F0000}"/>
    <cellStyle name="Normal 14 2" xfId="3964" xr:uid="{00000000-0005-0000-0000-0000650F0000}"/>
    <cellStyle name="Normal 14 20" xfId="3965" xr:uid="{00000000-0005-0000-0000-0000660F0000}"/>
    <cellStyle name="Normal 14 21" xfId="3966" xr:uid="{00000000-0005-0000-0000-0000670F0000}"/>
    <cellStyle name="Normal 14 22" xfId="3967" xr:uid="{00000000-0005-0000-0000-0000680F0000}"/>
    <cellStyle name="Normal 14 23" xfId="3968" xr:uid="{00000000-0005-0000-0000-0000690F0000}"/>
    <cellStyle name="Normal 14 24" xfId="3969" xr:uid="{00000000-0005-0000-0000-00006A0F0000}"/>
    <cellStyle name="Normal 14 25" xfId="3928" xr:uid="{00000000-0005-0000-0000-00006B0F0000}"/>
    <cellStyle name="Normal 14 3" xfId="3970" xr:uid="{00000000-0005-0000-0000-00006C0F0000}"/>
    <cellStyle name="Normal 14 4" xfId="3971" xr:uid="{00000000-0005-0000-0000-00006D0F0000}"/>
    <cellStyle name="Normal 14 5" xfId="3972" xr:uid="{00000000-0005-0000-0000-00006E0F0000}"/>
    <cellStyle name="Normal 14 6" xfId="3973" xr:uid="{00000000-0005-0000-0000-00006F0F0000}"/>
    <cellStyle name="Normal 14 7" xfId="3974" xr:uid="{00000000-0005-0000-0000-0000700F0000}"/>
    <cellStyle name="Normal 14 8" xfId="3975" xr:uid="{00000000-0005-0000-0000-0000710F0000}"/>
    <cellStyle name="Normal 14 9" xfId="3976" xr:uid="{00000000-0005-0000-0000-0000720F0000}"/>
    <cellStyle name="Normal 15" xfId="34" xr:uid="{00000000-0005-0000-0000-0000730F0000}"/>
    <cellStyle name="Normal 15 10" xfId="3978" xr:uid="{00000000-0005-0000-0000-0000740F0000}"/>
    <cellStyle name="Normal 15 11" xfId="3979" xr:uid="{00000000-0005-0000-0000-0000750F0000}"/>
    <cellStyle name="Normal 15 11 2" xfId="3980" xr:uid="{00000000-0005-0000-0000-0000760F0000}"/>
    <cellStyle name="Normal 15 11 2 2" xfId="3981" xr:uid="{00000000-0005-0000-0000-0000770F0000}"/>
    <cellStyle name="Normal 15 11 2 3" xfId="3982" xr:uid="{00000000-0005-0000-0000-0000780F0000}"/>
    <cellStyle name="Normal 15 11 3" xfId="3983" xr:uid="{00000000-0005-0000-0000-0000790F0000}"/>
    <cellStyle name="Normal 15 12" xfId="3984" xr:uid="{00000000-0005-0000-0000-00007A0F0000}"/>
    <cellStyle name="Normal 15 12 2" xfId="3985" xr:uid="{00000000-0005-0000-0000-00007B0F0000}"/>
    <cellStyle name="Normal 15 12 2 2" xfId="3986" xr:uid="{00000000-0005-0000-0000-00007C0F0000}"/>
    <cellStyle name="Normal 15 12 2 3" xfId="3987" xr:uid="{00000000-0005-0000-0000-00007D0F0000}"/>
    <cellStyle name="Normal 15 12 3" xfId="3988" xr:uid="{00000000-0005-0000-0000-00007E0F0000}"/>
    <cellStyle name="Normal 15 13" xfId="3989" xr:uid="{00000000-0005-0000-0000-00007F0F0000}"/>
    <cellStyle name="Normal 15 14" xfId="3990" xr:uid="{00000000-0005-0000-0000-0000800F0000}"/>
    <cellStyle name="Normal 15 15" xfId="3991" xr:uid="{00000000-0005-0000-0000-0000810F0000}"/>
    <cellStyle name="Normal 15 16" xfId="3992" xr:uid="{00000000-0005-0000-0000-0000820F0000}"/>
    <cellStyle name="Normal 15 17" xfId="3993" xr:uid="{00000000-0005-0000-0000-0000830F0000}"/>
    <cellStyle name="Normal 15 18" xfId="3994" xr:uid="{00000000-0005-0000-0000-0000840F0000}"/>
    <cellStyle name="Normal 15 19" xfId="3995" xr:uid="{00000000-0005-0000-0000-0000850F0000}"/>
    <cellStyle name="Normal 15 2" xfId="3996" xr:uid="{00000000-0005-0000-0000-0000860F0000}"/>
    <cellStyle name="Normal 15 20" xfId="3997" xr:uid="{00000000-0005-0000-0000-0000870F0000}"/>
    <cellStyle name="Normal 15 21" xfId="3998" xr:uid="{00000000-0005-0000-0000-0000880F0000}"/>
    <cellStyle name="Normal 15 22" xfId="3999" xr:uid="{00000000-0005-0000-0000-0000890F0000}"/>
    <cellStyle name="Normal 15 23" xfId="3977" xr:uid="{00000000-0005-0000-0000-00008A0F0000}"/>
    <cellStyle name="Normal 15 3" xfId="4000" xr:uid="{00000000-0005-0000-0000-00008B0F0000}"/>
    <cellStyle name="Normal 15 4" xfId="4001" xr:uid="{00000000-0005-0000-0000-00008C0F0000}"/>
    <cellStyle name="Normal 15 5" xfId="4002" xr:uid="{00000000-0005-0000-0000-00008D0F0000}"/>
    <cellStyle name="Normal 15 6" xfId="4003" xr:uid="{00000000-0005-0000-0000-00008E0F0000}"/>
    <cellStyle name="Normal 15 7" xfId="4004" xr:uid="{00000000-0005-0000-0000-00008F0F0000}"/>
    <cellStyle name="Normal 15 8" xfId="4005" xr:uid="{00000000-0005-0000-0000-0000900F0000}"/>
    <cellStyle name="Normal 15 8 10" xfId="4006" xr:uid="{00000000-0005-0000-0000-0000910F0000}"/>
    <cellStyle name="Normal 15 8 11" xfId="4007" xr:uid="{00000000-0005-0000-0000-0000920F0000}"/>
    <cellStyle name="Normal 15 8 12" xfId="4008" xr:uid="{00000000-0005-0000-0000-0000930F0000}"/>
    <cellStyle name="Normal 15 8 13" xfId="4009" xr:uid="{00000000-0005-0000-0000-0000940F0000}"/>
    <cellStyle name="Normal 15 8 14" xfId="4010" xr:uid="{00000000-0005-0000-0000-0000950F0000}"/>
    <cellStyle name="Normal 15 8 2" xfId="4011" xr:uid="{00000000-0005-0000-0000-0000960F0000}"/>
    <cellStyle name="Normal 15 8 2 2" xfId="4012" xr:uid="{00000000-0005-0000-0000-0000970F0000}"/>
    <cellStyle name="Normal 15 8 2 2 2" xfId="4013" xr:uid="{00000000-0005-0000-0000-0000980F0000}"/>
    <cellStyle name="Normal 15 8 2 2 3" xfId="4014" xr:uid="{00000000-0005-0000-0000-0000990F0000}"/>
    <cellStyle name="Normal 15 8 2 3" xfId="4015" xr:uid="{00000000-0005-0000-0000-00009A0F0000}"/>
    <cellStyle name="Normal 15 8 3" xfId="4016" xr:uid="{00000000-0005-0000-0000-00009B0F0000}"/>
    <cellStyle name="Normal 15 8 4" xfId="4017" xr:uid="{00000000-0005-0000-0000-00009C0F0000}"/>
    <cellStyle name="Normal 15 8 5" xfId="4018" xr:uid="{00000000-0005-0000-0000-00009D0F0000}"/>
    <cellStyle name="Normal 15 8 6" xfId="4019" xr:uid="{00000000-0005-0000-0000-00009E0F0000}"/>
    <cellStyle name="Normal 15 8 7" xfId="4020" xr:uid="{00000000-0005-0000-0000-00009F0F0000}"/>
    <cellStyle name="Normal 15 8 8" xfId="4021" xr:uid="{00000000-0005-0000-0000-0000A00F0000}"/>
    <cellStyle name="Normal 15 8 9" xfId="4022" xr:uid="{00000000-0005-0000-0000-0000A10F0000}"/>
    <cellStyle name="Normal 15 9" xfId="4023" xr:uid="{00000000-0005-0000-0000-0000A20F0000}"/>
    <cellStyle name="Normal 16" xfId="38" xr:uid="{00000000-0005-0000-0000-0000A30F0000}"/>
    <cellStyle name="Normal 16 10" xfId="4025" xr:uid="{00000000-0005-0000-0000-0000A40F0000}"/>
    <cellStyle name="Normal 16 11" xfId="4026" xr:uid="{00000000-0005-0000-0000-0000A50F0000}"/>
    <cellStyle name="Normal 16 12" xfId="4027" xr:uid="{00000000-0005-0000-0000-0000A60F0000}"/>
    <cellStyle name="Normal 16 13" xfId="4028" xr:uid="{00000000-0005-0000-0000-0000A70F0000}"/>
    <cellStyle name="Normal 16 14" xfId="4029" xr:uid="{00000000-0005-0000-0000-0000A80F0000}"/>
    <cellStyle name="Normal 16 15" xfId="4030" xr:uid="{00000000-0005-0000-0000-0000A90F0000}"/>
    <cellStyle name="Normal 16 16" xfId="4031" xr:uid="{00000000-0005-0000-0000-0000AA0F0000}"/>
    <cellStyle name="Normal 16 17" xfId="4032" xr:uid="{00000000-0005-0000-0000-0000AB0F0000}"/>
    <cellStyle name="Normal 16 18" xfId="4033" xr:uid="{00000000-0005-0000-0000-0000AC0F0000}"/>
    <cellStyle name="Normal 16 19" xfId="4024" xr:uid="{00000000-0005-0000-0000-0000AD0F0000}"/>
    <cellStyle name="Normal 16 2" xfId="4034" xr:uid="{00000000-0005-0000-0000-0000AE0F0000}"/>
    <cellStyle name="Normal 16 2 10" xfId="4035" xr:uid="{00000000-0005-0000-0000-0000AF0F0000}"/>
    <cellStyle name="Normal 16 2 11" xfId="4036" xr:uid="{00000000-0005-0000-0000-0000B00F0000}"/>
    <cellStyle name="Normal 16 2 12" xfId="4037" xr:uid="{00000000-0005-0000-0000-0000B10F0000}"/>
    <cellStyle name="Normal 16 2 13" xfId="4038" xr:uid="{00000000-0005-0000-0000-0000B20F0000}"/>
    <cellStyle name="Normal 16 2 14" xfId="4039" xr:uid="{00000000-0005-0000-0000-0000B30F0000}"/>
    <cellStyle name="Normal 16 2 15" xfId="4040" xr:uid="{00000000-0005-0000-0000-0000B40F0000}"/>
    <cellStyle name="Normal 16 2 16" xfId="4041" xr:uid="{00000000-0005-0000-0000-0000B50F0000}"/>
    <cellStyle name="Normal 16 2 17" xfId="4042" xr:uid="{00000000-0005-0000-0000-0000B60F0000}"/>
    <cellStyle name="Normal 16 2 2" xfId="4043" xr:uid="{00000000-0005-0000-0000-0000B70F0000}"/>
    <cellStyle name="Normal 16 2 2 10" xfId="4044" xr:uid="{00000000-0005-0000-0000-0000B80F0000}"/>
    <cellStyle name="Normal 16 2 2 11" xfId="4045" xr:uid="{00000000-0005-0000-0000-0000B90F0000}"/>
    <cellStyle name="Normal 16 2 2 12" xfId="4046" xr:uid="{00000000-0005-0000-0000-0000BA0F0000}"/>
    <cellStyle name="Normal 16 2 2 13" xfId="4047" xr:uid="{00000000-0005-0000-0000-0000BB0F0000}"/>
    <cellStyle name="Normal 16 2 2 14" xfId="4048" xr:uid="{00000000-0005-0000-0000-0000BC0F0000}"/>
    <cellStyle name="Normal 16 2 2 2" xfId="4049" xr:uid="{00000000-0005-0000-0000-0000BD0F0000}"/>
    <cellStyle name="Normal 16 2 2 2 2" xfId="4050" xr:uid="{00000000-0005-0000-0000-0000BE0F0000}"/>
    <cellStyle name="Normal 16 2 2 2 2 2" xfId="4051" xr:uid="{00000000-0005-0000-0000-0000BF0F0000}"/>
    <cellStyle name="Normal 16 2 2 2 2 3" xfId="4052" xr:uid="{00000000-0005-0000-0000-0000C00F0000}"/>
    <cellStyle name="Normal 16 2 2 2 3" xfId="4053" xr:uid="{00000000-0005-0000-0000-0000C10F0000}"/>
    <cellStyle name="Normal 16 2 2 3" xfId="4054" xr:uid="{00000000-0005-0000-0000-0000C20F0000}"/>
    <cellStyle name="Normal 16 2 2 4" xfId="4055" xr:uid="{00000000-0005-0000-0000-0000C30F0000}"/>
    <cellStyle name="Normal 16 2 2 5" xfId="4056" xr:uid="{00000000-0005-0000-0000-0000C40F0000}"/>
    <cellStyle name="Normal 16 2 2 6" xfId="4057" xr:uid="{00000000-0005-0000-0000-0000C50F0000}"/>
    <cellStyle name="Normal 16 2 2 7" xfId="4058" xr:uid="{00000000-0005-0000-0000-0000C60F0000}"/>
    <cellStyle name="Normal 16 2 2 8" xfId="4059" xr:uid="{00000000-0005-0000-0000-0000C70F0000}"/>
    <cellStyle name="Normal 16 2 2 9" xfId="4060" xr:uid="{00000000-0005-0000-0000-0000C80F0000}"/>
    <cellStyle name="Normal 16 2 3" xfId="4061" xr:uid="{00000000-0005-0000-0000-0000C90F0000}"/>
    <cellStyle name="Normal 16 2 4" xfId="4062" xr:uid="{00000000-0005-0000-0000-0000CA0F0000}"/>
    <cellStyle name="Normal 16 2 5" xfId="4063" xr:uid="{00000000-0005-0000-0000-0000CB0F0000}"/>
    <cellStyle name="Normal 16 2 6" xfId="4064" xr:uid="{00000000-0005-0000-0000-0000CC0F0000}"/>
    <cellStyle name="Normal 16 2 6 2" xfId="4065" xr:uid="{00000000-0005-0000-0000-0000CD0F0000}"/>
    <cellStyle name="Normal 16 2 6 2 2" xfId="4066" xr:uid="{00000000-0005-0000-0000-0000CE0F0000}"/>
    <cellStyle name="Normal 16 2 6 2 3" xfId="4067" xr:uid="{00000000-0005-0000-0000-0000CF0F0000}"/>
    <cellStyle name="Normal 16 2 6 3" xfId="4068" xr:uid="{00000000-0005-0000-0000-0000D00F0000}"/>
    <cellStyle name="Normal 16 2 7" xfId="4069" xr:uid="{00000000-0005-0000-0000-0000D10F0000}"/>
    <cellStyle name="Normal 16 2 7 2" xfId="4070" xr:uid="{00000000-0005-0000-0000-0000D20F0000}"/>
    <cellStyle name="Normal 16 2 7 2 2" xfId="4071" xr:uid="{00000000-0005-0000-0000-0000D30F0000}"/>
    <cellStyle name="Normal 16 2 7 2 3" xfId="4072" xr:uid="{00000000-0005-0000-0000-0000D40F0000}"/>
    <cellStyle name="Normal 16 2 7 3" xfId="4073" xr:uid="{00000000-0005-0000-0000-0000D50F0000}"/>
    <cellStyle name="Normal 16 2 8" xfId="4074" xr:uid="{00000000-0005-0000-0000-0000D60F0000}"/>
    <cellStyle name="Normal 16 2 9" xfId="4075" xr:uid="{00000000-0005-0000-0000-0000D70F0000}"/>
    <cellStyle name="Normal 16 3" xfId="4076" xr:uid="{00000000-0005-0000-0000-0000D80F0000}"/>
    <cellStyle name="Normal 16 4" xfId="4077" xr:uid="{00000000-0005-0000-0000-0000D90F0000}"/>
    <cellStyle name="Normal 16 4 10" xfId="4078" xr:uid="{00000000-0005-0000-0000-0000DA0F0000}"/>
    <cellStyle name="Normal 16 4 11" xfId="4079" xr:uid="{00000000-0005-0000-0000-0000DB0F0000}"/>
    <cellStyle name="Normal 16 4 12" xfId="4080" xr:uid="{00000000-0005-0000-0000-0000DC0F0000}"/>
    <cellStyle name="Normal 16 4 13" xfId="4081" xr:uid="{00000000-0005-0000-0000-0000DD0F0000}"/>
    <cellStyle name="Normal 16 4 14" xfId="4082" xr:uid="{00000000-0005-0000-0000-0000DE0F0000}"/>
    <cellStyle name="Normal 16 4 2" xfId="4083" xr:uid="{00000000-0005-0000-0000-0000DF0F0000}"/>
    <cellStyle name="Normal 16 4 2 2" xfId="4084" xr:uid="{00000000-0005-0000-0000-0000E00F0000}"/>
    <cellStyle name="Normal 16 4 2 2 2" xfId="4085" xr:uid="{00000000-0005-0000-0000-0000E10F0000}"/>
    <cellStyle name="Normal 16 4 2 2 3" xfId="4086" xr:uid="{00000000-0005-0000-0000-0000E20F0000}"/>
    <cellStyle name="Normal 16 4 2 3" xfId="4087" xr:uid="{00000000-0005-0000-0000-0000E30F0000}"/>
    <cellStyle name="Normal 16 4 3" xfId="4088" xr:uid="{00000000-0005-0000-0000-0000E40F0000}"/>
    <cellStyle name="Normal 16 4 4" xfId="4089" xr:uid="{00000000-0005-0000-0000-0000E50F0000}"/>
    <cellStyle name="Normal 16 4 5" xfId="4090" xr:uid="{00000000-0005-0000-0000-0000E60F0000}"/>
    <cellStyle name="Normal 16 4 6" xfId="4091" xr:uid="{00000000-0005-0000-0000-0000E70F0000}"/>
    <cellStyle name="Normal 16 4 7" xfId="4092" xr:uid="{00000000-0005-0000-0000-0000E80F0000}"/>
    <cellStyle name="Normal 16 4 8" xfId="4093" xr:uid="{00000000-0005-0000-0000-0000E90F0000}"/>
    <cellStyle name="Normal 16 4 9" xfId="4094" xr:uid="{00000000-0005-0000-0000-0000EA0F0000}"/>
    <cellStyle name="Normal 16 5" xfId="4095" xr:uid="{00000000-0005-0000-0000-0000EB0F0000}"/>
    <cellStyle name="Normal 16 6" xfId="4096" xr:uid="{00000000-0005-0000-0000-0000EC0F0000}"/>
    <cellStyle name="Normal 16 7" xfId="4097" xr:uid="{00000000-0005-0000-0000-0000ED0F0000}"/>
    <cellStyle name="Normal 16 7 2" xfId="4098" xr:uid="{00000000-0005-0000-0000-0000EE0F0000}"/>
    <cellStyle name="Normal 16 7 2 2" xfId="4099" xr:uid="{00000000-0005-0000-0000-0000EF0F0000}"/>
    <cellStyle name="Normal 16 7 2 3" xfId="4100" xr:uid="{00000000-0005-0000-0000-0000F00F0000}"/>
    <cellStyle name="Normal 16 7 3" xfId="4101" xr:uid="{00000000-0005-0000-0000-0000F10F0000}"/>
    <cellStyle name="Normal 16 8" xfId="4102" xr:uid="{00000000-0005-0000-0000-0000F20F0000}"/>
    <cellStyle name="Normal 16 8 2" xfId="4103" xr:uid="{00000000-0005-0000-0000-0000F30F0000}"/>
    <cellStyle name="Normal 16 8 2 2" xfId="4104" xr:uid="{00000000-0005-0000-0000-0000F40F0000}"/>
    <cellStyle name="Normal 16 8 2 3" xfId="4105" xr:uid="{00000000-0005-0000-0000-0000F50F0000}"/>
    <cellStyle name="Normal 16 8 3" xfId="4106" xr:uid="{00000000-0005-0000-0000-0000F60F0000}"/>
    <cellStyle name="Normal 16 9" xfId="4107" xr:uid="{00000000-0005-0000-0000-0000F70F0000}"/>
    <cellStyle name="Normal 17" xfId="42" xr:uid="{00000000-0005-0000-0000-0000F80F0000}"/>
    <cellStyle name="Normal 17 10" xfId="4109" xr:uid="{00000000-0005-0000-0000-0000F90F0000}"/>
    <cellStyle name="Normal 17 11" xfId="4110" xr:uid="{00000000-0005-0000-0000-0000FA0F0000}"/>
    <cellStyle name="Normal 17 12" xfId="4111" xr:uid="{00000000-0005-0000-0000-0000FB0F0000}"/>
    <cellStyle name="Normal 17 13" xfId="4112" xr:uid="{00000000-0005-0000-0000-0000FC0F0000}"/>
    <cellStyle name="Normal 17 14" xfId="4113" xr:uid="{00000000-0005-0000-0000-0000FD0F0000}"/>
    <cellStyle name="Normal 17 15" xfId="4114" xr:uid="{00000000-0005-0000-0000-0000FE0F0000}"/>
    <cellStyle name="Normal 17 16" xfId="4115" xr:uid="{00000000-0005-0000-0000-0000FF0F0000}"/>
    <cellStyle name="Normal 17 17" xfId="4116" xr:uid="{00000000-0005-0000-0000-000000100000}"/>
    <cellStyle name="Normal 17 18" xfId="4117" xr:uid="{00000000-0005-0000-0000-000001100000}"/>
    <cellStyle name="Normal 17 19" xfId="4108" xr:uid="{00000000-0005-0000-0000-000002100000}"/>
    <cellStyle name="Normal 17 2" xfId="4118" xr:uid="{00000000-0005-0000-0000-000003100000}"/>
    <cellStyle name="Normal 17 2 10" xfId="4119" xr:uid="{00000000-0005-0000-0000-000004100000}"/>
    <cellStyle name="Normal 17 2 11" xfId="4120" xr:uid="{00000000-0005-0000-0000-000005100000}"/>
    <cellStyle name="Normal 17 2 12" xfId="4121" xr:uid="{00000000-0005-0000-0000-000006100000}"/>
    <cellStyle name="Normal 17 2 13" xfId="4122" xr:uid="{00000000-0005-0000-0000-000007100000}"/>
    <cellStyle name="Normal 17 2 14" xfId="4123" xr:uid="{00000000-0005-0000-0000-000008100000}"/>
    <cellStyle name="Normal 17 2 15" xfId="4124" xr:uid="{00000000-0005-0000-0000-000009100000}"/>
    <cellStyle name="Normal 17 2 16" xfId="4125" xr:uid="{00000000-0005-0000-0000-00000A100000}"/>
    <cellStyle name="Normal 17 2 17" xfId="4126" xr:uid="{00000000-0005-0000-0000-00000B100000}"/>
    <cellStyle name="Normal 17 2 2" xfId="4127" xr:uid="{00000000-0005-0000-0000-00000C100000}"/>
    <cellStyle name="Normal 17 2 2 10" xfId="4128" xr:uid="{00000000-0005-0000-0000-00000D100000}"/>
    <cellStyle name="Normal 17 2 2 11" xfId="4129" xr:uid="{00000000-0005-0000-0000-00000E100000}"/>
    <cellStyle name="Normal 17 2 2 12" xfId="4130" xr:uid="{00000000-0005-0000-0000-00000F100000}"/>
    <cellStyle name="Normal 17 2 2 13" xfId="4131" xr:uid="{00000000-0005-0000-0000-000010100000}"/>
    <cellStyle name="Normal 17 2 2 14" xfId="4132" xr:uid="{00000000-0005-0000-0000-000011100000}"/>
    <cellStyle name="Normal 17 2 2 2" xfId="4133" xr:uid="{00000000-0005-0000-0000-000012100000}"/>
    <cellStyle name="Normal 17 2 2 2 2" xfId="4134" xr:uid="{00000000-0005-0000-0000-000013100000}"/>
    <cellStyle name="Normal 17 2 2 2 2 2" xfId="4135" xr:uid="{00000000-0005-0000-0000-000014100000}"/>
    <cellStyle name="Normal 17 2 2 2 2 3" xfId="4136" xr:uid="{00000000-0005-0000-0000-000015100000}"/>
    <cellStyle name="Normal 17 2 2 2 3" xfId="4137" xr:uid="{00000000-0005-0000-0000-000016100000}"/>
    <cellStyle name="Normal 17 2 2 3" xfId="4138" xr:uid="{00000000-0005-0000-0000-000017100000}"/>
    <cellStyle name="Normal 17 2 2 4" xfId="4139" xr:uid="{00000000-0005-0000-0000-000018100000}"/>
    <cellStyle name="Normal 17 2 2 5" xfId="4140" xr:uid="{00000000-0005-0000-0000-000019100000}"/>
    <cellStyle name="Normal 17 2 2 6" xfId="4141" xr:uid="{00000000-0005-0000-0000-00001A100000}"/>
    <cellStyle name="Normal 17 2 2 7" xfId="4142" xr:uid="{00000000-0005-0000-0000-00001B100000}"/>
    <cellStyle name="Normal 17 2 2 8" xfId="4143" xr:uid="{00000000-0005-0000-0000-00001C100000}"/>
    <cellStyle name="Normal 17 2 2 9" xfId="4144" xr:uid="{00000000-0005-0000-0000-00001D100000}"/>
    <cellStyle name="Normal 17 2 3" xfId="4145" xr:uid="{00000000-0005-0000-0000-00001E100000}"/>
    <cellStyle name="Normal 17 2 4" xfId="4146" xr:uid="{00000000-0005-0000-0000-00001F100000}"/>
    <cellStyle name="Normal 17 2 5" xfId="4147" xr:uid="{00000000-0005-0000-0000-000020100000}"/>
    <cellStyle name="Normal 17 2 6" xfId="4148" xr:uid="{00000000-0005-0000-0000-000021100000}"/>
    <cellStyle name="Normal 17 2 6 2" xfId="4149" xr:uid="{00000000-0005-0000-0000-000022100000}"/>
    <cellStyle name="Normal 17 2 6 2 2" xfId="4150" xr:uid="{00000000-0005-0000-0000-000023100000}"/>
    <cellStyle name="Normal 17 2 6 2 3" xfId="4151" xr:uid="{00000000-0005-0000-0000-000024100000}"/>
    <cellStyle name="Normal 17 2 6 3" xfId="4152" xr:uid="{00000000-0005-0000-0000-000025100000}"/>
    <cellStyle name="Normal 17 2 7" xfId="4153" xr:uid="{00000000-0005-0000-0000-000026100000}"/>
    <cellStyle name="Normal 17 2 7 2" xfId="4154" xr:uid="{00000000-0005-0000-0000-000027100000}"/>
    <cellStyle name="Normal 17 2 7 2 2" xfId="4155" xr:uid="{00000000-0005-0000-0000-000028100000}"/>
    <cellStyle name="Normal 17 2 7 2 3" xfId="4156" xr:uid="{00000000-0005-0000-0000-000029100000}"/>
    <cellStyle name="Normal 17 2 7 3" xfId="4157" xr:uid="{00000000-0005-0000-0000-00002A100000}"/>
    <cellStyle name="Normal 17 2 8" xfId="4158" xr:uid="{00000000-0005-0000-0000-00002B100000}"/>
    <cellStyle name="Normal 17 2 9" xfId="4159" xr:uid="{00000000-0005-0000-0000-00002C100000}"/>
    <cellStyle name="Normal 17 3" xfId="4160" xr:uid="{00000000-0005-0000-0000-00002D100000}"/>
    <cellStyle name="Normal 17 4" xfId="4161" xr:uid="{00000000-0005-0000-0000-00002E100000}"/>
    <cellStyle name="Normal 17 4 10" xfId="4162" xr:uid="{00000000-0005-0000-0000-00002F100000}"/>
    <cellStyle name="Normal 17 4 11" xfId="4163" xr:uid="{00000000-0005-0000-0000-000030100000}"/>
    <cellStyle name="Normal 17 4 12" xfId="4164" xr:uid="{00000000-0005-0000-0000-000031100000}"/>
    <cellStyle name="Normal 17 4 13" xfId="4165" xr:uid="{00000000-0005-0000-0000-000032100000}"/>
    <cellStyle name="Normal 17 4 14" xfId="4166" xr:uid="{00000000-0005-0000-0000-000033100000}"/>
    <cellStyle name="Normal 17 4 2" xfId="4167" xr:uid="{00000000-0005-0000-0000-000034100000}"/>
    <cellStyle name="Normal 17 4 2 2" xfId="4168" xr:uid="{00000000-0005-0000-0000-000035100000}"/>
    <cellStyle name="Normal 17 4 2 2 2" xfId="4169" xr:uid="{00000000-0005-0000-0000-000036100000}"/>
    <cellStyle name="Normal 17 4 2 2 3" xfId="4170" xr:uid="{00000000-0005-0000-0000-000037100000}"/>
    <cellStyle name="Normal 17 4 2 3" xfId="4171" xr:uid="{00000000-0005-0000-0000-000038100000}"/>
    <cellStyle name="Normal 17 4 3" xfId="4172" xr:uid="{00000000-0005-0000-0000-000039100000}"/>
    <cellStyle name="Normal 17 4 4" xfId="4173" xr:uid="{00000000-0005-0000-0000-00003A100000}"/>
    <cellStyle name="Normal 17 4 5" xfId="4174" xr:uid="{00000000-0005-0000-0000-00003B100000}"/>
    <cellStyle name="Normal 17 4 6" xfId="4175" xr:uid="{00000000-0005-0000-0000-00003C100000}"/>
    <cellStyle name="Normal 17 4 7" xfId="4176" xr:uid="{00000000-0005-0000-0000-00003D100000}"/>
    <cellStyle name="Normal 17 4 8" xfId="4177" xr:uid="{00000000-0005-0000-0000-00003E100000}"/>
    <cellStyle name="Normal 17 4 9" xfId="4178" xr:uid="{00000000-0005-0000-0000-00003F100000}"/>
    <cellStyle name="Normal 17 5" xfId="4179" xr:uid="{00000000-0005-0000-0000-000040100000}"/>
    <cellStyle name="Normal 17 6" xfId="4180" xr:uid="{00000000-0005-0000-0000-000041100000}"/>
    <cellStyle name="Normal 17 7" xfId="4181" xr:uid="{00000000-0005-0000-0000-000042100000}"/>
    <cellStyle name="Normal 17 7 2" xfId="4182" xr:uid="{00000000-0005-0000-0000-000043100000}"/>
    <cellStyle name="Normal 17 7 2 2" xfId="4183" xr:uid="{00000000-0005-0000-0000-000044100000}"/>
    <cellStyle name="Normal 17 7 2 3" xfId="4184" xr:uid="{00000000-0005-0000-0000-000045100000}"/>
    <cellStyle name="Normal 17 7 3" xfId="4185" xr:uid="{00000000-0005-0000-0000-000046100000}"/>
    <cellStyle name="Normal 17 8" xfId="4186" xr:uid="{00000000-0005-0000-0000-000047100000}"/>
    <cellStyle name="Normal 17 8 2" xfId="4187" xr:uid="{00000000-0005-0000-0000-000048100000}"/>
    <cellStyle name="Normal 17 8 2 2" xfId="4188" xr:uid="{00000000-0005-0000-0000-000049100000}"/>
    <cellStyle name="Normal 17 8 2 3" xfId="4189" xr:uid="{00000000-0005-0000-0000-00004A100000}"/>
    <cellStyle name="Normal 17 8 3" xfId="4190" xr:uid="{00000000-0005-0000-0000-00004B100000}"/>
    <cellStyle name="Normal 17 9" xfId="4191" xr:uid="{00000000-0005-0000-0000-00004C100000}"/>
    <cellStyle name="Normal 18" xfId="40" xr:uid="{00000000-0005-0000-0000-00004D100000}"/>
    <cellStyle name="Normal 18 10" xfId="4193" xr:uid="{00000000-0005-0000-0000-00004E100000}"/>
    <cellStyle name="Normal 18 10 10" xfId="4194" xr:uid="{00000000-0005-0000-0000-00004F100000}"/>
    <cellStyle name="Normal 18 10 11" xfId="4195" xr:uid="{00000000-0005-0000-0000-000050100000}"/>
    <cellStyle name="Normal 18 10 12" xfId="4196" xr:uid="{00000000-0005-0000-0000-000051100000}"/>
    <cellStyle name="Normal 18 10 13" xfId="4197" xr:uid="{00000000-0005-0000-0000-000052100000}"/>
    <cellStyle name="Normal 18 10 14" xfId="4198" xr:uid="{00000000-0005-0000-0000-000053100000}"/>
    <cellStyle name="Normal 18 10 2" xfId="4199" xr:uid="{00000000-0005-0000-0000-000054100000}"/>
    <cellStyle name="Normal 18 10 2 2" xfId="4200" xr:uid="{00000000-0005-0000-0000-000055100000}"/>
    <cellStyle name="Normal 18 10 2 2 2" xfId="4201" xr:uid="{00000000-0005-0000-0000-000056100000}"/>
    <cellStyle name="Normal 18 10 2 2 3" xfId="4202" xr:uid="{00000000-0005-0000-0000-000057100000}"/>
    <cellStyle name="Normal 18 10 2 3" xfId="4203" xr:uid="{00000000-0005-0000-0000-000058100000}"/>
    <cellStyle name="Normal 18 10 3" xfId="4204" xr:uid="{00000000-0005-0000-0000-000059100000}"/>
    <cellStyle name="Normal 18 10 4" xfId="4205" xr:uid="{00000000-0005-0000-0000-00005A100000}"/>
    <cellStyle name="Normal 18 10 5" xfId="4206" xr:uid="{00000000-0005-0000-0000-00005B100000}"/>
    <cellStyle name="Normal 18 10 6" xfId="4207" xr:uid="{00000000-0005-0000-0000-00005C100000}"/>
    <cellStyle name="Normal 18 10 7" xfId="4208" xr:uid="{00000000-0005-0000-0000-00005D100000}"/>
    <cellStyle name="Normal 18 10 8" xfId="4209" xr:uid="{00000000-0005-0000-0000-00005E100000}"/>
    <cellStyle name="Normal 18 10 9" xfId="4210" xr:uid="{00000000-0005-0000-0000-00005F100000}"/>
    <cellStyle name="Normal 18 11" xfId="4211" xr:uid="{00000000-0005-0000-0000-000060100000}"/>
    <cellStyle name="Normal 18 12" xfId="4212" xr:uid="{00000000-0005-0000-0000-000061100000}"/>
    <cellStyle name="Normal 18 13" xfId="4213" xr:uid="{00000000-0005-0000-0000-000062100000}"/>
    <cellStyle name="Normal 18 13 2" xfId="4214" xr:uid="{00000000-0005-0000-0000-000063100000}"/>
    <cellStyle name="Normal 18 13 2 2" xfId="4215" xr:uid="{00000000-0005-0000-0000-000064100000}"/>
    <cellStyle name="Normal 18 13 2 3" xfId="4216" xr:uid="{00000000-0005-0000-0000-000065100000}"/>
    <cellStyle name="Normal 18 13 3" xfId="4217" xr:uid="{00000000-0005-0000-0000-000066100000}"/>
    <cellStyle name="Normal 18 14" xfId="4218" xr:uid="{00000000-0005-0000-0000-000067100000}"/>
    <cellStyle name="Normal 18 14 2" xfId="4219" xr:uid="{00000000-0005-0000-0000-000068100000}"/>
    <cellStyle name="Normal 18 14 2 2" xfId="4220" xr:uid="{00000000-0005-0000-0000-000069100000}"/>
    <cellStyle name="Normal 18 14 2 3" xfId="4221" xr:uid="{00000000-0005-0000-0000-00006A100000}"/>
    <cellStyle name="Normal 18 14 3" xfId="4222" xr:uid="{00000000-0005-0000-0000-00006B100000}"/>
    <cellStyle name="Normal 18 15" xfId="4223" xr:uid="{00000000-0005-0000-0000-00006C100000}"/>
    <cellStyle name="Normal 18 16" xfId="4224" xr:uid="{00000000-0005-0000-0000-00006D100000}"/>
    <cellStyle name="Normal 18 17" xfId="4225" xr:uid="{00000000-0005-0000-0000-00006E100000}"/>
    <cellStyle name="Normal 18 18" xfId="4226" xr:uid="{00000000-0005-0000-0000-00006F100000}"/>
    <cellStyle name="Normal 18 19" xfId="4227" xr:uid="{00000000-0005-0000-0000-000070100000}"/>
    <cellStyle name="Normal 18 2" xfId="4228" xr:uid="{00000000-0005-0000-0000-000071100000}"/>
    <cellStyle name="Normal 18 20" xfId="4229" xr:uid="{00000000-0005-0000-0000-000072100000}"/>
    <cellStyle name="Normal 18 21" xfId="4230" xr:uid="{00000000-0005-0000-0000-000073100000}"/>
    <cellStyle name="Normal 18 22" xfId="4231" xr:uid="{00000000-0005-0000-0000-000074100000}"/>
    <cellStyle name="Normal 18 23" xfId="4232" xr:uid="{00000000-0005-0000-0000-000075100000}"/>
    <cellStyle name="Normal 18 24" xfId="4233" xr:uid="{00000000-0005-0000-0000-000076100000}"/>
    <cellStyle name="Normal 18 25" xfId="4192" xr:uid="{00000000-0005-0000-0000-000077100000}"/>
    <cellStyle name="Normal 18 3" xfId="4234" xr:uid="{00000000-0005-0000-0000-000078100000}"/>
    <cellStyle name="Normal 18 4" xfId="4235" xr:uid="{00000000-0005-0000-0000-000079100000}"/>
    <cellStyle name="Normal 18 5" xfId="4236" xr:uid="{00000000-0005-0000-0000-00007A100000}"/>
    <cellStyle name="Normal 18 6" xfId="4237" xr:uid="{00000000-0005-0000-0000-00007B100000}"/>
    <cellStyle name="Normal 18 7" xfId="4238" xr:uid="{00000000-0005-0000-0000-00007C100000}"/>
    <cellStyle name="Normal 18 8" xfId="4239" xr:uid="{00000000-0005-0000-0000-00007D100000}"/>
    <cellStyle name="Normal 18 9" xfId="4240" xr:uid="{00000000-0005-0000-0000-00007E100000}"/>
    <cellStyle name="Normal 19" xfId="48" xr:uid="{00000000-0005-0000-0000-00007F100000}"/>
    <cellStyle name="Normal 19 10" xfId="4242" xr:uid="{00000000-0005-0000-0000-000080100000}"/>
    <cellStyle name="Normal 19 11" xfId="4243" xr:uid="{00000000-0005-0000-0000-000081100000}"/>
    <cellStyle name="Normal 19 12" xfId="4244" xr:uid="{00000000-0005-0000-0000-000082100000}"/>
    <cellStyle name="Normal 19 13" xfId="4245" xr:uid="{00000000-0005-0000-0000-000083100000}"/>
    <cellStyle name="Normal 19 14" xfId="4246" xr:uid="{00000000-0005-0000-0000-000084100000}"/>
    <cellStyle name="Normal 19 15" xfId="4247" xr:uid="{00000000-0005-0000-0000-000085100000}"/>
    <cellStyle name="Normal 19 16" xfId="4248" xr:uid="{00000000-0005-0000-0000-000086100000}"/>
    <cellStyle name="Normal 19 17" xfId="4249" xr:uid="{00000000-0005-0000-0000-000087100000}"/>
    <cellStyle name="Normal 19 18" xfId="4250" xr:uid="{00000000-0005-0000-0000-000088100000}"/>
    <cellStyle name="Normal 19 19" xfId="4241" xr:uid="{00000000-0005-0000-0000-000089100000}"/>
    <cellStyle name="Normal 19 2" xfId="4251" xr:uid="{00000000-0005-0000-0000-00008A100000}"/>
    <cellStyle name="Normal 19 2 10" xfId="4252" xr:uid="{00000000-0005-0000-0000-00008B100000}"/>
    <cellStyle name="Normal 19 2 11" xfId="4253" xr:uid="{00000000-0005-0000-0000-00008C100000}"/>
    <cellStyle name="Normal 19 2 12" xfId="4254" xr:uid="{00000000-0005-0000-0000-00008D100000}"/>
    <cellStyle name="Normal 19 2 13" xfId="4255" xr:uid="{00000000-0005-0000-0000-00008E100000}"/>
    <cellStyle name="Normal 19 2 14" xfId="4256" xr:uid="{00000000-0005-0000-0000-00008F100000}"/>
    <cellStyle name="Normal 19 2 15" xfId="4257" xr:uid="{00000000-0005-0000-0000-000090100000}"/>
    <cellStyle name="Normal 19 2 16" xfId="4258" xr:uid="{00000000-0005-0000-0000-000091100000}"/>
    <cellStyle name="Normal 19 2 17" xfId="4259" xr:uid="{00000000-0005-0000-0000-000092100000}"/>
    <cellStyle name="Normal 19 2 2" xfId="4260" xr:uid="{00000000-0005-0000-0000-000093100000}"/>
    <cellStyle name="Normal 19 2 2 10" xfId="4261" xr:uid="{00000000-0005-0000-0000-000094100000}"/>
    <cellStyle name="Normal 19 2 2 11" xfId="4262" xr:uid="{00000000-0005-0000-0000-000095100000}"/>
    <cellStyle name="Normal 19 2 2 12" xfId="4263" xr:uid="{00000000-0005-0000-0000-000096100000}"/>
    <cellStyle name="Normal 19 2 2 13" xfId="4264" xr:uid="{00000000-0005-0000-0000-000097100000}"/>
    <cellStyle name="Normal 19 2 2 14" xfId="4265" xr:uid="{00000000-0005-0000-0000-000098100000}"/>
    <cellStyle name="Normal 19 2 2 2" xfId="4266" xr:uid="{00000000-0005-0000-0000-000099100000}"/>
    <cellStyle name="Normal 19 2 2 2 2" xfId="4267" xr:uid="{00000000-0005-0000-0000-00009A100000}"/>
    <cellStyle name="Normal 19 2 2 2 2 2" xfId="4268" xr:uid="{00000000-0005-0000-0000-00009B100000}"/>
    <cellStyle name="Normal 19 2 2 2 2 3" xfId="4269" xr:uid="{00000000-0005-0000-0000-00009C100000}"/>
    <cellStyle name="Normal 19 2 2 2 3" xfId="4270" xr:uid="{00000000-0005-0000-0000-00009D100000}"/>
    <cellStyle name="Normal 19 2 2 3" xfId="4271" xr:uid="{00000000-0005-0000-0000-00009E100000}"/>
    <cellStyle name="Normal 19 2 2 4" xfId="4272" xr:uid="{00000000-0005-0000-0000-00009F100000}"/>
    <cellStyle name="Normal 19 2 2 5" xfId="4273" xr:uid="{00000000-0005-0000-0000-0000A0100000}"/>
    <cellStyle name="Normal 19 2 2 6" xfId="4274" xr:uid="{00000000-0005-0000-0000-0000A1100000}"/>
    <cellStyle name="Normal 19 2 2 7" xfId="4275" xr:uid="{00000000-0005-0000-0000-0000A2100000}"/>
    <cellStyle name="Normal 19 2 2 8" xfId="4276" xr:uid="{00000000-0005-0000-0000-0000A3100000}"/>
    <cellStyle name="Normal 19 2 2 9" xfId="4277" xr:uid="{00000000-0005-0000-0000-0000A4100000}"/>
    <cellStyle name="Normal 19 2 3" xfId="4278" xr:uid="{00000000-0005-0000-0000-0000A5100000}"/>
    <cellStyle name="Normal 19 2 4" xfId="4279" xr:uid="{00000000-0005-0000-0000-0000A6100000}"/>
    <cellStyle name="Normal 19 2 5" xfId="4280" xr:uid="{00000000-0005-0000-0000-0000A7100000}"/>
    <cellStyle name="Normal 19 2 6" xfId="4281" xr:uid="{00000000-0005-0000-0000-0000A8100000}"/>
    <cellStyle name="Normal 19 2 6 2" xfId="4282" xr:uid="{00000000-0005-0000-0000-0000A9100000}"/>
    <cellStyle name="Normal 19 2 6 2 2" xfId="4283" xr:uid="{00000000-0005-0000-0000-0000AA100000}"/>
    <cellStyle name="Normal 19 2 6 2 3" xfId="4284" xr:uid="{00000000-0005-0000-0000-0000AB100000}"/>
    <cellStyle name="Normal 19 2 6 3" xfId="4285" xr:uid="{00000000-0005-0000-0000-0000AC100000}"/>
    <cellStyle name="Normal 19 2 7" xfId="4286" xr:uid="{00000000-0005-0000-0000-0000AD100000}"/>
    <cellStyle name="Normal 19 2 7 2" xfId="4287" xr:uid="{00000000-0005-0000-0000-0000AE100000}"/>
    <cellStyle name="Normal 19 2 7 2 2" xfId="4288" xr:uid="{00000000-0005-0000-0000-0000AF100000}"/>
    <cellStyle name="Normal 19 2 7 2 3" xfId="4289" xr:uid="{00000000-0005-0000-0000-0000B0100000}"/>
    <cellStyle name="Normal 19 2 7 3" xfId="4290" xr:uid="{00000000-0005-0000-0000-0000B1100000}"/>
    <cellStyle name="Normal 19 2 8" xfId="4291" xr:uid="{00000000-0005-0000-0000-0000B2100000}"/>
    <cellStyle name="Normal 19 2 9" xfId="4292" xr:uid="{00000000-0005-0000-0000-0000B3100000}"/>
    <cellStyle name="Normal 19 3" xfId="4293" xr:uid="{00000000-0005-0000-0000-0000B4100000}"/>
    <cellStyle name="Normal 19 4" xfId="4294" xr:uid="{00000000-0005-0000-0000-0000B5100000}"/>
    <cellStyle name="Normal 19 4 10" xfId="4295" xr:uid="{00000000-0005-0000-0000-0000B6100000}"/>
    <cellStyle name="Normal 19 4 11" xfId="4296" xr:uid="{00000000-0005-0000-0000-0000B7100000}"/>
    <cellStyle name="Normal 19 4 12" xfId="4297" xr:uid="{00000000-0005-0000-0000-0000B8100000}"/>
    <cellStyle name="Normal 19 4 13" xfId="4298" xr:uid="{00000000-0005-0000-0000-0000B9100000}"/>
    <cellStyle name="Normal 19 4 14" xfId="4299" xr:uid="{00000000-0005-0000-0000-0000BA100000}"/>
    <cellStyle name="Normal 19 4 2" xfId="4300" xr:uid="{00000000-0005-0000-0000-0000BB100000}"/>
    <cellStyle name="Normal 19 4 2 2" xfId="4301" xr:uid="{00000000-0005-0000-0000-0000BC100000}"/>
    <cellStyle name="Normal 19 4 2 2 2" xfId="4302" xr:uid="{00000000-0005-0000-0000-0000BD100000}"/>
    <cellStyle name="Normal 19 4 2 2 3" xfId="4303" xr:uid="{00000000-0005-0000-0000-0000BE100000}"/>
    <cellStyle name="Normal 19 4 2 3" xfId="4304" xr:uid="{00000000-0005-0000-0000-0000BF100000}"/>
    <cellStyle name="Normal 19 4 3" xfId="4305" xr:uid="{00000000-0005-0000-0000-0000C0100000}"/>
    <cellStyle name="Normal 19 4 4" xfId="4306" xr:uid="{00000000-0005-0000-0000-0000C1100000}"/>
    <cellStyle name="Normal 19 4 5" xfId="4307" xr:uid="{00000000-0005-0000-0000-0000C2100000}"/>
    <cellStyle name="Normal 19 4 6" xfId="4308" xr:uid="{00000000-0005-0000-0000-0000C3100000}"/>
    <cellStyle name="Normal 19 4 7" xfId="4309" xr:uid="{00000000-0005-0000-0000-0000C4100000}"/>
    <cellStyle name="Normal 19 4 8" xfId="4310" xr:uid="{00000000-0005-0000-0000-0000C5100000}"/>
    <cellStyle name="Normal 19 4 9" xfId="4311" xr:uid="{00000000-0005-0000-0000-0000C6100000}"/>
    <cellStyle name="Normal 19 5" xfId="4312" xr:uid="{00000000-0005-0000-0000-0000C7100000}"/>
    <cellStyle name="Normal 19 6" xfId="4313" xr:uid="{00000000-0005-0000-0000-0000C8100000}"/>
    <cellStyle name="Normal 19 7" xfId="4314" xr:uid="{00000000-0005-0000-0000-0000C9100000}"/>
    <cellStyle name="Normal 19 7 2" xfId="4315" xr:uid="{00000000-0005-0000-0000-0000CA100000}"/>
    <cellStyle name="Normal 19 7 2 2" xfId="4316" xr:uid="{00000000-0005-0000-0000-0000CB100000}"/>
    <cellStyle name="Normal 19 7 2 3" xfId="4317" xr:uid="{00000000-0005-0000-0000-0000CC100000}"/>
    <cellStyle name="Normal 19 7 3" xfId="4318" xr:uid="{00000000-0005-0000-0000-0000CD100000}"/>
    <cellStyle name="Normal 19 8" xfId="4319" xr:uid="{00000000-0005-0000-0000-0000CE100000}"/>
    <cellStyle name="Normal 19 8 2" xfId="4320" xr:uid="{00000000-0005-0000-0000-0000CF100000}"/>
    <cellStyle name="Normal 19 8 2 2" xfId="4321" xr:uid="{00000000-0005-0000-0000-0000D0100000}"/>
    <cellStyle name="Normal 19 8 2 3" xfId="4322" xr:uid="{00000000-0005-0000-0000-0000D1100000}"/>
    <cellStyle name="Normal 19 8 3" xfId="4323" xr:uid="{00000000-0005-0000-0000-0000D2100000}"/>
    <cellStyle name="Normal 19 9" xfId="4324" xr:uid="{00000000-0005-0000-0000-0000D3100000}"/>
    <cellStyle name="Normal 2" xfId="22" xr:uid="{00000000-0005-0000-0000-0000D4100000}"/>
    <cellStyle name="Normal 2 10" xfId="4326" xr:uid="{00000000-0005-0000-0000-0000D5100000}"/>
    <cellStyle name="Normal 2 10 2" xfId="4327" xr:uid="{00000000-0005-0000-0000-0000D6100000}"/>
    <cellStyle name="Normal 2 10 2 2" xfId="4328" xr:uid="{00000000-0005-0000-0000-0000D7100000}"/>
    <cellStyle name="Normal 2 10 3" xfId="4329" xr:uid="{00000000-0005-0000-0000-0000D8100000}"/>
    <cellStyle name="Normal 2 10 3 2" xfId="4330" xr:uid="{00000000-0005-0000-0000-0000D9100000}"/>
    <cellStyle name="Normal 2 10 4" xfId="4331" xr:uid="{00000000-0005-0000-0000-0000DA100000}"/>
    <cellStyle name="Normal 2 10 4 2" xfId="4332" xr:uid="{00000000-0005-0000-0000-0000DB100000}"/>
    <cellStyle name="Normal 2 10 5" xfId="4333" xr:uid="{00000000-0005-0000-0000-0000DC100000}"/>
    <cellStyle name="Normal 2 10 5 2" xfId="4334" xr:uid="{00000000-0005-0000-0000-0000DD100000}"/>
    <cellStyle name="Normal 2 10 6" xfId="4335" xr:uid="{00000000-0005-0000-0000-0000DE100000}"/>
    <cellStyle name="Normal 2 10 6 2" xfId="4336" xr:uid="{00000000-0005-0000-0000-0000DF100000}"/>
    <cellStyle name="Normal 2 10 7" xfId="4337" xr:uid="{00000000-0005-0000-0000-0000E0100000}"/>
    <cellStyle name="Normal 2 10 7 2" xfId="4338" xr:uid="{00000000-0005-0000-0000-0000E1100000}"/>
    <cellStyle name="Normal 2 10 8" xfId="4339" xr:uid="{00000000-0005-0000-0000-0000E2100000}"/>
    <cellStyle name="Normal 2 11" xfId="4340" xr:uid="{00000000-0005-0000-0000-0000E3100000}"/>
    <cellStyle name="Normal 2 11 2" xfId="4341" xr:uid="{00000000-0005-0000-0000-0000E4100000}"/>
    <cellStyle name="Normal 2 11 2 2" xfId="4342" xr:uid="{00000000-0005-0000-0000-0000E5100000}"/>
    <cellStyle name="Normal 2 11 3" xfId="4343" xr:uid="{00000000-0005-0000-0000-0000E6100000}"/>
    <cellStyle name="Normal 2 11 3 2" xfId="4344" xr:uid="{00000000-0005-0000-0000-0000E7100000}"/>
    <cellStyle name="Normal 2 11 4" xfId="4345" xr:uid="{00000000-0005-0000-0000-0000E8100000}"/>
    <cellStyle name="Normal 2 11 4 2" xfId="4346" xr:uid="{00000000-0005-0000-0000-0000E9100000}"/>
    <cellStyle name="Normal 2 11 5" xfId="4347" xr:uid="{00000000-0005-0000-0000-0000EA100000}"/>
    <cellStyle name="Normal 2 11 5 2" xfId="4348" xr:uid="{00000000-0005-0000-0000-0000EB100000}"/>
    <cellStyle name="Normal 2 11 6" xfId="4349" xr:uid="{00000000-0005-0000-0000-0000EC100000}"/>
    <cellStyle name="Normal 2 11 6 2" xfId="4350" xr:uid="{00000000-0005-0000-0000-0000ED100000}"/>
    <cellStyle name="Normal 2 11 7" xfId="4351" xr:uid="{00000000-0005-0000-0000-0000EE100000}"/>
    <cellStyle name="Normal 2 11 7 2" xfId="4352" xr:uid="{00000000-0005-0000-0000-0000EF100000}"/>
    <cellStyle name="Normal 2 11 8" xfId="4353" xr:uid="{00000000-0005-0000-0000-0000F0100000}"/>
    <cellStyle name="Normal 2 12" xfId="4354" xr:uid="{00000000-0005-0000-0000-0000F1100000}"/>
    <cellStyle name="Normal 2 12 2" xfId="4355" xr:uid="{00000000-0005-0000-0000-0000F2100000}"/>
    <cellStyle name="Normal 2 12 2 2" xfId="4356" xr:uid="{00000000-0005-0000-0000-0000F3100000}"/>
    <cellStyle name="Normal 2 12 3" xfId="4357" xr:uid="{00000000-0005-0000-0000-0000F4100000}"/>
    <cellStyle name="Normal 2 12 3 2" xfId="4358" xr:uid="{00000000-0005-0000-0000-0000F5100000}"/>
    <cellStyle name="Normal 2 12 4" xfId="4359" xr:uid="{00000000-0005-0000-0000-0000F6100000}"/>
    <cellStyle name="Normal 2 12 4 2" xfId="4360" xr:uid="{00000000-0005-0000-0000-0000F7100000}"/>
    <cellStyle name="Normal 2 12 5" xfId="4361" xr:uid="{00000000-0005-0000-0000-0000F8100000}"/>
    <cellStyle name="Normal 2 12 5 2" xfId="4362" xr:uid="{00000000-0005-0000-0000-0000F9100000}"/>
    <cellStyle name="Normal 2 12 6" xfId="4363" xr:uid="{00000000-0005-0000-0000-0000FA100000}"/>
    <cellStyle name="Normal 2 12 6 2" xfId="4364" xr:uid="{00000000-0005-0000-0000-0000FB100000}"/>
    <cellStyle name="Normal 2 12 7" xfId="4365" xr:uid="{00000000-0005-0000-0000-0000FC100000}"/>
    <cellStyle name="Normal 2 12 7 2" xfId="4366" xr:uid="{00000000-0005-0000-0000-0000FD100000}"/>
    <cellStyle name="Normal 2 12 8" xfId="4367" xr:uid="{00000000-0005-0000-0000-0000FE100000}"/>
    <cellStyle name="Normal 2 13" xfId="4368" xr:uid="{00000000-0005-0000-0000-0000FF100000}"/>
    <cellStyle name="Normal 2 13 2" xfId="4369" xr:uid="{00000000-0005-0000-0000-000000110000}"/>
    <cellStyle name="Normal 2 13 2 2" xfId="4370" xr:uid="{00000000-0005-0000-0000-000001110000}"/>
    <cellStyle name="Normal 2 13 3" xfId="4371" xr:uid="{00000000-0005-0000-0000-000002110000}"/>
    <cellStyle name="Normal 2 13 3 2" xfId="4372" xr:uid="{00000000-0005-0000-0000-000003110000}"/>
    <cellStyle name="Normal 2 13 4" xfId="4373" xr:uid="{00000000-0005-0000-0000-000004110000}"/>
    <cellStyle name="Normal 2 13 4 2" xfId="4374" xr:uid="{00000000-0005-0000-0000-000005110000}"/>
    <cellStyle name="Normal 2 13 5" xfId="4375" xr:uid="{00000000-0005-0000-0000-000006110000}"/>
    <cellStyle name="Normal 2 13 5 2" xfId="4376" xr:uid="{00000000-0005-0000-0000-000007110000}"/>
    <cellStyle name="Normal 2 13 6" xfId="4377" xr:uid="{00000000-0005-0000-0000-000008110000}"/>
    <cellStyle name="Normal 2 13 6 2" xfId="4378" xr:uid="{00000000-0005-0000-0000-000009110000}"/>
    <cellStyle name="Normal 2 13 7" xfId="4379" xr:uid="{00000000-0005-0000-0000-00000A110000}"/>
    <cellStyle name="Normal 2 13 7 2" xfId="4380" xr:uid="{00000000-0005-0000-0000-00000B110000}"/>
    <cellStyle name="Normal 2 13 8" xfId="4381" xr:uid="{00000000-0005-0000-0000-00000C110000}"/>
    <cellStyle name="Normal 2 14" xfId="4382" xr:uid="{00000000-0005-0000-0000-00000D110000}"/>
    <cellStyle name="Normal 2 14 2" xfId="4383" xr:uid="{00000000-0005-0000-0000-00000E110000}"/>
    <cellStyle name="Normal 2 15" xfId="4384" xr:uid="{00000000-0005-0000-0000-00000F110000}"/>
    <cellStyle name="Normal 2 15 2" xfId="4385" xr:uid="{00000000-0005-0000-0000-000010110000}"/>
    <cellStyle name="Normal 2 16" xfId="4386" xr:uid="{00000000-0005-0000-0000-000011110000}"/>
    <cellStyle name="Normal 2 16 2" xfId="4387" xr:uid="{00000000-0005-0000-0000-000012110000}"/>
    <cellStyle name="Normal 2 17" xfId="4388" xr:uid="{00000000-0005-0000-0000-000013110000}"/>
    <cellStyle name="Normal 2 17 2" xfId="4389" xr:uid="{00000000-0005-0000-0000-000014110000}"/>
    <cellStyle name="Normal 2 18" xfId="4390" xr:uid="{00000000-0005-0000-0000-000015110000}"/>
    <cellStyle name="Normal 2 18 2" xfId="4391" xr:uid="{00000000-0005-0000-0000-000016110000}"/>
    <cellStyle name="Normal 2 18 2 2" xfId="4392" xr:uid="{00000000-0005-0000-0000-000017110000}"/>
    <cellStyle name="Normal 2 18 2 3" xfId="4393" xr:uid="{00000000-0005-0000-0000-000018110000}"/>
    <cellStyle name="Normal 2 18 2 4" xfId="4394" xr:uid="{00000000-0005-0000-0000-000019110000}"/>
    <cellStyle name="Normal 2 18 3" xfId="4395" xr:uid="{00000000-0005-0000-0000-00001A110000}"/>
    <cellStyle name="Normal 2 18 4" xfId="4396" xr:uid="{00000000-0005-0000-0000-00001B110000}"/>
    <cellStyle name="Normal 2 18 5" xfId="4397" xr:uid="{00000000-0005-0000-0000-00001C110000}"/>
    <cellStyle name="Normal 2 18 6" xfId="4398" xr:uid="{00000000-0005-0000-0000-00001D110000}"/>
    <cellStyle name="Normal 2 18 7" xfId="4399" xr:uid="{00000000-0005-0000-0000-00001E110000}"/>
    <cellStyle name="Normal 2 18 8" xfId="4400" xr:uid="{00000000-0005-0000-0000-00001F110000}"/>
    <cellStyle name="Normal 2 18 9" xfId="4401" xr:uid="{00000000-0005-0000-0000-000020110000}"/>
    <cellStyle name="Normal 2 19" xfId="4402" xr:uid="{00000000-0005-0000-0000-000021110000}"/>
    <cellStyle name="Normal 2 19 2" xfId="4403" xr:uid="{00000000-0005-0000-0000-000022110000}"/>
    <cellStyle name="Normal 2 19 2 2" xfId="4404" xr:uid="{00000000-0005-0000-0000-000023110000}"/>
    <cellStyle name="Normal 2 19 2 3" xfId="4405" xr:uid="{00000000-0005-0000-0000-000024110000}"/>
    <cellStyle name="Normal 2 19 2 4" xfId="4406" xr:uid="{00000000-0005-0000-0000-000025110000}"/>
    <cellStyle name="Normal 2 19 3" xfId="4407" xr:uid="{00000000-0005-0000-0000-000026110000}"/>
    <cellStyle name="Normal 2 19 4" xfId="4408" xr:uid="{00000000-0005-0000-0000-000027110000}"/>
    <cellStyle name="Normal 2 19 5" xfId="4409" xr:uid="{00000000-0005-0000-0000-000028110000}"/>
    <cellStyle name="Normal 2 19 6" xfId="4410" xr:uid="{00000000-0005-0000-0000-000029110000}"/>
    <cellStyle name="Normal 2 19 7" xfId="4411" xr:uid="{00000000-0005-0000-0000-00002A110000}"/>
    <cellStyle name="Normal 2 19 8" xfId="4412" xr:uid="{00000000-0005-0000-0000-00002B110000}"/>
    <cellStyle name="Normal 2 19 9" xfId="4413" xr:uid="{00000000-0005-0000-0000-00002C110000}"/>
    <cellStyle name="Normal 2 2" xfId="4414" xr:uid="{00000000-0005-0000-0000-00002D110000}"/>
    <cellStyle name="Normal 2 2 10" xfId="4415" xr:uid="{00000000-0005-0000-0000-00002E110000}"/>
    <cellStyle name="Normal 2 2 11" xfId="4416" xr:uid="{00000000-0005-0000-0000-00002F110000}"/>
    <cellStyle name="Normal 2 2 12" xfId="4417" xr:uid="{00000000-0005-0000-0000-000030110000}"/>
    <cellStyle name="Normal 2 2 13" xfId="4418" xr:uid="{00000000-0005-0000-0000-000031110000}"/>
    <cellStyle name="Normal 2 2 14" xfId="4419" xr:uid="{00000000-0005-0000-0000-000032110000}"/>
    <cellStyle name="Normal 2 2 15" xfId="4420" xr:uid="{00000000-0005-0000-0000-000033110000}"/>
    <cellStyle name="Normal 2 2 16" xfId="4421" xr:uid="{00000000-0005-0000-0000-000034110000}"/>
    <cellStyle name="Normal 2 2 17" xfId="4422" xr:uid="{00000000-0005-0000-0000-000035110000}"/>
    <cellStyle name="Normal 2 2 18" xfId="4423" xr:uid="{00000000-0005-0000-0000-000036110000}"/>
    <cellStyle name="Normal 2 2 19" xfId="4424" xr:uid="{00000000-0005-0000-0000-000037110000}"/>
    <cellStyle name="Normal 2 2 2" xfId="4425" xr:uid="{00000000-0005-0000-0000-000038110000}"/>
    <cellStyle name="Normal 2 2 2 10" xfId="4426" xr:uid="{00000000-0005-0000-0000-000039110000}"/>
    <cellStyle name="Normal 2 2 2 11" xfId="4427" xr:uid="{00000000-0005-0000-0000-00003A110000}"/>
    <cellStyle name="Normal 2 2 2 12" xfId="4428" xr:uid="{00000000-0005-0000-0000-00003B110000}"/>
    <cellStyle name="Normal 2 2 2 13" xfId="4429" xr:uid="{00000000-0005-0000-0000-00003C110000}"/>
    <cellStyle name="Normal 2 2 2 14" xfId="4430" xr:uid="{00000000-0005-0000-0000-00003D110000}"/>
    <cellStyle name="Normal 2 2 2 15" xfId="4431" xr:uid="{00000000-0005-0000-0000-00003E110000}"/>
    <cellStyle name="Normal 2 2 2 16" xfId="4432" xr:uid="{00000000-0005-0000-0000-00003F110000}"/>
    <cellStyle name="Normal 2 2 2 17" xfId="4433" xr:uid="{00000000-0005-0000-0000-000040110000}"/>
    <cellStyle name="Normal 2 2 2 18" xfId="4434" xr:uid="{00000000-0005-0000-0000-000041110000}"/>
    <cellStyle name="Normal 2 2 2 19" xfId="4435" xr:uid="{00000000-0005-0000-0000-000042110000}"/>
    <cellStyle name="Normal 2 2 2 2" xfId="4436" xr:uid="{00000000-0005-0000-0000-000043110000}"/>
    <cellStyle name="Normal 2 2 2 2 10" xfId="4437" xr:uid="{00000000-0005-0000-0000-000044110000}"/>
    <cellStyle name="Normal 2 2 2 2 11" xfId="4438" xr:uid="{00000000-0005-0000-0000-000045110000}"/>
    <cellStyle name="Normal 2 2 2 2 12" xfId="4439" xr:uid="{00000000-0005-0000-0000-000046110000}"/>
    <cellStyle name="Normal 2 2 2 2 13" xfId="4440" xr:uid="{00000000-0005-0000-0000-000047110000}"/>
    <cellStyle name="Normal 2 2 2 2 14" xfId="4441" xr:uid="{00000000-0005-0000-0000-000048110000}"/>
    <cellStyle name="Normal 2 2 2 2 15" xfId="4442" xr:uid="{00000000-0005-0000-0000-000049110000}"/>
    <cellStyle name="Normal 2 2 2 2 15 2" xfId="4443" xr:uid="{00000000-0005-0000-0000-00004A110000}"/>
    <cellStyle name="Normal 2 2 2 2 15 3" xfId="4444" xr:uid="{00000000-0005-0000-0000-00004B110000}"/>
    <cellStyle name="Normal 2 2 2 2 16" xfId="4445" xr:uid="{00000000-0005-0000-0000-00004C110000}"/>
    <cellStyle name="Normal 2 2 2 2 17" xfId="4446" xr:uid="{00000000-0005-0000-0000-00004D110000}"/>
    <cellStyle name="Normal 2 2 2 2 18" xfId="4447" xr:uid="{00000000-0005-0000-0000-00004E110000}"/>
    <cellStyle name="Normal 2 2 2 2 18 2" xfId="4448" xr:uid="{00000000-0005-0000-0000-00004F110000}"/>
    <cellStyle name="Normal 2 2 2 2 18 3" xfId="4449" xr:uid="{00000000-0005-0000-0000-000050110000}"/>
    <cellStyle name="Normal 2 2 2 2 19" xfId="4450" xr:uid="{00000000-0005-0000-0000-000051110000}"/>
    <cellStyle name="Normal 2 2 2 2 19 2" xfId="4451" xr:uid="{00000000-0005-0000-0000-000052110000}"/>
    <cellStyle name="Normal 2 2 2 2 19 3" xfId="4452" xr:uid="{00000000-0005-0000-0000-000053110000}"/>
    <cellStyle name="Normal 2 2 2 2 2" xfId="4453" xr:uid="{00000000-0005-0000-0000-000054110000}"/>
    <cellStyle name="Normal 2 2 2 2 2 10" xfId="4454" xr:uid="{00000000-0005-0000-0000-000055110000}"/>
    <cellStyle name="Normal 2 2 2 2 2 11" xfId="4455" xr:uid="{00000000-0005-0000-0000-000056110000}"/>
    <cellStyle name="Normal 2 2 2 2 2 12" xfId="4456" xr:uid="{00000000-0005-0000-0000-000057110000}"/>
    <cellStyle name="Normal 2 2 2 2 2 13" xfId="4457" xr:uid="{00000000-0005-0000-0000-000058110000}"/>
    <cellStyle name="Normal 2 2 2 2 2 14" xfId="4458" xr:uid="{00000000-0005-0000-0000-000059110000}"/>
    <cellStyle name="Normal 2 2 2 2 2 15" xfId="4459" xr:uid="{00000000-0005-0000-0000-00005A110000}"/>
    <cellStyle name="Normal 2 2 2 2 2 16" xfId="4460" xr:uid="{00000000-0005-0000-0000-00005B110000}"/>
    <cellStyle name="Normal 2 2 2 2 2 17" xfId="4461" xr:uid="{00000000-0005-0000-0000-00005C110000}"/>
    <cellStyle name="Normal 2 2 2 2 2 18" xfId="4462" xr:uid="{00000000-0005-0000-0000-00005D110000}"/>
    <cellStyle name="Normal 2 2 2 2 2 19" xfId="4463" xr:uid="{00000000-0005-0000-0000-00005E110000}"/>
    <cellStyle name="Normal 2 2 2 2 2 2" xfId="4464" xr:uid="{00000000-0005-0000-0000-00005F110000}"/>
    <cellStyle name="Normal 2 2 2 2 2 2 10" xfId="4465" xr:uid="{00000000-0005-0000-0000-000060110000}"/>
    <cellStyle name="Normal 2 2 2 2 2 2 11" xfId="4466" xr:uid="{00000000-0005-0000-0000-000061110000}"/>
    <cellStyle name="Normal 2 2 2 2 2 2 12" xfId="4467" xr:uid="{00000000-0005-0000-0000-000062110000}"/>
    <cellStyle name="Normal 2 2 2 2 2 2 13" xfId="4468" xr:uid="{00000000-0005-0000-0000-000063110000}"/>
    <cellStyle name="Normal 2 2 2 2 2 2 14" xfId="4469" xr:uid="{00000000-0005-0000-0000-000064110000}"/>
    <cellStyle name="Normal 2 2 2 2 2 2 15" xfId="4470" xr:uid="{00000000-0005-0000-0000-000065110000}"/>
    <cellStyle name="Normal 2 2 2 2 2 2 16" xfId="4471" xr:uid="{00000000-0005-0000-0000-000066110000}"/>
    <cellStyle name="Normal 2 2 2 2 2 2 17" xfId="4472" xr:uid="{00000000-0005-0000-0000-000067110000}"/>
    <cellStyle name="Normal 2 2 2 2 2 2 2" xfId="4473" xr:uid="{00000000-0005-0000-0000-000068110000}"/>
    <cellStyle name="Normal 2 2 2 2 2 2 2 10" xfId="4474" xr:uid="{00000000-0005-0000-0000-000069110000}"/>
    <cellStyle name="Normal 2 2 2 2 2 2 2 2" xfId="4475" xr:uid="{00000000-0005-0000-0000-00006A110000}"/>
    <cellStyle name="Normal 2 2 2 2 2 2 2 2 2" xfId="4476" xr:uid="{00000000-0005-0000-0000-00006B110000}"/>
    <cellStyle name="Normal 2 2 2 2 2 2 2 2 2 10" xfId="4477" xr:uid="{00000000-0005-0000-0000-00006C110000}"/>
    <cellStyle name="Normal 2 2 2 2 2 2 2 2 2 10 2" xfId="4478" xr:uid="{00000000-0005-0000-0000-00006D110000}"/>
    <cellStyle name="Normal 2 2 2 2 2 2 2 2 2 10 3" xfId="4479" xr:uid="{00000000-0005-0000-0000-00006E110000}"/>
    <cellStyle name="Normal 2 2 2 2 2 2 2 2 2 11" xfId="4480" xr:uid="{00000000-0005-0000-0000-00006F110000}"/>
    <cellStyle name="Normal 2 2 2 2 2 2 2 2 2 11 2" xfId="4481" xr:uid="{00000000-0005-0000-0000-000070110000}"/>
    <cellStyle name="Normal 2 2 2 2 2 2 2 2 2 11 3" xfId="4482" xr:uid="{00000000-0005-0000-0000-000071110000}"/>
    <cellStyle name="Normal 2 2 2 2 2 2 2 2 2 12" xfId="4483" xr:uid="{00000000-0005-0000-0000-000072110000}"/>
    <cellStyle name="Normal 2 2 2 2 2 2 2 2 2 12 2" xfId="4484" xr:uid="{00000000-0005-0000-0000-000073110000}"/>
    <cellStyle name="Normal 2 2 2 2 2 2 2 2 2 12 3" xfId="4485" xr:uid="{00000000-0005-0000-0000-000074110000}"/>
    <cellStyle name="Normal 2 2 2 2 2 2 2 2 2 13" xfId="4486" xr:uid="{00000000-0005-0000-0000-000075110000}"/>
    <cellStyle name="Normal 2 2 2 2 2 2 2 2 2 13 2" xfId="4487" xr:uid="{00000000-0005-0000-0000-000076110000}"/>
    <cellStyle name="Normal 2 2 2 2 2 2 2 2 2 13 3" xfId="4488" xr:uid="{00000000-0005-0000-0000-000077110000}"/>
    <cellStyle name="Normal 2 2 2 2 2 2 2 2 2 14" xfId="4489" xr:uid="{00000000-0005-0000-0000-000078110000}"/>
    <cellStyle name="Normal 2 2 2 2 2 2 2 2 2 14 2" xfId="4490" xr:uid="{00000000-0005-0000-0000-000079110000}"/>
    <cellStyle name="Normal 2 2 2 2 2 2 2 2 2 14 3" xfId="4491" xr:uid="{00000000-0005-0000-0000-00007A110000}"/>
    <cellStyle name="Normal 2 2 2 2 2 2 2 2 2 15" xfId="4492" xr:uid="{00000000-0005-0000-0000-00007B110000}"/>
    <cellStyle name="Normal 2 2 2 2 2 2 2 2 2 16" xfId="4493" xr:uid="{00000000-0005-0000-0000-00007C110000}"/>
    <cellStyle name="Normal 2 2 2 2 2 2 2 2 2 2" xfId="4494" xr:uid="{00000000-0005-0000-0000-00007D110000}"/>
    <cellStyle name="Normal 2 2 2 2 2 2 2 2 2 2 2" xfId="4495" xr:uid="{00000000-0005-0000-0000-00007E110000}"/>
    <cellStyle name="Normal 2 2 2 2 2 2 2 2 2 2 3" xfId="4496" xr:uid="{00000000-0005-0000-0000-00007F110000}"/>
    <cellStyle name="Normal 2 2 2 2 2 2 2 2 2 3" xfId="4497" xr:uid="{00000000-0005-0000-0000-000080110000}"/>
    <cellStyle name="Normal 2 2 2 2 2 2 2 2 2 3 2" xfId="4498" xr:uid="{00000000-0005-0000-0000-000081110000}"/>
    <cellStyle name="Normal 2 2 2 2 2 2 2 2 2 3 3" xfId="4499" xr:uid="{00000000-0005-0000-0000-000082110000}"/>
    <cellStyle name="Normal 2 2 2 2 2 2 2 2 2 4" xfId="4500" xr:uid="{00000000-0005-0000-0000-000083110000}"/>
    <cellStyle name="Normal 2 2 2 2 2 2 2 2 2 4 2" xfId="4501" xr:uid="{00000000-0005-0000-0000-000084110000}"/>
    <cellStyle name="Normal 2 2 2 2 2 2 2 2 2 4 3" xfId="4502" xr:uid="{00000000-0005-0000-0000-000085110000}"/>
    <cellStyle name="Normal 2 2 2 2 2 2 2 2 2 5" xfId="4503" xr:uid="{00000000-0005-0000-0000-000086110000}"/>
    <cellStyle name="Normal 2 2 2 2 2 2 2 2 2 5 2" xfId="4504" xr:uid="{00000000-0005-0000-0000-000087110000}"/>
    <cellStyle name="Normal 2 2 2 2 2 2 2 2 2 5 3" xfId="4505" xr:uid="{00000000-0005-0000-0000-000088110000}"/>
    <cellStyle name="Normal 2 2 2 2 2 2 2 2 2 6" xfId="4506" xr:uid="{00000000-0005-0000-0000-000089110000}"/>
    <cellStyle name="Normal 2 2 2 2 2 2 2 2 2 6 2" xfId="4507" xr:uid="{00000000-0005-0000-0000-00008A110000}"/>
    <cellStyle name="Normal 2 2 2 2 2 2 2 2 2 6 3" xfId="4508" xr:uid="{00000000-0005-0000-0000-00008B110000}"/>
    <cellStyle name="Normal 2 2 2 2 2 2 2 2 2 7" xfId="4509" xr:uid="{00000000-0005-0000-0000-00008C110000}"/>
    <cellStyle name="Normal 2 2 2 2 2 2 2 2 2 7 2" xfId="4510" xr:uid="{00000000-0005-0000-0000-00008D110000}"/>
    <cellStyle name="Normal 2 2 2 2 2 2 2 2 2 7 3" xfId="4511" xr:uid="{00000000-0005-0000-0000-00008E110000}"/>
    <cellStyle name="Normal 2 2 2 2 2 2 2 2 2 8" xfId="4512" xr:uid="{00000000-0005-0000-0000-00008F110000}"/>
    <cellStyle name="Normal 2 2 2 2 2 2 2 2 2 8 2" xfId="4513" xr:uid="{00000000-0005-0000-0000-000090110000}"/>
    <cellStyle name="Normal 2 2 2 2 2 2 2 2 2 8 3" xfId="4514" xr:uid="{00000000-0005-0000-0000-000091110000}"/>
    <cellStyle name="Normal 2 2 2 2 2 2 2 2 2 9" xfId="4515" xr:uid="{00000000-0005-0000-0000-000092110000}"/>
    <cellStyle name="Normal 2 2 2 2 2 2 2 2 2 9 2" xfId="4516" xr:uid="{00000000-0005-0000-0000-000093110000}"/>
    <cellStyle name="Normal 2 2 2 2 2 2 2 2 2 9 3" xfId="4517" xr:uid="{00000000-0005-0000-0000-000094110000}"/>
    <cellStyle name="Normal 2 2 2 2 2 2 2 3" xfId="4518" xr:uid="{00000000-0005-0000-0000-000095110000}"/>
    <cellStyle name="Normal 2 2 2 2 2 2 2 4" xfId="4519" xr:uid="{00000000-0005-0000-0000-000096110000}"/>
    <cellStyle name="Normal 2 2 2 2 2 2 2 5" xfId="4520" xr:uid="{00000000-0005-0000-0000-000097110000}"/>
    <cellStyle name="Normal 2 2 2 2 2 2 2 6" xfId="4521" xr:uid="{00000000-0005-0000-0000-000098110000}"/>
    <cellStyle name="Normal 2 2 2 2 2 2 2 7" xfId="4522" xr:uid="{00000000-0005-0000-0000-000099110000}"/>
    <cellStyle name="Normal 2 2 2 2 2 2 2 8" xfId="4523" xr:uid="{00000000-0005-0000-0000-00009A110000}"/>
    <cellStyle name="Normal 2 2 2 2 2 2 2 9" xfId="4524" xr:uid="{00000000-0005-0000-0000-00009B110000}"/>
    <cellStyle name="Normal 2 2 2 2 2 2 3" xfId="4525" xr:uid="{00000000-0005-0000-0000-00009C110000}"/>
    <cellStyle name="Normal 2 2 2 2 2 2 4" xfId="4526" xr:uid="{00000000-0005-0000-0000-00009D110000}"/>
    <cellStyle name="Normal 2 2 2 2 2 2 5" xfId="4527" xr:uid="{00000000-0005-0000-0000-00009E110000}"/>
    <cellStyle name="Normal 2 2 2 2 2 2 6" xfId="4528" xr:uid="{00000000-0005-0000-0000-00009F110000}"/>
    <cellStyle name="Normal 2 2 2 2 2 2 7" xfId="4529" xr:uid="{00000000-0005-0000-0000-0000A0110000}"/>
    <cellStyle name="Normal 2 2 2 2 2 2 8" xfId="4530" xr:uid="{00000000-0005-0000-0000-0000A1110000}"/>
    <cellStyle name="Normal 2 2 2 2 2 2 9" xfId="4531" xr:uid="{00000000-0005-0000-0000-0000A2110000}"/>
    <cellStyle name="Normal 2 2 2 2 2 3" xfId="4532" xr:uid="{00000000-0005-0000-0000-0000A3110000}"/>
    <cellStyle name="Normal 2 2 2 2 2 4" xfId="4533" xr:uid="{00000000-0005-0000-0000-0000A4110000}"/>
    <cellStyle name="Normal 2 2 2 2 2 5" xfId="4534" xr:uid="{00000000-0005-0000-0000-0000A5110000}"/>
    <cellStyle name="Normal 2 2 2 2 2 5 2" xfId="4535" xr:uid="{00000000-0005-0000-0000-0000A6110000}"/>
    <cellStyle name="Normal 2 2 2 2 2 5 3" xfId="4536" xr:uid="{00000000-0005-0000-0000-0000A7110000}"/>
    <cellStyle name="Normal 2 2 2 2 2 6" xfId="4537" xr:uid="{00000000-0005-0000-0000-0000A8110000}"/>
    <cellStyle name="Normal 2 2 2 2 2 6 2" xfId="4538" xr:uid="{00000000-0005-0000-0000-0000A9110000}"/>
    <cellStyle name="Normal 2 2 2 2 2 6 3" xfId="4539" xr:uid="{00000000-0005-0000-0000-0000AA110000}"/>
    <cellStyle name="Normal 2 2 2 2 2 7" xfId="4540" xr:uid="{00000000-0005-0000-0000-0000AB110000}"/>
    <cellStyle name="Normal 2 2 2 2 2 7 2" xfId="4541" xr:uid="{00000000-0005-0000-0000-0000AC110000}"/>
    <cellStyle name="Normal 2 2 2 2 2 7 3" xfId="4542" xr:uid="{00000000-0005-0000-0000-0000AD110000}"/>
    <cellStyle name="Normal 2 2 2 2 2 8" xfId="4543" xr:uid="{00000000-0005-0000-0000-0000AE110000}"/>
    <cellStyle name="Normal 2 2 2 2 2 8 2" xfId="4544" xr:uid="{00000000-0005-0000-0000-0000AF110000}"/>
    <cellStyle name="Normal 2 2 2 2 2 8 3" xfId="4545" xr:uid="{00000000-0005-0000-0000-0000B0110000}"/>
    <cellStyle name="Normal 2 2 2 2 2 9" xfId="4546" xr:uid="{00000000-0005-0000-0000-0000B1110000}"/>
    <cellStyle name="Normal 2 2 2 2 2 9 2" xfId="4547" xr:uid="{00000000-0005-0000-0000-0000B2110000}"/>
    <cellStyle name="Normal 2 2 2 2 2 9 3" xfId="4548" xr:uid="{00000000-0005-0000-0000-0000B3110000}"/>
    <cellStyle name="Normal 2 2 2 2 20" xfId="4549" xr:uid="{00000000-0005-0000-0000-0000B4110000}"/>
    <cellStyle name="Normal 2 2 2 2 20 2" xfId="4550" xr:uid="{00000000-0005-0000-0000-0000B5110000}"/>
    <cellStyle name="Normal 2 2 2 2 20 3" xfId="4551" xr:uid="{00000000-0005-0000-0000-0000B6110000}"/>
    <cellStyle name="Normal 2 2 2 2 21" xfId="4552" xr:uid="{00000000-0005-0000-0000-0000B7110000}"/>
    <cellStyle name="Normal 2 2 2 2 21 2" xfId="4553" xr:uid="{00000000-0005-0000-0000-0000B8110000}"/>
    <cellStyle name="Normal 2 2 2 2 21 3" xfId="4554" xr:uid="{00000000-0005-0000-0000-0000B9110000}"/>
    <cellStyle name="Normal 2 2 2 2 22" xfId="4555" xr:uid="{00000000-0005-0000-0000-0000BA110000}"/>
    <cellStyle name="Normal 2 2 2 2 23" xfId="4556" xr:uid="{00000000-0005-0000-0000-0000BB110000}"/>
    <cellStyle name="Normal 2 2 2 2 24" xfId="4557" xr:uid="{00000000-0005-0000-0000-0000BC110000}"/>
    <cellStyle name="Normal 2 2 2 2 25" xfId="4558" xr:uid="{00000000-0005-0000-0000-0000BD110000}"/>
    <cellStyle name="Normal 2 2 2 2 26" xfId="4559" xr:uid="{00000000-0005-0000-0000-0000BE110000}"/>
    <cellStyle name="Normal 2 2 2 2 27" xfId="4560" xr:uid="{00000000-0005-0000-0000-0000BF110000}"/>
    <cellStyle name="Normal 2 2 2 2 28" xfId="4561" xr:uid="{00000000-0005-0000-0000-0000C0110000}"/>
    <cellStyle name="Normal 2 2 2 2 29" xfId="4562" xr:uid="{00000000-0005-0000-0000-0000C1110000}"/>
    <cellStyle name="Normal 2 2 2 2 3" xfId="4563" xr:uid="{00000000-0005-0000-0000-0000C2110000}"/>
    <cellStyle name="Normal 2 2 2 2 30" xfId="4564" xr:uid="{00000000-0005-0000-0000-0000C3110000}"/>
    <cellStyle name="Normal 2 2 2 2 31" xfId="4565" xr:uid="{00000000-0005-0000-0000-0000C4110000}"/>
    <cellStyle name="Normal 2 2 2 2 32" xfId="4566" xr:uid="{00000000-0005-0000-0000-0000C5110000}"/>
    <cellStyle name="Normal 2 2 2 2 4" xfId="4567" xr:uid="{00000000-0005-0000-0000-0000C6110000}"/>
    <cellStyle name="Normal 2 2 2 2 5" xfId="4568" xr:uid="{00000000-0005-0000-0000-0000C7110000}"/>
    <cellStyle name="Normal 2 2 2 2 6" xfId="4569" xr:uid="{00000000-0005-0000-0000-0000C8110000}"/>
    <cellStyle name="Normal 2 2 2 2 7" xfId="4570" xr:uid="{00000000-0005-0000-0000-0000C9110000}"/>
    <cellStyle name="Normal 2 2 2 2 8" xfId="4571" xr:uid="{00000000-0005-0000-0000-0000CA110000}"/>
    <cellStyle name="Normal 2 2 2 2 9" xfId="4572" xr:uid="{00000000-0005-0000-0000-0000CB110000}"/>
    <cellStyle name="Normal 2 2 2 20" xfId="4573" xr:uid="{00000000-0005-0000-0000-0000CC110000}"/>
    <cellStyle name="Normal 2 2 2 20 2" xfId="4574" xr:uid="{00000000-0005-0000-0000-0000CD110000}"/>
    <cellStyle name="Normal 2 2 2 20 3" xfId="4575" xr:uid="{00000000-0005-0000-0000-0000CE110000}"/>
    <cellStyle name="Normal 2 2 2 21" xfId="4576" xr:uid="{00000000-0005-0000-0000-0000CF110000}"/>
    <cellStyle name="Normal 2 2 2 22" xfId="4577" xr:uid="{00000000-0005-0000-0000-0000D0110000}"/>
    <cellStyle name="Normal 2 2 2 23" xfId="4578" xr:uid="{00000000-0005-0000-0000-0000D1110000}"/>
    <cellStyle name="Normal 2 2 2 23 2" xfId="4579" xr:uid="{00000000-0005-0000-0000-0000D2110000}"/>
    <cellStyle name="Normal 2 2 2 23 3" xfId="4580" xr:uid="{00000000-0005-0000-0000-0000D3110000}"/>
    <cellStyle name="Normal 2 2 2 24" xfId="4581" xr:uid="{00000000-0005-0000-0000-0000D4110000}"/>
    <cellStyle name="Normal 2 2 2 24 2" xfId="4582" xr:uid="{00000000-0005-0000-0000-0000D5110000}"/>
    <cellStyle name="Normal 2 2 2 24 3" xfId="4583" xr:uid="{00000000-0005-0000-0000-0000D6110000}"/>
    <cellStyle name="Normal 2 2 2 25" xfId="4584" xr:uid="{00000000-0005-0000-0000-0000D7110000}"/>
    <cellStyle name="Normal 2 2 2 25 2" xfId="4585" xr:uid="{00000000-0005-0000-0000-0000D8110000}"/>
    <cellStyle name="Normal 2 2 2 25 3" xfId="4586" xr:uid="{00000000-0005-0000-0000-0000D9110000}"/>
    <cellStyle name="Normal 2 2 2 26" xfId="4587" xr:uid="{00000000-0005-0000-0000-0000DA110000}"/>
    <cellStyle name="Normal 2 2 2 26 2" xfId="4588" xr:uid="{00000000-0005-0000-0000-0000DB110000}"/>
    <cellStyle name="Normal 2 2 2 26 3" xfId="4589" xr:uid="{00000000-0005-0000-0000-0000DC110000}"/>
    <cellStyle name="Normal 2 2 2 27" xfId="4590" xr:uid="{00000000-0005-0000-0000-0000DD110000}"/>
    <cellStyle name="Normal 2 2 2 28" xfId="4591" xr:uid="{00000000-0005-0000-0000-0000DE110000}"/>
    <cellStyle name="Normal 2 2 2 29" xfId="4592" xr:uid="{00000000-0005-0000-0000-0000DF110000}"/>
    <cellStyle name="Normal 2 2 2 3" xfId="4593" xr:uid="{00000000-0005-0000-0000-0000E0110000}"/>
    <cellStyle name="Normal 2 2 2 3 2" xfId="4594" xr:uid="{00000000-0005-0000-0000-0000E1110000}"/>
    <cellStyle name="Normal 2 2 2 30" xfId="4595" xr:uid="{00000000-0005-0000-0000-0000E2110000}"/>
    <cellStyle name="Normal 2 2 2 31" xfId="4596" xr:uid="{00000000-0005-0000-0000-0000E3110000}"/>
    <cellStyle name="Normal 2 2 2 32" xfId="4597" xr:uid="{00000000-0005-0000-0000-0000E4110000}"/>
    <cellStyle name="Normal 2 2 2 33" xfId="4598" xr:uid="{00000000-0005-0000-0000-0000E5110000}"/>
    <cellStyle name="Normal 2 2 2 34" xfId="4599" xr:uid="{00000000-0005-0000-0000-0000E6110000}"/>
    <cellStyle name="Normal 2 2 2 35" xfId="4600" xr:uid="{00000000-0005-0000-0000-0000E7110000}"/>
    <cellStyle name="Normal 2 2 2 36" xfId="4601" xr:uid="{00000000-0005-0000-0000-0000E8110000}"/>
    <cellStyle name="Normal 2 2 2 37" xfId="4602" xr:uid="{00000000-0005-0000-0000-0000E9110000}"/>
    <cellStyle name="Normal 2 2 2 4" xfId="4603" xr:uid="{00000000-0005-0000-0000-0000EA110000}"/>
    <cellStyle name="Normal 2 2 2 4 2" xfId="4604" xr:uid="{00000000-0005-0000-0000-0000EB110000}"/>
    <cellStyle name="Normal 2 2 2 5" xfId="4605" xr:uid="{00000000-0005-0000-0000-0000EC110000}"/>
    <cellStyle name="Normal 2 2 2 5 2" xfId="4606" xr:uid="{00000000-0005-0000-0000-0000ED110000}"/>
    <cellStyle name="Normal 2 2 2 6" xfId="4607" xr:uid="{00000000-0005-0000-0000-0000EE110000}"/>
    <cellStyle name="Normal 2 2 2 6 2" xfId="4608" xr:uid="{00000000-0005-0000-0000-0000EF110000}"/>
    <cellStyle name="Normal 2 2 2 7" xfId="4609" xr:uid="{00000000-0005-0000-0000-0000F0110000}"/>
    <cellStyle name="Normal 2 2 2 7 2" xfId="4610" xr:uid="{00000000-0005-0000-0000-0000F1110000}"/>
    <cellStyle name="Normal 2 2 2 8" xfId="4611" xr:uid="{00000000-0005-0000-0000-0000F2110000}"/>
    <cellStyle name="Normal 2 2 2 8 10" xfId="4612" xr:uid="{00000000-0005-0000-0000-0000F3110000}"/>
    <cellStyle name="Normal 2 2 2 8 11" xfId="4613" xr:uid="{00000000-0005-0000-0000-0000F4110000}"/>
    <cellStyle name="Normal 2 2 2 8 2" xfId="4614" xr:uid="{00000000-0005-0000-0000-0000F5110000}"/>
    <cellStyle name="Normal 2 2 2 8 2 2" xfId="4615" xr:uid="{00000000-0005-0000-0000-0000F6110000}"/>
    <cellStyle name="Normal 2 2 2 8 2 3" xfId="4616" xr:uid="{00000000-0005-0000-0000-0000F7110000}"/>
    <cellStyle name="Normal 2 2 2 8 2 4" xfId="4617" xr:uid="{00000000-0005-0000-0000-0000F8110000}"/>
    <cellStyle name="Normal 2 2 2 8 2 5" xfId="4618" xr:uid="{00000000-0005-0000-0000-0000F9110000}"/>
    <cellStyle name="Normal 2 2 2 8 2 6" xfId="4619" xr:uid="{00000000-0005-0000-0000-0000FA110000}"/>
    <cellStyle name="Normal 2 2 2 8 2 7" xfId="4620" xr:uid="{00000000-0005-0000-0000-0000FB110000}"/>
    <cellStyle name="Normal 2 2 2 8 2 8" xfId="4621" xr:uid="{00000000-0005-0000-0000-0000FC110000}"/>
    <cellStyle name="Normal 2 2 2 8 2 9" xfId="4622" xr:uid="{00000000-0005-0000-0000-0000FD110000}"/>
    <cellStyle name="Normal 2 2 2 8 3" xfId="4623" xr:uid="{00000000-0005-0000-0000-0000FE110000}"/>
    <cellStyle name="Normal 2 2 2 8 4" xfId="4624" xr:uid="{00000000-0005-0000-0000-0000FF110000}"/>
    <cellStyle name="Normal 2 2 2 8 5" xfId="4625" xr:uid="{00000000-0005-0000-0000-000000120000}"/>
    <cellStyle name="Normal 2 2 2 8 5 2" xfId="4626" xr:uid="{00000000-0005-0000-0000-000001120000}"/>
    <cellStyle name="Normal 2 2 2 8 5 3" xfId="4627" xr:uid="{00000000-0005-0000-0000-000002120000}"/>
    <cellStyle name="Normal 2 2 2 8 6" xfId="4628" xr:uid="{00000000-0005-0000-0000-000003120000}"/>
    <cellStyle name="Normal 2 2 2 8 6 2" xfId="4629" xr:uid="{00000000-0005-0000-0000-000004120000}"/>
    <cellStyle name="Normal 2 2 2 8 6 3" xfId="4630" xr:uid="{00000000-0005-0000-0000-000005120000}"/>
    <cellStyle name="Normal 2 2 2 8 7" xfId="4631" xr:uid="{00000000-0005-0000-0000-000006120000}"/>
    <cellStyle name="Normal 2 2 2 8 7 2" xfId="4632" xr:uid="{00000000-0005-0000-0000-000007120000}"/>
    <cellStyle name="Normal 2 2 2 8 7 3" xfId="4633" xr:uid="{00000000-0005-0000-0000-000008120000}"/>
    <cellStyle name="Normal 2 2 2 8 8" xfId="4634" xr:uid="{00000000-0005-0000-0000-000009120000}"/>
    <cellStyle name="Normal 2 2 2 8 8 2" xfId="4635" xr:uid="{00000000-0005-0000-0000-00000A120000}"/>
    <cellStyle name="Normal 2 2 2 8 8 3" xfId="4636" xr:uid="{00000000-0005-0000-0000-00000B120000}"/>
    <cellStyle name="Normal 2 2 2 8 9" xfId="4637" xr:uid="{00000000-0005-0000-0000-00000C120000}"/>
    <cellStyle name="Normal 2 2 2 8 9 2" xfId="4638" xr:uid="{00000000-0005-0000-0000-00000D120000}"/>
    <cellStyle name="Normal 2 2 2 8 9 3" xfId="4639" xr:uid="{00000000-0005-0000-0000-00000E120000}"/>
    <cellStyle name="Normal 2 2 2 9" xfId="4640" xr:uid="{00000000-0005-0000-0000-00000F120000}"/>
    <cellStyle name="Normal 2 2 20" xfId="4641" xr:uid="{00000000-0005-0000-0000-000010120000}"/>
    <cellStyle name="Normal 2 2 20 2" xfId="4642" xr:uid="{00000000-0005-0000-0000-000011120000}"/>
    <cellStyle name="Normal 2 2 20 3" xfId="4643" xr:uid="{00000000-0005-0000-0000-000012120000}"/>
    <cellStyle name="Normal 2 2 21" xfId="4644" xr:uid="{00000000-0005-0000-0000-000013120000}"/>
    <cellStyle name="Normal 2 2 22" xfId="4645" xr:uid="{00000000-0005-0000-0000-000014120000}"/>
    <cellStyle name="Normal 2 2 23" xfId="4646" xr:uid="{00000000-0005-0000-0000-000015120000}"/>
    <cellStyle name="Normal 2 2 23 2" xfId="4647" xr:uid="{00000000-0005-0000-0000-000016120000}"/>
    <cellStyle name="Normal 2 2 23 3" xfId="4648" xr:uid="{00000000-0005-0000-0000-000017120000}"/>
    <cellStyle name="Normal 2 2 24" xfId="4649" xr:uid="{00000000-0005-0000-0000-000018120000}"/>
    <cellStyle name="Normal 2 2 24 2" xfId="4650" xr:uid="{00000000-0005-0000-0000-000019120000}"/>
    <cellStyle name="Normal 2 2 24 3" xfId="4651" xr:uid="{00000000-0005-0000-0000-00001A120000}"/>
    <cellStyle name="Normal 2 2 25" xfId="4652" xr:uid="{00000000-0005-0000-0000-00001B120000}"/>
    <cellStyle name="Normal 2 2 25 2" xfId="4653" xr:uid="{00000000-0005-0000-0000-00001C120000}"/>
    <cellStyle name="Normal 2 2 25 3" xfId="4654" xr:uid="{00000000-0005-0000-0000-00001D120000}"/>
    <cellStyle name="Normal 2 2 26" xfId="4655" xr:uid="{00000000-0005-0000-0000-00001E120000}"/>
    <cellStyle name="Normal 2 2 26 2" xfId="4656" xr:uid="{00000000-0005-0000-0000-00001F120000}"/>
    <cellStyle name="Normal 2 2 26 3" xfId="4657" xr:uid="{00000000-0005-0000-0000-000020120000}"/>
    <cellStyle name="Normal 2 2 27" xfId="4658" xr:uid="{00000000-0005-0000-0000-000021120000}"/>
    <cellStyle name="Normal 2 2 28" xfId="4659" xr:uid="{00000000-0005-0000-0000-000022120000}"/>
    <cellStyle name="Normal 2 2 29" xfId="4660" xr:uid="{00000000-0005-0000-0000-000023120000}"/>
    <cellStyle name="Normal 2 2 3" xfId="4661" xr:uid="{00000000-0005-0000-0000-000024120000}"/>
    <cellStyle name="Normal 2 2 30" xfId="4662" xr:uid="{00000000-0005-0000-0000-000025120000}"/>
    <cellStyle name="Normal 2 2 31" xfId="4663" xr:uid="{00000000-0005-0000-0000-000026120000}"/>
    <cellStyle name="Normal 2 2 32" xfId="4664" xr:uid="{00000000-0005-0000-0000-000027120000}"/>
    <cellStyle name="Normal 2 2 33" xfId="4665" xr:uid="{00000000-0005-0000-0000-000028120000}"/>
    <cellStyle name="Normal 2 2 34" xfId="4666" xr:uid="{00000000-0005-0000-0000-000029120000}"/>
    <cellStyle name="Normal 2 2 35" xfId="4667" xr:uid="{00000000-0005-0000-0000-00002A120000}"/>
    <cellStyle name="Normal 2 2 36" xfId="4668" xr:uid="{00000000-0005-0000-0000-00002B120000}"/>
    <cellStyle name="Normal 2 2 37" xfId="4669" xr:uid="{00000000-0005-0000-0000-00002C120000}"/>
    <cellStyle name="Normal 2 2 4" xfId="4670" xr:uid="{00000000-0005-0000-0000-00002D120000}"/>
    <cellStyle name="Normal 2 2 5" xfId="4671" xr:uid="{00000000-0005-0000-0000-00002E120000}"/>
    <cellStyle name="Normal 2 2 6" xfId="4672" xr:uid="{00000000-0005-0000-0000-00002F120000}"/>
    <cellStyle name="Normal 2 2 7" xfId="4673" xr:uid="{00000000-0005-0000-0000-000030120000}"/>
    <cellStyle name="Normal 2 2 8" xfId="4674" xr:uid="{00000000-0005-0000-0000-000031120000}"/>
    <cellStyle name="Normal 2 2 8 10" xfId="4675" xr:uid="{00000000-0005-0000-0000-000032120000}"/>
    <cellStyle name="Normal 2 2 8 11" xfId="4676" xr:uid="{00000000-0005-0000-0000-000033120000}"/>
    <cellStyle name="Normal 2 2 8 2" xfId="4677" xr:uid="{00000000-0005-0000-0000-000034120000}"/>
    <cellStyle name="Normal 2 2 8 2 2" xfId="4678" xr:uid="{00000000-0005-0000-0000-000035120000}"/>
    <cellStyle name="Normal 2 2 8 2 3" xfId="4679" xr:uid="{00000000-0005-0000-0000-000036120000}"/>
    <cellStyle name="Normal 2 2 8 2 4" xfId="4680" xr:uid="{00000000-0005-0000-0000-000037120000}"/>
    <cellStyle name="Normal 2 2 8 2 5" xfId="4681" xr:uid="{00000000-0005-0000-0000-000038120000}"/>
    <cellStyle name="Normal 2 2 8 2 6" xfId="4682" xr:uid="{00000000-0005-0000-0000-000039120000}"/>
    <cellStyle name="Normal 2 2 8 2 7" xfId="4683" xr:uid="{00000000-0005-0000-0000-00003A120000}"/>
    <cellStyle name="Normal 2 2 8 2 8" xfId="4684" xr:uid="{00000000-0005-0000-0000-00003B120000}"/>
    <cellStyle name="Normal 2 2 8 2 9" xfId="4685" xr:uid="{00000000-0005-0000-0000-00003C120000}"/>
    <cellStyle name="Normal 2 2 8 3" xfId="4686" xr:uid="{00000000-0005-0000-0000-00003D120000}"/>
    <cellStyle name="Normal 2 2 8 4" xfId="4687" xr:uid="{00000000-0005-0000-0000-00003E120000}"/>
    <cellStyle name="Normal 2 2 8 5" xfId="4688" xr:uid="{00000000-0005-0000-0000-00003F120000}"/>
    <cellStyle name="Normal 2 2 8 5 2" xfId="4689" xr:uid="{00000000-0005-0000-0000-000040120000}"/>
    <cellStyle name="Normal 2 2 8 5 3" xfId="4690" xr:uid="{00000000-0005-0000-0000-000041120000}"/>
    <cellStyle name="Normal 2 2 8 6" xfId="4691" xr:uid="{00000000-0005-0000-0000-000042120000}"/>
    <cellStyle name="Normal 2 2 8 6 2" xfId="4692" xr:uid="{00000000-0005-0000-0000-000043120000}"/>
    <cellStyle name="Normal 2 2 8 6 3" xfId="4693" xr:uid="{00000000-0005-0000-0000-000044120000}"/>
    <cellStyle name="Normal 2 2 8 7" xfId="4694" xr:uid="{00000000-0005-0000-0000-000045120000}"/>
    <cellStyle name="Normal 2 2 8 7 2" xfId="4695" xr:uid="{00000000-0005-0000-0000-000046120000}"/>
    <cellStyle name="Normal 2 2 8 7 3" xfId="4696" xr:uid="{00000000-0005-0000-0000-000047120000}"/>
    <cellStyle name="Normal 2 2 8 8" xfId="4697" xr:uid="{00000000-0005-0000-0000-000048120000}"/>
    <cellStyle name="Normal 2 2 8 8 2" xfId="4698" xr:uid="{00000000-0005-0000-0000-000049120000}"/>
    <cellStyle name="Normal 2 2 8 8 3" xfId="4699" xr:uid="{00000000-0005-0000-0000-00004A120000}"/>
    <cellStyle name="Normal 2 2 8 9" xfId="4700" xr:uid="{00000000-0005-0000-0000-00004B120000}"/>
    <cellStyle name="Normal 2 2 8 9 2" xfId="4701" xr:uid="{00000000-0005-0000-0000-00004C120000}"/>
    <cellStyle name="Normal 2 2 8 9 3" xfId="4702" xr:uid="{00000000-0005-0000-0000-00004D120000}"/>
    <cellStyle name="Normal 2 2 9" xfId="4703" xr:uid="{00000000-0005-0000-0000-00004E120000}"/>
    <cellStyle name="Normal 2 2_Residential Inputs Inland" xfId="4704" xr:uid="{00000000-0005-0000-0000-00004F120000}"/>
    <cellStyle name="Normal 2 20" xfId="4705" xr:uid="{00000000-0005-0000-0000-000050120000}"/>
    <cellStyle name="Normal 2 20 2" xfId="4706" xr:uid="{00000000-0005-0000-0000-000051120000}"/>
    <cellStyle name="Normal 2 20 2 2" xfId="4707" xr:uid="{00000000-0005-0000-0000-000052120000}"/>
    <cellStyle name="Normal 2 20 2 3" xfId="4708" xr:uid="{00000000-0005-0000-0000-000053120000}"/>
    <cellStyle name="Normal 2 20 2 4" xfId="4709" xr:uid="{00000000-0005-0000-0000-000054120000}"/>
    <cellStyle name="Normal 2 20 3" xfId="4710" xr:uid="{00000000-0005-0000-0000-000055120000}"/>
    <cellStyle name="Normal 2 20 4" xfId="4711" xr:uid="{00000000-0005-0000-0000-000056120000}"/>
    <cellStyle name="Normal 2 20 5" xfId="4712" xr:uid="{00000000-0005-0000-0000-000057120000}"/>
    <cellStyle name="Normal 2 20 6" xfId="4713" xr:uid="{00000000-0005-0000-0000-000058120000}"/>
    <cellStyle name="Normal 2 20 7" xfId="4714" xr:uid="{00000000-0005-0000-0000-000059120000}"/>
    <cellStyle name="Normal 2 20 8" xfId="4715" xr:uid="{00000000-0005-0000-0000-00005A120000}"/>
    <cellStyle name="Normal 2 20 9" xfId="4716" xr:uid="{00000000-0005-0000-0000-00005B120000}"/>
    <cellStyle name="Normal 2 21" xfId="4717" xr:uid="{00000000-0005-0000-0000-00005C120000}"/>
    <cellStyle name="Normal 2 21 2" xfId="4718" xr:uid="{00000000-0005-0000-0000-00005D120000}"/>
    <cellStyle name="Normal 2 21 2 2" xfId="4719" xr:uid="{00000000-0005-0000-0000-00005E120000}"/>
    <cellStyle name="Normal 2 21 2 3" xfId="4720" xr:uid="{00000000-0005-0000-0000-00005F120000}"/>
    <cellStyle name="Normal 2 21 2 4" xfId="4721" xr:uid="{00000000-0005-0000-0000-000060120000}"/>
    <cellStyle name="Normal 2 21 3" xfId="4722" xr:uid="{00000000-0005-0000-0000-000061120000}"/>
    <cellStyle name="Normal 2 21 4" xfId="4723" xr:uid="{00000000-0005-0000-0000-000062120000}"/>
    <cellStyle name="Normal 2 21 5" xfId="4724" xr:uid="{00000000-0005-0000-0000-000063120000}"/>
    <cellStyle name="Normal 2 21 6" xfId="4725" xr:uid="{00000000-0005-0000-0000-000064120000}"/>
    <cellStyle name="Normal 2 21 7" xfId="4726" xr:uid="{00000000-0005-0000-0000-000065120000}"/>
    <cellStyle name="Normal 2 21 8" xfId="4727" xr:uid="{00000000-0005-0000-0000-000066120000}"/>
    <cellStyle name="Normal 2 21 9" xfId="4728" xr:uid="{00000000-0005-0000-0000-000067120000}"/>
    <cellStyle name="Normal 2 22" xfId="4729" xr:uid="{00000000-0005-0000-0000-000068120000}"/>
    <cellStyle name="Normal 2 22 2" xfId="4730" xr:uid="{00000000-0005-0000-0000-000069120000}"/>
    <cellStyle name="Normal 2 22 2 2" xfId="4731" xr:uid="{00000000-0005-0000-0000-00006A120000}"/>
    <cellStyle name="Normal 2 22 2 3" xfId="4732" xr:uid="{00000000-0005-0000-0000-00006B120000}"/>
    <cellStyle name="Normal 2 22 2 4" xfId="4733" xr:uid="{00000000-0005-0000-0000-00006C120000}"/>
    <cellStyle name="Normal 2 22 3" xfId="4734" xr:uid="{00000000-0005-0000-0000-00006D120000}"/>
    <cellStyle name="Normal 2 22 4" xfId="4735" xr:uid="{00000000-0005-0000-0000-00006E120000}"/>
    <cellStyle name="Normal 2 22 5" xfId="4736" xr:uid="{00000000-0005-0000-0000-00006F120000}"/>
    <cellStyle name="Normal 2 22 6" xfId="4737" xr:uid="{00000000-0005-0000-0000-000070120000}"/>
    <cellStyle name="Normal 2 22 7" xfId="4738" xr:uid="{00000000-0005-0000-0000-000071120000}"/>
    <cellStyle name="Normal 2 22 8" xfId="4739" xr:uid="{00000000-0005-0000-0000-000072120000}"/>
    <cellStyle name="Normal 2 22 9" xfId="4740" xr:uid="{00000000-0005-0000-0000-000073120000}"/>
    <cellStyle name="Normal 2 23" xfId="4741" xr:uid="{00000000-0005-0000-0000-000074120000}"/>
    <cellStyle name="Normal 2 23 2" xfId="4742" xr:uid="{00000000-0005-0000-0000-000075120000}"/>
    <cellStyle name="Normal 2 23 2 2" xfId="4743" xr:uid="{00000000-0005-0000-0000-000076120000}"/>
    <cellStyle name="Normal 2 23 2 3" xfId="4744" xr:uid="{00000000-0005-0000-0000-000077120000}"/>
    <cellStyle name="Normal 2 23 2 4" xfId="4745" xr:uid="{00000000-0005-0000-0000-000078120000}"/>
    <cellStyle name="Normal 2 23 3" xfId="4746" xr:uid="{00000000-0005-0000-0000-000079120000}"/>
    <cellStyle name="Normal 2 23 4" xfId="4747" xr:uid="{00000000-0005-0000-0000-00007A120000}"/>
    <cellStyle name="Normal 2 23 5" xfId="4748" xr:uid="{00000000-0005-0000-0000-00007B120000}"/>
    <cellStyle name="Normal 2 23 6" xfId="4749" xr:uid="{00000000-0005-0000-0000-00007C120000}"/>
    <cellStyle name="Normal 2 23 7" xfId="4750" xr:uid="{00000000-0005-0000-0000-00007D120000}"/>
    <cellStyle name="Normal 2 23 8" xfId="4751" xr:uid="{00000000-0005-0000-0000-00007E120000}"/>
    <cellStyle name="Normal 2 23 9" xfId="4752" xr:uid="{00000000-0005-0000-0000-00007F120000}"/>
    <cellStyle name="Normal 2 24" xfId="4753" xr:uid="{00000000-0005-0000-0000-000080120000}"/>
    <cellStyle name="Normal 2 24 2" xfId="4754" xr:uid="{00000000-0005-0000-0000-000081120000}"/>
    <cellStyle name="Normal 2 24 2 2" xfId="4755" xr:uid="{00000000-0005-0000-0000-000082120000}"/>
    <cellStyle name="Normal 2 24 2 3" xfId="4756" xr:uid="{00000000-0005-0000-0000-000083120000}"/>
    <cellStyle name="Normal 2 24 2 4" xfId="4757" xr:uid="{00000000-0005-0000-0000-000084120000}"/>
    <cellStyle name="Normal 2 24 3" xfId="4758" xr:uid="{00000000-0005-0000-0000-000085120000}"/>
    <cellStyle name="Normal 2 24 4" xfId="4759" xr:uid="{00000000-0005-0000-0000-000086120000}"/>
    <cellStyle name="Normal 2 24 5" xfId="4760" xr:uid="{00000000-0005-0000-0000-000087120000}"/>
    <cellStyle name="Normal 2 24 6" xfId="4761" xr:uid="{00000000-0005-0000-0000-000088120000}"/>
    <cellStyle name="Normal 2 24 7" xfId="4762" xr:uid="{00000000-0005-0000-0000-000089120000}"/>
    <cellStyle name="Normal 2 24 8" xfId="4763" xr:uid="{00000000-0005-0000-0000-00008A120000}"/>
    <cellStyle name="Normal 2 24 9" xfId="4764" xr:uid="{00000000-0005-0000-0000-00008B120000}"/>
    <cellStyle name="Normal 2 25" xfId="4765" xr:uid="{00000000-0005-0000-0000-00008C120000}"/>
    <cellStyle name="Normal 2 25 2" xfId="4766" xr:uid="{00000000-0005-0000-0000-00008D120000}"/>
    <cellStyle name="Normal 2 25 2 2" xfId="4767" xr:uid="{00000000-0005-0000-0000-00008E120000}"/>
    <cellStyle name="Normal 2 25 2 3" xfId="4768" xr:uid="{00000000-0005-0000-0000-00008F120000}"/>
    <cellStyle name="Normal 2 25 2 4" xfId="4769" xr:uid="{00000000-0005-0000-0000-000090120000}"/>
    <cellStyle name="Normal 2 25 3" xfId="4770" xr:uid="{00000000-0005-0000-0000-000091120000}"/>
    <cellStyle name="Normal 2 25 4" xfId="4771" xr:uid="{00000000-0005-0000-0000-000092120000}"/>
    <cellStyle name="Normal 2 25 5" xfId="4772" xr:uid="{00000000-0005-0000-0000-000093120000}"/>
    <cellStyle name="Normal 2 25 6" xfId="4773" xr:uid="{00000000-0005-0000-0000-000094120000}"/>
    <cellStyle name="Normal 2 25 7" xfId="4774" xr:uid="{00000000-0005-0000-0000-000095120000}"/>
    <cellStyle name="Normal 2 25 8" xfId="4775" xr:uid="{00000000-0005-0000-0000-000096120000}"/>
    <cellStyle name="Normal 2 25 9" xfId="4776" xr:uid="{00000000-0005-0000-0000-000097120000}"/>
    <cellStyle name="Normal 2 26" xfId="4777" xr:uid="{00000000-0005-0000-0000-000098120000}"/>
    <cellStyle name="Normal 2 26 2" xfId="4778" xr:uid="{00000000-0005-0000-0000-000099120000}"/>
    <cellStyle name="Normal 2 26 2 2" xfId="4779" xr:uid="{00000000-0005-0000-0000-00009A120000}"/>
    <cellStyle name="Normal 2 26 2 3" xfId="4780" xr:uid="{00000000-0005-0000-0000-00009B120000}"/>
    <cellStyle name="Normal 2 26 2 4" xfId="4781" xr:uid="{00000000-0005-0000-0000-00009C120000}"/>
    <cellStyle name="Normal 2 26 3" xfId="4782" xr:uid="{00000000-0005-0000-0000-00009D120000}"/>
    <cellStyle name="Normal 2 26 4" xfId="4783" xr:uid="{00000000-0005-0000-0000-00009E120000}"/>
    <cellStyle name="Normal 2 26 5" xfId="4784" xr:uid="{00000000-0005-0000-0000-00009F120000}"/>
    <cellStyle name="Normal 2 26 6" xfId="4785" xr:uid="{00000000-0005-0000-0000-0000A0120000}"/>
    <cellStyle name="Normal 2 26 7" xfId="4786" xr:uid="{00000000-0005-0000-0000-0000A1120000}"/>
    <cellStyle name="Normal 2 26 8" xfId="4787" xr:uid="{00000000-0005-0000-0000-0000A2120000}"/>
    <cellStyle name="Normal 2 26 9" xfId="4788" xr:uid="{00000000-0005-0000-0000-0000A3120000}"/>
    <cellStyle name="Normal 2 27" xfId="4789" xr:uid="{00000000-0005-0000-0000-0000A4120000}"/>
    <cellStyle name="Normal 2 28" xfId="4790" xr:uid="{00000000-0005-0000-0000-0000A5120000}"/>
    <cellStyle name="Normal 2 29" xfId="4791" xr:uid="{00000000-0005-0000-0000-0000A6120000}"/>
    <cellStyle name="Normal 2 3" xfId="4792" xr:uid="{00000000-0005-0000-0000-0000A7120000}"/>
    <cellStyle name="Normal 2 3 2" xfId="4793" xr:uid="{00000000-0005-0000-0000-0000A8120000}"/>
    <cellStyle name="Normal 2 3 2 2" xfId="4794" xr:uid="{00000000-0005-0000-0000-0000A9120000}"/>
    <cellStyle name="Normal 2 3 2 2 2" xfId="4795" xr:uid="{00000000-0005-0000-0000-0000AA120000}"/>
    <cellStyle name="Normal 2 3 2 3" xfId="4796" xr:uid="{00000000-0005-0000-0000-0000AB120000}"/>
    <cellStyle name="Normal 2 3 2 3 2" xfId="4797" xr:uid="{00000000-0005-0000-0000-0000AC120000}"/>
    <cellStyle name="Normal 2 3 2 4" xfId="4798" xr:uid="{00000000-0005-0000-0000-0000AD120000}"/>
    <cellStyle name="Normal 2 3 2 4 2" xfId="4799" xr:uid="{00000000-0005-0000-0000-0000AE120000}"/>
    <cellStyle name="Normal 2 3 2 5" xfId="4800" xr:uid="{00000000-0005-0000-0000-0000AF120000}"/>
    <cellStyle name="Normal 2 3 2 5 2" xfId="4801" xr:uid="{00000000-0005-0000-0000-0000B0120000}"/>
    <cellStyle name="Normal 2 3 2 6" xfId="4802" xr:uid="{00000000-0005-0000-0000-0000B1120000}"/>
    <cellStyle name="Normal 2 3 2 6 2" xfId="4803" xr:uid="{00000000-0005-0000-0000-0000B2120000}"/>
    <cellStyle name="Normal 2 3 2 7" xfId="4804" xr:uid="{00000000-0005-0000-0000-0000B3120000}"/>
    <cellStyle name="Normal 2 3 2 7 2" xfId="4805" xr:uid="{00000000-0005-0000-0000-0000B4120000}"/>
    <cellStyle name="Normal 2 3 3" xfId="4806" xr:uid="{00000000-0005-0000-0000-0000B5120000}"/>
    <cellStyle name="Normal 2 3 4" xfId="4807" xr:uid="{00000000-0005-0000-0000-0000B6120000}"/>
    <cellStyle name="Normal 2 3 5" xfId="4808" xr:uid="{00000000-0005-0000-0000-0000B7120000}"/>
    <cellStyle name="Normal 2 3 6" xfId="4809" xr:uid="{00000000-0005-0000-0000-0000B8120000}"/>
    <cellStyle name="Normal 2 3 7" xfId="4810" xr:uid="{00000000-0005-0000-0000-0000B9120000}"/>
    <cellStyle name="Normal 2 3 8" xfId="4811" xr:uid="{00000000-0005-0000-0000-0000BA120000}"/>
    <cellStyle name="Normal 2 30" xfId="4812" xr:uid="{00000000-0005-0000-0000-0000BB120000}"/>
    <cellStyle name="Normal 2 30 2" xfId="4813" xr:uid="{00000000-0005-0000-0000-0000BC120000}"/>
    <cellStyle name="Normal 2 30 3" xfId="4814" xr:uid="{00000000-0005-0000-0000-0000BD120000}"/>
    <cellStyle name="Normal 2 31" xfId="4815" xr:uid="{00000000-0005-0000-0000-0000BE120000}"/>
    <cellStyle name="Normal 2 32" xfId="4816" xr:uid="{00000000-0005-0000-0000-0000BF120000}"/>
    <cellStyle name="Normal 2 33" xfId="4817" xr:uid="{00000000-0005-0000-0000-0000C0120000}"/>
    <cellStyle name="Normal 2 34" xfId="4818" xr:uid="{00000000-0005-0000-0000-0000C1120000}"/>
    <cellStyle name="Normal 2 35" xfId="4819" xr:uid="{00000000-0005-0000-0000-0000C2120000}"/>
    <cellStyle name="Normal 2 36" xfId="4820" xr:uid="{00000000-0005-0000-0000-0000C3120000}"/>
    <cellStyle name="Normal 2 37" xfId="4821" xr:uid="{00000000-0005-0000-0000-0000C4120000}"/>
    <cellStyle name="Normal 2 38" xfId="4822" xr:uid="{00000000-0005-0000-0000-0000C5120000}"/>
    <cellStyle name="Normal 2 39" xfId="4823" xr:uid="{00000000-0005-0000-0000-0000C6120000}"/>
    <cellStyle name="Normal 2 4" xfId="4824" xr:uid="{00000000-0005-0000-0000-0000C7120000}"/>
    <cellStyle name="Normal 2 4 10" xfId="4825" xr:uid="{00000000-0005-0000-0000-0000C8120000}"/>
    <cellStyle name="Normal 2 4 11" xfId="4826" xr:uid="{00000000-0005-0000-0000-0000C9120000}"/>
    <cellStyle name="Normal 2 4 12" xfId="4827" xr:uid="{00000000-0005-0000-0000-0000CA120000}"/>
    <cellStyle name="Normal 2 4 13" xfId="4828" xr:uid="{00000000-0005-0000-0000-0000CB120000}"/>
    <cellStyle name="Normal 2 4 14" xfId="4829" xr:uid="{00000000-0005-0000-0000-0000CC120000}"/>
    <cellStyle name="Normal 2 4 15" xfId="4830" xr:uid="{00000000-0005-0000-0000-0000CD120000}"/>
    <cellStyle name="Normal 2 4 16" xfId="4831" xr:uid="{00000000-0005-0000-0000-0000CE120000}"/>
    <cellStyle name="Normal 2 4 17" xfId="4832" xr:uid="{00000000-0005-0000-0000-0000CF120000}"/>
    <cellStyle name="Normal 2 4 17 10" xfId="4833" xr:uid="{00000000-0005-0000-0000-0000D0120000}"/>
    <cellStyle name="Normal 2 4 17 10 10" xfId="4834" xr:uid="{00000000-0005-0000-0000-0000D1120000}"/>
    <cellStyle name="Normal 2 4 17 10 10 2" xfId="4835" xr:uid="{00000000-0005-0000-0000-0000D2120000}"/>
    <cellStyle name="Normal 2 4 17 10 10 3" xfId="4836" xr:uid="{00000000-0005-0000-0000-0000D3120000}"/>
    <cellStyle name="Normal 2 4 17 10 11" xfId="4837" xr:uid="{00000000-0005-0000-0000-0000D4120000}"/>
    <cellStyle name="Normal 2 4 17 10 11 2" xfId="4838" xr:uid="{00000000-0005-0000-0000-0000D5120000}"/>
    <cellStyle name="Normal 2 4 17 10 11 3" xfId="4839" xr:uid="{00000000-0005-0000-0000-0000D6120000}"/>
    <cellStyle name="Normal 2 4 17 10 12" xfId="4840" xr:uid="{00000000-0005-0000-0000-0000D7120000}"/>
    <cellStyle name="Normal 2 4 17 10 12 2" xfId="4841" xr:uid="{00000000-0005-0000-0000-0000D8120000}"/>
    <cellStyle name="Normal 2 4 17 10 12 3" xfId="4842" xr:uid="{00000000-0005-0000-0000-0000D9120000}"/>
    <cellStyle name="Normal 2 4 17 10 13" xfId="4843" xr:uid="{00000000-0005-0000-0000-0000DA120000}"/>
    <cellStyle name="Normal 2 4 17 10 13 2" xfId="4844" xr:uid="{00000000-0005-0000-0000-0000DB120000}"/>
    <cellStyle name="Normal 2 4 17 10 13 3" xfId="4845" xr:uid="{00000000-0005-0000-0000-0000DC120000}"/>
    <cellStyle name="Normal 2 4 17 10 14" xfId="4846" xr:uid="{00000000-0005-0000-0000-0000DD120000}"/>
    <cellStyle name="Normal 2 4 17 10 14 2" xfId="4847" xr:uid="{00000000-0005-0000-0000-0000DE120000}"/>
    <cellStyle name="Normal 2 4 17 10 14 3" xfId="4848" xr:uid="{00000000-0005-0000-0000-0000DF120000}"/>
    <cellStyle name="Normal 2 4 17 10 15" xfId="4849" xr:uid="{00000000-0005-0000-0000-0000E0120000}"/>
    <cellStyle name="Normal 2 4 17 10 16" xfId="4850" xr:uid="{00000000-0005-0000-0000-0000E1120000}"/>
    <cellStyle name="Normal 2 4 17 10 2" xfId="4851" xr:uid="{00000000-0005-0000-0000-0000E2120000}"/>
    <cellStyle name="Normal 2 4 17 10 2 2" xfId="4852" xr:uid="{00000000-0005-0000-0000-0000E3120000}"/>
    <cellStyle name="Normal 2 4 17 10 2 3" xfId="4853" xr:uid="{00000000-0005-0000-0000-0000E4120000}"/>
    <cellStyle name="Normal 2 4 17 10 3" xfId="4854" xr:uid="{00000000-0005-0000-0000-0000E5120000}"/>
    <cellStyle name="Normal 2 4 17 10 3 2" xfId="4855" xr:uid="{00000000-0005-0000-0000-0000E6120000}"/>
    <cellStyle name="Normal 2 4 17 10 3 3" xfId="4856" xr:uid="{00000000-0005-0000-0000-0000E7120000}"/>
    <cellStyle name="Normal 2 4 17 10 4" xfId="4857" xr:uid="{00000000-0005-0000-0000-0000E8120000}"/>
    <cellStyle name="Normal 2 4 17 10 4 2" xfId="4858" xr:uid="{00000000-0005-0000-0000-0000E9120000}"/>
    <cellStyle name="Normal 2 4 17 10 4 3" xfId="4859" xr:uid="{00000000-0005-0000-0000-0000EA120000}"/>
    <cellStyle name="Normal 2 4 17 10 5" xfId="4860" xr:uid="{00000000-0005-0000-0000-0000EB120000}"/>
    <cellStyle name="Normal 2 4 17 10 5 2" xfId="4861" xr:uid="{00000000-0005-0000-0000-0000EC120000}"/>
    <cellStyle name="Normal 2 4 17 10 5 3" xfId="4862" xr:uid="{00000000-0005-0000-0000-0000ED120000}"/>
    <cellStyle name="Normal 2 4 17 10 6" xfId="4863" xr:uid="{00000000-0005-0000-0000-0000EE120000}"/>
    <cellStyle name="Normal 2 4 17 10 6 2" xfId="4864" xr:uid="{00000000-0005-0000-0000-0000EF120000}"/>
    <cellStyle name="Normal 2 4 17 10 6 3" xfId="4865" xr:uid="{00000000-0005-0000-0000-0000F0120000}"/>
    <cellStyle name="Normal 2 4 17 10 7" xfId="4866" xr:uid="{00000000-0005-0000-0000-0000F1120000}"/>
    <cellStyle name="Normal 2 4 17 10 7 2" xfId="4867" xr:uid="{00000000-0005-0000-0000-0000F2120000}"/>
    <cellStyle name="Normal 2 4 17 10 7 3" xfId="4868" xr:uid="{00000000-0005-0000-0000-0000F3120000}"/>
    <cellStyle name="Normal 2 4 17 10 8" xfId="4869" xr:uid="{00000000-0005-0000-0000-0000F4120000}"/>
    <cellStyle name="Normal 2 4 17 10 8 2" xfId="4870" xr:uid="{00000000-0005-0000-0000-0000F5120000}"/>
    <cellStyle name="Normal 2 4 17 10 8 3" xfId="4871" xr:uid="{00000000-0005-0000-0000-0000F6120000}"/>
    <cellStyle name="Normal 2 4 17 10 9" xfId="4872" xr:uid="{00000000-0005-0000-0000-0000F7120000}"/>
    <cellStyle name="Normal 2 4 17 10 9 2" xfId="4873" xr:uid="{00000000-0005-0000-0000-0000F8120000}"/>
    <cellStyle name="Normal 2 4 17 10 9 3" xfId="4874" xr:uid="{00000000-0005-0000-0000-0000F9120000}"/>
    <cellStyle name="Normal 2 4 17 11" xfId="4875" xr:uid="{00000000-0005-0000-0000-0000FA120000}"/>
    <cellStyle name="Normal 2 4 17 11 2" xfId="4876" xr:uid="{00000000-0005-0000-0000-0000FB120000}"/>
    <cellStyle name="Normal 2 4 17 11 3" xfId="4877" xr:uid="{00000000-0005-0000-0000-0000FC120000}"/>
    <cellStyle name="Normal 2 4 17 12" xfId="4878" xr:uid="{00000000-0005-0000-0000-0000FD120000}"/>
    <cellStyle name="Normal 2 4 17 12 2" xfId="4879" xr:uid="{00000000-0005-0000-0000-0000FE120000}"/>
    <cellStyle name="Normal 2 4 17 12 3" xfId="4880" xr:uid="{00000000-0005-0000-0000-0000FF120000}"/>
    <cellStyle name="Normal 2 4 17 13" xfId="4881" xr:uid="{00000000-0005-0000-0000-000000130000}"/>
    <cellStyle name="Normal 2 4 17 13 2" xfId="4882" xr:uid="{00000000-0005-0000-0000-000001130000}"/>
    <cellStyle name="Normal 2 4 17 13 3" xfId="4883" xr:uid="{00000000-0005-0000-0000-000002130000}"/>
    <cellStyle name="Normal 2 4 17 14" xfId="4884" xr:uid="{00000000-0005-0000-0000-000003130000}"/>
    <cellStyle name="Normal 2 4 17 14 2" xfId="4885" xr:uid="{00000000-0005-0000-0000-000004130000}"/>
    <cellStyle name="Normal 2 4 17 14 3" xfId="4886" xr:uid="{00000000-0005-0000-0000-000005130000}"/>
    <cellStyle name="Normal 2 4 17 15" xfId="4887" xr:uid="{00000000-0005-0000-0000-000006130000}"/>
    <cellStyle name="Normal 2 4 17 15 2" xfId="4888" xr:uid="{00000000-0005-0000-0000-000007130000}"/>
    <cellStyle name="Normal 2 4 17 15 3" xfId="4889" xr:uid="{00000000-0005-0000-0000-000008130000}"/>
    <cellStyle name="Normal 2 4 17 16" xfId="4890" xr:uid="{00000000-0005-0000-0000-000009130000}"/>
    <cellStyle name="Normal 2 4 17 16 2" xfId="4891" xr:uid="{00000000-0005-0000-0000-00000A130000}"/>
    <cellStyle name="Normal 2 4 17 16 3" xfId="4892" xr:uid="{00000000-0005-0000-0000-00000B130000}"/>
    <cellStyle name="Normal 2 4 17 17" xfId="4893" xr:uid="{00000000-0005-0000-0000-00000C130000}"/>
    <cellStyle name="Normal 2 4 17 17 2" xfId="4894" xr:uid="{00000000-0005-0000-0000-00000D130000}"/>
    <cellStyle name="Normal 2 4 17 17 3" xfId="4895" xr:uid="{00000000-0005-0000-0000-00000E130000}"/>
    <cellStyle name="Normal 2 4 17 18" xfId="4896" xr:uid="{00000000-0005-0000-0000-00000F130000}"/>
    <cellStyle name="Normal 2 4 17 18 2" xfId="4897" xr:uid="{00000000-0005-0000-0000-000010130000}"/>
    <cellStyle name="Normal 2 4 17 18 3" xfId="4898" xr:uid="{00000000-0005-0000-0000-000011130000}"/>
    <cellStyle name="Normal 2 4 17 19" xfId="4899" xr:uid="{00000000-0005-0000-0000-000012130000}"/>
    <cellStyle name="Normal 2 4 17 19 2" xfId="4900" xr:uid="{00000000-0005-0000-0000-000013130000}"/>
    <cellStyle name="Normal 2 4 17 19 3" xfId="4901" xr:uid="{00000000-0005-0000-0000-000014130000}"/>
    <cellStyle name="Normal 2 4 17 2" xfId="4902" xr:uid="{00000000-0005-0000-0000-000015130000}"/>
    <cellStyle name="Normal 2 4 17 2 10" xfId="4903" xr:uid="{00000000-0005-0000-0000-000016130000}"/>
    <cellStyle name="Normal 2 4 17 2 10 2" xfId="4904" xr:uid="{00000000-0005-0000-0000-000017130000}"/>
    <cellStyle name="Normal 2 4 17 2 10 3" xfId="4905" xr:uid="{00000000-0005-0000-0000-000018130000}"/>
    <cellStyle name="Normal 2 4 17 2 11" xfId="4906" xr:uid="{00000000-0005-0000-0000-000019130000}"/>
    <cellStyle name="Normal 2 4 17 2 11 2" xfId="4907" xr:uid="{00000000-0005-0000-0000-00001A130000}"/>
    <cellStyle name="Normal 2 4 17 2 11 3" xfId="4908" xr:uid="{00000000-0005-0000-0000-00001B130000}"/>
    <cellStyle name="Normal 2 4 17 2 12" xfId="4909" xr:uid="{00000000-0005-0000-0000-00001C130000}"/>
    <cellStyle name="Normal 2 4 17 2 12 2" xfId="4910" xr:uid="{00000000-0005-0000-0000-00001D130000}"/>
    <cellStyle name="Normal 2 4 17 2 12 3" xfId="4911" xr:uid="{00000000-0005-0000-0000-00001E130000}"/>
    <cellStyle name="Normal 2 4 17 2 13" xfId="4912" xr:uid="{00000000-0005-0000-0000-00001F130000}"/>
    <cellStyle name="Normal 2 4 17 2 13 2" xfId="4913" xr:uid="{00000000-0005-0000-0000-000020130000}"/>
    <cellStyle name="Normal 2 4 17 2 13 3" xfId="4914" xr:uid="{00000000-0005-0000-0000-000021130000}"/>
    <cellStyle name="Normal 2 4 17 2 14" xfId="4915" xr:uid="{00000000-0005-0000-0000-000022130000}"/>
    <cellStyle name="Normal 2 4 17 2 14 2" xfId="4916" xr:uid="{00000000-0005-0000-0000-000023130000}"/>
    <cellStyle name="Normal 2 4 17 2 14 3" xfId="4917" xr:uid="{00000000-0005-0000-0000-000024130000}"/>
    <cellStyle name="Normal 2 4 17 2 15" xfId="4918" xr:uid="{00000000-0005-0000-0000-000025130000}"/>
    <cellStyle name="Normal 2 4 17 2 15 2" xfId="4919" xr:uid="{00000000-0005-0000-0000-000026130000}"/>
    <cellStyle name="Normal 2 4 17 2 15 3" xfId="4920" xr:uid="{00000000-0005-0000-0000-000027130000}"/>
    <cellStyle name="Normal 2 4 17 2 16" xfId="4921" xr:uid="{00000000-0005-0000-0000-000028130000}"/>
    <cellStyle name="Normal 2 4 17 2 17" xfId="4922" xr:uid="{00000000-0005-0000-0000-000029130000}"/>
    <cellStyle name="Normal 2 4 17 2 2" xfId="4923" xr:uid="{00000000-0005-0000-0000-00002A130000}"/>
    <cellStyle name="Normal 2 4 17 2 2 10" xfId="4924" xr:uid="{00000000-0005-0000-0000-00002B130000}"/>
    <cellStyle name="Normal 2 4 17 2 2 10 2" xfId="4925" xr:uid="{00000000-0005-0000-0000-00002C130000}"/>
    <cellStyle name="Normal 2 4 17 2 2 10 3" xfId="4926" xr:uid="{00000000-0005-0000-0000-00002D130000}"/>
    <cellStyle name="Normal 2 4 17 2 2 11" xfId="4927" xr:uid="{00000000-0005-0000-0000-00002E130000}"/>
    <cellStyle name="Normal 2 4 17 2 2 11 2" xfId="4928" xr:uid="{00000000-0005-0000-0000-00002F130000}"/>
    <cellStyle name="Normal 2 4 17 2 2 11 3" xfId="4929" xr:uid="{00000000-0005-0000-0000-000030130000}"/>
    <cellStyle name="Normal 2 4 17 2 2 12" xfId="4930" xr:uid="{00000000-0005-0000-0000-000031130000}"/>
    <cellStyle name="Normal 2 4 17 2 2 12 2" xfId="4931" xr:uid="{00000000-0005-0000-0000-000032130000}"/>
    <cellStyle name="Normal 2 4 17 2 2 12 3" xfId="4932" xr:uid="{00000000-0005-0000-0000-000033130000}"/>
    <cellStyle name="Normal 2 4 17 2 2 13" xfId="4933" xr:uid="{00000000-0005-0000-0000-000034130000}"/>
    <cellStyle name="Normal 2 4 17 2 2 13 2" xfId="4934" xr:uid="{00000000-0005-0000-0000-000035130000}"/>
    <cellStyle name="Normal 2 4 17 2 2 13 3" xfId="4935" xr:uid="{00000000-0005-0000-0000-000036130000}"/>
    <cellStyle name="Normal 2 4 17 2 2 14" xfId="4936" xr:uid="{00000000-0005-0000-0000-000037130000}"/>
    <cellStyle name="Normal 2 4 17 2 2 14 2" xfId="4937" xr:uid="{00000000-0005-0000-0000-000038130000}"/>
    <cellStyle name="Normal 2 4 17 2 2 14 3" xfId="4938" xr:uid="{00000000-0005-0000-0000-000039130000}"/>
    <cellStyle name="Normal 2 4 17 2 2 15" xfId="4939" xr:uid="{00000000-0005-0000-0000-00003A130000}"/>
    <cellStyle name="Normal 2 4 17 2 2 16" xfId="4940" xr:uid="{00000000-0005-0000-0000-00003B130000}"/>
    <cellStyle name="Normal 2 4 17 2 2 2" xfId="4941" xr:uid="{00000000-0005-0000-0000-00003C130000}"/>
    <cellStyle name="Normal 2 4 17 2 2 2 2" xfId="4942" xr:uid="{00000000-0005-0000-0000-00003D130000}"/>
    <cellStyle name="Normal 2 4 17 2 2 2 3" xfId="4943" xr:uid="{00000000-0005-0000-0000-00003E130000}"/>
    <cellStyle name="Normal 2 4 17 2 2 3" xfId="4944" xr:uid="{00000000-0005-0000-0000-00003F130000}"/>
    <cellStyle name="Normal 2 4 17 2 2 3 2" xfId="4945" xr:uid="{00000000-0005-0000-0000-000040130000}"/>
    <cellStyle name="Normal 2 4 17 2 2 3 3" xfId="4946" xr:uid="{00000000-0005-0000-0000-000041130000}"/>
    <cellStyle name="Normal 2 4 17 2 2 4" xfId="4947" xr:uid="{00000000-0005-0000-0000-000042130000}"/>
    <cellStyle name="Normal 2 4 17 2 2 4 2" xfId="4948" xr:uid="{00000000-0005-0000-0000-000043130000}"/>
    <cellStyle name="Normal 2 4 17 2 2 4 3" xfId="4949" xr:uid="{00000000-0005-0000-0000-000044130000}"/>
    <cellStyle name="Normal 2 4 17 2 2 5" xfId="4950" xr:uid="{00000000-0005-0000-0000-000045130000}"/>
    <cellStyle name="Normal 2 4 17 2 2 5 2" xfId="4951" xr:uid="{00000000-0005-0000-0000-000046130000}"/>
    <cellStyle name="Normal 2 4 17 2 2 5 3" xfId="4952" xr:uid="{00000000-0005-0000-0000-000047130000}"/>
    <cellStyle name="Normal 2 4 17 2 2 6" xfId="4953" xr:uid="{00000000-0005-0000-0000-000048130000}"/>
    <cellStyle name="Normal 2 4 17 2 2 6 2" xfId="4954" xr:uid="{00000000-0005-0000-0000-000049130000}"/>
    <cellStyle name="Normal 2 4 17 2 2 6 3" xfId="4955" xr:uid="{00000000-0005-0000-0000-00004A130000}"/>
    <cellStyle name="Normal 2 4 17 2 2 7" xfId="4956" xr:uid="{00000000-0005-0000-0000-00004B130000}"/>
    <cellStyle name="Normal 2 4 17 2 2 7 2" xfId="4957" xr:uid="{00000000-0005-0000-0000-00004C130000}"/>
    <cellStyle name="Normal 2 4 17 2 2 7 3" xfId="4958" xr:uid="{00000000-0005-0000-0000-00004D130000}"/>
    <cellStyle name="Normal 2 4 17 2 2 8" xfId="4959" xr:uid="{00000000-0005-0000-0000-00004E130000}"/>
    <cellStyle name="Normal 2 4 17 2 2 8 2" xfId="4960" xr:uid="{00000000-0005-0000-0000-00004F130000}"/>
    <cellStyle name="Normal 2 4 17 2 2 8 3" xfId="4961" xr:uid="{00000000-0005-0000-0000-000050130000}"/>
    <cellStyle name="Normal 2 4 17 2 2 9" xfId="4962" xr:uid="{00000000-0005-0000-0000-000051130000}"/>
    <cellStyle name="Normal 2 4 17 2 2 9 2" xfId="4963" xr:uid="{00000000-0005-0000-0000-000052130000}"/>
    <cellStyle name="Normal 2 4 17 2 2 9 3" xfId="4964" xr:uid="{00000000-0005-0000-0000-000053130000}"/>
    <cellStyle name="Normal 2 4 17 2 3" xfId="4965" xr:uid="{00000000-0005-0000-0000-000054130000}"/>
    <cellStyle name="Normal 2 4 17 2 3 2" xfId="4966" xr:uid="{00000000-0005-0000-0000-000055130000}"/>
    <cellStyle name="Normal 2 4 17 2 3 3" xfId="4967" xr:uid="{00000000-0005-0000-0000-000056130000}"/>
    <cellStyle name="Normal 2 4 17 2 4" xfId="4968" xr:uid="{00000000-0005-0000-0000-000057130000}"/>
    <cellStyle name="Normal 2 4 17 2 4 2" xfId="4969" xr:uid="{00000000-0005-0000-0000-000058130000}"/>
    <cellStyle name="Normal 2 4 17 2 4 3" xfId="4970" xr:uid="{00000000-0005-0000-0000-000059130000}"/>
    <cellStyle name="Normal 2 4 17 2 5" xfId="4971" xr:uid="{00000000-0005-0000-0000-00005A130000}"/>
    <cellStyle name="Normal 2 4 17 2 5 2" xfId="4972" xr:uid="{00000000-0005-0000-0000-00005B130000}"/>
    <cellStyle name="Normal 2 4 17 2 5 3" xfId="4973" xr:uid="{00000000-0005-0000-0000-00005C130000}"/>
    <cellStyle name="Normal 2 4 17 2 6" xfId="4974" xr:uid="{00000000-0005-0000-0000-00005D130000}"/>
    <cellStyle name="Normal 2 4 17 2 6 2" xfId="4975" xr:uid="{00000000-0005-0000-0000-00005E130000}"/>
    <cellStyle name="Normal 2 4 17 2 6 3" xfId="4976" xr:uid="{00000000-0005-0000-0000-00005F130000}"/>
    <cellStyle name="Normal 2 4 17 2 7" xfId="4977" xr:uid="{00000000-0005-0000-0000-000060130000}"/>
    <cellStyle name="Normal 2 4 17 2 7 2" xfId="4978" xr:uid="{00000000-0005-0000-0000-000061130000}"/>
    <cellStyle name="Normal 2 4 17 2 7 3" xfId="4979" xr:uid="{00000000-0005-0000-0000-000062130000}"/>
    <cellStyle name="Normal 2 4 17 2 8" xfId="4980" xr:uid="{00000000-0005-0000-0000-000063130000}"/>
    <cellStyle name="Normal 2 4 17 2 8 2" xfId="4981" xr:uid="{00000000-0005-0000-0000-000064130000}"/>
    <cellStyle name="Normal 2 4 17 2 8 3" xfId="4982" xr:uid="{00000000-0005-0000-0000-000065130000}"/>
    <cellStyle name="Normal 2 4 17 2 9" xfId="4983" xr:uid="{00000000-0005-0000-0000-000066130000}"/>
    <cellStyle name="Normal 2 4 17 2 9 2" xfId="4984" xr:uid="{00000000-0005-0000-0000-000067130000}"/>
    <cellStyle name="Normal 2 4 17 2 9 3" xfId="4985" xr:uid="{00000000-0005-0000-0000-000068130000}"/>
    <cellStyle name="Normal 2 4 17 20" xfId="4986" xr:uid="{00000000-0005-0000-0000-000069130000}"/>
    <cellStyle name="Normal 2 4 17 20 2" xfId="4987" xr:uid="{00000000-0005-0000-0000-00006A130000}"/>
    <cellStyle name="Normal 2 4 17 20 3" xfId="4988" xr:uid="{00000000-0005-0000-0000-00006B130000}"/>
    <cellStyle name="Normal 2 4 17 21" xfId="4989" xr:uid="{00000000-0005-0000-0000-00006C130000}"/>
    <cellStyle name="Normal 2 4 17 21 2" xfId="4990" xr:uid="{00000000-0005-0000-0000-00006D130000}"/>
    <cellStyle name="Normal 2 4 17 21 3" xfId="4991" xr:uid="{00000000-0005-0000-0000-00006E130000}"/>
    <cellStyle name="Normal 2 4 17 22" xfId="4992" xr:uid="{00000000-0005-0000-0000-00006F130000}"/>
    <cellStyle name="Normal 2 4 17 22 2" xfId="4993" xr:uid="{00000000-0005-0000-0000-000070130000}"/>
    <cellStyle name="Normal 2 4 17 22 3" xfId="4994" xr:uid="{00000000-0005-0000-0000-000071130000}"/>
    <cellStyle name="Normal 2 4 17 23" xfId="4995" xr:uid="{00000000-0005-0000-0000-000072130000}"/>
    <cellStyle name="Normal 2 4 17 23 2" xfId="4996" xr:uid="{00000000-0005-0000-0000-000073130000}"/>
    <cellStyle name="Normal 2 4 17 23 3" xfId="4997" xr:uid="{00000000-0005-0000-0000-000074130000}"/>
    <cellStyle name="Normal 2 4 17 24" xfId="4998" xr:uid="{00000000-0005-0000-0000-000075130000}"/>
    <cellStyle name="Normal 2 4 17 25" xfId="4999" xr:uid="{00000000-0005-0000-0000-000076130000}"/>
    <cellStyle name="Normal 2 4 17 3" xfId="5000" xr:uid="{00000000-0005-0000-0000-000077130000}"/>
    <cellStyle name="Normal 2 4 17 3 10" xfId="5001" xr:uid="{00000000-0005-0000-0000-000078130000}"/>
    <cellStyle name="Normal 2 4 17 3 10 2" xfId="5002" xr:uid="{00000000-0005-0000-0000-000079130000}"/>
    <cellStyle name="Normal 2 4 17 3 10 3" xfId="5003" xr:uid="{00000000-0005-0000-0000-00007A130000}"/>
    <cellStyle name="Normal 2 4 17 3 11" xfId="5004" xr:uid="{00000000-0005-0000-0000-00007B130000}"/>
    <cellStyle name="Normal 2 4 17 3 11 2" xfId="5005" xr:uid="{00000000-0005-0000-0000-00007C130000}"/>
    <cellStyle name="Normal 2 4 17 3 11 3" xfId="5006" xr:uid="{00000000-0005-0000-0000-00007D130000}"/>
    <cellStyle name="Normal 2 4 17 3 12" xfId="5007" xr:uid="{00000000-0005-0000-0000-00007E130000}"/>
    <cellStyle name="Normal 2 4 17 3 12 2" xfId="5008" xr:uid="{00000000-0005-0000-0000-00007F130000}"/>
    <cellStyle name="Normal 2 4 17 3 12 3" xfId="5009" xr:uid="{00000000-0005-0000-0000-000080130000}"/>
    <cellStyle name="Normal 2 4 17 3 13" xfId="5010" xr:uid="{00000000-0005-0000-0000-000081130000}"/>
    <cellStyle name="Normal 2 4 17 3 13 2" xfId="5011" xr:uid="{00000000-0005-0000-0000-000082130000}"/>
    <cellStyle name="Normal 2 4 17 3 13 3" xfId="5012" xr:uid="{00000000-0005-0000-0000-000083130000}"/>
    <cellStyle name="Normal 2 4 17 3 14" xfId="5013" xr:uid="{00000000-0005-0000-0000-000084130000}"/>
    <cellStyle name="Normal 2 4 17 3 14 2" xfId="5014" xr:uid="{00000000-0005-0000-0000-000085130000}"/>
    <cellStyle name="Normal 2 4 17 3 14 3" xfId="5015" xr:uid="{00000000-0005-0000-0000-000086130000}"/>
    <cellStyle name="Normal 2 4 17 3 15" xfId="5016" xr:uid="{00000000-0005-0000-0000-000087130000}"/>
    <cellStyle name="Normal 2 4 17 3 15 2" xfId="5017" xr:uid="{00000000-0005-0000-0000-000088130000}"/>
    <cellStyle name="Normal 2 4 17 3 15 3" xfId="5018" xr:uid="{00000000-0005-0000-0000-000089130000}"/>
    <cellStyle name="Normal 2 4 17 3 16" xfId="5019" xr:uid="{00000000-0005-0000-0000-00008A130000}"/>
    <cellStyle name="Normal 2 4 17 3 17" xfId="5020" xr:uid="{00000000-0005-0000-0000-00008B130000}"/>
    <cellStyle name="Normal 2 4 17 3 2" xfId="5021" xr:uid="{00000000-0005-0000-0000-00008C130000}"/>
    <cellStyle name="Normal 2 4 17 3 2 10" xfId="5022" xr:uid="{00000000-0005-0000-0000-00008D130000}"/>
    <cellStyle name="Normal 2 4 17 3 2 10 2" xfId="5023" xr:uid="{00000000-0005-0000-0000-00008E130000}"/>
    <cellStyle name="Normal 2 4 17 3 2 10 3" xfId="5024" xr:uid="{00000000-0005-0000-0000-00008F130000}"/>
    <cellStyle name="Normal 2 4 17 3 2 11" xfId="5025" xr:uid="{00000000-0005-0000-0000-000090130000}"/>
    <cellStyle name="Normal 2 4 17 3 2 11 2" xfId="5026" xr:uid="{00000000-0005-0000-0000-000091130000}"/>
    <cellStyle name="Normal 2 4 17 3 2 11 3" xfId="5027" xr:uid="{00000000-0005-0000-0000-000092130000}"/>
    <cellStyle name="Normal 2 4 17 3 2 12" xfId="5028" xr:uid="{00000000-0005-0000-0000-000093130000}"/>
    <cellStyle name="Normal 2 4 17 3 2 12 2" xfId="5029" xr:uid="{00000000-0005-0000-0000-000094130000}"/>
    <cellStyle name="Normal 2 4 17 3 2 12 3" xfId="5030" xr:uid="{00000000-0005-0000-0000-000095130000}"/>
    <cellStyle name="Normal 2 4 17 3 2 13" xfId="5031" xr:uid="{00000000-0005-0000-0000-000096130000}"/>
    <cellStyle name="Normal 2 4 17 3 2 13 2" xfId="5032" xr:uid="{00000000-0005-0000-0000-000097130000}"/>
    <cellStyle name="Normal 2 4 17 3 2 13 3" xfId="5033" xr:uid="{00000000-0005-0000-0000-000098130000}"/>
    <cellStyle name="Normal 2 4 17 3 2 14" xfId="5034" xr:uid="{00000000-0005-0000-0000-000099130000}"/>
    <cellStyle name="Normal 2 4 17 3 2 14 2" xfId="5035" xr:uid="{00000000-0005-0000-0000-00009A130000}"/>
    <cellStyle name="Normal 2 4 17 3 2 14 3" xfId="5036" xr:uid="{00000000-0005-0000-0000-00009B130000}"/>
    <cellStyle name="Normal 2 4 17 3 2 15" xfId="5037" xr:uid="{00000000-0005-0000-0000-00009C130000}"/>
    <cellStyle name="Normal 2 4 17 3 2 16" xfId="5038" xr:uid="{00000000-0005-0000-0000-00009D130000}"/>
    <cellStyle name="Normal 2 4 17 3 2 2" xfId="5039" xr:uid="{00000000-0005-0000-0000-00009E130000}"/>
    <cellStyle name="Normal 2 4 17 3 2 2 2" xfId="5040" xr:uid="{00000000-0005-0000-0000-00009F130000}"/>
    <cellStyle name="Normal 2 4 17 3 2 2 3" xfId="5041" xr:uid="{00000000-0005-0000-0000-0000A0130000}"/>
    <cellStyle name="Normal 2 4 17 3 2 3" xfId="5042" xr:uid="{00000000-0005-0000-0000-0000A1130000}"/>
    <cellStyle name="Normal 2 4 17 3 2 3 2" xfId="5043" xr:uid="{00000000-0005-0000-0000-0000A2130000}"/>
    <cellStyle name="Normal 2 4 17 3 2 3 3" xfId="5044" xr:uid="{00000000-0005-0000-0000-0000A3130000}"/>
    <cellStyle name="Normal 2 4 17 3 2 4" xfId="5045" xr:uid="{00000000-0005-0000-0000-0000A4130000}"/>
    <cellStyle name="Normal 2 4 17 3 2 4 2" xfId="5046" xr:uid="{00000000-0005-0000-0000-0000A5130000}"/>
    <cellStyle name="Normal 2 4 17 3 2 4 3" xfId="5047" xr:uid="{00000000-0005-0000-0000-0000A6130000}"/>
    <cellStyle name="Normal 2 4 17 3 2 5" xfId="5048" xr:uid="{00000000-0005-0000-0000-0000A7130000}"/>
    <cellStyle name="Normal 2 4 17 3 2 5 2" xfId="5049" xr:uid="{00000000-0005-0000-0000-0000A8130000}"/>
    <cellStyle name="Normal 2 4 17 3 2 5 3" xfId="5050" xr:uid="{00000000-0005-0000-0000-0000A9130000}"/>
    <cellStyle name="Normal 2 4 17 3 2 6" xfId="5051" xr:uid="{00000000-0005-0000-0000-0000AA130000}"/>
    <cellStyle name="Normal 2 4 17 3 2 6 2" xfId="5052" xr:uid="{00000000-0005-0000-0000-0000AB130000}"/>
    <cellStyle name="Normal 2 4 17 3 2 6 3" xfId="5053" xr:uid="{00000000-0005-0000-0000-0000AC130000}"/>
    <cellStyle name="Normal 2 4 17 3 2 7" xfId="5054" xr:uid="{00000000-0005-0000-0000-0000AD130000}"/>
    <cellStyle name="Normal 2 4 17 3 2 7 2" xfId="5055" xr:uid="{00000000-0005-0000-0000-0000AE130000}"/>
    <cellStyle name="Normal 2 4 17 3 2 7 3" xfId="5056" xr:uid="{00000000-0005-0000-0000-0000AF130000}"/>
    <cellStyle name="Normal 2 4 17 3 2 8" xfId="5057" xr:uid="{00000000-0005-0000-0000-0000B0130000}"/>
    <cellStyle name="Normal 2 4 17 3 2 8 2" xfId="5058" xr:uid="{00000000-0005-0000-0000-0000B1130000}"/>
    <cellStyle name="Normal 2 4 17 3 2 8 3" xfId="5059" xr:uid="{00000000-0005-0000-0000-0000B2130000}"/>
    <cellStyle name="Normal 2 4 17 3 2 9" xfId="5060" xr:uid="{00000000-0005-0000-0000-0000B3130000}"/>
    <cellStyle name="Normal 2 4 17 3 2 9 2" xfId="5061" xr:uid="{00000000-0005-0000-0000-0000B4130000}"/>
    <cellStyle name="Normal 2 4 17 3 2 9 3" xfId="5062" xr:uid="{00000000-0005-0000-0000-0000B5130000}"/>
    <cellStyle name="Normal 2 4 17 3 3" xfId="5063" xr:uid="{00000000-0005-0000-0000-0000B6130000}"/>
    <cellStyle name="Normal 2 4 17 3 3 2" xfId="5064" xr:uid="{00000000-0005-0000-0000-0000B7130000}"/>
    <cellStyle name="Normal 2 4 17 3 3 3" xfId="5065" xr:uid="{00000000-0005-0000-0000-0000B8130000}"/>
    <cellStyle name="Normal 2 4 17 3 4" xfId="5066" xr:uid="{00000000-0005-0000-0000-0000B9130000}"/>
    <cellStyle name="Normal 2 4 17 3 4 2" xfId="5067" xr:uid="{00000000-0005-0000-0000-0000BA130000}"/>
    <cellStyle name="Normal 2 4 17 3 4 3" xfId="5068" xr:uid="{00000000-0005-0000-0000-0000BB130000}"/>
    <cellStyle name="Normal 2 4 17 3 5" xfId="5069" xr:uid="{00000000-0005-0000-0000-0000BC130000}"/>
    <cellStyle name="Normal 2 4 17 3 5 2" xfId="5070" xr:uid="{00000000-0005-0000-0000-0000BD130000}"/>
    <cellStyle name="Normal 2 4 17 3 5 3" xfId="5071" xr:uid="{00000000-0005-0000-0000-0000BE130000}"/>
    <cellStyle name="Normal 2 4 17 3 6" xfId="5072" xr:uid="{00000000-0005-0000-0000-0000BF130000}"/>
    <cellStyle name="Normal 2 4 17 3 6 2" xfId="5073" xr:uid="{00000000-0005-0000-0000-0000C0130000}"/>
    <cellStyle name="Normal 2 4 17 3 6 3" xfId="5074" xr:uid="{00000000-0005-0000-0000-0000C1130000}"/>
    <cellStyle name="Normal 2 4 17 3 7" xfId="5075" xr:uid="{00000000-0005-0000-0000-0000C2130000}"/>
    <cellStyle name="Normal 2 4 17 3 7 2" xfId="5076" xr:uid="{00000000-0005-0000-0000-0000C3130000}"/>
    <cellStyle name="Normal 2 4 17 3 7 3" xfId="5077" xr:uid="{00000000-0005-0000-0000-0000C4130000}"/>
    <cellStyle name="Normal 2 4 17 3 8" xfId="5078" xr:uid="{00000000-0005-0000-0000-0000C5130000}"/>
    <cellStyle name="Normal 2 4 17 3 8 2" xfId="5079" xr:uid="{00000000-0005-0000-0000-0000C6130000}"/>
    <cellStyle name="Normal 2 4 17 3 8 3" xfId="5080" xr:uid="{00000000-0005-0000-0000-0000C7130000}"/>
    <cellStyle name="Normal 2 4 17 3 9" xfId="5081" xr:uid="{00000000-0005-0000-0000-0000C8130000}"/>
    <cellStyle name="Normal 2 4 17 3 9 2" xfId="5082" xr:uid="{00000000-0005-0000-0000-0000C9130000}"/>
    <cellStyle name="Normal 2 4 17 3 9 3" xfId="5083" xr:uid="{00000000-0005-0000-0000-0000CA130000}"/>
    <cellStyle name="Normal 2 4 17 4" xfId="5084" xr:uid="{00000000-0005-0000-0000-0000CB130000}"/>
    <cellStyle name="Normal 2 4 17 4 10" xfId="5085" xr:uid="{00000000-0005-0000-0000-0000CC130000}"/>
    <cellStyle name="Normal 2 4 17 4 10 2" xfId="5086" xr:uid="{00000000-0005-0000-0000-0000CD130000}"/>
    <cellStyle name="Normal 2 4 17 4 10 3" xfId="5087" xr:uid="{00000000-0005-0000-0000-0000CE130000}"/>
    <cellStyle name="Normal 2 4 17 4 11" xfId="5088" xr:uid="{00000000-0005-0000-0000-0000CF130000}"/>
    <cellStyle name="Normal 2 4 17 4 11 2" xfId="5089" xr:uid="{00000000-0005-0000-0000-0000D0130000}"/>
    <cellStyle name="Normal 2 4 17 4 11 3" xfId="5090" xr:uid="{00000000-0005-0000-0000-0000D1130000}"/>
    <cellStyle name="Normal 2 4 17 4 12" xfId="5091" xr:uid="{00000000-0005-0000-0000-0000D2130000}"/>
    <cellStyle name="Normal 2 4 17 4 12 2" xfId="5092" xr:uid="{00000000-0005-0000-0000-0000D3130000}"/>
    <cellStyle name="Normal 2 4 17 4 12 3" xfId="5093" xr:uid="{00000000-0005-0000-0000-0000D4130000}"/>
    <cellStyle name="Normal 2 4 17 4 13" xfId="5094" xr:uid="{00000000-0005-0000-0000-0000D5130000}"/>
    <cellStyle name="Normal 2 4 17 4 13 2" xfId="5095" xr:uid="{00000000-0005-0000-0000-0000D6130000}"/>
    <cellStyle name="Normal 2 4 17 4 13 3" xfId="5096" xr:uid="{00000000-0005-0000-0000-0000D7130000}"/>
    <cellStyle name="Normal 2 4 17 4 14" xfId="5097" xr:uid="{00000000-0005-0000-0000-0000D8130000}"/>
    <cellStyle name="Normal 2 4 17 4 14 2" xfId="5098" xr:uid="{00000000-0005-0000-0000-0000D9130000}"/>
    <cellStyle name="Normal 2 4 17 4 14 3" xfId="5099" xr:uid="{00000000-0005-0000-0000-0000DA130000}"/>
    <cellStyle name="Normal 2 4 17 4 15" xfId="5100" xr:uid="{00000000-0005-0000-0000-0000DB130000}"/>
    <cellStyle name="Normal 2 4 17 4 15 2" xfId="5101" xr:uid="{00000000-0005-0000-0000-0000DC130000}"/>
    <cellStyle name="Normal 2 4 17 4 15 3" xfId="5102" xr:uid="{00000000-0005-0000-0000-0000DD130000}"/>
    <cellStyle name="Normal 2 4 17 4 16" xfId="5103" xr:uid="{00000000-0005-0000-0000-0000DE130000}"/>
    <cellStyle name="Normal 2 4 17 4 17" xfId="5104" xr:uid="{00000000-0005-0000-0000-0000DF130000}"/>
    <cellStyle name="Normal 2 4 17 4 2" xfId="5105" xr:uid="{00000000-0005-0000-0000-0000E0130000}"/>
    <cellStyle name="Normal 2 4 17 4 2 10" xfId="5106" xr:uid="{00000000-0005-0000-0000-0000E1130000}"/>
    <cellStyle name="Normal 2 4 17 4 2 10 2" xfId="5107" xr:uid="{00000000-0005-0000-0000-0000E2130000}"/>
    <cellStyle name="Normal 2 4 17 4 2 10 3" xfId="5108" xr:uid="{00000000-0005-0000-0000-0000E3130000}"/>
    <cellStyle name="Normal 2 4 17 4 2 11" xfId="5109" xr:uid="{00000000-0005-0000-0000-0000E4130000}"/>
    <cellStyle name="Normal 2 4 17 4 2 11 2" xfId="5110" xr:uid="{00000000-0005-0000-0000-0000E5130000}"/>
    <cellStyle name="Normal 2 4 17 4 2 11 3" xfId="5111" xr:uid="{00000000-0005-0000-0000-0000E6130000}"/>
    <cellStyle name="Normal 2 4 17 4 2 12" xfId="5112" xr:uid="{00000000-0005-0000-0000-0000E7130000}"/>
    <cellStyle name="Normal 2 4 17 4 2 12 2" xfId="5113" xr:uid="{00000000-0005-0000-0000-0000E8130000}"/>
    <cellStyle name="Normal 2 4 17 4 2 12 3" xfId="5114" xr:uid="{00000000-0005-0000-0000-0000E9130000}"/>
    <cellStyle name="Normal 2 4 17 4 2 13" xfId="5115" xr:uid="{00000000-0005-0000-0000-0000EA130000}"/>
    <cellStyle name="Normal 2 4 17 4 2 13 2" xfId="5116" xr:uid="{00000000-0005-0000-0000-0000EB130000}"/>
    <cellStyle name="Normal 2 4 17 4 2 13 3" xfId="5117" xr:uid="{00000000-0005-0000-0000-0000EC130000}"/>
    <cellStyle name="Normal 2 4 17 4 2 14" xfId="5118" xr:uid="{00000000-0005-0000-0000-0000ED130000}"/>
    <cellStyle name="Normal 2 4 17 4 2 14 2" xfId="5119" xr:uid="{00000000-0005-0000-0000-0000EE130000}"/>
    <cellStyle name="Normal 2 4 17 4 2 14 3" xfId="5120" xr:uid="{00000000-0005-0000-0000-0000EF130000}"/>
    <cellStyle name="Normal 2 4 17 4 2 15" xfId="5121" xr:uid="{00000000-0005-0000-0000-0000F0130000}"/>
    <cellStyle name="Normal 2 4 17 4 2 16" xfId="5122" xr:uid="{00000000-0005-0000-0000-0000F1130000}"/>
    <cellStyle name="Normal 2 4 17 4 2 2" xfId="5123" xr:uid="{00000000-0005-0000-0000-0000F2130000}"/>
    <cellStyle name="Normal 2 4 17 4 2 2 2" xfId="5124" xr:uid="{00000000-0005-0000-0000-0000F3130000}"/>
    <cellStyle name="Normal 2 4 17 4 2 2 3" xfId="5125" xr:uid="{00000000-0005-0000-0000-0000F4130000}"/>
    <cellStyle name="Normal 2 4 17 4 2 3" xfId="5126" xr:uid="{00000000-0005-0000-0000-0000F5130000}"/>
    <cellStyle name="Normal 2 4 17 4 2 3 2" xfId="5127" xr:uid="{00000000-0005-0000-0000-0000F6130000}"/>
    <cellStyle name="Normal 2 4 17 4 2 3 3" xfId="5128" xr:uid="{00000000-0005-0000-0000-0000F7130000}"/>
    <cellStyle name="Normal 2 4 17 4 2 4" xfId="5129" xr:uid="{00000000-0005-0000-0000-0000F8130000}"/>
    <cellStyle name="Normal 2 4 17 4 2 4 2" xfId="5130" xr:uid="{00000000-0005-0000-0000-0000F9130000}"/>
    <cellStyle name="Normal 2 4 17 4 2 4 3" xfId="5131" xr:uid="{00000000-0005-0000-0000-0000FA130000}"/>
    <cellStyle name="Normal 2 4 17 4 2 5" xfId="5132" xr:uid="{00000000-0005-0000-0000-0000FB130000}"/>
    <cellStyle name="Normal 2 4 17 4 2 5 2" xfId="5133" xr:uid="{00000000-0005-0000-0000-0000FC130000}"/>
    <cellStyle name="Normal 2 4 17 4 2 5 3" xfId="5134" xr:uid="{00000000-0005-0000-0000-0000FD130000}"/>
    <cellStyle name="Normal 2 4 17 4 2 6" xfId="5135" xr:uid="{00000000-0005-0000-0000-0000FE130000}"/>
    <cellStyle name="Normal 2 4 17 4 2 6 2" xfId="5136" xr:uid="{00000000-0005-0000-0000-0000FF130000}"/>
    <cellStyle name="Normal 2 4 17 4 2 6 3" xfId="5137" xr:uid="{00000000-0005-0000-0000-000000140000}"/>
    <cellStyle name="Normal 2 4 17 4 2 7" xfId="5138" xr:uid="{00000000-0005-0000-0000-000001140000}"/>
    <cellStyle name="Normal 2 4 17 4 2 7 2" xfId="5139" xr:uid="{00000000-0005-0000-0000-000002140000}"/>
    <cellStyle name="Normal 2 4 17 4 2 7 3" xfId="5140" xr:uid="{00000000-0005-0000-0000-000003140000}"/>
    <cellStyle name="Normal 2 4 17 4 2 8" xfId="5141" xr:uid="{00000000-0005-0000-0000-000004140000}"/>
    <cellStyle name="Normal 2 4 17 4 2 8 2" xfId="5142" xr:uid="{00000000-0005-0000-0000-000005140000}"/>
    <cellStyle name="Normal 2 4 17 4 2 8 3" xfId="5143" xr:uid="{00000000-0005-0000-0000-000006140000}"/>
    <cellStyle name="Normal 2 4 17 4 2 9" xfId="5144" xr:uid="{00000000-0005-0000-0000-000007140000}"/>
    <cellStyle name="Normal 2 4 17 4 2 9 2" xfId="5145" xr:uid="{00000000-0005-0000-0000-000008140000}"/>
    <cellStyle name="Normal 2 4 17 4 2 9 3" xfId="5146" xr:uid="{00000000-0005-0000-0000-000009140000}"/>
    <cellStyle name="Normal 2 4 17 4 3" xfId="5147" xr:uid="{00000000-0005-0000-0000-00000A140000}"/>
    <cellStyle name="Normal 2 4 17 4 3 2" xfId="5148" xr:uid="{00000000-0005-0000-0000-00000B140000}"/>
    <cellStyle name="Normal 2 4 17 4 3 3" xfId="5149" xr:uid="{00000000-0005-0000-0000-00000C140000}"/>
    <cellStyle name="Normal 2 4 17 4 4" xfId="5150" xr:uid="{00000000-0005-0000-0000-00000D140000}"/>
    <cellStyle name="Normal 2 4 17 4 4 2" xfId="5151" xr:uid="{00000000-0005-0000-0000-00000E140000}"/>
    <cellStyle name="Normal 2 4 17 4 4 3" xfId="5152" xr:uid="{00000000-0005-0000-0000-00000F140000}"/>
    <cellStyle name="Normal 2 4 17 4 5" xfId="5153" xr:uid="{00000000-0005-0000-0000-000010140000}"/>
    <cellStyle name="Normal 2 4 17 4 5 2" xfId="5154" xr:uid="{00000000-0005-0000-0000-000011140000}"/>
    <cellStyle name="Normal 2 4 17 4 5 3" xfId="5155" xr:uid="{00000000-0005-0000-0000-000012140000}"/>
    <cellStyle name="Normal 2 4 17 4 6" xfId="5156" xr:uid="{00000000-0005-0000-0000-000013140000}"/>
    <cellStyle name="Normal 2 4 17 4 6 2" xfId="5157" xr:uid="{00000000-0005-0000-0000-000014140000}"/>
    <cellStyle name="Normal 2 4 17 4 6 3" xfId="5158" xr:uid="{00000000-0005-0000-0000-000015140000}"/>
    <cellStyle name="Normal 2 4 17 4 7" xfId="5159" xr:uid="{00000000-0005-0000-0000-000016140000}"/>
    <cellStyle name="Normal 2 4 17 4 7 2" xfId="5160" xr:uid="{00000000-0005-0000-0000-000017140000}"/>
    <cellStyle name="Normal 2 4 17 4 7 3" xfId="5161" xr:uid="{00000000-0005-0000-0000-000018140000}"/>
    <cellStyle name="Normal 2 4 17 4 8" xfId="5162" xr:uid="{00000000-0005-0000-0000-000019140000}"/>
    <cellStyle name="Normal 2 4 17 4 8 2" xfId="5163" xr:uid="{00000000-0005-0000-0000-00001A140000}"/>
    <cellStyle name="Normal 2 4 17 4 8 3" xfId="5164" xr:uid="{00000000-0005-0000-0000-00001B140000}"/>
    <cellStyle name="Normal 2 4 17 4 9" xfId="5165" xr:uid="{00000000-0005-0000-0000-00001C140000}"/>
    <cellStyle name="Normal 2 4 17 4 9 2" xfId="5166" xr:uid="{00000000-0005-0000-0000-00001D140000}"/>
    <cellStyle name="Normal 2 4 17 4 9 3" xfId="5167" xr:uid="{00000000-0005-0000-0000-00001E140000}"/>
    <cellStyle name="Normal 2 4 17 5" xfId="5168" xr:uid="{00000000-0005-0000-0000-00001F140000}"/>
    <cellStyle name="Normal 2 4 17 5 10" xfId="5169" xr:uid="{00000000-0005-0000-0000-000020140000}"/>
    <cellStyle name="Normal 2 4 17 5 10 2" xfId="5170" xr:uid="{00000000-0005-0000-0000-000021140000}"/>
    <cellStyle name="Normal 2 4 17 5 10 3" xfId="5171" xr:uid="{00000000-0005-0000-0000-000022140000}"/>
    <cellStyle name="Normal 2 4 17 5 11" xfId="5172" xr:uid="{00000000-0005-0000-0000-000023140000}"/>
    <cellStyle name="Normal 2 4 17 5 11 2" xfId="5173" xr:uid="{00000000-0005-0000-0000-000024140000}"/>
    <cellStyle name="Normal 2 4 17 5 11 3" xfId="5174" xr:uid="{00000000-0005-0000-0000-000025140000}"/>
    <cellStyle name="Normal 2 4 17 5 12" xfId="5175" xr:uid="{00000000-0005-0000-0000-000026140000}"/>
    <cellStyle name="Normal 2 4 17 5 12 2" xfId="5176" xr:uid="{00000000-0005-0000-0000-000027140000}"/>
    <cellStyle name="Normal 2 4 17 5 12 3" xfId="5177" xr:uid="{00000000-0005-0000-0000-000028140000}"/>
    <cellStyle name="Normal 2 4 17 5 13" xfId="5178" xr:uid="{00000000-0005-0000-0000-000029140000}"/>
    <cellStyle name="Normal 2 4 17 5 13 2" xfId="5179" xr:uid="{00000000-0005-0000-0000-00002A140000}"/>
    <cellStyle name="Normal 2 4 17 5 13 3" xfId="5180" xr:uid="{00000000-0005-0000-0000-00002B140000}"/>
    <cellStyle name="Normal 2 4 17 5 14" xfId="5181" xr:uid="{00000000-0005-0000-0000-00002C140000}"/>
    <cellStyle name="Normal 2 4 17 5 14 2" xfId="5182" xr:uid="{00000000-0005-0000-0000-00002D140000}"/>
    <cellStyle name="Normal 2 4 17 5 14 3" xfId="5183" xr:uid="{00000000-0005-0000-0000-00002E140000}"/>
    <cellStyle name="Normal 2 4 17 5 15" xfId="5184" xr:uid="{00000000-0005-0000-0000-00002F140000}"/>
    <cellStyle name="Normal 2 4 17 5 16" xfId="5185" xr:uid="{00000000-0005-0000-0000-000030140000}"/>
    <cellStyle name="Normal 2 4 17 5 2" xfId="5186" xr:uid="{00000000-0005-0000-0000-000031140000}"/>
    <cellStyle name="Normal 2 4 17 5 2 2" xfId="5187" xr:uid="{00000000-0005-0000-0000-000032140000}"/>
    <cellStyle name="Normal 2 4 17 5 2 3" xfId="5188" xr:uid="{00000000-0005-0000-0000-000033140000}"/>
    <cellStyle name="Normal 2 4 17 5 3" xfId="5189" xr:uid="{00000000-0005-0000-0000-000034140000}"/>
    <cellStyle name="Normal 2 4 17 5 3 2" xfId="5190" xr:uid="{00000000-0005-0000-0000-000035140000}"/>
    <cellStyle name="Normal 2 4 17 5 3 3" xfId="5191" xr:uid="{00000000-0005-0000-0000-000036140000}"/>
    <cellStyle name="Normal 2 4 17 5 4" xfId="5192" xr:uid="{00000000-0005-0000-0000-000037140000}"/>
    <cellStyle name="Normal 2 4 17 5 4 2" xfId="5193" xr:uid="{00000000-0005-0000-0000-000038140000}"/>
    <cellStyle name="Normal 2 4 17 5 4 3" xfId="5194" xr:uid="{00000000-0005-0000-0000-000039140000}"/>
    <cellStyle name="Normal 2 4 17 5 5" xfId="5195" xr:uid="{00000000-0005-0000-0000-00003A140000}"/>
    <cellStyle name="Normal 2 4 17 5 5 2" xfId="5196" xr:uid="{00000000-0005-0000-0000-00003B140000}"/>
    <cellStyle name="Normal 2 4 17 5 5 3" xfId="5197" xr:uid="{00000000-0005-0000-0000-00003C140000}"/>
    <cellStyle name="Normal 2 4 17 5 6" xfId="5198" xr:uid="{00000000-0005-0000-0000-00003D140000}"/>
    <cellStyle name="Normal 2 4 17 5 6 2" xfId="5199" xr:uid="{00000000-0005-0000-0000-00003E140000}"/>
    <cellStyle name="Normal 2 4 17 5 6 3" xfId="5200" xr:uid="{00000000-0005-0000-0000-00003F140000}"/>
    <cellStyle name="Normal 2 4 17 5 7" xfId="5201" xr:uid="{00000000-0005-0000-0000-000040140000}"/>
    <cellStyle name="Normal 2 4 17 5 7 2" xfId="5202" xr:uid="{00000000-0005-0000-0000-000041140000}"/>
    <cellStyle name="Normal 2 4 17 5 7 3" xfId="5203" xr:uid="{00000000-0005-0000-0000-000042140000}"/>
    <cellStyle name="Normal 2 4 17 5 8" xfId="5204" xr:uid="{00000000-0005-0000-0000-000043140000}"/>
    <cellStyle name="Normal 2 4 17 5 8 2" xfId="5205" xr:uid="{00000000-0005-0000-0000-000044140000}"/>
    <cellStyle name="Normal 2 4 17 5 8 3" xfId="5206" xr:uid="{00000000-0005-0000-0000-000045140000}"/>
    <cellStyle name="Normal 2 4 17 5 9" xfId="5207" xr:uid="{00000000-0005-0000-0000-000046140000}"/>
    <cellStyle name="Normal 2 4 17 5 9 2" xfId="5208" xr:uid="{00000000-0005-0000-0000-000047140000}"/>
    <cellStyle name="Normal 2 4 17 5 9 3" xfId="5209" xr:uid="{00000000-0005-0000-0000-000048140000}"/>
    <cellStyle name="Normal 2 4 17 6" xfId="5210" xr:uid="{00000000-0005-0000-0000-000049140000}"/>
    <cellStyle name="Normal 2 4 17 6 10" xfId="5211" xr:uid="{00000000-0005-0000-0000-00004A140000}"/>
    <cellStyle name="Normal 2 4 17 6 10 2" xfId="5212" xr:uid="{00000000-0005-0000-0000-00004B140000}"/>
    <cellStyle name="Normal 2 4 17 6 10 3" xfId="5213" xr:uid="{00000000-0005-0000-0000-00004C140000}"/>
    <cellStyle name="Normal 2 4 17 6 11" xfId="5214" xr:uid="{00000000-0005-0000-0000-00004D140000}"/>
    <cellStyle name="Normal 2 4 17 6 11 2" xfId="5215" xr:uid="{00000000-0005-0000-0000-00004E140000}"/>
    <cellStyle name="Normal 2 4 17 6 11 3" xfId="5216" xr:uid="{00000000-0005-0000-0000-00004F140000}"/>
    <cellStyle name="Normal 2 4 17 6 12" xfId="5217" xr:uid="{00000000-0005-0000-0000-000050140000}"/>
    <cellStyle name="Normal 2 4 17 6 12 2" xfId="5218" xr:uid="{00000000-0005-0000-0000-000051140000}"/>
    <cellStyle name="Normal 2 4 17 6 12 3" xfId="5219" xr:uid="{00000000-0005-0000-0000-000052140000}"/>
    <cellStyle name="Normal 2 4 17 6 13" xfId="5220" xr:uid="{00000000-0005-0000-0000-000053140000}"/>
    <cellStyle name="Normal 2 4 17 6 13 2" xfId="5221" xr:uid="{00000000-0005-0000-0000-000054140000}"/>
    <cellStyle name="Normal 2 4 17 6 13 3" xfId="5222" xr:uid="{00000000-0005-0000-0000-000055140000}"/>
    <cellStyle name="Normal 2 4 17 6 14" xfId="5223" xr:uid="{00000000-0005-0000-0000-000056140000}"/>
    <cellStyle name="Normal 2 4 17 6 14 2" xfId="5224" xr:uid="{00000000-0005-0000-0000-000057140000}"/>
    <cellStyle name="Normal 2 4 17 6 14 3" xfId="5225" xr:uid="{00000000-0005-0000-0000-000058140000}"/>
    <cellStyle name="Normal 2 4 17 6 15" xfId="5226" xr:uid="{00000000-0005-0000-0000-000059140000}"/>
    <cellStyle name="Normal 2 4 17 6 16" xfId="5227" xr:uid="{00000000-0005-0000-0000-00005A140000}"/>
    <cellStyle name="Normal 2 4 17 6 2" xfId="5228" xr:uid="{00000000-0005-0000-0000-00005B140000}"/>
    <cellStyle name="Normal 2 4 17 6 2 2" xfId="5229" xr:uid="{00000000-0005-0000-0000-00005C140000}"/>
    <cellStyle name="Normal 2 4 17 6 2 3" xfId="5230" xr:uid="{00000000-0005-0000-0000-00005D140000}"/>
    <cellStyle name="Normal 2 4 17 6 3" xfId="5231" xr:uid="{00000000-0005-0000-0000-00005E140000}"/>
    <cellStyle name="Normal 2 4 17 6 3 2" xfId="5232" xr:uid="{00000000-0005-0000-0000-00005F140000}"/>
    <cellStyle name="Normal 2 4 17 6 3 3" xfId="5233" xr:uid="{00000000-0005-0000-0000-000060140000}"/>
    <cellStyle name="Normal 2 4 17 6 4" xfId="5234" xr:uid="{00000000-0005-0000-0000-000061140000}"/>
    <cellStyle name="Normal 2 4 17 6 4 2" xfId="5235" xr:uid="{00000000-0005-0000-0000-000062140000}"/>
    <cellStyle name="Normal 2 4 17 6 4 3" xfId="5236" xr:uid="{00000000-0005-0000-0000-000063140000}"/>
    <cellStyle name="Normal 2 4 17 6 5" xfId="5237" xr:uid="{00000000-0005-0000-0000-000064140000}"/>
    <cellStyle name="Normal 2 4 17 6 5 2" xfId="5238" xr:uid="{00000000-0005-0000-0000-000065140000}"/>
    <cellStyle name="Normal 2 4 17 6 5 3" xfId="5239" xr:uid="{00000000-0005-0000-0000-000066140000}"/>
    <cellStyle name="Normal 2 4 17 6 6" xfId="5240" xr:uid="{00000000-0005-0000-0000-000067140000}"/>
    <cellStyle name="Normal 2 4 17 6 6 2" xfId="5241" xr:uid="{00000000-0005-0000-0000-000068140000}"/>
    <cellStyle name="Normal 2 4 17 6 6 3" xfId="5242" xr:uid="{00000000-0005-0000-0000-000069140000}"/>
    <cellStyle name="Normal 2 4 17 6 7" xfId="5243" xr:uid="{00000000-0005-0000-0000-00006A140000}"/>
    <cellStyle name="Normal 2 4 17 6 7 2" xfId="5244" xr:uid="{00000000-0005-0000-0000-00006B140000}"/>
    <cellStyle name="Normal 2 4 17 6 7 3" xfId="5245" xr:uid="{00000000-0005-0000-0000-00006C140000}"/>
    <cellStyle name="Normal 2 4 17 6 8" xfId="5246" xr:uid="{00000000-0005-0000-0000-00006D140000}"/>
    <cellStyle name="Normal 2 4 17 6 8 2" xfId="5247" xr:uid="{00000000-0005-0000-0000-00006E140000}"/>
    <cellStyle name="Normal 2 4 17 6 8 3" xfId="5248" xr:uid="{00000000-0005-0000-0000-00006F140000}"/>
    <cellStyle name="Normal 2 4 17 6 9" xfId="5249" xr:uid="{00000000-0005-0000-0000-000070140000}"/>
    <cellStyle name="Normal 2 4 17 6 9 2" xfId="5250" xr:uid="{00000000-0005-0000-0000-000071140000}"/>
    <cellStyle name="Normal 2 4 17 6 9 3" xfId="5251" xr:uid="{00000000-0005-0000-0000-000072140000}"/>
    <cellStyle name="Normal 2 4 17 7" xfId="5252" xr:uid="{00000000-0005-0000-0000-000073140000}"/>
    <cellStyle name="Normal 2 4 17 7 10" xfId="5253" xr:uid="{00000000-0005-0000-0000-000074140000}"/>
    <cellStyle name="Normal 2 4 17 7 10 2" xfId="5254" xr:uid="{00000000-0005-0000-0000-000075140000}"/>
    <cellStyle name="Normal 2 4 17 7 10 3" xfId="5255" xr:uid="{00000000-0005-0000-0000-000076140000}"/>
    <cellStyle name="Normal 2 4 17 7 11" xfId="5256" xr:uid="{00000000-0005-0000-0000-000077140000}"/>
    <cellStyle name="Normal 2 4 17 7 11 2" xfId="5257" xr:uid="{00000000-0005-0000-0000-000078140000}"/>
    <cellStyle name="Normal 2 4 17 7 11 3" xfId="5258" xr:uid="{00000000-0005-0000-0000-000079140000}"/>
    <cellStyle name="Normal 2 4 17 7 12" xfId="5259" xr:uid="{00000000-0005-0000-0000-00007A140000}"/>
    <cellStyle name="Normal 2 4 17 7 12 2" xfId="5260" xr:uid="{00000000-0005-0000-0000-00007B140000}"/>
    <cellStyle name="Normal 2 4 17 7 12 3" xfId="5261" xr:uid="{00000000-0005-0000-0000-00007C140000}"/>
    <cellStyle name="Normal 2 4 17 7 13" xfId="5262" xr:uid="{00000000-0005-0000-0000-00007D140000}"/>
    <cellStyle name="Normal 2 4 17 7 13 2" xfId="5263" xr:uid="{00000000-0005-0000-0000-00007E140000}"/>
    <cellStyle name="Normal 2 4 17 7 13 3" xfId="5264" xr:uid="{00000000-0005-0000-0000-00007F140000}"/>
    <cellStyle name="Normal 2 4 17 7 14" xfId="5265" xr:uid="{00000000-0005-0000-0000-000080140000}"/>
    <cellStyle name="Normal 2 4 17 7 14 2" xfId="5266" xr:uid="{00000000-0005-0000-0000-000081140000}"/>
    <cellStyle name="Normal 2 4 17 7 14 3" xfId="5267" xr:uid="{00000000-0005-0000-0000-000082140000}"/>
    <cellStyle name="Normal 2 4 17 7 15" xfId="5268" xr:uid="{00000000-0005-0000-0000-000083140000}"/>
    <cellStyle name="Normal 2 4 17 7 16" xfId="5269" xr:uid="{00000000-0005-0000-0000-000084140000}"/>
    <cellStyle name="Normal 2 4 17 7 2" xfId="5270" xr:uid="{00000000-0005-0000-0000-000085140000}"/>
    <cellStyle name="Normal 2 4 17 7 2 2" xfId="5271" xr:uid="{00000000-0005-0000-0000-000086140000}"/>
    <cellStyle name="Normal 2 4 17 7 2 3" xfId="5272" xr:uid="{00000000-0005-0000-0000-000087140000}"/>
    <cellStyle name="Normal 2 4 17 7 3" xfId="5273" xr:uid="{00000000-0005-0000-0000-000088140000}"/>
    <cellStyle name="Normal 2 4 17 7 3 2" xfId="5274" xr:uid="{00000000-0005-0000-0000-000089140000}"/>
    <cellStyle name="Normal 2 4 17 7 3 3" xfId="5275" xr:uid="{00000000-0005-0000-0000-00008A140000}"/>
    <cellStyle name="Normal 2 4 17 7 4" xfId="5276" xr:uid="{00000000-0005-0000-0000-00008B140000}"/>
    <cellStyle name="Normal 2 4 17 7 4 2" xfId="5277" xr:uid="{00000000-0005-0000-0000-00008C140000}"/>
    <cellStyle name="Normal 2 4 17 7 4 3" xfId="5278" xr:uid="{00000000-0005-0000-0000-00008D140000}"/>
    <cellStyle name="Normal 2 4 17 7 5" xfId="5279" xr:uid="{00000000-0005-0000-0000-00008E140000}"/>
    <cellStyle name="Normal 2 4 17 7 5 2" xfId="5280" xr:uid="{00000000-0005-0000-0000-00008F140000}"/>
    <cellStyle name="Normal 2 4 17 7 5 3" xfId="5281" xr:uid="{00000000-0005-0000-0000-000090140000}"/>
    <cellStyle name="Normal 2 4 17 7 6" xfId="5282" xr:uid="{00000000-0005-0000-0000-000091140000}"/>
    <cellStyle name="Normal 2 4 17 7 6 2" xfId="5283" xr:uid="{00000000-0005-0000-0000-000092140000}"/>
    <cellStyle name="Normal 2 4 17 7 6 3" xfId="5284" xr:uid="{00000000-0005-0000-0000-000093140000}"/>
    <cellStyle name="Normal 2 4 17 7 7" xfId="5285" xr:uid="{00000000-0005-0000-0000-000094140000}"/>
    <cellStyle name="Normal 2 4 17 7 7 2" xfId="5286" xr:uid="{00000000-0005-0000-0000-000095140000}"/>
    <cellStyle name="Normal 2 4 17 7 7 3" xfId="5287" xr:uid="{00000000-0005-0000-0000-000096140000}"/>
    <cellStyle name="Normal 2 4 17 7 8" xfId="5288" xr:uid="{00000000-0005-0000-0000-000097140000}"/>
    <cellStyle name="Normal 2 4 17 7 8 2" xfId="5289" xr:uid="{00000000-0005-0000-0000-000098140000}"/>
    <cellStyle name="Normal 2 4 17 7 8 3" xfId="5290" xr:uid="{00000000-0005-0000-0000-000099140000}"/>
    <cellStyle name="Normal 2 4 17 7 9" xfId="5291" xr:uid="{00000000-0005-0000-0000-00009A140000}"/>
    <cellStyle name="Normal 2 4 17 7 9 2" xfId="5292" xr:uid="{00000000-0005-0000-0000-00009B140000}"/>
    <cellStyle name="Normal 2 4 17 7 9 3" xfId="5293" xr:uid="{00000000-0005-0000-0000-00009C140000}"/>
    <cellStyle name="Normal 2 4 17 8" xfId="5294" xr:uid="{00000000-0005-0000-0000-00009D140000}"/>
    <cellStyle name="Normal 2 4 17 8 10" xfId="5295" xr:uid="{00000000-0005-0000-0000-00009E140000}"/>
    <cellStyle name="Normal 2 4 17 8 10 2" xfId="5296" xr:uid="{00000000-0005-0000-0000-00009F140000}"/>
    <cellStyle name="Normal 2 4 17 8 10 3" xfId="5297" xr:uid="{00000000-0005-0000-0000-0000A0140000}"/>
    <cellStyle name="Normal 2 4 17 8 11" xfId="5298" xr:uid="{00000000-0005-0000-0000-0000A1140000}"/>
    <cellStyle name="Normal 2 4 17 8 11 2" xfId="5299" xr:uid="{00000000-0005-0000-0000-0000A2140000}"/>
    <cellStyle name="Normal 2 4 17 8 11 3" xfId="5300" xr:uid="{00000000-0005-0000-0000-0000A3140000}"/>
    <cellStyle name="Normal 2 4 17 8 12" xfId="5301" xr:uid="{00000000-0005-0000-0000-0000A4140000}"/>
    <cellStyle name="Normal 2 4 17 8 12 2" xfId="5302" xr:uid="{00000000-0005-0000-0000-0000A5140000}"/>
    <cellStyle name="Normal 2 4 17 8 12 3" xfId="5303" xr:uid="{00000000-0005-0000-0000-0000A6140000}"/>
    <cellStyle name="Normal 2 4 17 8 13" xfId="5304" xr:uid="{00000000-0005-0000-0000-0000A7140000}"/>
    <cellStyle name="Normal 2 4 17 8 13 2" xfId="5305" xr:uid="{00000000-0005-0000-0000-0000A8140000}"/>
    <cellStyle name="Normal 2 4 17 8 13 3" xfId="5306" xr:uid="{00000000-0005-0000-0000-0000A9140000}"/>
    <cellStyle name="Normal 2 4 17 8 14" xfId="5307" xr:uid="{00000000-0005-0000-0000-0000AA140000}"/>
    <cellStyle name="Normal 2 4 17 8 14 2" xfId="5308" xr:uid="{00000000-0005-0000-0000-0000AB140000}"/>
    <cellStyle name="Normal 2 4 17 8 14 3" xfId="5309" xr:uid="{00000000-0005-0000-0000-0000AC140000}"/>
    <cellStyle name="Normal 2 4 17 8 15" xfId="5310" xr:uid="{00000000-0005-0000-0000-0000AD140000}"/>
    <cellStyle name="Normal 2 4 17 8 16" xfId="5311" xr:uid="{00000000-0005-0000-0000-0000AE140000}"/>
    <cellStyle name="Normal 2 4 17 8 2" xfId="5312" xr:uid="{00000000-0005-0000-0000-0000AF140000}"/>
    <cellStyle name="Normal 2 4 17 8 2 2" xfId="5313" xr:uid="{00000000-0005-0000-0000-0000B0140000}"/>
    <cellStyle name="Normal 2 4 17 8 2 3" xfId="5314" xr:uid="{00000000-0005-0000-0000-0000B1140000}"/>
    <cellStyle name="Normal 2 4 17 8 3" xfId="5315" xr:uid="{00000000-0005-0000-0000-0000B2140000}"/>
    <cellStyle name="Normal 2 4 17 8 3 2" xfId="5316" xr:uid="{00000000-0005-0000-0000-0000B3140000}"/>
    <cellStyle name="Normal 2 4 17 8 3 3" xfId="5317" xr:uid="{00000000-0005-0000-0000-0000B4140000}"/>
    <cellStyle name="Normal 2 4 17 8 4" xfId="5318" xr:uid="{00000000-0005-0000-0000-0000B5140000}"/>
    <cellStyle name="Normal 2 4 17 8 4 2" xfId="5319" xr:uid="{00000000-0005-0000-0000-0000B6140000}"/>
    <cellStyle name="Normal 2 4 17 8 4 3" xfId="5320" xr:uid="{00000000-0005-0000-0000-0000B7140000}"/>
    <cellStyle name="Normal 2 4 17 8 5" xfId="5321" xr:uid="{00000000-0005-0000-0000-0000B8140000}"/>
    <cellStyle name="Normal 2 4 17 8 5 2" xfId="5322" xr:uid="{00000000-0005-0000-0000-0000B9140000}"/>
    <cellStyle name="Normal 2 4 17 8 5 3" xfId="5323" xr:uid="{00000000-0005-0000-0000-0000BA140000}"/>
    <cellStyle name="Normal 2 4 17 8 6" xfId="5324" xr:uid="{00000000-0005-0000-0000-0000BB140000}"/>
    <cellStyle name="Normal 2 4 17 8 6 2" xfId="5325" xr:uid="{00000000-0005-0000-0000-0000BC140000}"/>
    <cellStyle name="Normal 2 4 17 8 6 3" xfId="5326" xr:uid="{00000000-0005-0000-0000-0000BD140000}"/>
    <cellStyle name="Normal 2 4 17 8 7" xfId="5327" xr:uid="{00000000-0005-0000-0000-0000BE140000}"/>
    <cellStyle name="Normal 2 4 17 8 7 2" xfId="5328" xr:uid="{00000000-0005-0000-0000-0000BF140000}"/>
    <cellStyle name="Normal 2 4 17 8 7 3" xfId="5329" xr:uid="{00000000-0005-0000-0000-0000C0140000}"/>
    <cellStyle name="Normal 2 4 17 8 8" xfId="5330" xr:uid="{00000000-0005-0000-0000-0000C1140000}"/>
    <cellStyle name="Normal 2 4 17 8 8 2" xfId="5331" xr:uid="{00000000-0005-0000-0000-0000C2140000}"/>
    <cellStyle name="Normal 2 4 17 8 8 3" xfId="5332" xr:uid="{00000000-0005-0000-0000-0000C3140000}"/>
    <cellStyle name="Normal 2 4 17 8 9" xfId="5333" xr:uid="{00000000-0005-0000-0000-0000C4140000}"/>
    <cellStyle name="Normal 2 4 17 8 9 2" xfId="5334" xr:uid="{00000000-0005-0000-0000-0000C5140000}"/>
    <cellStyle name="Normal 2 4 17 8 9 3" xfId="5335" xr:uid="{00000000-0005-0000-0000-0000C6140000}"/>
    <cellStyle name="Normal 2 4 17 9" xfId="5336" xr:uid="{00000000-0005-0000-0000-0000C7140000}"/>
    <cellStyle name="Normal 2 4 17 9 10" xfId="5337" xr:uid="{00000000-0005-0000-0000-0000C8140000}"/>
    <cellStyle name="Normal 2 4 17 9 10 2" xfId="5338" xr:uid="{00000000-0005-0000-0000-0000C9140000}"/>
    <cellStyle name="Normal 2 4 17 9 10 3" xfId="5339" xr:uid="{00000000-0005-0000-0000-0000CA140000}"/>
    <cellStyle name="Normal 2 4 17 9 11" xfId="5340" xr:uid="{00000000-0005-0000-0000-0000CB140000}"/>
    <cellStyle name="Normal 2 4 17 9 11 2" xfId="5341" xr:uid="{00000000-0005-0000-0000-0000CC140000}"/>
    <cellStyle name="Normal 2 4 17 9 11 3" xfId="5342" xr:uid="{00000000-0005-0000-0000-0000CD140000}"/>
    <cellStyle name="Normal 2 4 17 9 12" xfId="5343" xr:uid="{00000000-0005-0000-0000-0000CE140000}"/>
    <cellStyle name="Normal 2 4 17 9 12 2" xfId="5344" xr:uid="{00000000-0005-0000-0000-0000CF140000}"/>
    <cellStyle name="Normal 2 4 17 9 12 3" xfId="5345" xr:uid="{00000000-0005-0000-0000-0000D0140000}"/>
    <cellStyle name="Normal 2 4 17 9 13" xfId="5346" xr:uid="{00000000-0005-0000-0000-0000D1140000}"/>
    <cellStyle name="Normal 2 4 17 9 13 2" xfId="5347" xr:uid="{00000000-0005-0000-0000-0000D2140000}"/>
    <cellStyle name="Normal 2 4 17 9 13 3" xfId="5348" xr:uid="{00000000-0005-0000-0000-0000D3140000}"/>
    <cellStyle name="Normal 2 4 17 9 14" xfId="5349" xr:uid="{00000000-0005-0000-0000-0000D4140000}"/>
    <cellStyle name="Normal 2 4 17 9 14 2" xfId="5350" xr:uid="{00000000-0005-0000-0000-0000D5140000}"/>
    <cellStyle name="Normal 2 4 17 9 14 3" xfId="5351" xr:uid="{00000000-0005-0000-0000-0000D6140000}"/>
    <cellStyle name="Normal 2 4 17 9 15" xfId="5352" xr:uid="{00000000-0005-0000-0000-0000D7140000}"/>
    <cellStyle name="Normal 2 4 17 9 16" xfId="5353" xr:uid="{00000000-0005-0000-0000-0000D8140000}"/>
    <cellStyle name="Normal 2 4 17 9 2" xfId="5354" xr:uid="{00000000-0005-0000-0000-0000D9140000}"/>
    <cellStyle name="Normal 2 4 17 9 2 2" xfId="5355" xr:uid="{00000000-0005-0000-0000-0000DA140000}"/>
    <cellStyle name="Normal 2 4 17 9 2 3" xfId="5356" xr:uid="{00000000-0005-0000-0000-0000DB140000}"/>
    <cellStyle name="Normal 2 4 17 9 3" xfId="5357" xr:uid="{00000000-0005-0000-0000-0000DC140000}"/>
    <cellStyle name="Normal 2 4 17 9 3 2" xfId="5358" xr:uid="{00000000-0005-0000-0000-0000DD140000}"/>
    <cellStyle name="Normal 2 4 17 9 3 3" xfId="5359" xr:uid="{00000000-0005-0000-0000-0000DE140000}"/>
    <cellStyle name="Normal 2 4 17 9 4" xfId="5360" xr:uid="{00000000-0005-0000-0000-0000DF140000}"/>
    <cellStyle name="Normal 2 4 17 9 4 2" xfId="5361" xr:uid="{00000000-0005-0000-0000-0000E0140000}"/>
    <cellStyle name="Normal 2 4 17 9 4 3" xfId="5362" xr:uid="{00000000-0005-0000-0000-0000E1140000}"/>
    <cellStyle name="Normal 2 4 17 9 5" xfId="5363" xr:uid="{00000000-0005-0000-0000-0000E2140000}"/>
    <cellStyle name="Normal 2 4 17 9 5 2" xfId="5364" xr:uid="{00000000-0005-0000-0000-0000E3140000}"/>
    <cellStyle name="Normal 2 4 17 9 5 3" xfId="5365" xr:uid="{00000000-0005-0000-0000-0000E4140000}"/>
    <cellStyle name="Normal 2 4 17 9 6" xfId="5366" xr:uid="{00000000-0005-0000-0000-0000E5140000}"/>
    <cellStyle name="Normal 2 4 17 9 6 2" xfId="5367" xr:uid="{00000000-0005-0000-0000-0000E6140000}"/>
    <cellStyle name="Normal 2 4 17 9 6 3" xfId="5368" xr:uid="{00000000-0005-0000-0000-0000E7140000}"/>
    <cellStyle name="Normal 2 4 17 9 7" xfId="5369" xr:uid="{00000000-0005-0000-0000-0000E8140000}"/>
    <cellStyle name="Normal 2 4 17 9 7 2" xfId="5370" xr:uid="{00000000-0005-0000-0000-0000E9140000}"/>
    <cellStyle name="Normal 2 4 17 9 7 3" xfId="5371" xr:uid="{00000000-0005-0000-0000-0000EA140000}"/>
    <cellStyle name="Normal 2 4 17 9 8" xfId="5372" xr:uid="{00000000-0005-0000-0000-0000EB140000}"/>
    <cellStyle name="Normal 2 4 17 9 8 2" xfId="5373" xr:uid="{00000000-0005-0000-0000-0000EC140000}"/>
    <cellStyle name="Normal 2 4 17 9 8 3" xfId="5374" xr:uid="{00000000-0005-0000-0000-0000ED140000}"/>
    <cellStyle name="Normal 2 4 17 9 9" xfId="5375" xr:uid="{00000000-0005-0000-0000-0000EE140000}"/>
    <cellStyle name="Normal 2 4 17 9 9 2" xfId="5376" xr:uid="{00000000-0005-0000-0000-0000EF140000}"/>
    <cellStyle name="Normal 2 4 17 9 9 3" xfId="5377" xr:uid="{00000000-0005-0000-0000-0000F0140000}"/>
    <cellStyle name="Normal 2 4 18" xfId="5378" xr:uid="{00000000-0005-0000-0000-0000F1140000}"/>
    <cellStyle name="Normal 2 4 18 10" xfId="5379" xr:uid="{00000000-0005-0000-0000-0000F2140000}"/>
    <cellStyle name="Normal 2 4 18 10 10" xfId="5380" xr:uid="{00000000-0005-0000-0000-0000F3140000}"/>
    <cellStyle name="Normal 2 4 18 10 10 2" xfId="5381" xr:uid="{00000000-0005-0000-0000-0000F4140000}"/>
    <cellStyle name="Normal 2 4 18 10 10 3" xfId="5382" xr:uid="{00000000-0005-0000-0000-0000F5140000}"/>
    <cellStyle name="Normal 2 4 18 10 11" xfId="5383" xr:uid="{00000000-0005-0000-0000-0000F6140000}"/>
    <cellStyle name="Normal 2 4 18 10 11 2" xfId="5384" xr:uid="{00000000-0005-0000-0000-0000F7140000}"/>
    <cellStyle name="Normal 2 4 18 10 11 3" xfId="5385" xr:uid="{00000000-0005-0000-0000-0000F8140000}"/>
    <cellStyle name="Normal 2 4 18 10 12" xfId="5386" xr:uid="{00000000-0005-0000-0000-0000F9140000}"/>
    <cellStyle name="Normal 2 4 18 10 12 2" xfId="5387" xr:uid="{00000000-0005-0000-0000-0000FA140000}"/>
    <cellStyle name="Normal 2 4 18 10 12 3" xfId="5388" xr:uid="{00000000-0005-0000-0000-0000FB140000}"/>
    <cellStyle name="Normal 2 4 18 10 13" xfId="5389" xr:uid="{00000000-0005-0000-0000-0000FC140000}"/>
    <cellStyle name="Normal 2 4 18 10 13 2" xfId="5390" xr:uid="{00000000-0005-0000-0000-0000FD140000}"/>
    <cellStyle name="Normal 2 4 18 10 13 3" xfId="5391" xr:uid="{00000000-0005-0000-0000-0000FE140000}"/>
    <cellStyle name="Normal 2 4 18 10 14" xfId="5392" xr:uid="{00000000-0005-0000-0000-0000FF140000}"/>
    <cellStyle name="Normal 2 4 18 10 14 2" xfId="5393" xr:uid="{00000000-0005-0000-0000-000000150000}"/>
    <cellStyle name="Normal 2 4 18 10 14 3" xfId="5394" xr:uid="{00000000-0005-0000-0000-000001150000}"/>
    <cellStyle name="Normal 2 4 18 10 15" xfId="5395" xr:uid="{00000000-0005-0000-0000-000002150000}"/>
    <cellStyle name="Normal 2 4 18 10 16" xfId="5396" xr:uid="{00000000-0005-0000-0000-000003150000}"/>
    <cellStyle name="Normal 2 4 18 10 2" xfId="5397" xr:uid="{00000000-0005-0000-0000-000004150000}"/>
    <cellStyle name="Normal 2 4 18 10 2 2" xfId="5398" xr:uid="{00000000-0005-0000-0000-000005150000}"/>
    <cellStyle name="Normal 2 4 18 10 2 3" xfId="5399" xr:uid="{00000000-0005-0000-0000-000006150000}"/>
    <cellStyle name="Normal 2 4 18 10 3" xfId="5400" xr:uid="{00000000-0005-0000-0000-000007150000}"/>
    <cellStyle name="Normal 2 4 18 10 3 2" xfId="5401" xr:uid="{00000000-0005-0000-0000-000008150000}"/>
    <cellStyle name="Normal 2 4 18 10 3 3" xfId="5402" xr:uid="{00000000-0005-0000-0000-000009150000}"/>
    <cellStyle name="Normal 2 4 18 10 4" xfId="5403" xr:uid="{00000000-0005-0000-0000-00000A150000}"/>
    <cellStyle name="Normal 2 4 18 10 4 2" xfId="5404" xr:uid="{00000000-0005-0000-0000-00000B150000}"/>
    <cellStyle name="Normal 2 4 18 10 4 3" xfId="5405" xr:uid="{00000000-0005-0000-0000-00000C150000}"/>
    <cellStyle name="Normal 2 4 18 10 5" xfId="5406" xr:uid="{00000000-0005-0000-0000-00000D150000}"/>
    <cellStyle name="Normal 2 4 18 10 5 2" xfId="5407" xr:uid="{00000000-0005-0000-0000-00000E150000}"/>
    <cellStyle name="Normal 2 4 18 10 5 3" xfId="5408" xr:uid="{00000000-0005-0000-0000-00000F150000}"/>
    <cellStyle name="Normal 2 4 18 10 6" xfId="5409" xr:uid="{00000000-0005-0000-0000-000010150000}"/>
    <cellStyle name="Normal 2 4 18 10 6 2" xfId="5410" xr:uid="{00000000-0005-0000-0000-000011150000}"/>
    <cellStyle name="Normal 2 4 18 10 6 3" xfId="5411" xr:uid="{00000000-0005-0000-0000-000012150000}"/>
    <cellStyle name="Normal 2 4 18 10 7" xfId="5412" xr:uid="{00000000-0005-0000-0000-000013150000}"/>
    <cellStyle name="Normal 2 4 18 10 7 2" xfId="5413" xr:uid="{00000000-0005-0000-0000-000014150000}"/>
    <cellStyle name="Normal 2 4 18 10 7 3" xfId="5414" xr:uid="{00000000-0005-0000-0000-000015150000}"/>
    <cellStyle name="Normal 2 4 18 10 8" xfId="5415" xr:uid="{00000000-0005-0000-0000-000016150000}"/>
    <cellStyle name="Normal 2 4 18 10 8 2" xfId="5416" xr:uid="{00000000-0005-0000-0000-000017150000}"/>
    <cellStyle name="Normal 2 4 18 10 8 3" xfId="5417" xr:uid="{00000000-0005-0000-0000-000018150000}"/>
    <cellStyle name="Normal 2 4 18 10 9" xfId="5418" xr:uid="{00000000-0005-0000-0000-000019150000}"/>
    <cellStyle name="Normal 2 4 18 10 9 2" xfId="5419" xr:uid="{00000000-0005-0000-0000-00001A150000}"/>
    <cellStyle name="Normal 2 4 18 10 9 3" xfId="5420" xr:uid="{00000000-0005-0000-0000-00001B150000}"/>
    <cellStyle name="Normal 2 4 18 11" xfId="5421" xr:uid="{00000000-0005-0000-0000-00001C150000}"/>
    <cellStyle name="Normal 2 4 18 11 2" xfId="5422" xr:uid="{00000000-0005-0000-0000-00001D150000}"/>
    <cellStyle name="Normal 2 4 18 11 3" xfId="5423" xr:uid="{00000000-0005-0000-0000-00001E150000}"/>
    <cellStyle name="Normal 2 4 18 12" xfId="5424" xr:uid="{00000000-0005-0000-0000-00001F150000}"/>
    <cellStyle name="Normal 2 4 18 12 2" xfId="5425" xr:uid="{00000000-0005-0000-0000-000020150000}"/>
    <cellStyle name="Normal 2 4 18 12 3" xfId="5426" xr:uid="{00000000-0005-0000-0000-000021150000}"/>
    <cellStyle name="Normal 2 4 18 13" xfId="5427" xr:uid="{00000000-0005-0000-0000-000022150000}"/>
    <cellStyle name="Normal 2 4 18 13 2" xfId="5428" xr:uid="{00000000-0005-0000-0000-000023150000}"/>
    <cellStyle name="Normal 2 4 18 13 3" xfId="5429" xr:uid="{00000000-0005-0000-0000-000024150000}"/>
    <cellStyle name="Normal 2 4 18 14" xfId="5430" xr:uid="{00000000-0005-0000-0000-000025150000}"/>
    <cellStyle name="Normal 2 4 18 14 2" xfId="5431" xr:uid="{00000000-0005-0000-0000-000026150000}"/>
    <cellStyle name="Normal 2 4 18 14 3" xfId="5432" xr:uid="{00000000-0005-0000-0000-000027150000}"/>
    <cellStyle name="Normal 2 4 18 15" xfId="5433" xr:uid="{00000000-0005-0000-0000-000028150000}"/>
    <cellStyle name="Normal 2 4 18 15 2" xfId="5434" xr:uid="{00000000-0005-0000-0000-000029150000}"/>
    <cellStyle name="Normal 2 4 18 15 3" xfId="5435" xr:uid="{00000000-0005-0000-0000-00002A150000}"/>
    <cellStyle name="Normal 2 4 18 16" xfId="5436" xr:uid="{00000000-0005-0000-0000-00002B150000}"/>
    <cellStyle name="Normal 2 4 18 16 2" xfId="5437" xr:uid="{00000000-0005-0000-0000-00002C150000}"/>
    <cellStyle name="Normal 2 4 18 16 3" xfId="5438" xr:uid="{00000000-0005-0000-0000-00002D150000}"/>
    <cellStyle name="Normal 2 4 18 17" xfId="5439" xr:uid="{00000000-0005-0000-0000-00002E150000}"/>
    <cellStyle name="Normal 2 4 18 17 2" xfId="5440" xr:uid="{00000000-0005-0000-0000-00002F150000}"/>
    <cellStyle name="Normal 2 4 18 17 3" xfId="5441" xr:uid="{00000000-0005-0000-0000-000030150000}"/>
    <cellStyle name="Normal 2 4 18 18" xfId="5442" xr:uid="{00000000-0005-0000-0000-000031150000}"/>
    <cellStyle name="Normal 2 4 18 18 2" xfId="5443" xr:uid="{00000000-0005-0000-0000-000032150000}"/>
    <cellStyle name="Normal 2 4 18 18 3" xfId="5444" xr:uid="{00000000-0005-0000-0000-000033150000}"/>
    <cellStyle name="Normal 2 4 18 19" xfId="5445" xr:uid="{00000000-0005-0000-0000-000034150000}"/>
    <cellStyle name="Normal 2 4 18 19 2" xfId="5446" xr:uid="{00000000-0005-0000-0000-000035150000}"/>
    <cellStyle name="Normal 2 4 18 19 3" xfId="5447" xr:uid="{00000000-0005-0000-0000-000036150000}"/>
    <cellStyle name="Normal 2 4 18 2" xfId="5448" xr:uid="{00000000-0005-0000-0000-000037150000}"/>
    <cellStyle name="Normal 2 4 18 2 10" xfId="5449" xr:uid="{00000000-0005-0000-0000-000038150000}"/>
    <cellStyle name="Normal 2 4 18 2 10 2" xfId="5450" xr:uid="{00000000-0005-0000-0000-000039150000}"/>
    <cellStyle name="Normal 2 4 18 2 10 3" xfId="5451" xr:uid="{00000000-0005-0000-0000-00003A150000}"/>
    <cellStyle name="Normal 2 4 18 2 11" xfId="5452" xr:uid="{00000000-0005-0000-0000-00003B150000}"/>
    <cellStyle name="Normal 2 4 18 2 11 2" xfId="5453" xr:uid="{00000000-0005-0000-0000-00003C150000}"/>
    <cellStyle name="Normal 2 4 18 2 11 3" xfId="5454" xr:uid="{00000000-0005-0000-0000-00003D150000}"/>
    <cellStyle name="Normal 2 4 18 2 12" xfId="5455" xr:uid="{00000000-0005-0000-0000-00003E150000}"/>
    <cellStyle name="Normal 2 4 18 2 12 2" xfId="5456" xr:uid="{00000000-0005-0000-0000-00003F150000}"/>
    <cellStyle name="Normal 2 4 18 2 12 3" xfId="5457" xr:uid="{00000000-0005-0000-0000-000040150000}"/>
    <cellStyle name="Normal 2 4 18 2 13" xfId="5458" xr:uid="{00000000-0005-0000-0000-000041150000}"/>
    <cellStyle name="Normal 2 4 18 2 13 2" xfId="5459" xr:uid="{00000000-0005-0000-0000-000042150000}"/>
    <cellStyle name="Normal 2 4 18 2 13 3" xfId="5460" xr:uid="{00000000-0005-0000-0000-000043150000}"/>
    <cellStyle name="Normal 2 4 18 2 14" xfId="5461" xr:uid="{00000000-0005-0000-0000-000044150000}"/>
    <cellStyle name="Normal 2 4 18 2 14 2" xfId="5462" xr:uid="{00000000-0005-0000-0000-000045150000}"/>
    <cellStyle name="Normal 2 4 18 2 14 3" xfId="5463" xr:uid="{00000000-0005-0000-0000-000046150000}"/>
    <cellStyle name="Normal 2 4 18 2 15" xfId="5464" xr:uid="{00000000-0005-0000-0000-000047150000}"/>
    <cellStyle name="Normal 2 4 18 2 15 2" xfId="5465" xr:uid="{00000000-0005-0000-0000-000048150000}"/>
    <cellStyle name="Normal 2 4 18 2 15 3" xfId="5466" xr:uid="{00000000-0005-0000-0000-000049150000}"/>
    <cellStyle name="Normal 2 4 18 2 16" xfId="5467" xr:uid="{00000000-0005-0000-0000-00004A150000}"/>
    <cellStyle name="Normal 2 4 18 2 17" xfId="5468" xr:uid="{00000000-0005-0000-0000-00004B150000}"/>
    <cellStyle name="Normal 2 4 18 2 2" xfId="5469" xr:uid="{00000000-0005-0000-0000-00004C150000}"/>
    <cellStyle name="Normal 2 4 18 2 2 10" xfId="5470" xr:uid="{00000000-0005-0000-0000-00004D150000}"/>
    <cellStyle name="Normal 2 4 18 2 2 10 2" xfId="5471" xr:uid="{00000000-0005-0000-0000-00004E150000}"/>
    <cellStyle name="Normal 2 4 18 2 2 10 3" xfId="5472" xr:uid="{00000000-0005-0000-0000-00004F150000}"/>
    <cellStyle name="Normal 2 4 18 2 2 11" xfId="5473" xr:uid="{00000000-0005-0000-0000-000050150000}"/>
    <cellStyle name="Normal 2 4 18 2 2 11 2" xfId="5474" xr:uid="{00000000-0005-0000-0000-000051150000}"/>
    <cellStyle name="Normal 2 4 18 2 2 11 3" xfId="5475" xr:uid="{00000000-0005-0000-0000-000052150000}"/>
    <cellStyle name="Normal 2 4 18 2 2 12" xfId="5476" xr:uid="{00000000-0005-0000-0000-000053150000}"/>
    <cellStyle name="Normal 2 4 18 2 2 12 2" xfId="5477" xr:uid="{00000000-0005-0000-0000-000054150000}"/>
    <cellStyle name="Normal 2 4 18 2 2 12 3" xfId="5478" xr:uid="{00000000-0005-0000-0000-000055150000}"/>
    <cellStyle name="Normal 2 4 18 2 2 13" xfId="5479" xr:uid="{00000000-0005-0000-0000-000056150000}"/>
    <cellStyle name="Normal 2 4 18 2 2 13 2" xfId="5480" xr:uid="{00000000-0005-0000-0000-000057150000}"/>
    <cellStyle name="Normal 2 4 18 2 2 13 3" xfId="5481" xr:uid="{00000000-0005-0000-0000-000058150000}"/>
    <cellStyle name="Normal 2 4 18 2 2 14" xfId="5482" xr:uid="{00000000-0005-0000-0000-000059150000}"/>
    <cellStyle name="Normal 2 4 18 2 2 14 2" xfId="5483" xr:uid="{00000000-0005-0000-0000-00005A150000}"/>
    <cellStyle name="Normal 2 4 18 2 2 14 3" xfId="5484" xr:uid="{00000000-0005-0000-0000-00005B150000}"/>
    <cellStyle name="Normal 2 4 18 2 2 15" xfId="5485" xr:uid="{00000000-0005-0000-0000-00005C150000}"/>
    <cellStyle name="Normal 2 4 18 2 2 16" xfId="5486" xr:uid="{00000000-0005-0000-0000-00005D150000}"/>
    <cellStyle name="Normal 2 4 18 2 2 2" xfId="5487" xr:uid="{00000000-0005-0000-0000-00005E150000}"/>
    <cellStyle name="Normal 2 4 18 2 2 2 2" xfId="5488" xr:uid="{00000000-0005-0000-0000-00005F150000}"/>
    <cellStyle name="Normal 2 4 18 2 2 2 3" xfId="5489" xr:uid="{00000000-0005-0000-0000-000060150000}"/>
    <cellStyle name="Normal 2 4 18 2 2 3" xfId="5490" xr:uid="{00000000-0005-0000-0000-000061150000}"/>
    <cellStyle name="Normal 2 4 18 2 2 3 2" xfId="5491" xr:uid="{00000000-0005-0000-0000-000062150000}"/>
    <cellStyle name="Normal 2 4 18 2 2 3 3" xfId="5492" xr:uid="{00000000-0005-0000-0000-000063150000}"/>
    <cellStyle name="Normal 2 4 18 2 2 4" xfId="5493" xr:uid="{00000000-0005-0000-0000-000064150000}"/>
    <cellStyle name="Normal 2 4 18 2 2 4 2" xfId="5494" xr:uid="{00000000-0005-0000-0000-000065150000}"/>
    <cellStyle name="Normal 2 4 18 2 2 4 3" xfId="5495" xr:uid="{00000000-0005-0000-0000-000066150000}"/>
    <cellStyle name="Normal 2 4 18 2 2 5" xfId="5496" xr:uid="{00000000-0005-0000-0000-000067150000}"/>
    <cellStyle name="Normal 2 4 18 2 2 5 2" xfId="5497" xr:uid="{00000000-0005-0000-0000-000068150000}"/>
    <cellStyle name="Normal 2 4 18 2 2 5 3" xfId="5498" xr:uid="{00000000-0005-0000-0000-000069150000}"/>
    <cellStyle name="Normal 2 4 18 2 2 6" xfId="5499" xr:uid="{00000000-0005-0000-0000-00006A150000}"/>
    <cellStyle name="Normal 2 4 18 2 2 6 2" xfId="5500" xr:uid="{00000000-0005-0000-0000-00006B150000}"/>
    <cellStyle name="Normal 2 4 18 2 2 6 3" xfId="5501" xr:uid="{00000000-0005-0000-0000-00006C150000}"/>
    <cellStyle name="Normal 2 4 18 2 2 7" xfId="5502" xr:uid="{00000000-0005-0000-0000-00006D150000}"/>
    <cellStyle name="Normal 2 4 18 2 2 7 2" xfId="5503" xr:uid="{00000000-0005-0000-0000-00006E150000}"/>
    <cellStyle name="Normal 2 4 18 2 2 7 3" xfId="5504" xr:uid="{00000000-0005-0000-0000-00006F150000}"/>
    <cellStyle name="Normal 2 4 18 2 2 8" xfId="5505" xr:uid="{00000000-0005-0000-0000-000070150000}"/>
    <cellStyle name="Normal 2 4 18 2 2 8 2" xfId="5506" xr:uid="{00000000-0005-0000-0000-000071150000}"/>
    <cellStyle name="Normal 2 4 18 2 2 8 3" xfId="5507" xr:uid="{00000000-0005-0000-0000-000072150000}"/>
    <cellStyle name="Normal 2 4 18 2 2 9" xfId="5508" xr:uid="{00000000-0005-0000-0000-000073150000}"/>
    <cellStyle name="Normal 2 4 18 2 2 9 2" xfId="5509" xr:uid="{00000000-0005-0000-0000-000074150000}"/>
    <cellStyle name="Normal 2 4 18 2 2 9 3" xfId="5510" xr:uid="{00000000-0005-0000-0000-000075150000}"/>
    <cellStyle name="Normal 2 4 18 2 3" xfId="5511" xr:uid="{00000000-0005-0000-0000-000076150000}"/>
    <cellStyle name="Normal 2 4 18 2 3 2" xfId="5512" xr:uid="{00000000-0005-0000-0000-000077150000}"/>
    <cellStyle name="Normal 2 4 18 2 3 3" xfId="5513" xr:uid="{00000000-0005-0000-0000-000078150000}"/>
    <cellStyle name="Normal 2 4 18 2 4" xfId="5514" xr:uid="{00000000-0005-0000-0000-000079150000}"/>
    <cellStyle name="Normal 2 4 18 2 4 2" xfId="5515" xr:uid="{00000000-0005-0000-0000-00007A150000}"/>
    <cellStyle name="Normal 2 4 18 2 4 3" xfId="5516" xr:uid="{00000000-0005-0000-0000-00007B150000}"/>
    <cellStyle name="Normal 2 4 18 2 5" xfId="5517" xr:uid="{00000000-0005-0000-0000-00007C150000}"/>
    <cellStyle name="Normal 2 4 18 2 5 2" xfId="5518" xr:uid="{00000000-0005-0000-0000-00007D150000}"/>
    <cellStyle name="Normal 2 4 18 2 5 3" xfId="5519" xr:uid="{00000000-0005-0000-0000-00007E150000}"/>
    <cellStyle name="Normal 2 4 18 2 6" xfId="5520" xr:uid="{00000000-0005-0000-0000-00007F150000}"/>
    <cellStyle name="Normal 2 4 18 2 6 2" xfId="5521" xr:uid="{00000000-0005-0000-0000-000080150000}"/>
    <cellStyle name="Normal 2 4 18 2 6 3" xfId="5522" xr:uid="{00000000-0005-0000-0000-000081150000}"/>
    <cellStyle name="Normal 2 4 18 2 7" xfId="5523" xr:uid="{00000000-0005-0000-0000-000082150000}"/>
    <cellStyle name="Normal 2 4 18 2 7 2" xfId="5524" xr:uid="{00000000-0005-0000-0000-000083150000}"/>
    <cellStyle name="Normal 2 4 18 2 7 3" xfId="5525" xr:uid="{00000000-0005-0000-0000-000084150000}"/>
    <cellStyle name="Normal 2 4 18 2 8" xfId="5526" xr:uid="{00000000-0005-0000-0000-000085150000}"/>
    <cellStyle name="Normal 2 4 18 2 8 2" xfId="5527" xr:uid="{00000000-0005-0000-0000-000086150000}"/>
    <cellStyle name="Normal 2 4 18 2 8 3" xfId="5528" xr:uid="{00000000-0005-0000-0000-000087150000}"/>
    <cellStyle name="Normal 2 4 18 2 9" xfId="5529" xr:uid="{00000000-0005-0000-0000-000088150000}"/>
    <cellStyle name="Normal 2 4 18 2 9 2" xfId="5530" xr:uid="{00000000-0005-0000-0000-000089150000}"/>
    <cellStyle name="Normal 2 4 18 2 9 3" xfId="5531" xr:uid="{00000000-0005-0000-0000-00008A150000}"/>
    <cellStyle name="Normal 2 4 18 20" xfId="5532" xr:uid="{00000000-0005-0000-0000-00008B150000}"/>
    <cellStyle name="Normal 2 4 18 20 2" xfId="5533" xr:uid="{00000000-0005-0000-0000-00008C150000}"/>
    <cellStyle name="Normal 2 4 18 20 3" xfId="5534" xr:uid="{00000000-0005-0000-0000-00008D150000}"/>
    <cellStyle name="Normal 2 4 18 21" xfId="5535" xr:uid="{00000000-0005-0000-0000-00008E150000}"/>
    <cellStyle name="Normal 2 4 18 21 2" xfId="5536" xr:uid="{00000000-0005-0000-0000-00008F150000}"/>
    <cellStyle name="Normal 2 4 18 21 3" xfId="5537" xr:uid="{00000000-0005-0000-0000-000090150000}"/>
    <cellStyle name="Normal 2 4 18 22" xfId="5538" xr:uid="{00000000-0005-0000-0000-000091150000}"/>
    <cellStyle name="Normal 2 4 18 22 2" xfId="5539" xr:uid="{00000000-0005-0000-0000-000092150000}"/>
    <cellStyle name="Normal 2 4 18 22 3" xfId="5540" xr:uid="{00000000-0005-0000-0000-000093150000}"/>
    <cellStyle name="Normal 2 4 18 23" xfId="5541" xr:uid="{00000000-0005-0000-0000-000094150000}"/>
    <cellStyle name="Normal 2 4 18 23 2" xfId="5542" xr:uid="{00000000-0005-0000-0000-000095150000}"/>
    <cellStyle name="Normal 2 4 18 23 3" xfId="5543" xr:uid="{00000000-0005-0000-0000-000096150000}"/>
    <cellStyle name="Normal 2 4 18 24" xfId="5544" xr:uid="{00000000-0005-0000-0000-000097150000}"/>
    <cellStyle name="Normal 2 4 18 25" xfId="5545" xr:uid="{00000000-0005-0000-0000-000098150000}"/>
    <cellStyle name="Normal 2 4 18 3" xfId="5546" xr:uid="{00000000-0005-0000-0000-000099150000}"/>
    <cellStyle name="Normal 2 4 18 3 10" xfId="5547" xr:uid="{00000000-0005-0000-0000-00009A150000}"/>
    <cellStyle name="Normal 2 4 18 3 10 2" xfId="5548" xr:uid="{00000000-0005-0000-0000-00009B150000}"/>
    <cellStyle name="Normal 2 4 18 3 10 3" xfId="5549" xr:uid="{00000000-0005-0000-0000-00009C150000}"/>
    <cellStyle name="Normal 2 4 18 3 11" xfId="5550" xr:uid="{00000000-0005-0000-0000-00009D150000}"/>
    <cellStyle name="Normal 2 4 18 3 11 2" xfId="5551" xr:uid="{00000000-0005-0000-0000-00009E150000}"/>
    <cellStyle name="Normal 2 4 18 3 11 3" xfId="5552" xr:uid="{00000000-0005-0000-0000-00009F150000}"/>
    <cellStyle name="Normal 2 4 18 3 12" xfId="5553" xr:uid="{00000000-0005-0000-0000-0000A0150000}"/>
    <cellStyle name="Normal 2 4 18 3 12 2" xfId="5554" xr:uid="{00000000-0005-0000-0000-0000A1150000}"/>
    <cellStyle name="Normal 2 4 18 3 12 3" xfId="5555" xr:uid="{00000000-0005-0000-0000-0000A2150000}"/>
    <cellStyle name="Normal 2 4 18 3 13" xfId="5556" xr:uid="{00000000-0005-0000-0000-0000A3150000}"/>
    <cellStyle name="Normal 2 4 18 3 13 2" xfId="5557" xr:uid="{00000000-0005-0000-0000-0000A4150000}"/>
    <cellStyle name="Normal 2 4 18 3 13 3" xfId="5558" xr:uid="{00000000-0005-0000-0000-0000A5150000}"/>
    <cellStyle name="Normal 2 4 18 3 14" xfId="5559" xr:uid="{00000000-0005-0000-0000-0000A6150000}"/>
    <cellStyle name="Normal 2 4 18 3 14 2" xfId="5560" xr:uid="{00000000-0005-0000-0000-0000A7150000}"/>
    <cellStyle name="Normal 2 4 18 3 14 3" xfId="5561" xr:uid="{00000000-0005-0000-0000-0000A8150000}"/>
    <cellStyle name="Normal 2 4 18 3 15" xfId="5562" xr:uid="{00000000-0005-0000-0000-0000A9150000}"/>
    <cellStyle name="Normal 2 4 18 3 15 2" xfId="5563" xr:uid="{00000000-0005-0000-0000-0000AA150000}"/>
    <cellStyle name="Normal 2 4 18 3 15 3" xfId="5564" xr:uid="{00000000-0005-0000-0000-0000AB150000}"/>
    <cellStyle name="Normal 2 4 18 3 16" xfId="5565" xr:uid="{00000000-0005-0000-0000-0000AC150000}"/>
    <cellStyle name="Normal 2 4 18 3 17" xfId="5566" xr:uid="{00000000-0005-0000-0000-0000AD150000}"/>
    <cellStyle name="Normal 2 4 18 3 2" xfId="5567" xr:uid="{00000000-0005-0000-0000-0000AE150000}"/>
    <cellStyle name="Normal 2 4 18 3 2 10" xfId="5568" xr:uid="{00000000-0005-0000-0000-0000AF150000}"/>
    <cellStyle name="Normal 2 4 18 3 2 10 2" xfId="5569" xr:uid="{00000000-0005-0000-0000-0000B0150000}"/>
    <cellStyle name="Normal 2 4 18 3 2 10 3" xfId="5570" xr:uid="{00000000-0005-0000-0000-0000B1150000}"/>
    <cellStyle name="Normal 2 4 18 3 2 11" xfId="5571" xr:uid="{00000000-0005-0000-0000-0000B2150000}"/>
    <cellStyle name="Normal 2 4 18 3 2 11 2" xfId="5572" xr:uid="{00000000-0005-0000-0000-0000B3150000}"/>
    <cellStyle name="Normal 2 4 18 3 2 11 3" xfId="5573" xr:uid="{00000000-0005-0000-0000-0000B4150000}"/>
    <cellStyle name="Normal 2 4 18 3 2 12" xfId="5574" xr:uid="{00000000-0005-0000-0000-0000B5150000}"/>
    <cellStyle name="Normal 2 4 18 3 2 12 2" xfId="5575" xr:uid="{00000000-0005-0000-0000-0000B6150000}"/>
    <cellStyle name="Normal 2 4 18 3 2 12 3" xfId="5576" xr:uid="{00000000-0005-0000-0000-0000B7150000}"/>
    <cellStyle name="Normal 2 4 18 3 2 13" xfId="5577" xr:uid="{00000000-0005-0000-0000-0000B8150000}"/>
    <cellStyle name="Normal 2 4 18 3 2 13 2" xfId="5578" xr:uid="{00000000-0005-0000-0000-0000B9150000}"/>
    <cellStyle name="Normal 2 4 18 3 2 13 3" xfId="5579" xr:uid="{00000000-0005-0000-0000-0000BA150000}"/>
    <cellStyle name="Normal 2 4 18 3 2 14" xfId="5580" xr:uid="{00000000-0005-0000-0000-0000BB150000}"/>
    <cellStyle name="Normal 2 4 18 3 2 14 2" xfId="5581" xr:uid="{00000000-0005-0000-0000-0000BC150000}"/>
    <cellStyle name="Normal 2 4 18 3 2 14 3" xfId="5582" xr:uid="{00000000-0005-0000-0000-0000BD150000}"/>
    <cellStyle name="Normal 2 4 18 3 2 15" xfId="5583" xr:uid="{00000000-0005-0000-0000-0000BE150000}"/>
    <cellStyle name="Normal 2 4 18 3 2 16" xfId="5584" xr:uid="{00000000-0005-0000-0000-0000BF150000}"/>
    <cellStyle name="Normal 2 4 18 3 2 2" xfId="5585" xr:uid="{00000000-0005-0000-0000-0000C0150000}"/>
    <cellStyle name="Normal 2 4 18 3 2 2 2" xfId="5586" xr:uid="{00000000-0005-0000-0000-0000C1150000}"/>
    <cellStyle name="Normal 2 4 18 3 2 2 3" xfId="5587" xr:uid="{00000000-0005-0000-0000-0000C2150000}"/>
    <cellStyle name="Normal 2 4 18 3 2 3" xfId="5588" xr:uid="{00000000-0005-0000-0000-0000C3150000}"/>
    <cellStyle name="Normal 2 4 18 3 2 3 2" xfId="5589" xr:uid="{00000000-0005-0000-0000-0000C4150000}"/>
    <cellStyle name="Normal 2 4 18 3 2 3 3" xfId="5590" xr:uid="{00000000-0005-0000-0000-0000C5150000}"/>
    <cellStyle name="Normal 2 4 18 3 2 4" xfId="5591" xr:uid="{00000000-0005-0000-0000-0000C6150000}"/>
    <cellStyle name="Normal 2 4 18 3 2 4 2" xfId="5592" xr:uid="{00000000-0005-0000-0000-0000C7150000}"/>
    <cellStyle name="Normal 2 4 18 3 2 4 3" xfId="5593" xr:uid="{00000000-0005-0000-0000-0000C8150000}"/>
    <cellStyle name="Normal 2 4 18 3 2 5" xfId="5594" xr:uid="{00000000-0005-0000-0000-0000C9150000}"/>
    <cellStyle name="Normal 2 4 18 3 2 5 2" xfId="5595" xr:uid="{00000000-0005-0000-0000-0000CA150000}"/>
    <cellStyle name="Normal 2 4 18 3 2 5 3" xfId="5596" xr:uid="{00000000-0005-0000-0000-0000CB150000}"/>
    <cellStyle name="Normal 2 4 18 3 2 6" xfId="5597" xr:uid="{00000000-0005-0000-0000-0000CC150000}"/>
    <cellStyle name="Normal 2 4 18 3 2 6 2" xfId="5598" xr:uid="{00000000-0005-0000-0000-0000CD150000}"/>
    <cellStyle name="Normal 2 4 18 3 2 6 3" xfId="5599" xr:uid="{00000000-0005-0000-0000-0000CE150000}"/>
    <cellStyle name="Normal 2 4 18 3 2 7" xfId="5600" xr:uid="{00000000-0005-0000-0000-0000CF150000}"/>
    <cellStyle name="Normal 2 4 18 3 2 7 2" xfId="5601" xr:uid="{00000000-0005-0000-0000-0000D0150000}"/>
    <cellStyle name="Normal 2 4 18 3 2 7 3" xfId="5602" xr:uid="{00000000-0005-0000-0000-0000D1150000}"/>
    <cellStyle name="Normal 2 4 18 3 2 8" xfId="5603" xr:uid="{00000000-0005-0000-0000-0000D2150000}"/>
    <cellStyle name="Normal 2 4 18 3 2 8 2" xfId="5604" xr:uid="{00000000-0005-0000-0000-0000D3150000}"/>
    <cellStyle name="Normal 2 4 18 3 2 8 3" xfId="5605" xr:uid="{00000000-0005-0000-0000-0000D4150000}"/>
    <cellStyle name="Normal 2 4 18 3 2 9" xfId="5606" xr:uid="{00000000-0005-0000-0000-0000D5150000}"/>
    <cellStyle name="Normal 2 4 18 3 2 9 2" xfId="5607" xr:uid="{00000000-0005-0000-0000-0000D6150000}"/>
    <cellStyle name="Normal 2 4 18 3 2 9 3" xfId="5608" xr:uid="{00000000-0005-0000-0000-0000D7150000}"/>
    <cellStyle name="Normal 2 4 18 3 3" xfId="5609" xr:uid="{00000000-0005-0000-0000-0000D8150000}"/>
    <cellStyle name="Normal 2 4 18 3 3 2" xfId="5610" xr:uid="{00000000-0005-0000-0000-0000D9150000}"/>
    <cellStyle name="Normal 2 4 18 3 3 3" xfId="5611" xr:uid="{00000000-0005-0000-0000-0000DA150000}"/>
    <cellStyle name="Normal 2 4 18 3 4" xfId="5612" xr:uid="{00000000-0005-0000-0000-0000DB150000}"/>
    <cellStyle name="Normal 2 4 18 3 4 2" xfId="5613" xr:uid="{00000000-0005-0000-0000-0000DC150000}"/>
    <cellStyle name="Normal 2 4 18 3 4 3" xfId="5614" xr:uid="{00000000-0005-0000-0000-0000DD150000}"/>
    <cellStyle name="Normal 2 4 18 3 5" xfId="5615" xr:uid="{00000000-0005-0000-0000-0000DE150000}"/>
    <cellStyle name="Normal 2 4 18 3 5 2" xfId="5616" xr:uid="{00000000-0005-0000-0000-0000DF150000}"/>
    <cellStyle name="Normal 2 4 18 3 5 3" xfId="5617" xr:uid="{00000000-0005-0000-0000-0000E0150000}"/>
    <cellStyle name="Normal 2 4 18 3 6" xfId="5618" xr:uid="{00000000-0005-0000-0000-0000E1150000}"/>
    <cellStyle name="Normal 2 4 18 3 6 2" xfId="5619" xr:uid="{00000000-0005-0000-0000-0000E2150000}"/>
    <cellStyle name="Normal 2 4 18 3 6 3" xfId="5620" xr:uid="{00000000-0005-0000-0000-0000E3150000}"/>
    <cellStyle name="Normal 2 4 18 3 7" xfId="5621" xr:uid="{00000000-0005-0000-0000-0000E4150000}"/>
    <cellStyle name="Normal 2 4 18 3 7 2" xfId="5622" xr:uid="{00000000-0005-0000-0000-0000E5150000}"/>
    <cellStyle name="Normal 2 4 18 3 7 3" xfId="5623" xr:uid="{00000000-0005-0000-0000-0000E6150000}"/>
    <cellStyle name="Normal 2 4 18 3 8" xfId="5624" xr:uid="{00000000-0005-0000-0000-0000E7150000}"/>
    <cellStyle name="Normal 2 4 18 3 8 2" xfId="5625" xr:uid="{00000000-0005-0000-0000-0000E8150000}"/>
    <cellStyle name="Normal 2 4 18 3 8 3" xfId="5626" xr:uid="{00000000-0005-0000-0000-0000E9150000}"/>
    <cellStyle name="Normal 2 4 18 3 9" xfId="5627" xr:uid="{00000000-0005-0000-0000-0000EA150000}"/>
    <cellStyle name="Normal 2 4 18 3 9 2" xfId="5628" xr:uid="{00000000-0005-0000-0000-0000EB150000}"/>
    <cellStyle name="Normal 2 4 18 3 9 3" xfId="5629" xr:uid="{00000000-0005-0000-0000-0000EC150000}"/>
    <cellStyle name="Normal 2 4 18 4" xfId="5630" xr:uid="{00000000-0005-0000-0000-0000ED150000}"/>
    <cellStyle name="Normal 2 4 18 4 10" xfId="5631" xr:uid="{00000000-0005-0000-0000-0000EE150000}"/>
    <cellStyle name="Normal 2 4 18 4 10 2" xfId="5632" xr:uid="{00000000-0005-0000-0000-0000EF150000}"/>
    <cellStyle name="Normal 2 4 18 4 10 3" xfId="5633" xr:uid="{00000000-0005-0000-0000-0000F0150000}"/>
    <cellStyle name="Normal 2 4 18 4 11" xfId="5634" xr:uid="{00000000-0005-0000-0000-0000F1150000}"/>
    <cellStyle name="Normal 2 4 18 4 11 2" xfId="5635" xr:uid="{00000000-0005-0000-0000-0000F2150000}"/>
    <cellStyle name="Normal 2 4 18 4 11 3" xfId="5636" xr:uid="{00000000-0005-0000-0000-0000F3150000}"/>
    <cellStyle name="Normal 2 4 18 4 12" xfId="5637" xr:uid="{00000000-0005-0000-0000-0000F4150000}"/>
    <cellStyle name="Normal 2 4 18 4 12 2" xfId="5638" xr:uid="{00000000-0005-0000-0000-0000F5150000}"/>
    <cellStyle name="Normal 2 4 18 4 12 3" xfId="5639" xr:uid="{00000000-0005-0000-0000-0000F6150000}"/>
    <cellStyle name="Normal 2 4 18 4 13" xfId="5640" xr:uid="{00000000-0005-0000-0000-0000F7150000}"/>
    <cellStyle name="Normal 2 4 18 4 13 2" xfId="5641" xr:uid="{00000000-0005-0000-0000-0000F8150000}"/>
    <cellStyle name="Normal 2 4 18 4 13 3" xfId="5642" xr:uid="{00000000-0005-0000-0000-0000F9150000}"/>
    <cellStyle name="Normal 2 4 18 4 14" xfId="5643" xr:uid="{00000000-0005-0000-0000-0000FA150000}"/>
    <cellStyle name="Normal 2 4 18 4 14 2" xfId="5644" xr:uid="{00000000-0005-0000-0000-0000FB150000}"/>
    <cellStyle name="Normal 2 4 18 4 14 3" xfId="5645" xr:uid="{00000000-0005-0000-0000-0000FC150000}"/>
    <cellStyle name="Normal 2 4 18 4 15" xfId="5646" xr:uid="{00000000-0005-0000-0000-0000FD150000}"/>
    <cellStyle name="Normal 2 4 18 4 15 2" xfId="5647" xr:uid="{00000000-0005-0000-0000-0000FE150000}"/>
    <cellStyle name="Normal 2 4 18 4 15 3" xfId="5648" xr:uid="{00000000-0005-0000-0000-0000FF150000}"/>
    <cellStyle name="Normal 2 4 18 4 16" xfId="5649" xr:uid="{00000000-0005-0000-0000-000000160000}"/>
    <cellStyle name="Normal 2 4 18 4 17" xfId="5650" xr:uid="{00000000-0005-0000-0000-000001160000}"/>
    <cellStyle name="Normal 2 4 18 4 2" xfId="5651" xr:uid="{00000000-0005-0000-0000-000002160000}"/>
    <cellStyle name="Normal 2 4 18 4 2 10" xfId="5652" xr:uid="{00000000-0005-0000-0000-000003160000}"/>
    <cellStyle name="Normal 2 4 18 4 2 10 2" xfId="5653" xr:uid="{00000000-0005-0000-0000-000004160000}"/>
    <cellStyle name="Normal 2 4 18 4 2 10 3" xfId="5654" xr:uid="{00000000-0005-0000-0000-000005160000}"/>
    <cellStyle name="Normal 2 4 18 4 2 11" xfId="5655" xr:uid="{00000000-0005-0000-0000-000006160000}"/>
    <cellStyle name="Normal 2 4 18 4 2 11 2" xfId="5656" xr:uid="{00000000-0005-0000-0000-000007160000}"/>
    <cellStyle name="Normal 2 4 18 4 2 11 3" xfId="5657" xr:uid="{00000000-0005-0000-0000-000008160000}"/>
    <cellStyle name="Normal 2 4 18 4 2 12" xfId="5658" xr:uid="{00000000-0005-0000-0000-000009160000}"/>
    <cellStyle name="Normal 2 4 18 4 2 12 2" xfId="5659" xr:uid="{00000000-0005-0000-0000-00000A160000}"/>
    <cellStyle name="Normal 2 4 18 4 2 12 3" xfId="5660" xr:uid="{00000000-0005-0000-0000-00000B160000}"/>
    <cellStyle name="Normal 2 4 18 4 2 13" xfId="5661" xr:uid="{00000000-0005-0000-0000-00000C160000}"/>
    <cellStyle name="Normal 2 4 18 4 2 13 2" xfId="5662" xr:uid="{00000000-0005-0000-0000-00000D160000}"/>
    <cellStyle name="Normal 2 4 18 4 2 13 3" xfId="5663" xr:uid="{00000000-0005-0000-0000-00000E160000}"/>
    <cellStyle name="Normal 2 4 18 4 2 14" xfId="5664" xr:uid="{00000000-0005-0000-0000-00000F160000}"/>
    <cellStyle name="Normal 2 4 18 4 2 14 2" xfId="5665" xr:uid="{00000000-0005-0000-0000-000010160000}"/>
    <cellStyle name="Normal 2 4 18 4 2 14 3" xfId="5666" xr:uid="{00000000-0005-0000-0000-000011160000}"/>
    <cellStyle name="Normal 2 4 18 4 2 15" xfId="5667" xr:uid="{00000000-0005-0000-0000-000012160000}"/>
    <cellStyle name="Normal 2 4 18 4 2 16" xfId="5668" xr:uid="{00000000-0005-0000-0000-000013160000}"/>
    <cellStyle name="Normal 2 4 18 4 2 2" xfId="5669" xr:uid="{00000000-0005-0000-0000-000014160000}"/>
    <cellStyle name="Normal 2 4 18 4 2 2 2" xfId="5670" xr:uid="{00000000-0005-0000-0000-000015160000}"/>
    <cellStyle name="Normal 2 4 18 4 2 2 3" xfId="5671" xr:uid="{00000000-0005-0000-0000-000016160000}"/>
    <cellStyle name="Normal 2 4 18 4 2 3" xfId="5672" xr:uid="{00000000-0005-0000-0000-000017160000}"/>
    <cellStyle name="Normal 2 4 18 4 2 3 2" xfId="5673" xr:uid="{00000000-0005-0000-0000-000018160000}"/>
    <cellStyle name="Normal 2 4 18 4 2 3 3" xfId="5674" xr:uid="{00000000-0005-0000-0000-000019160000}"/>
    <cellStyle name="Normal 2 4 18 4 2 4" xfId="5675" xr:uid="{00000000-0005-0000-0000-00001A160000}"/>
    <cellStyle name="Normal 2 4 18 4 2 4 2" xfId="5676" xr:uid="{00000000-0005-0000-0000-00001B160000}"/>
    <cellStyle name="Normal 2 4 18 4 2 4 3" xfId="5677" xr:uid="{00000000-0005-0000-0000-00001C160000}"/>
    <cellStyle name="Normal 2 4 18 4 2 5" xfId="5678" xr:uid="{00000000-0005-0000-0000-00001D160000}"/>
    <cellStyle name="Normal 2 4 18 4 2 5 2" xfId="5679" xr:uid="{00000000-0005-0000-0000-00001E160000}"/>
    <cellStyle name="Normal 2 4 18 4 2 5 3" xfId="5680" xr:uid="{00000000-0005-0000-0000-00001F160000}"/>
    <cellStyle name="Normal 2 4 18 4 2 6" xfId="5681" xr:uid="{00000000-0005-0000-0000-000020160000}"/>
    <cellStyle name="Normal 2 4 18 4 2 6 2" xfId="5682" xr:uid="{00000000-0005-0000-0000-000021160000}"/>
    <cellStyle name="Normal 2 4 18 4 2 6 3" xfId="5683" xr:uid="{00000000-0005-0000-0000-000022160000}"/>
    <cellStyle name="Normal 2 4 18 4 2 7" xfId="5684" xr:uid="{00000000-0005-0000-0000-000023160000}"/>
    <cellStyle name="Normal 2 4 18 4 2 7 2" xfId="5685" xr:uid="{00000000-0005-0000-0000-000024160000}"/>
    <cellStyle name="Normal 2 4 18 4 2 7 3" xfId="5686" xr:uid="{00000000-0005-0000-0000-000025160000}"/>
    <cellStyle name="Normal 2 4 18 4 2 8" xfId="5687" xr:uid="{00000000-0005-0000-0000-000026160000}"/>
    <cellStyle name="Normal 2 4 18 4 2 8 2" xfId="5688" xr:uid="{00000000-0005-0000-0000-000027160000}"/>
    <cellStyle name="Normal 2 4 18 4 2 8 3" xfId="5689" xr:uid="{00000000-0005-0000-0000-000028160000}"/>
    <cellStyle name="Normal 2 4 18 4 2 9" xfId="5690" xr:uid="{00000000-0005-0000-0000-000029160000}"/>
    <cellStyle name="Normal 2 4 18 4 2 9 2" xfId="5691" xr:uid="{00000000-0005-0000-0000-00002A160000}"/>
    <cellStyle name="Normal 2 4 18 4 2 9 3" xfId="5692" xr:uid="{00000000-0005-0000-0000-00002B160000}"/>
    <cellStyle name="Normal 2 4 18 4 3" xfId="5693" xr:uid="{00000000-0005-0000-0000-00002C160000}"/>
    <cellStyle name="Normal 2 4 18 4 3 2" xfId="5694" xr:uid="{00000000-0005-0000-0000-00002D160000}"/>
    <cellStyle name="Normal 2 4 18 4 3 3" xfId="5695" xr:uid="{00000000-0005-0000-0000-00002E160000}"/>
    <cellStyle name="Normal 2 4 18 4 4" xfId="5696" xr:uid="{00000000-0005-0000-0000-00002F160000}"/>
    <cellStyle name="Normal 2 4 18 4 4 2" xfId="5697" xr:uid="{00000000-0005-0000-0000-000030160000}"/>
    <cellStyle name="Normal 2 4 18 4 4 3" xfId="5698" xr:uid="{00000000-0005-0000-0000-000031160000}"/>
    <cellStyle name="Normal 2 4 18 4 5" xfId="5699" xr:uid="{00000000-0005-0000-0000-000032160000}"/>
    <cellStyle name="Normal 2 4 18 4 5 2" xfId="5700" xr:uid="{00000000-0005-0000-0000-000033160000}"/>
    <cellStyle name="Normal 2 4 18 4 5 3" xfId="5701" xr:uid="{00000000-0005-0000-0000-000034160000}"/>
    <cellStyle name="Normal 2 4 18 4 6" xfId="5702" xr:uid="{00000000-0005-0000-0000-000035160000}"/>
    <cellStyle name="Normal 2 4 18 4 6 2" xfId="5703" xr:uid="{00000000-0005-0000-0000-000036160000}"/>
    <cellStyle name="Normal 2 4 18 4 6 3" xfId="5704" xr:uid="{00000000-0005-0000-0000-000037160000}"/>
    <cellStyle name="Normal 2 4 18 4 7" xfId="5705" xr:uid="{00000000-0005-0000-0000-000038160000}"/>
    <cellStyle name="Normal 2 4 18 4 7 2" xfId="5706" xr:uid="{00000000-0005-0000-0000-000039160000}"/>
    <cellStyle name="Normal 2 4 18 4 7 3" xfId="5707" xr:uid="{00000000-0005-0000-0000-00003A160000}"/>
    <cellStyle name="Normal 2 4 18 4 8" xfId="5708" xr:uid="{00000000-0005-0000-0000-00003B160000}"/>
    <cellStyle name="Normal 2 4 18 4 8 2" xfId="5709" xr:uid="{00000000-0005-0000-0000-00003C160000}"/>
    <cellStyle name="Normal 2 4 18 4 8 3" xfId="5710" xr:uid="{00000000-0005-0000-0000-00003D160000}"/>
    <cellStyle name="Normal 2 4 18 4 9" xfId="5711" xr:uid="{00000000-0005-0000-0000-00003E160000}"/>
    <cellStyle name="Normal 2 4 18 4 9 2" xfId="5712" xr:uid="{00000000-0005-0000-0000-00003F160000}"/>
    <cellStyle name="Normal 2 4 18 4 9 3" xfId="5713" xr:uid="{00000000-0005-0000-0000-000040160000}"/>
    <cellStyle name="Normal 2 4 18 5" xfId="5714" xr:uid="{00000000-0005-0000-0000-000041160000}"/>
    <cellStyle name="Normal 2 4 18 5 10" xfId="5715" xr:uid="{00000000-0005-0000-0000-000042160000}"/>
    <cellStyle name="Normal 2 4 18 5 10 2" xfId="5716" xr:uid="{00000000-0005-0000-0000-000043160000}"/>
    <cellStyle name="Normal 2 4 18 5 10 3" xfId="5717" xr:uid="{00000000-0005-0000-0000-000044160000}"/>
    <cellStyle name="Normal 2 4 18 5 11" xfId="5718" xr:uid="{00000000-0005-0000-0000-000045160000}"/>
    <cellStyle name="Normal 2 4 18 5 11 2" xfId="5719" xr:uid="{00000000-0005-0000-0000-000046160000}"/>
    <cellStyle name="Normal 2 4 18 5 11 3" xfId="5720" xr:uid="{00000000-0005-0000-0000-000047160000}"/>
    <cellStyle name="Normal 2 4 18 5 12" xfId="5721" xr:uid="{00000000-0005-0000-0000-000048160000}"/>
    <cellStyle name="Normal 2 4 18 5 12 2" xfId="5722" xr:uid="{00000000-0005-0000-0000-000049160000}"/>
    <cellStyle name="Normal 2 4 18 5 12 3" xfId="5723" xr:uid="{00000000-0005-0000-0000-00004A160000}"/>
    <cellStyle name="Normal 2 4 18 5 13" xfId="5724" xr:uid="{00000000-0005-0000-0000-00004B160000}"/>
    <cellStyle name="Normal 2 4 18 5 13 2" xfId="5725" xr:uid="{00000000-0005-0000-0000-00004C160000}"/>
    <cellStyle name="Normal 2 4 18 5 13 3" xfId="5726" xr:uid="{00000000-0005-0000-0000-00004D160000}"/>
    <cellStyle name="Normal 2 4 18 5 14" xfId="5727" xr:uid="{00000000-0005-0000-0000-00004E160000}"/>
    <cellStyle name="Normal 2 4 18 5 14 2" xfId="5728" xr:uid="{00000000-0005-0000-0000-00004F160000}"/>
    <cellStyle name="Normal 2 4 18 5 14 3" xfId="5729" xr:uid="{00000000-0005-0000-0000-000050160000}"/>
    <cellStyle name="Normal 2 4 18 5 15" xfId="5730" xr:uid="{00000000-0005-0000-0000-000051160000}"/>
    <cellStyle name="Normal 2 4 18 5 16" xfId="5731" xr:uid="{00000000-0005-0000-0000-000052160000}"/>
    <cellStyle name="Normal 2 4 18 5 2" xfId="5732" xr:uid="{00000000-0005-0000-0000-000053160000}"/>
    <cellStyle name="Normal 2 4 18 5 2 2" xfId="5733" xr:uid="{00000000-0005-0000-0000-000054160000}"/>
    <cellStyle name="Normal 2 4 18 5 2 3" xfId="5734" xr:uid="{00000000-0005-0000-0000-000055160000}"/>
    <cellStyle name="Normal 2 4 18 5 3" xfId="5735" xr:uid="{00000000-0005-0000-0000-000056160000}"/>
    <cellStyle name="Normal 2 4 18 5 3 2" xfId="5736" xr:uid="{00000000-0005-0000-0000-000057160000}"/>
    <cellStyle name="Normal 2 4 18 5 3 3" xfId="5737" xr:uid="{00000000-0005-0000-0000-000058160000}"/>
    <cellStyle name="Normal 2 4 18 5 4" xfId="5738" xr:uid="{00000000-0005-0000-0000-000059160000}"/>
    <cellStyle name="Normal 2 4 18 5 4 2" xfId="5739" xr:uid="{00000000-0005-0000-0000-00005A160000}"/>
    <cellStyle name="Normal 2 4 18 5 4 3" xfId="5740" xr:uid="{00000000-0005-0000-0000-00005B160000}"/>
    <cellStyle name="Normal 2 4 18 5 5" xfId="5741" xr:uid="{00000000-0005-0000-0000-00005C160000}"/>
    <cellStyle name="Normal 2 4 18 5 5 2" xfId="5742" xr:uid="{00000000-0005-0000-0000-00005D160000}"/>
    <cellStyle name="Normal 2 4 18 5 5 3" xfId="5743" xr:uid="{00000000-0005-0000-0000-00005E160000}"/>
    <cellStyle name="Normal 2 4 18 5 6" xfId="5744" xr:uid="{00000000-0005-0000-0000-00005F160000}"/>
    <cellStyle name="Normal 2 4 18 5 6 2" xfId="5745" xr:uid="{00000000-0005-0000-0000-000060160000}"/>
    <cellStyle name="Normal 2 4 18 5 6 3" xfId="5746" xr:uid="{00000000-0005-0000-0000-000061160000}"/>
    <cellStyle name="Normal 2 4 18 5 7" xfId="5747" xr:uid="{00000000-0005-0000-0000-000062160000}"/>
    <cellStyle name="Normal 2 4 18 5 7 2" xfId="5748" xr:uid="{00000000-0005-0000-0000-000063160000}"/>
    <cellStyle name="Normal 2 4 18 5 7 3" xfId="5749" xr:uid="{00000000-0005-0000-0000-000064160000}"/>
    <cellStyle name="Normal 2 4 18 5 8" xfId="5750" xr:uid="{00000000-0005-0000-0000-000065160000}"/>
    <cellStyle name="Normal 2 4 18 5 8 2" xfId="5751" xr:uid="{00000000-0005-0000-0000-000066160000}"/>
    <cellStyle name="Normal 2 4 18 5 8 3" xfId="5752" xr:uid="{00000000-0005-0000-0000-000067160000}"/>
    <cellStyle name="Normal 2 4 18 5 9" xfId="5753" xr:uid="{00000000-0005-0000-0000-000068160000}"/>
    <cellStyle name="Normal 2 4 18 5 9 2" xfId="5754" xr:uid="{00000000-0005-0000-0000-000069160000}"/>
    <cellStyle name="Normal 2 4 18 5 9 3" xfId="5755" xr:uid="{00000000-0005-0000-0000-00006A160000}"/>
    <cellStyle name="Normal 2 4 18 6" xfId="5756" xr:uid="{00000000-0005-0000-0000-00006B160000}"/>
    <cellStyle name="Normal 2 4 18 6 10" xfId="5757" xr:uid="{00000000-0005-0000-0000-00006C160000}"/>
    <cellStyle name="Normal 2 4 18 6 10 2" xfId="5758" xr:uid="{00000000-0005-0000-0000-00006D160000}"/>
    <cellStyle name="Normal 2 4 18 6 10 3" xfId="5759" xr:uid="{00000000-0005-0000-0000-00006E160000}"/>
    <cellStyle name="Normal 2 4 18 6 11" xfId="5760" xr:uid="{00000000-0005-0000-0000-00006F160000}"/>
    <cellStyle name="Normal 2 4 18 6 11 2" xfId="5761" xr:uid="{00000000-0005-0000-0000-000070160000}"/>
    <cellStyle name="Normal 2 4 18 6 11 3" xfId="5762" xr:uid="{00000000-0005-0000-0000-000071160000}"/>
    <cellStyle name="Normal 2 4 18 6 12" xfId="5763" xr:uid="{00000000-0005-0000-0000-000072160000}"/>
    <cellStyle name="Normal 2 4 18 6 12 2" xfId="5764" xr:uid="{00000000-0005-0000-0000-000073160000}"/>
    <cellStyle name="Normal 2 4 18 6 12 3" xfId="5765" xr:uid="{00000000-0005-0000-0000-000074160000}"/>
    <cellStyle name="Normal 2 4 18 6 13" xfId="5766" xr:uid="{00000000-0005-0000-0000-000075160000}"/>
    <cellStyle name="Normal 2 4 18 6 13 2" xfId="5767" xr:uid="{00000000-0005-0000-0000-000076160000}"/>
    <cellStyle name="Normal 2 4 18 6 13 3" xfId="5768" xr:uid="{00000000-0005-0000-0000-000077160000}"/>
    <cellStyle name="Normal 2 4 18 6 14" xfId="5769" xr:uid="{00000000-0005-0000-0000-000078160000}"/>
    <cellStyle name="Normal 2 4 18 6 14 2" xfId="5770" xr:uid="{00000000-0005-0000-0000-000079160000}"/>
    <cellStyle name="Normal 2 4 18 6 14 3" xfId="5771" xr:uid="{00000000-0005-0000-0000-00007A160000}"/>
    <cellStyle name="Normal 2 4 18 6 15" xfId="5772" xr:uid="{00000000-0005-0000-0000-00007B160000}"/>
    <cellStyle name="Normal 2 4 18 6 16" xfId="5773" xr:uid="{00000000-0005-0000-0000-00007C160000}"/>
    <cellStyle name="Normal 2 4 18 6 2" xfId="5774" xr:uid="{00000000-0005-0000-0000-00007D160000}"/>
    <cellStyle name="Normal 2 4 18 6 2 2" xfId="5775" xr:uid="{00000000-0005-0000-0000-00007E160000}"/>
    <cellStyle name="Normal 2 4 18 6 2 3" xfId="5776" xr:uid="{00000000-0005-0000-0000-00007F160000}"/>
    <cellStyle name="Normal 2 4 18 6 3" xfId="5777" xr:uid="{00000000-0005-0000-0000-000080160000}"/>
    <cellStyle name="Normal 2 4 18 6 3 2" xfId="5778" xr:uid="{00000000-0005-0000-0000-000081160000}"/>
    <cellStyle name="Normal 2 4 18 6 3 3" xfId="5779" xr:uid="{00000000-0005-0000-0000-000082160000}"/>
    <cellStyle name="Normal 2 4 18 6 4" xfId="5780" xr:uid="{00000000-0005-0000-0000-000083160000}"/>
    <cellStyle name="Normal 2 4 18 6 4 2" xfId="5781" xr:uid="{00000000-0005-0000-0000-000084160000}"/>
    <cellStyle name="Normal 2 4 18 6 4 3" xfId="5782" xr:uid="{00000000-0005-0000-0000-000085160000}"/>
    <cellStyle name="Normal 2 4 18 6 5" xfId="5783" xr:uid="{00000000-0005-0000-0000-000086160000}"/>
    <cellStyle name="Normal 2 4 18 6 5 2" xfId="5784" xr:uid="{00000000-0005-0000-0000-000087160000}"/>
    <cellStyle name="Normal 2 4 18 6 5 3" xfId="5785" xr:uid="{00000000-0005-0000-0000-000088160000}"/>
    <cellStyle name="Normal 2 4 18 6 6" xfId="5786" xr:uid="{00000000-0005-0000-0000-000089160000}"/>
    <cellStyle name="Normal 2 4 18 6 6 2" xfId="5787" xr:uid="{00000000-0005-0000-0000-00008A160000}"/>
    <cellStyle name="Normal 2 4 18 6 6 3" xfId="5788" xr:uid="{00000000-0005-0000-0000-00008B160000}"/>
    <cellStyle name="Normal 2 4 18 6 7" xfId="5789" xr:uid="{00000000-0005-0000-0000-00008C160000}"/>
    <cellStyle name="Normal 2 4 18 6 7 2" xfId="5790" xr:uid="{00000000-0005-0000-0000-00008D160000}"/>
    <cellStyle name="Normal 2 4 18 6 7 3" xfId="5791" xr:uid="{00000000-0005-0000-0000-00008E160000}"/>
    <cellStyle name="Normal 2 4 18 6 8" xfId="5792" xr:uid="{00000000-0005-0000-0000-00008F160000}"/>
    <cellStyle name="Normal 2 4 18 6 8 2" xfId="5793" xr:uid="{00000000-0005-0000-0000-000090160000}"/>
    <cellStyle name="Normal 2 4 18 6 8 3" xfId="5794" xr:uid="{00000000-0005-0000-0000-000091160000}"/>
    <cellStyle name="Normal 2 4 18 6 9" xfId="5795" xr:uid="{00000000-0005-0000-0000-000092160000}"/>
    <cellStyle name="Normal 2 4 18 6 9 2" xfId="5796" xr:uid="{00000000-0005-0000-0000-000093160000}"/>
    <cellStyle name="Normal 2 4 18 6 9 3" xfId="5797" xr:uid="{00000000-0005-0000-0000-000094160000}"/>
    <cellStyle name="Normal 2 4 18 7" xfId="5798" xr:uid="{00000000-0005-0000-0000-000095160000}"/>
    <cellStyle name="Normal 2 4 18 7 10" xfId="5799" xr:uid="{00000000-0005-0000-0000-000096160000}"/>
    <cellStyle name="Normal 2 4 18 7 10 2" xfId="5800" xr:uid="{00000000-0005-0000-0000-000097160000}"/>
    <cellStyle name="Normal 2 4 18 7 10 3" xfId="5801" xr:uid="{00000000-0005-0000-0000-000098160000}"/>
    <cellStyle name="Normal 2 4 18 7 11" xfId="5802" xr:uid="{00000000-0005-0000-0000-000099160000}"/>
    <cellStyle name="Normal 2 4 18 7 11 2" xfId="5803" xr:uid="{00000000-0005-0000-0000-00009A160000}"/>
    <cellStyle name="Normal 2 4 18 7 11 3" xfId="5804" xr:uid="{00000000-0005-0000-0000-00009B160000}"/>
    <cellStyle name="Normal 2 4 18 7 12" xfId="5805" xr:uid="{00000000-0005-0000-0000-00009C160000}"/>
    <cellStyle name="Normal 2 4 18 7 12 2" xfId="5806" xr:uid="{00000000-0005-0000-0000-00009D160000}"/>
    <cellStyle name="Normal 2 4 18 7 12 3" xfId="5807" xr:uid="{00000000-0005-0000-0000-00009E160000}"/>
    <cellStyle name="Normal 2 4 18 7 13" xfId="5808" xr:uid="{00000000-0005-0000-0000-00009F160000}"/>
    <cellStyle name="Normal 2 4 18 7 13 2" xfId="5809" xr:uid="{00000000-0005-0000-0000-0000A0160000}"/>
    <cellStyle name="Normal 2 4 18 7 13 3" xfId="5810" xr:uid="{00000000-0005-0000-0000-0000A1160000}"/>
    <cellStyle name="Normal 2 4 18 7 14" xfId="5811" xr:uid="{00000000-0005-0000-0000-0000A2160000}"/>
    <cellStyle name="Normal 2 4 18 7 14 2" xfId="5812" xr:uid="{00000000-0005-0000-0000-0000A3160000}"/>
    <cellStyle name="Normal 2 4 18 7 14 3" xfId="5813" xr:uid="{00000000-0005-0000-0000-0000A4160000}"/>
    <cellStyle name="Normal 2 4 18 7 15" xfId="5814" xr:uid="{00000000-0005-0000-0000-0000A5160000}"/>
    <cellStyle name="Normal 2 4 18 7 16" xfId="5815" xr:uid="{00000000-0005-0000-0000-0000A6160000}"/>
    <cellStyle name="Normal 2 4 18 7 2" xfId="5816" xr:uid="{00000000-0005-0000-0000-0000A7160000}"/>
    <cellStyle name="Normal 2 4 18 7 2 2" xfId="5817" xr:uid="{00000000-0005-0000-0000-0000A8160000}"/>
    <cellStyle name="Normal 2 4 18 7 2 3" xfId="5818" xr:uid="{00000000-0005-0000-0000-0000A9160000}"/>
    <cellStyle name="Normal 2 4 18 7 3" xfId="5819" xr:uid="{00000000-0005-0000-0000-0000AA160000}"/>
    <cellStyle name="Normal 2 4 18 7 3 2" xfId="5820" xr:uid="{00000000-0005-0000-0000-0000AB160000}"/>
    <cellStyle name="Normal 2 4 18 7 3 3" xfId="5821" xr:uid="{00000000-0005-0000-0000-0000AC160000}"/>
    <cellStyle name="Normal 2 4 18 7 4" xfId="5822" xr:uid="{00000000-0005-0000-0000-0000AD160000}"/>
    <cellStyle name="Normal 2 4 18 7 4 2" xfId="5823" xr:uid="{00000000-0005-0000-0000-0000AE160000}"/>
    <cellStyle name="Normal 2 4 18 7 4 3" xfId="5824" xr:uid="{00000000-0005-0000-0000-0000AF160000}"/>
    <cellStyle name="Normal 2 4 18 7 5" xfId="5825" xr:uid="{00000000-0005-0000-0000-0000B0160000}"/>
    <cellStyle name="Normal 2 4 18 7 5 2" xfId="5826" xr:uid="{00000000-0005-0000-0000-0000B1160000}"/>
    <cellStyle name="Normal 2 4 18 7 5 3" xfId="5827" xr:uid="{00000000-0005-0000-0000-0000B2160000}"/>
    <cellStyle name="Normal 2 4 18 7 6" xfId="5828" xr:uid="{00000000-0005-0000-0000-0000B3160000}"/>
    <cellStyle name="Normal 2 4 18 7 6 2" xfId="5829" xr:uid="{00000000-0005-0000-0000-0000B4160000}"/>
    <cellStyle name="Normal 2 4 18 7 6 3" xfId="5830" xr:uid="{00000000-0005-0000-0000-0000B5160000}"/>
    <cellStyle name="Normal 2 4 18 7 7" xfId="5831" xr:uid="{00000000-0005-0000-0000-0000B6160000}"/>
    <cellStyle name="Normal 2 4 18 7 7 2" xfId="5832" xr:uid="{00000000-0005-0000-0000-0000B7160000}"/>
    <cellStyle name="Normal 2 4 18 7 7 3" xfId="5833" xr:uid="{00000000-0005-0000-0000-0000B8160000}"/>
    <cellStyle name="Normal 2 4 18 7 8" xfId="5834" xr:uid="{00000000-0005-0000-0000-0000B9160000}"/>
    <cellStyle name="Normal 2 4 18 7 8 2" xfId="5835" xr:uid="{00000000-0005-0000-0000-0000BA160000}"/>
    <cellStyle name="Normal 2 4 18 7 8 3" xfId="5836" xr:uid="{00000000-0005-0000-0000-0000BB160000}"/>
    <cellStyle name="Normal 2 4 18 7 9" xfId="5837" xr:uid="{00000000-0005-0000-0000-0000BC160000}"/>
    <cellStyle name="Normal 2 4 18 7 9 2" xfId="5838" xr:uid="{00000000-0005-0000-0000-0000BD160000}"/>
    <cellStyle name="Normal 2 4 18 7 9 3" xfId="5839" xr:uid="{00000000-0005-0000-0000-0000BE160000}"/>
    <cellStyle name="Normal 2 4 18 8" xfId="5840" xr:uid="{00000000-0005-0000-0000-0000BF160000}"/>
    <cellStyle name="Normal 2 4 18 8 10" xfId="5841" xr:uid="{00000000-0005-0000-0000-0000C0160000}"/>
    <cellStyle name="Normal 2 4 18 8 10 2" xfId="5842" xr:uid="{00000000-0005-0000-0000-0000C1160000}"/>
    <cellStyle name="Normal 2 4 18 8 10 3" xfId="5843" xr:uid="{00000000-0005-0000-0000-0000C2160000}"/>
    <cellStyle name="Normal 2 4 18 8 11" xfId="5844" xr:uid="{00000000-0005-0000-0000-0000C3160000}"/>
    <cellStyle name="Normal 2 4 18 8 11 2" xfId="5845" xr:uid="{00000000-0005-0000-0000-0000C4160000}"/>
    <cellStyle name="Normal 2 4 18 8 11 3" xfId="5846" xr:uid="{00000000-0005-0000-0000-0000C5160000}"/>
    <cellStyle name="Normal 2 4 18 8 12" xfId="5847" xr:uid="{00000000-0005-0000-0000-0000C6160000}"/>
    <cellStyle name="Normal 2 4 18 8 12 2" xfId="5848" xr:uid="{00000000-0005-0000-0000-0000C7160000}"/>
    <cellStyle name="Normal 2 4 18 8 12 3" xfId="5849" xr:uid="{00000000-0005-0000-0000-0000C8160000}"/>
    <cellStyle name="Normal 2 4 18 8 13" xfId="5850" xr:uid="{00000000-0005-0000-0000-0000C9160000}"/>
    <cellStyle name="Normal 2 4 18 8 13 2" xfId="5851" xr:uid="{00000000-0005-0000-0000-0000CA160000}"/>
    <cellStyle name="Normal 2 4 18 8 13 3" xfId="5852" xr:uid="{00000000-0005-0000-0000-0000CB160000}"/>
    <cellStyle name="Normal 2 4 18 8 14" xfId="5853" xr:uid="{00000000-0005-0000-0000-0000CC160000}"/>
    <cellStyle name="Normal 2 4 18 8 14 2" xfId="5854" xr:uid="{00000000-0005-0000-0000-0000CD160000}"/>
    <cellStyle name="Normal 2 4 18 8 14 3" xfId="5855" xr:uid="{00000000-0005-0000-0000-0000CE160000}"/>
    <cellStyle name="Normal 2 4 18 8 15" xfId="5856" xr:uid="{00000000-0005-0000-0000-0000CF160000}"/>
    <cellStyle name="Normal 2 4 18 8 16" xfId="5857" xr:uid="{00000000-0005-0000-0000-0000D0160000}"/>
    <cellStyle name="Normal 2 4 18 8 2" xfId="5858" xr:uid="{00000000-0005-0000-0000-0000D1160000}"/>
    <cellStyle name="Normal 2 4 18 8 2 2" xfId="5859" xr:uid="{00000000-0005-0000-0000-0000D2160000}"/>
    <cellStyle name="Normal 2 4 18 8 2 3" xfId="5860" xr:uid="{00000000-0005-0000-0000-0000D3160000}"/>
    <cellStyle name="Normal 2 4 18 8 3" xfId="5861" xr:uid="{00000000-0005-0000-0000-0000D4160000}"/>
    <cellStyle name="Normal 2 4 18 8 3 2" xfId="5862" xr:uid="{00000000-0005-0000-0000-0000D5160000}"/>
    <cellStyle name="Normal 2 4 18 8 3 3" xfId="5863" xr:uid="{00000000-0005-0000-0000-0000D6160000}"/>
    <cellStyle name="Normal 2 4 18 8 4" xfId="5864" xr:uid="{00000000-0005-0000-0000-0000D7160000}"/>
    <cellStyle name="Normal 2 4 18 8 4 2" xfId="5865" xr:uid="{00000000-0005-0000-0000-0000D8160000}"/>
    <cellStyle name="Normal 2 4 18 8 4 3" xfId="5866" xr:uid="{00000000-0005-0000-0000-0000D9160000}"/>
    <cellStyle name="Normal 2 4 18 8 5" xfId="5867" xr:uid="{00000000-0005-0000-0000-0000DA160000}"/>
    <cellStyle name="Normal 2 4 18 8 5 2" xfId="5868" xr:uid="{00000000-0005-0000-0000-0000DB160000}"/>
    <cellStyle name="Normal 2 4 18 8 5 3" xfId="5869" xr:uid="{00000000-0005-0000-0000-0000DC160000}"/>
    <cellStyle name="Normal 2 4 18 8 6" xfId="5870" xr:uid="{00000000-0005-0000-0000-0000DD160000}"/>
    <cellStyle name="Normal 2 4 18 8 6 2" xfId="5871" xr:uid="{00000000-0005-0000-0000-0000DE160000}"/>
    <cellStyle name="Normal 2 4 18 8 6 3" xfId="5872" xr:uid="{00000000-0005-0000-0000-0000DF160000}"/>
    <cellStyle name="Normal 2 4 18 8 7" xfId="5873" xr:uid="{00000000-0005-0000-0000-0000E0160000}"/>
    <cellStyle name="Normal 2 4 18 8 7 2" xfId="5874" xr:uid="{00000000-0005-0000-0000-0000E1160000}"/>
    <cellStyle name="Normal 2 4 18 8 7 3" xfId="5875" xr:uid="{00000000-0005-0000-0000-0000E2160000}"/>
    <cellStyle name="Normal 2 4 18 8 8" xfId="5876" xr:uid="{00000000-0005-0000-0000-0000E3160000}"/>
    <cellStyle name="Normal 2 4 18 8 8 2" xfId="5877" xr:uid="{00000000-0005-0000-0000-0000E4160000}"/>
    <cellStyle name="Normal 2 4 18 8 8 3" xfId="5878" xr:uid="{00000000-0005-0000-0000-0000E5160000}"/>
    <cellStyle name="Normal 2 4 18 8 9" xfId="5879" xr:uid="{00000000-0005-0000-0000-0000E6160000}"/>
    <cellStyle name="Normal 2 4 18 8 9 2" xfId="5880" xr:uid="{00000000-0005-0000-0000-0000E7160000}"/>
    <cellStyle name="Normal 2 4 18 8 9 3" xfId="5881" xr:uid="{00000000-0005-0000-0000-0000E8160000}"/>
    <cellStyle name="Normal 2 4 18 9" xfId="5882" xr:uid="{00000000-0005-0000-0000-0000E9160000}"/>
    <cellStyle name="Normal 2 4 18 9 10" xfId="5883" xr:uid="{00000000-0005-0000-0000-0000EA160000}"/>
    <cellStyle name="Normal 2 4 18 9 10 2" xfId="5884" xr:uid="{00000000-0005-0000-0000-0000EB160000}"/>
    <cellStyle name="Normal 2 4 18 9 10 3" xfId="5885" xr:uid="{00000000-0005-0000-0000-0000EC160000}"/>
    <cellStyle name="Normal 2 4 18 9 11" xfId="5886" xr:uid="{00000000-0005-0000-0000-0000ED160000}"/>
    <cellStyle name="Normal 2 4 18 9 11 2" xfId="5887" xr:uid="{00000000-0005-0000-0000-0000EE160000}"/>
    <cellStyle name="Normal 2 4 18 9 11 3" xfId="5888" xr:uid="{00000000-0005-0000-0000-0000EF160000}"/>
    <cellStyle name="Normal 2 4 18 9 12" xfId="5889" xr:uid="{00000000-0005-0000-0000-0000F0160000}"/>
    <cellStyle name="Normal 2 4 18 9 12 2" xfId="5890" xr:uid="{00000000-0005-0000-0000-0000F1160000}"/>
    <cellStyle name="Normal 2 4 18 9 12 3" xfId="5891" xr:uid="{00000000-0005-0000-0000-0000F2160000}"/>
    <cellStyle name="Normal 2 4 18 9 13" xfId="5892" xr:uid="{00000000-0005-0000-0000-0000F3160000}"/>
    <cellStyle name="Normal 2 4 18 9 13 2" xfId="5893" xr:uid="{00000000-0005-0000-0000-0000F4160000}"/>
    <cellStyle name="Normal 2 4 18 9 13 3" xfId="5894" xr:uid="{00000000-0005-0000-0000-0000F5160000}"/>
    <cellStyle name="Normal 2 4 18 9 14" xfId="5895" xr:uid="{00000000-0005-0000-0000-0000F6160000}"/>
    <cellStyle name="Normal 2 4 18 9 14 2" xfId="5896" xr:uid="{00000000-0005-0000-0000-0000F7160000}"/>
    <cellStyle name="Normal 2 4 18 9 14 3" xfId="5897" xr:uid="{00000000-0005-0000-0000-0000F8160000}"/>
    <cellStyle name="Normal 2 4 18 9 15" xfId="5898" xr:uid="{00000000-0005-0000-0000-0000F9160000}"/>
    <cellStyle name="Normal 2 4 18 9 16" xfId="5899" xr:uid="{00000000-0005-0000-0000-0000FA160000}"/>
    <cellStyle name="Normal 2 4 18 9 2" xfId="5900" xr:uid="{00000000-0005-0000-0000-0000FB160000}"/>
    <cellStyle name="Normal 2 4 18 9 2 2" xfId="5901" xr:uid="{00000000-0005-0000-0000-0000FC160000}"/>
    <cellStyle name="Normal 2 4 18 9 2 3" xfId="5902" xr:uid="{00000000-0005-0000-0000-0000FD160000}"/>
    <cellStyle name="Normal 2 4 18 9 3" xfId="5903" xr:uid="{00000000-0005-0000-0000-0000FE160000}"/>
    <cellStyle name="Normal 2 4 18 9 3 2" xfId="5904" xr:uid="{00000000-0005-0000-0000-0000FF160000}"/>
    <cellStyle name="Normal 2 4 18 9 3 3" xfId="5905" xr:uid="{00000000-0005-0000-0000-000000170000}"/>
    <cellStyle name="Normal 2 4 18 9 4" xfId="5906" xr:uid="{00000000-0005-0000-0000-000001170000}"/>
    <cellStyle name="Normal 2 4 18 9 4 2" xfId="5907" xr:uid="{00000000-0005-0000-0000-000002170000}"/>
    <cellStyle name="Normal 2 4 18 9 4 3" xfId="5908" xr:uid="{00000000-0005-0000-0000-000003170000}"/>
    <cellStyle name="Normal 2 4 18 9 5" xfId="5909" xr:uid="{00000000-0005-0000-0000-000004170000}"/>
    <cellStyle name="Normal 2 4 18 9 5 2" xfId="5910" xr:uid="{00000000-0005-0000-0000-000005170000}"/>
    <cellStyle name="Normal 2 4 18 9 5 3" xfId="5911" xr:uid="{00000000-0005-0000-0000-000006170000}"/>
    <cellStyle name="Normal 2 4 18 9 6" xfId="5912" xr:uid="{00000000-0005-0000-0000-000007170000}"/>
    <cellStyle name="Normal 2 4 18 9 6 2" xfId="5913" xr:uid="{00000000-0005-0000-0000-000008170000}"/>
    <cellStyle name="Normal 2 4 18 9 6 3" xfId="5914" xr:uid="{00000000-0005-0000-0000-000009170000}"/>
    <cellStyle name="Normal 2 4 18 9 7" xfId="5915" xr:uid="{00000000-0005-0000-0000-00000A170000}"/>
    <cellStyle name="Normal 2 4 18 9 7 2" xfId="5916" xr:uid="{00000000-0005-0000-0000-00000B170000}"/>
    <cellStyle name="Normal 2 4 18 9 7 3" xfId="5917" xr:uid="{00000000-0005-0000-0000-00000C170000}"/>
    <cellStyle name="Normal 2 4 18 9 8" xfId="5918" xr:uid="{00000000-0005-0000-0000-00000D170000}"/>
    <cellStyle name="Normal 2 4 18 9 8 2" xfId="5919" xr:uid="{00000000-0005-0000-0000-00000E170000}"/>
    <cellStyle name="Normal 2 4 18 9 8 3" xfId="5920" xr:uid="{00000000-0005-0000-0000-00000F170000}"/>
    <cellStyle name="Normal 2 4 18 9 9" xfId="5921" xr:uid="{00000000-0005-0000-0000-000010170000}"/>
    <cellStyle name="Normal 2 4 18 9 9 2" xfId="5922" xr:uid="{00000000-0005-0000-0000-000011170000}"/>
    <cellStyle name="Normal 2 4 18 9 9 3" xfId="5923" xr:uid="{00000000-0005-0000-0000-000012170000}"/>
    <cellStyle name="Normal 2 4 19" xfId="5924" xr:uid="{00000000-0005-0000-0000-000013170000}"/>
    <cellStyle name="Normal 2 4 19 10" xfId="5925" xr:uid="{00000000-0005-0000-0000-000014170000}"/>
    <cellStyle name="Normal 2 4 19 10 10" xfId="5926" xr:uid="{00000000-0005-0000-0000-000015170000}"/>
    <cellStyle name="Normal 2 4 19 10 10 2" xfId="5927" xr:uid="{00000000-0005-0000-0000-000016170000}"/>
    <cellStyle name="Normal 2 4 19 10 10 3" xfId="5928" xr:uid="{00000000-0005-0000-0000-000017170000}"/>
    <cellStyle name="Normal 2 4 19 10 11" xfId="5929" xr:uid="{00000000-0005-0000-0000-000018170000}"/>
    <cellStyle name="Normal 2 4 19 10 11 2" xfId="5930" xr:uid="{00000000-0005-0000-0000-000019170000}"/>
    <cellStyle name="Normal 2 4 19 10 11 3" xfId="5931" xr:uid="{00000000-0005-0000-0000-00001A170000}"/>
    <cellStyle name="Normal 2 4 19 10 12" xfId="5932" xr:uid="{00000000-0005-0000-0000-00001B170000}"/>
    <cellStyle name="Normal 2 4 19 10 12 2" xfId="5933" xr:uid="{00000000-0005-0000-0000-00001C170000}"/>
    <cellStyle name="Normal 2 4 19 10 12 3" xfId="5934" xr:uid="{00000000-0005-0000-0000-00001D170000}"/>
    <cellStyle name="Normal 2 4 19 10 13" xfId="5935" xr:uid="{00000000-0005-0000-0000-00001E170000}"/>
    <cellStyle name="Normal 2 4 19 10 13 2" xfId="5936" xr:uid="{00000000-0005-0000-0000-00001F170000}"/>
    <cellStyle name="Normal 2 4 19 10 13 3" xfId="5937" xr:uid="{00000000-0005-0000-0000-000020170000}"/>
    <cellStyle name="Normal 2 4 19 10 14" xfId="5938" xr:uid="{00000000-0005-0000-0000-000021170000}"/>
    <cellStyle name="Normal 2 4 19 10 14 2" xfId="5939" xr:uid="{00000000-0005-0000-0000-000022170000}"/>
    <cellStyle name="Normal 2 4 19 10 14 3" xfId="5940" xr:uid="{00000000-0005-0000-0000-000023170000}"/>
    <cellStyle name="Normal 2 4 19 10 15" xfId="5941" xr:uid="{00000000-0005-0000-0000-000024170000}"/>
    <cellStyle name="Normal 2 4 19 10 16" xfId="5942" xr:uid="{00000000-0005-0000-0000-000025170000}"/>
    <cellStyle name="Normal 2 4 19 10 2" xfId="5943" xr:uid="{00000000-0005-0000-0000-000026170000}"/>
    <cellStyle name="Normal 2 4 19 10 2 2" xfId="5944" xr:uid="{00000000-0005-0000-0000-000027170000}"/>
    <cellStyle name="Normal 2 4 19 10 2 3" xfId="5945" xr:uid="{00000000-0005-0000-0000-000028170000}"/>
    <cellStyle name="Normal 2 4 19 10 3" xfId="5946" xr:uid="{00000000-0005-0000-0000-000029170000}"/>
    <cellStyle name="Normal 2 4 19 10 3 2" xfId="5947" xr:uid="{00000000-0005-0000-0000-00002A170000}"/>
    <cellStyle name="Normal 2 4 19 10 3 3" xfId="5948" xr:uid="{00000000-0005-0000-0000-00002B170000}"/>
    <cellStyle name="Normal 2 4 19 10 4" xfId="5949" xr:uid="{00000000-0005-0000-0000-00002C170000}"/>
    <cellStyle name="Normal 2 4 19 10 4 2" xfId="5950" xr:uid="{00000000-0005-0000-0000-00002D170000}"/>
    <cellStyle name="Normal 2 4 19 10 4 3" xfId="5951" xr:uid="{00000000-0005-0000-0000-00002E170000}"/>
    <cellStyle name="Normal 2 4 19 10 5" xfId="5952" xr:uid="{00000000-0005-0000-0000-00002F170000}"/>
    <cellStyle name="Normal 2 4 19 10 5 2" xfId="5953" xr:uid="{00000000-0005-0000-0000-000030170000}"/>
    <cellStyle name="Normal 2 4 19 10 5 3" xfId="5954" xr:uid="{00000000-0005-0000-0000-000031170000}"/>
    <cellStyle name="Normal 2 4 19 10 6" xfId="5955" xr:uid="{00000000-0005-0000-0000-000032170000}"/>
    <cellStyle name="Normal 2 4 19 10 6 2" xfId="5956" xr:uid="{00000000-0005-0000-0000-000033170000}"/>
    <cellStyle name="Normal 2 4 19 10 6 3" xfId="5957" xr:uid="{00000000-0005-0000-0000-000034170000}"/>
    <cellStyle name="Normal 2 4 19 10 7" xfId="5958" xr:uid="{00000000-0005-0000-0000-000035170000}"/>
    <cellStyle name="Normal 2 4 19 10 7 2" xfId="5959" xr:uid="{00000000-0005-0000-0000-000036170000}"/>
    <cellStyle name="Normal 2 4 19 10 7 3" xfId="5960" xr:uid="{00000000-0005-0000-0000-000037170000}"/>
    <cellStyle name="Normal 2 4 19 10 8" xfId="5961" xr:uid="{00000000-0005-0000-0000-000038170000}"/>
    <cellStyle name="Normal 2 4 19 10 8 2" xfId="5962" xr:uid="{00000000-0005-0000-0000-000039170000}"/>
    <cellStyle name="Normal 2 4 19 10 8 3" xfId="5963" xr:uid="{00000000-0005-0000-0000-00003A170000}"/>
    <cellStyle name="Normal 2 4 19 10 9" xfId="5964" xr:uid="{00000000-0005-0000-0000-00003B170000}"/>
    <cellStyle name="Normal 2 4 19 10 9 2" xfId="5965" xr:uid="{00000000-0005-0000-0000-00003C170000}"/>
    <cellStyle name="Normal 2 4 19 10 9 3" xfId="5966" xr:uid="{00000000-0005-0000-0000-00003D170000}"/>
    <cellStyle name="Normal 2 4 19 11" xfId="5967" xr:uid="{00000000-0005-0000-0000-00003E170000}"/>
    <cellStyle name="Normal 2 4 19 11 2" xfId="5968" xr:uid="{00000000-0005-0000-0000-00003F170000}"/>
    <cellStyle name="Normal 2 4 19 11 3" xfId="5969" xr:uid="{00000000-0005-0000-0000-000040170000}"/>
    <cellStyle name="Normal 2 4 19 12" xfId="5970" xr:uid="{00000000-0005-0000-0000-000041170000}"/>
    <cellStyle name="Normal 2 4 19 12 2" xfId="5971" xr:uid="{00000000-0005-0000-0000-000042170000}"/>
    <cellStyle name="Normal 2 4 19 12 3" xfId="5972" xr:uid="{00000000-0005-0000-0000-000043170000}"/>
    <cellStyle name="Normal 2 4 19 13" xfId="5973" xr:uid="{00000000-0005-0000-0000-000044170000}"/>
    <cellStyle name="Normal 2 4 19 13 2" xfId="5974" xr:uid="{00000000-0005-0000-0000-000045170000}"/>
    <cellStyle name="Normal 2 4 19 13 3" xfId="5975" xr:uid="{00000000-0005-0000-0000-000046170000}"/>
    <cellStyle name="Normal 2 4 19 14" xfId="5976" xr:uid="{00000000-0005-0000-0000-000047170000}"/>
    <cellStyle name="Normal 2 4 19 14 2" xfId="5977" xr:uid="{00000000-0005-0000-0000-000048170000}"/>
    <cellStyle name="Normal 2 4 19 14 3" xfId="5978" xr:uid="{00000000-0005-0000-0000-000049170000}"/>
    <cellStyle name="Normal 2 4 19 15" xfId="5979" xr:uid="{00000000-0005-0000-0000-00004A170000}"/>
    <cellStyle name="Normal 2 4 19 15 2" xfId="5980" xr:uid="{00000000-0005-0000-0000-00004B170000}"/>
    <cellStyle name="Normal 2 4 19 15 3" xfId="5981" xr:uid="{00000000-0005-0000-0000-00004C170000}"/>
    <cellStyle name="Normal 2 4 19 16" xfId="5982" xr:uid="{00000000-0005-0000-0000-00004D170000}"/>
    <cellStyle name="Normal 2 4 19 16 2" xfId="5983" xr:uid="{00000000-0005-0000-0000-00004E170000}"/>
    <cellStyle name="Normal 2 4 19 16 3" xfId="5984" xr:uid="{00000000-0005-0000-0000-00004F170000}"/>
    <cellStyle name="Normal 2 4 19 17" xfId="5985" xr:uid="{00000000-0005-0000-0000-000050170000}"/>
    <cellStyle name="Normal 2 4 19 17 2" xfId="5986" xr:uid="{00000000-0005-0000-0000-000051170000}"/>
    <cellStyle name="Normal 2 4 19 17 3" xfId="5987" xr:uid="{00000000-0005-0000-0000-000052170000}"/>
    <cellStyle name="Normal 2 4 19 18" xfId="5988" xr:uid="{00000000-0005-0000-0000-000053170000}"/>
    <cellStyle name="Normal 2 4 19 18 2" xfId="5989" xr:uid="{00000000-0005-0000-0000-000054170000}"/>
    <cellStyle name="Normal 2 4 19 18 3" xfId="5990" xr:uid="{00000000-0005-0000-0000-000055170000}"/>
    <cellStyle name="Normal 2 4 19 19" xfId="5991" xr:uid="{00000000-0005-0000-0000-000056170000}"/>
    <cellStyle name="Normal 2 4 19 19 2" xfId="5992" xr:uid="{00000000-0005-0000-0000-000057170000}"/>
    <cellStyle name="Normal 2 4 19 19 3" xfId="5993" xr:uid="{00000000-0005-0000-0000-000058170000}"/>
    <cellStyle name="Normal 2 4 19 2" xfId="5994" xr:uid="{00000000-0005-0000-0000-000059170000}"/>
    <cellStyle name="Normal 2 4 19 2 10" xfId="5995" xr:uid="{00000000-0005-0000-0000-00005A170000}"/>
    <cellStyle name="Normal 2 4 19 2 10 2" xfId="5996" xr:uid="{00000000-0005-0000-0000-00005B170000}"/>
    <cellStyle name="Normal 2 4 19 2 10 3" xfId="5997" xr:uid="{00000000-0005-0000-0000-00005C170000}"/>
    <cellStyle name="Normal 2 4 19 2 11" xfId="5998" xr:uid="{00000000-0005-0000-0000-00005D170000}"/>
    <cellStyle name="Normal 2 4 19 2 11 2" xfId="5999" xr:uid="{00000000-0005-0000-0000-00005E170000}"/>
    <cellStyle name="Normal 2 4 19 2 11 3" xfId="6000" xr:uid="{00000000-0005-0000-0000-00005F170000}"/>
    <cellStyle name="Normal 2 4 19 2 12" xfId="6001" xr:uid="{00000000-0005-0000-0000-000060170000}"/>
    <cellStyle name="Normal 2 4 19 2 12 2" xfId="6002" xr:uid="{00000000-0005-0000-0000-000061170000}"/>
    <cellStyle name="Normal 2 4 19 2 12 3" xfId="6003" xr:uid="{00000000-0005-0000-0000-000062170000}"/>
    <cellStyle name="Normal 2 4 19 2 13" xfId="6004" xr:uid="{00000000-0005-0000-0000-000063170000}"/>
    <cellStyle name="Normal 2 4 19 2 13 2" xfId="6005" xr:uid="{00000000-0005-0000-0000-000064170000}"/>
    <cellStyle name="Normal 2 4 19 2 13 3" xfId="6006" xr:uid="{00000000-0005-0000-0000-000065170000}"/>
    <cellStyle name="Normal 2 4 19 2 14" xfId="6007" xr:uid="{00000000-0005-0000-0000-000066170000}"/>
    <cellStyle name="Normal 2 4 19 2 14 2" xfId="6008" xr:uid="{00000000-0005-0000-0000-000067170000}"/>
    <cellStyle name="Normal 2 4 19 2 14 3" xfId="6009" xr:uid="{00000000-0005-0000-0000-000068170000}"/>
    <cellStyle name="Normal 2 4 19 2 15" xfId="6010" xr:uid="{00000000-0005-0000-0000-000069170000}"/>
    <cellStyle name="Normal 2 4 19 2 15 2" xfId="6011" xr:uid="{00000000-0005-0000-0000-00006A170000}"/>
    <cellStyle name="Normal 2 4 19 2 15 3" xfId="6012" xr:uid="{00000000-0005-0000-0000-00006B170000}"/>
    <cellStyle name="Normal 2 4 19 2 16" xfId="6013" xr:uid="{00000000-0005-0000-0000-00006C170000}"/>
    <cellStyle name="Normal 2 4 19 2 17" xfId="6014" xr:uid="{00000000-0005-0000-0000-00006D170000}"/>
    <cellStyle name="Normal 2 4 19 2 2" xfId="6015" xr:uid="{00000000-0005-0000-0000-00006E170000}"/>
    <cellStyle name="Normal 2 4 19 2 2 10" xfId="6016" xr:uid="{00000000-0005-0000-0000-00006F170000}"/>
    <cellStyle name="Normal 2 4 19 2 2 10 2" xfId="6017" xr:uid="{00000000-0005-0000-0000-000070170000}"/>
    <cellStyle name="Normal 2 4 19 2 2 10 3" xfId="6018" xr:uid="{00000000-0005-0000-0000-000071170000}"/>
    <cellStyle name="Normal 2 4 19 2 2 11" xfId="6019" xr:uid="{00000000-0005-0000-0000-000072170000}"/>
    <cellStyle name="Normal 2 4 19 2 2 11 2" xfId="6020" xr:uid="{00000000-0005-0000-0000-000073170000}"/>
    <cellStyle name="Normal 2 4 19 2 2 11 3" xfId="6021" xr:uid="{00000000-0005-0000-0000-000074170000}"/>
    <cellStyle name="Normal 2 4 19 2 2 12" xfId="6022" xr:uid="{00000000-0005-0000-0000-000075170000}"/>
    <cellStyle name="Normal 2 4 19 2 2 12 2" xfId="6023" xr:uid="{00000000-0005-0000-0000-000076170000}"/>
    <cellStyle name="Normal 2 4 19 2 2 12 3" xfId="6024" xr:uid="{00000000-0005-0000-0000-000077170000}"/>
    <cellStyle name="Normal 2 4 19 2 2 13" xfId="6025" xr:uid="{00000000-0005-0000-0000-000078170000}"/>
    <cellStyle name="Normal 2 4 19 2 2 13 2" xfId="6026" xr:uid="{00000000-0005-0000-0000-000079170000}"/>
    <cellStyle name="Normal 2 4 19 2 2 13 3" xfId="6027" xr:uid="{00000000-0005-0000-0000-00007A170000}"/>
    <cellStyle name="Normal 2 4 19 2 2 14" xfId="6028" xr:uid="{00000000-0005-0000-0000-00007B170000}"/>
    <cellStyle name="Normal 2 4 19 2 2 14 2" xfId="6029" xr:uid="{00000000-0005-0000-0000-00007C170000}"/>
    <cellStyle name="Normal 2 4 19 2 2 14 3" xfId="6030" xr:uid="{00000000-0005-0000-0000-00007D170000}"/>
    <cellStyle name="Normal 2 4 19 2 2 15" xfId="6031" xr:uid="{00000000-0005-0000-0000-00007E170000}"/>
    <cellStyle name="Normal 2 4 19 2 2 16" xfId="6032" xr:uid="{00000000-0005-0000-0000-00007F170000}"/>
    <cellStyle name="Normal 2 4 19 2 2 2" xfId="6033" xr:uid="{00000000-0005-0000-0000-000080170000}"/>
    <cellStyle name="Normal 2 4 19 2 2 2 2" xfId="6034" xr:uid="{00000000-0005-0000-0000-000081170000}"/>
    <cellStyle name="Normal 2 4 19 2 2 2 3" xfId="6035" xr:uid="{00000000-0005-0000-0000-000082170000}"/>
    <cellStyle name="Normal 2 4 19 2 2 3" xfId="6036" xr:uid="{00000000-0005-0000-0000-000083170000}"/>
    <cellStyle name="Normal 2 4 19 2 2 3 2" xfId="6037" xr:uid="{00000000-0005-0000-0000-000084170000}"/>
    <cellStyle name="Normal 2 4 19 2 2 3 3" xfId="6038" xr:uid="{00000000-0005-0000-0000-000085170000}"/>
    <cellStyle name="Normal 2 4 19 2 2 4" xfId="6039" xr:uid="{00000000-0005-0000-0000-000086170000}"/>
    <cellStyle name="Normal 2 4 19 2 2 4 2" xfId="6040" xr:uid="{00000000-0005-0000-0000-000087170000}"/>
    <cellStyle name="Normal 2 4 19 2 2 4 3" xfId="6041" xr:uid="{00000000-0005-0000-0000-000088170000}"/>
    <cellStyle name="Normal 2 4 19 2 2 5" xfId="6042" xr:uid="{00000000-0005-0000-0000-000089170000}"/>
    <cellStyle name="Normal 2 4 19 2 2 5 2" xfId="6043" xr:uid="{00000000-0005-0000-0000-00008A170000}"/>
    <cellStyle name="Normal 2 4 19 2 2 5 3" xfId="6044" xr:uid="{00000000-0005-0000-0000-00008B170000}"/>
    <cellStyle name="Normal 2 4 19 2 2 6" xfId="6045" xr:uid="{00000000-0005-0000-0000-00008C170000}"/>
    <cellStyle name="Normal 2 4 19 2 2 6 2" xfId="6046" xr:uid="{00000000-0005-0000-0000-00008D170000}"/>
    <cellStyle name="Normal 2 4 19 2 2 6 3" xfId="6047" xr:uid="{00000000-0005-0000-0000-00008E170000}"/>
    <cellStyle name="Normal 2 4 19 2 2 7" xfId="6048" xr:uid="{00000000-0005-0000-0000-00008F170000}"/>
    <cellStyle name="Normal 2 4 19 2 2 7 2" xfId="6049" xr:uid="{00000000-0005-0000-0000-000090170000}"/>
    <cellStyle name="Normal 2 4 19 2 2 7 3" xfId="6050" xr:uid="{00000000-0005-0000-0000-000091170000}"/>
    <cellStyle name="Normal 2 4 19 2 2 8" xfId="6051" xr:uid="{00000000-0005-0000-0000-000092170000}"/>
    <cellStyle name="Normal 2 4 19 2 2 8 2" xfId="6052" xr:uid="{00000000-0005-0000-0000-000093170000}"/>
    <cellStyle name="Normal 2 4 19 2 2 8 3" xfId="6053" xr:uid="{00000000-0005-0000-0000-000094170000}"/>
    <cellStyle name="Normal 2 4 19 2 2 9" xfId="6054" xr:uid="{00000000-0005-0000-0000-000095170000}"/>
    <cellStyle name="Normal 2 4 19 2 2 9 2" xfId="6055" xr:uid="{00000000-0005-0000-0000-000096170000}"/>
    <cellStyle name="Normal 2 4 19 2 2 9 3" xfId="6056" xr:uid="{00000000-0005-0000-0000-000097170000}"/>
    <cellStyle name="Normal 2 4 19 2 3" xfId="6057" xr:uid="{00000000-0005-0000-0000-000098170000}"/>
    <cellStyle name="Normal 2 4 19 2 3 2" xfId="6058" xr:uid="{00000000-0005-0000-0000-000099170000}"/>
    <cellStyle name="Normal 2 4 19 2 3 3" xfId="6059" xr:uid="{00000000-0005-0000-0000-00009A170000}"/>
    <cellStyle name="Normal 2 4 19 2 4" xfId="6060" xr:uid="{00000000-0005-0000-0000-00009B170000}"/>
    <cellStyle name="Normal 2 4 19 2 4 2" xfId="6061" xr:uid="{00000000-0005-0000-0000-00009C170000}"/>
    <cellStyle name="Normal 2 4 19 2 4 3" xfId="6062" xr:uid="{00000000-0005-0000-0000-00009D170000}"/>
    <cellStyle name="Normal 2 4 19 2 5" xfId="6063" xr:uid="{00000000-0005-0000-0000-00009E170000}"/>
    <cellStyle name="Normal 2 4 19 2 5 2" xfId="6064" xr:uid="{00000000-0005-0000-0000-00009F170000}"/>
    <cellStyle name="Normal 2 4 19 2 5 3" xfId="6065" xr:uid="{00000000-0005-0000-0000-0000A0170000}"/>
    <cellStyle name="Normal 2 4 19 2 6" xfId="6066" xr:uid="{00000000-0005-0000-0000-0000A1170000}"/>
    <cellStyle name="Normal 2 4 19 2 6 2" xfId="6067" xr:uid="{00000000-0005-0000-0000-0000A2170000}"/>
    <cellStyle name="Normal 2 4 19 2 6 3" xfId="6068" xr:uid="{00000000-0005-0000-0000-0000A3170000}"/>
    <cellStyle name="Normal 2 4 19 2 7" xfId="6069" xr:uid="{00000000-0005-0000-0000-0000A4170000}"/>
    <cellStyle name="Normal 2 4 19 2 7 2" xfId="6070" xr:uid="{00000000-0005-0000-0000-0000A5170000}"/>
    <cellStyle name="Normal 2 4 19 2 7 3" xfId="6071" xr:uid="{00000000-0005-0000-0000-0000A6170000}"/>
    <cellStyle name="Normal 2 4 19 2 8" xfId="6072" xr:uid="{00000000-0005-0000-0000-0000A7170000}"/>
    <cellStyle name="Normal 2 4 19 2 8 2" xfId="6073" xr:uid="{00000000-0005-0000-0000-0000A8170000}"/>
    <cellStyle name="Normal 2 4 19 2 8 3" xfId="6074" xr:uid="{00000000-0005-0000-0000-0000A9170000}"/>
    <cellStyle name="Normal 2 4 19 2 9" xfId="6075" xr:uid="{00000000-0005-0000-0000-0000AA170000}"/>
    <cellStyle name="Normal 2 4 19 2 9 2" xfId="6076" xr:uid="{00000000-0005-0000-0000-0000AB170000}"/>
    <cellStyle name="Normal 2 4 19 2 9 3" xfId="6077" xr:uid="{00000000-0005-0000-0000-0000AC170000}"/>
    <cellStyle name="Normal 2 4 19 20" xfId="6078" xr:uid="{00000000-0005-0000-0000-0000AD170000}"/>
    <cellStyle name="Normal 2 4 19 20 2" xfId="6079" xr:uid="{00000000-0005-0000-0000-0000AE170000}"/>
    <cellStyle name="Normal 2 4 19 20 3" xfId="6080" xr:uid="{00000000-0005-0000-0000-0000AF170000}"/>
    <cellStyle name="Normal 2 4 19 21" xfId="6081" xr:uid="{00000000-0005-0000-0000-0000B0170000}"/>
    <cellStyle name="Normal 2 4 19 21 2" xfId="6082" xr:uid="{00000000-0005-0000-0000-0000B1170000}"/>
    <cellStyle name="Normal 2 4 19 21 3" xfId="6083" xr:uid="{00000000-0005-0000-0000-0000B2170000}"/>
    <cellStyle name="Normal 2 4 19 22" xfId="6084" xr:uid="{00000000-0005-0000-0000-0000B3170000}"/>
    <cellStyle name="Normal 2 4 19 22 2" xfId="6085" xr:uid="{00000000-0005-0000-0000-0000B4170000}"/>
    <cellStyle name="Normal 2 4 19 22 3" xfId="6086" xr:uid="{00000000-0005-0000-0000-0000B5170000}"/>
    <cellStyle name="Normal 2 4 19 23" xfId="6087" xr:uid="{00000000-0005-0000-0000-0000B6170000}"/>
    <cellStyle name="Normal 2 4 19 23 2" xfId="6088" xr:uid="{00000000-0005-0000-0000-0000B7170000}"/>
    <cellStyle name="Normal 2 4 19 23 3" xfId="6089" xr:uid="{00000000-0005-0000-0000-0000B8170000}"/>
    <cellStyle name="Normal 2 4 19 24" xfId="6090" xr:uid="{00000000-0005-0000-0000-0000B9170000}"/>
    <cellStyle name="Normal 2 4 19 25" xfId="6091" xr:uid="{00000000-0005-0000-0000-0000BA170000}"/>
    <cellStyle name="Normal 2 4 19 3" xfId="6092" xr:uid="{00000000-0005-0000-0000-0000BB170000}"/>
    <cellStyle name="Normal 2 4 19 3 10" xfId="6093" xr:uid="{00000000-0005-0000-0000-0000BC170000}"/>
    <cellStyle name="Normal 2 4 19 3 10 2" xfId="6094" xr:uid="{00000000-0005-0000-0000-0000BD170000}"/>
    <cellStyle name="Normal 2 4 19 3 10 3" xfId="6095" xr:uid="{00000000-0005-0000-0000-0000BE170000}"/>
    <cellStyle name="Normal 2 4 19 3 11" xfId="6096" xr:uid="{00000000-0005-0000-0000-0000BF170000}"/>
    <cellStyle name="Normal 2 4 19 3 11 2" xfId="6097" xr:uid="{00000000-0005-0000-0000-0000C0170000}"/>
    <cellStyle name="Normal 2 4 19 3 11 3" xfId="6098" xr:uid="{00000000-0005-0000-0000-0000C1170000}"/>
    <cellStyle name="Normal 2 4 19 3 12" xfId="6099" xr:uid="{00000000-0005-0000-0000-0000C2170000}"/>
    <cellStyle name="Normal 2 4 19 3 12 2" xfId="6100" xr:uid="{00000000-0005-0000-0000-0000C3170000}"/>
    <cellStyle name="Normal 2 4 19 3 12 3" xfId="6101" xr:uid="{00000000-0005-0000-0000-0000C4170000}"/>
    <cellStyle name="Normal 2 4 19 3 13" xfId="6102" xr:uid="{00000000-0005-0000-0000-0000C5170000}"/>
    <cellStyle name="Normal 2 4 19 3 13 2" xfId="6103" xr:uid="{00000000-0005-0000-0000-0000C6170000}"/>
    <cellStyle name="Normal 2 4 19 3 13 3" xfId="6104" xr:uid="{00000000-0005-0000-0000-0000C7170000}"/>
    <cellStyle name="Normal 2 4 19 3 14" xfId="6105" xr:uid="{00000000-0005-0000-0000-0000C8170000}"/>
    <cellStyle name="Normal 2 4 19 3 14 2" xfId="6106" xr:uid="{00000000-0005-0000-0000-0000C9170000}"/>
    <cellStyle name="Normal 2 4 19 3 14 3" xfId="6107" xr:uid="{00000000-0005-0000-0000-0000CA170000}"/>
    <cellStyle name="Normal 2 4 19 3 15" xfId="6108" xr:uid="{00000000-0005-0000-0000-0000CB170000}"/>
    <cellStyle name="Normal 2 4 19 3 15 2" xfId="6109" xr:uid="{00000000-0005-0000-0000-0000CC170000}"/>
    <cellStyle name="Normal 2 4 19 3 15 3" xfId="6110" xr:uid="{00000000-0005-0000-0000-0000CD170000}"/>
    <cellStyle name="Normal 2 4 19 3 16" xfId="6111" xr:uid="{00000000-0005-0000-0000-0000CE170000}"/>
    <cellStyle name="Normal 2 4 19 3 17" xfId="6112" xr:uid="{00000000-0005-0000-0000-0000CF170000}"/>
    <cellStyle name="Normal 2 4 19 3 2" xfId="6113" xr:uid="{00000000-0005-0000-0000-0000D0170000}"/>
    <cellStyle name="Normal 2 4 19 3 2 10" xfId="6114" xr:uid="{00000000-0005-0000-0000-0000D1170000}"/>
    <cellStyle name="Normal 2 4 19 3 2 10 2" xfId="6115" xr:uid="{00000000-0005-0000-0000-0000D2170000}"/>
    <cellStyle name="Normal 2 4 19 3 2 10 3" xfId="6116" xr:uid="{00000000-0005-0000-0000-0000D3170000}"/>
    <cellStyle name="Normal 2 4 19 3 2 11" xfId="6117" xr:uid="{00000000-0005-0000-0000-0000D4170000}"/>
    <cellStyle name="Normal 2 4 19 3 2 11 2" xfId="6118" xr:uid="{00000000-0005-0000-0000-0000D5170000}"/>
    <cellStyle name="Normal 2 4 19 3 2 11 3" xfId="6119" xr:uid="{00000000-0005-0000-0000-0000D6170000}"/>
    <cellStyle name="Normal 2 4 19 3 2 12" xfId="6120" xr:uid="{00000000-0005-0000-0000-0000D7170000}"/>
    <cellStyle name="Normal 2 4 19 3 2 12 2" xfId="6121" xr:uid="{00000000-0005-0000-0000-0000D8170000}"/>
    <cellStyle name="Normal 2 4 19 3 2 12 3" xfId="6122" xr:uid="{00000000-0005-0000-0000-0000D9170000}"/>
    <cellStyle name="Normal 2 4 19 3 2 13" xfId="6123" xr:uid="{00000000-0005-0000-0000-0000DA170000}"/>
    <cellStyle name="Normal 2 4 19 3 2 13 2" xfId="6124" xr:uid="{00000000-0005-0000-0000-0000DB170000}"/>
    <cellStyle name="Normal 2 4 19 3 2 13 3" xfId="6125" xr:uid="{00000000-0005-0000-0000-0000DC170000}"/>
    <cellStyle name="Normal 2 4 19 3 2 14" xfId="6126" xr:uid="{00000000-0005-0000-0000-0000DD170000}"/>
    <cellStyle name="Normal 2 4 19 3 2 14 2" xfId="6127" xr:uid="{00000000-0005-0000-0000-0000DE170000}"/>
    <cellStyle name="Normal 2 4 19 3 2 14 3" xfId="6128" xr:uid="{00000000-0005-0000-0000-0000DF170000}"/>
    <cellStyle name="Normal 2 4 19 3 2 15" xfId="6129" xr:uid="{00000000-0005-0000-0000-0000E0170000}"/>
    <cellStyle name="Normal 2 4 19 3 2 16" xfId="6130" xr:uid="{00000000-0005-0000-0000-0000E1170000}"/>
    <cellStyle name="Normal 2 4 19 3 2 2" xfId="6131" xr:uid="{00000000-0005-0000-0000-0000E2170000}"/>
    <cellStyle name="Normal 2 4 19 3 2 2 2" xfId="6132" xr:uid="{00000000-0005-0000-0000-0000E3170000}"/>
    <cellStyle name="Normal 2 4 19 3 2 2 3" xfId="6133" xr:uid="{00000000-0005-0000-0000-0000E4170000}"/>
    <cellStyle name="Normal 2 4 19 3 2 3" xfId="6134" xr:uid="{00000000-0005-0000-0000-0000E5170000}"/>
    <cellStyle name="Normal 2 4 19 3 2 3 2" xfId="6135" xr:uid="{00000000-0005-0000-0000-0000E6170000}"/>
    <cellStyle name="Normal 2 4 19 3 2 3 3" xfId="6136" xr:uid="{00000000-0005-0000-0000-0000E7170000}"/>
    <cellStyle name="Normal 2 4 19 3 2 4" xfId="6137" xr:uid="{00000000-0005-0000-0000-0000E8170000}"/>
    <cellStyle name="Normal 2 4 19 3 2 4 2" xfId="6138" xr:uid="{00000000-0005-0000-0000-0000E9170000}"/>
    <cellStyle name="Normal 2 4 19 3 2 4 3" xfId="6139" xr:uid="{00000000-0005-0000-0000-0000EA170000}"/>
    <cellStyle name="Normal 2 4 19 3 2 5" xfId="6140" xr:uid="{00000000-0005-0000-0000-0000EB170000}"/>
    <cellStyle name="Normal 2 4 19 3 2 5 2" xfId="6141" xr:uid="{00000000-0005-0000-0000-0000EC170000}"/>
    <cellStyle name="Normal 2 4 19 3 2 5 3" xfId="6142" xr:uid="{00000000-0005-0000-0000-0000ED170000}"/>
    <cellStyle name="Normal 2 4 19 3 2 6" xfId="6143" xr:uid="{00000000-0005-0000-0000-0000EE170000}"/>
    <cellStyle name="Normal 2 4 19 3 2 6 2" xfId="6144" xr:uid="{00000000-0005-0000-0000-0000EF170000}"/>
    <cellStyle name="Normal 2 4 19 3 2 6 3" xfId="6145" xr:uid="{00000000-0005-0000-0000-0000F0170000}"/>
    <cellStyle name="Normal 2 4 19 3 2 7" xfId="6146" xr:uid="{00000000-0005-0000-0000-0000F1170000}"/>
    <cellStyle name="Normal 2 4 19 3 2 7 2" xfId="6147" xr:uid="{00000000-0005-0000-0000-0000F2170000}"/>
    <cellStyle name="Normal 2 4 19 3 2 7 3" xfId="6148" xr:uid="{00000000-0005-0000-0000-0000F3170000}"/>
    <cellStyle name="Normal 2 4 19 3 2 8" xfId="6149" xr:uid="{00000000-0005-0000-0000-0000F4170000}"/>
    <cellStyle name="Normal 2 4 19 3 2 8 2" xfId="6150" xr:uid="{00000000-0005-0000-0000-0000F5170000}"/>
    <cellStyle name="Normal 2 4 19 3 2 8 3" xfId="6151" xr:uid="{00000000-0005-0000-0000-0000F6170000}"/>
    <cellStyle name="Normal 2 4 19 3 2 9" xfId="6152" xr:uid="{00000000-0005-0000-0000-0000F7170000}"/>
    <cellStyle name="Normal 2 4 19 3 2 9 2" xfId="6153" xr:uid="{00000000-0005-0000-0000-0000F8170000}"/>
    <cellStyle name="Normal 2 4 19 3 2 9 3" xfId="6154" xr:uid="{00000000-0005-0000-0000-0000F9170000}"/>
    <cellStyle name="Normal 2 4 19 3 3" xfId="6155" xr:uid="{00000000-0005-0000-0000-0000FA170000}"/>
    <cellStyle name="Normal 2 4 19 3 3 2" xfId="6156" xr:uid="{00000000-0005-0000-0000-0000FB170000}"/>
    <cellStyle name="Normal 2 4 19 3 3 3" xfId="6157" xr:uid="{00000000-0005-0000-0000-0000FC170000}"/>
    <cellStyle name="Normal 2 4 19 3 4" xfId="6158" xr:uid="{00000000-0005-0000-0000-0000FD170000}"/>
    <cellStyle name="Normal 2 4 19 3 4 2" xfId="6159" xr:uid="{00000000-0005-0000-0000-0000FE170000}"/>
    <cellStyle name="Normal 2 4 19 3 4 3" xfId="6160" xr:uid="{00000000-0005-0000-0000-0000FF170000}"/>
    <cellStyle name="Normal 2 4 19 3 5" xfId="6161" xr:uid="{00000000-0005-0000-0000-000000180000}"/>
    <cellStyle name="Normal 2 4 19 3 5 2" xfId="6162" xr:uid="{00000000-0005-0000-0000-000001180000}"/>
    <cellStyle name="Normal 2 4 19 3 5 3" xfId="6163" xr:uid="{00000000-0005-0000-0000-000002180000}"/>
    <cellStyle name="Normal 2 4 19 3 6" xfId="6164" xr:uid="{00000000-0005-0000-0000-000003180000}"/>
    <cellStyle name="Normal 2 4 19 3 6 2" xfId="6165" xr:uid="{00000000-0005-0000-0000-000004180000}"/>
    <cellStyle name="Normal 2 4 19 3 6 3" xfId="6166" xr:uid="{00000000-0005-0000-0000-000005180000}"/>
    <cellStyle name="Normal 2 4 19 3 7" xfId="6167" xr:uid="{00000000-0005-0000-0000-000006180000}"/>
    <cellStyle name="Normal 2 4 19 3 7 2" xfId="6168" xr:uid="{00000000-0005-0000-0000-000007180000}"/>
    <cellStyle name="Normal 2 4 19 3 7 3" xfId="6169" xr:uid="{00000000-0005-0000-0000-000008180000}"/>
    <cellStyle name="Normal 2 4 19 3 8" xfId="6170" xr:uid="{00000000-0005-0000-0000-000009180000}"/>
    <cellStyle name="Normal 2 4 19 3 8 2" xfId="6171" xr:uid="{00000000-0005-0000-0000-00000A180000}"/>
    <cellStyle name="Normal 2 4 19 3 8 3" xfId="6172" xr:uid="{00000000-0005-0000-0000-00000B180000}"/>
    <cellStyle name="Normal 2 4 19 3 9" xfId="6173" xr:uid="{00000000-0005-0000-0000-00000C180000}"/>
    <cellStyle name="Normal 2 4 19 3 9 2" xfId="6174" xr:uid="{00000000-0005-0000-0000-00000D180000}"/>
    <cellStyle name="Normal 2 4 19 3 9 3" xfId="6175" xr:uid="{00000000-0005-0000-0000-00000E180000}"/>
    <cellStyle name="Normal 2 4 19 4" xfId="6176" xr:uid="{00000000-0005-0000-0000-00000F180000}"/>
    <cellStyle name="Normal 2 4 19 4 10" xfId="6177" xr:uid="{00000000-0005-0000-0000-000010180000}"/>
    <cellStyle name="Normal 2 4 19 4 10 2" xfId="6178" xr:uid="{00000000-0005-0000-0000-000011180000}"/>
    <cellStyle name="Normal 2 4 19 4 10 3" xfId="6179" xr:uid="{00000000-0005-0000-0000-000012180000}"/>
    <cellStyle name="Normal 2 4 19 4 11" xfId="6180" xr:uid="{00000000-0005-0000-0000-000013180000}"/>
    <cellStyle name="Normal 2 4 19 4 11 2" xfId="6181" xr:uid="{00000000-0005-0000-0000-000014180000}"/>
    <cellStyle name="Normal 2 4 19 4 11 3" xfId="6182" xr:uid="{00000000-0005-0000-0000-000015180000}"/>
    <cellStyle name="Normal 2 4 19 4 12" xfId="6183" xr:uid="{00000000-0005-0000-0000-000016180000}"/>
    <cellStyle name="Normal 2 4 19 4 12 2" xfId="6184" xr:uid="{00000000-0005-0000-0000-000017180000}"/>
    <cellStyle name="Normal 2 4 19 4 12 3" xfId="6185" xr:uid="{00000000-0005-0000-0000-000018180000}"/>
    <cellStyle name="Normal 2 4 19 4 13" xfId="6186" xr:uid="{00000000-0005-0000-0000-000019180000}"/>
    <cellStyle name="Normal 2 4 19 4 13 2" xfId="6187" xr:uid="{00000000-0005-0000-0000-00001A180000}"/>
    <cellStyle name="Normal 2 4 19 4 13 3" xfId="6188" xr:uid="{00000000-0005-0000-0000-00001B180000}"/>
    <cellStyle name="Normal 2 4 19 4 14" xfId="6189" xr:uid="{00000000-0005-0000-0000-00001C180000}"/>
    <cellStyle name="Normal 2 4 19 4 14 2" xfId="6190" xr:uid="{00000000-0005-0000-0000-00001D180000}"/>
    <cellStyle name="Normal 2 4 19 4 14 3" xfId="6191" xr:uid="{00000000-0005-0000-0000-00001E180000}"/>
    <cellStyle name="Normal 2 4 19 4 15" xfId="6192" xr:uid="{00000000-0005-0000-0000-00001F180000}"/>
    <cellStyle name="Normal 2 4 19 4 15 2" xfId="6193" xr:uid="{00000000-0005-0000-0000-000020180000}"/>
    <cellStyle name="Normal 2 4 19 4 15 3" xfId="6194" xr:uid="{00000000-0005-0000-0000-000021180000}"/>
    <cellStyle name="Normal 2 4 19 4 16" xfId="6195" xr:uid="{00000000-0005-0000-0000-000022180000}"/>
    <cellStyle name="Normal 2 4 19 4 17" xfId="6196" xr:uid="{00000000-0005-0000-0000-000023180000}"/>
    <cellStyle name="Normal 2 4 19 4 2" xfId="6197" xr:uid="{00000000-0005-0000-0000-000024180000}"/>
    <cellStyle name="Normal 2 4 19 4 2 10" xfId="6198" xr:uid="{00000000-0005-0000-0000-000025180000}"/>
    <cellStyle name="Normal 2 4 19 4 2 10 2" xfId="6199" xr:uid="{00000000-0005-0000-0000-000026180000}"/>
    <cellStyle name="Normal 2 4 19 4 2 10 3" xfId="6200" xr:uid="{00000000-0005-0000-0000-000027180000}"/>
    <cellStyle name="Normal 2 4 19 4 2 11" xfId="6201" xr:uid="{00000000-0005-0000-0000-000028180000}"/>
    <cellStyle name="Normal 2 4 19 4 2 11 2" xfId="6202" xr:uid="{00000000-0005-0000-0000-000029180000}"/>
    <cellStyle name="Normal 2 4 19 4 2 11 3" xfId="6203" xr:uid="{00000000-0005-0000-0000-00002A180000}"/>
    <cellStyle name="Normal 2 4 19 4 2 12" xfId="6204" xr:uid="{00000000-0005-0000-0000-00002B180000}"/>
    <cellStyle name="Normal 2 4 19 4 2 12 2" xfId="6205" xr:uid="{00000000-0005-0000-0000-00002C180000}"/>
    <cellStyle name="Normal 2 4 19 4 2 12 3" xfId="6206" xr:uid="{00000000-0005-0000-0000-00002D180000}"/>
    <cellStyle name="Normal 2 4 19 4 2 13" xfId="6207" xr:uid="{00000000-0005-0000-0000-00002E180000}"/>
    <cellStyle name="Normal 2 4 19 4 2 13 2" xfId="6208" xr:uid="{00000000-0005-0000-0000-00002F180000}"/>
    <cellStyle name="Normal 2 4 19 4 2 13 3" xfId="6209" xr:uid="{00000000-0005-0000-0000-000030180000}"/>
    <cellStyle name="Normal 2 4 19 4 2 14" xfId="6210" xr:uid="{00000000-0005-0000-0000-000031180000}"/>
    <cellStyle name="Normal 2 4 19 4 2 14 2" xfId="6211" xr:uid="{00000000-0005-0000-0000-000032180000}"/>
    <cellStyle name="Normal 2 4 19 4 2 14 3" xfId="6212" xr:uid="{00000000-0005-0000-0000-000033180000}"/>
    <cellStyle name="Normal 2 4 19 4 2 15" xfId="6213" xr:uid="{00000000-0005-0000-0000-000034180000}"/>
    <cellStyle name="Normal 2 4 19 4 2 16" xfId="6214" xr:uid="{00000000-0005-0000-0000-000035180000}"/>
    <cellStyle name="Normal 2 4 19 4 2 2" xfId="6215" xr:uid="{00000000-0005-0000-0000-000036180000}"/>
    <cellStyle name="Normal 2 4 19 4 2 2 2" xfId="6216" xr:uid="{00000000-0005-0000-0000-000037180000}"/>
    <cellStyle name="Normal 2 4 19 4 2 2 3" xfId="6217" xr:uid="{00000000-0005-0000-0000-000038180000}"/>
    <cellStyle name="Normal 2 4 19 4 2 3" xfId="6218" xr:uid="{00000000-0005-0000-0000-000039180000}"/>
    <cellStyle name="Normal 2 4 19 4 2 3 2" xfId="6219" xr:uid="{00000000-0005-0000-0000-00003A180000}"/>
    <cellStyle name="Normal 2 4 19 4 2 3 3" xfId="6220" xr:uid="{00000000-0005-0000-0000-00003B180000}"/>
    <cellStyle name="Normal 2 4 19 4 2 4" xfId="6221" xr:uid="{00000000-0005-0000-0000-00003C180000}"/>
    <cellStyle name="Normal 2 4 19 4 2 4 2" xfId="6222" xr:uid="{00000000-0005-0000-0000-00003D180000}"/>
    <cellStyle name="Normal 2 4 19 4 2 4 3" xfId="6223" xr:uid="{00000000-0005-0000-0000-00003E180000}"/>
    <cellStyle name="Normal 2 4 19 4 2 5" xfId="6224" xr:uid="{00000000-0005-0000-0000-00003F180000}"/>
    <cellStyle name="Normal 2 4 19 4 2 5 2" xfId="6225" xr:uid="{00000000-0005-0000-0000-000040180000}"/>
    <cellStyle name="Normal 2 4 19 4 2 5 3" xfId="6226" xr:uid="{00000000-0005-0000-0000-000041180000}"/>
    <cellStyle name="Normal 2 4 19 4 2 6" xfId="6227" xr:uid="{00000000-0005-0000-0000-000042180000}"/>
    <cellStyle name="Normal 2 4 19 4 2 6 2" xfId="6228" xr:uid="{00000000-0005-0000-0000-000043180000}"/>
    <cellStyle name="Normal 2 4 19 4 2 6 3" xfId="6229" xr:uid="{00000000-0005-0000-0000-000044180000}"/>
    <cellStyle name="Normal 2 4 19 4 2 7" xfId="6230" xr:uid="{00000000-0005-0000-0000-000045180000}"/>
    <cellStyle name="Normal 2 4 19 4 2 7 2" xfId="6231" xr:uid="{00000000-0005-0000-0000-000046180000}"/>
    <cellStyle name="Normal 2 4 19 4 2 7 3" xfId="6232" xr:uid="{00000000-0005-0000-0000-000047180000}"/>
    <cellStyle name="Normal 2 4 19 4 2 8" xfId="6233" xr:uid="{00000000-0005-0000-0000-000048180000}"/>
    <cellStyle name="Normal 2 4 19 4 2 8 2" xfId="6234" xr:uid="{00000000-0005-0000-0000-000049180000}"/>
    <cellStyle name="Normal 2 4 19 4 2 8 3" xfId="6235" xr:uid="{00000000-0005-0000-0000-00004A180000}"/>
    <cellStyle name="Normal 2 4 19 4 2 9" xfId="6236" xr:uid="{00000000-0005-0000-0000-00004B180000}"/>
    <cellStyle name="Normal 2 4 19 4 2 9 2" xfId="6237" xr:uid="{00000000-0005-0000-0000-00004C180000}"/>
    <cellStyle name="Normal 2 4 19 4 2 9 3" xfId="6238" xr:uid="{00000000-0005-0000-0000-00004D180000}"/>
    <cellStyle name="Normal 2 4 19 4 3" xfId="6239" xr:uid="{00000000-0005-0000-0000-00004E180000}"/>
    <cellStyle name="Normal 2 4 19 4 3 2" xfId="6240" xr:uid="{00000000-0005-0000-0000-00004F180000}"/>
    <cellStyle name="Normal 2 4 19 4 3 3" xfId="6241" xr:uid="{00000000-0005-0000-0000-000050180000}"/>
    <cellStyle name="Normal 2 4 19 4 4" xfId="6242" xr:uid="{00000000-0005-0000-0000-000051180000}"/>
    <cellStyle name="Normal 2 4 19 4 4 2" xfId="6243" xr:uid="{00000000-0005-0000-0000-000052180000}"/>
    <cellStyle name="Normal 2 4 19 4 4 3" xfId="6244" xr:uid="{00000000-0005-0000-0000-000053180000}"/>
    <cellStyle name="Normal 2 4 19 4 5" xfId="6245" xr:uid="{00000000-0005-0000-0000-000054180000}"/>
    <cellStyle name="Normal 2 4 19 4 5 2" xfId="6246" xr:uid="{00000000-0005-0000-0000-000055180000}"/>
    <cellStyle name="Normal 2 4 19 4 5 3" xfId="6247" xr:uid="{00000000-0005-0000-0000-000056180000}"/>
    <cellStyle name="Normal 2 4 19 4 6" xfId="6248" xr:uid="{00000000-0005-0000-0000-000057180000}"/>
    <cellStyle name="Normal 2 4 19 4 6 2" xfId="6249" xr:uid="{00000000-0005-0000-0000-000058180000}"/>
    <cellStyle name="Normal 2 4 19 4 6 3" xfId="6250" xr:uid="{00000000-0005-0000-0000-000059180000}"/>
    <cellStyle name="Normal 2 4 19 4 7" xfId="6251" xr:uid="{00000000-0005-0000-0000-00005A180000}"/>
    <cellStyle name="Normal 2 4 19 4 7 2" xfId="6252" xr:uid="{00000000-0005-0000-0000-00005B180000}"/>
    <cellStyle name="Normal 2 4 19 4 7 3" xfId="6253" xr:uid="{00000000-0005-0000-0000-00005C180000}"/>
    <cellStyle name="Normal 2 4 19 4 8" xfId="6254" xr:uid="{00000000-0005-0000-0000-00005D180000}"/>
    <cellStyle name="Normal 2 4 19 4 8 2" xfId="6255" xr:uid="{00000000-0005-0000-0000-00005E180000}"/>
    <cellStyle name="Normal 2 4 19 4 8 3" xfId="6256" xr:uid="{00000000-0005-0000-0000-00005F180000}"/>
    <cellStyle name="Normal 2 4 19 4 9" xfId="6257" xr:uid="{00000000-0005-0000-0000-000060180000}"/>
    <cellStyle name="Normal 2 4 19 4 9 2" xfId="6258" xr:uid="{00000000-0005-0000-0000-000061180000}"/>
    <cellStyle name="Normal 2 4 19 4 9 3" xfId="6259" xr:uid="{00000000-0005-0000-0000-000062180000}"/>
    <cellStyle name="Normal 2 4 19 5" xfId="6260" xr:uid="{00000000-0005-0000-0000-000063180000}"/>
    <cellStyle name="Normal 2 4 19 5 10" xfId="6261" xr:uid="{00000000-0005-0000-0000-000064180000}"/>
    <cellStyle name="Normal 2 4 19 5 10 2" xfId="6262" xr:uid="{00000000-0005-0000-0000-000065180000}"/>
    <cellStyle name="Normal 2 4 19 5 10 3" xfId="6263" xr:uid="{00000000-0005-0000-0000-000066180000}"/>
    <cellStyle name="Normal 2 4 19 5 11" xfId="6264" xr:uid="{00000000-0005-0000-0000-000067180000}"/>
    <cellStyle name="Normal 2 4 19 5 11 2" xfId="6265" xr:uid="{00000000-0005-0000-0000-000068180000}"/>
    <cellStyle name="Normal 2 4 19 5 11 3" xfId="6266" xr:uid="{00000000-0005-0000-0000-000069180000}"/>
    <cellStyle name="Normal 2 4 19 5 12" xfId="6267" xr:uid="{00000000-0005-0000-0000-00006A180000}"/>
    <cellStyle name="Normal 2 4 19 5 12 2" xfId="6268" xr:uid="{00000000-0005-0000-0000-00006B180000}"/>
    <cellStyle name="Normal 2 4 19 5 12 3" xfId="6269" xr:uid="{00000000-0005-0000-0000-00006C180000}"/>
    <cellStyle name="Normal 2 4 19 5 13" xfId="6270" xr:uid="{00000000-0005-0000-0000-00006D180000}"/>
    <cellStyle name="Normal 2 4 19 5 13 2" xfId="6271" xr:uid="{00000000-0005-0000-0000-00006E180000}"/>
    <cellStyle name="Normal 2 4 19 5 13 3" xfId="6272" xr:uid="{00000000-0005-0000-0000-00006F180000}"/>
    <cellStyle name="Normal 2 4 19 5 14" xfId="6273" xr:uid="{00000000-0005-0000-0000-000070180000}"/>
    <cellStyle name="Normal 2 4 19 5 14 2" xfId="6274" xr:uid="{00000000-0005-0000-0000-000071180000}"/>
    <cellStyle name="Normal 2 4 19 5 14 3" xfId="6275" xr:uid="{00000000-0005-0000-0000-000072180000}"/>
    <cellStyle name="Normal 2 4 19 5 15" xfId="6276" xr:uid="{00000000-0005-0000-0000-000073180000}"/>
    <cellStyle name="Normal 2 4 19 5 16" xfId="6277" xr:uid="{00000000-0005-0000-0000-000074180000}"/>
    <cellStyle name="Normal 2 4 19 5 2" xfId="6278" xr:uid="{00000000-0005-0000-0000-000075180000}"/>
    <cellStyle name="Normal 2 4 19 5 2 2" xfId="6279" xr:uid="{00000000-0005-0000-0000-000076180000}"/>
    <cellStyle name="Normal 2 4 19 5 2 3" xfId="6280" xr:uid="{00000000-0005-0000-0000-000077180000}"/>
    <cellStyle name="Normal 2 4 19 5 3" xfId="6281" xr:uid="{00000000-0005-0000-0000-000078180000}"/>
    <cellStyle name="Normal 2 4 19 5 3 2" xfId="6282" xr:uid="{00000000-0005-0000-0000-000079180000}"/>
    <cellStyle name="Normal 2 4 19 5 3 3" xfId="6283" xr:uid="{00000000-0005-0000-0000-00007A180000}"/>
    <cellStyle name="Normal 2 4 19 5 4" xfId="6284" xr:uid="{00000000-0005-0000-0000-00007B180000}"/>
    <cellStyle name="Normal 2 4 19 5 4 2" xfId="6285" xr:uid="{00000000-0005-0000-0000-00007C180000}"/>
    <cellStyle name="Normal 2 4 19 5 4 3" xfId="6286" xr:uid="{00000000-0005-0000-0000-00007D180000}"/>
    <cellStyle name="Normal 2 4 19 5 5" xfId="6287" xr:uid="{00000000-0005-0000-0000-00007E180000}"/>
    <cellStyle name="Normal 2 4 19 5 5 2" xfId="6288" xr:uid="{00000000-0005-0000-0000-00007F180000}"/>
    <cellStyle name="Normal 2 4 19 5 5 3" xfId="6289" xr:uid="{00000000-0005-0000-0000-000080180000}"/>
    <cellStyle name="Normal 2 4 19 5 6" xfId="6290" xr:uid="{00000000-0005-0000-0000-000081180000}"/>
    <cellStyle name="Normal 2 4 19 5 6 2" xfId="6291" xr:uid="{00000000-0005-0000-0000-000082180000}"/>
    <cellStyle name="Normal 2 4 19 5 6 3" xfId="6292" xr:uid="{00000000-0005-0000-0000-000083180000}"/>
    <cellStyle name="Normal 2 4 19 5 7" xfId="6293" xr:uid="{00000000-0005-0000-0000-000084180000}"/>
    <cellStyle name="Normal 2 4 19 5 7 2" xfId="6294" xr:uid="{00000000-0005-0000-0000-000085180000}"/>
    <cellStyle name="Normal 2 4 19 5 7 3" xfId="6295" xr:uid="{00000000-0005-0000-0000-000086180000}"/>
    <cellStyle name="Normal 2 4 19 5 8" xfId="6296" xr:uid="{00000000-0005-0000-0000-000087180000}"/>
    <cellStyle name="Normal 2 4 19 5 8 2" xfId="6297" xr:uid="{00000000-0005-0000-0000-000088180000}"/>
    <cellStyle name="Normal 2 4 19 5 8 3" xfId="6298" xr:uid="{00000000-0005-0000-0000-000089180000}"/>
    <cellStyle name="Normal 2 4 19 5 9" xfId="6299" xr:uid="{00000000-0005-0000-0000-00008A180000}"/>
    <cellStyle name="Normal 2 4 19 5 9 2" xfId="6300" xr:uid="{00000000-0005-0000-0000-00008B180000}"/>
    <cellStyle name="Normal 2 4 19 5 9 3" xfId="6301" xr:uid="{00000000-0005-0000-0000-00008C180000}"/>
    <cellStyle name="Normal 2 4 19 6" xfId="6302" xr:uid="{00000000-0005-0000-0000-00008D180000}"/>
    <cellStyle name="Normal 2 4 19 6 10" xfId="6303" xr:uid="{00000000-0005-0000-0000-00008E180000}"/>
    <cellStyle name="Normal 2 4 19 6 10 2" xfId="6304" xr:uid="{00000000-0005-0000-0000-00008F180000}"/>
    <cellStyle name="Normal 2 4 19 6 10 3" xfId="6305" xr:uid="{00000000-0005-0000-0000-000090180000}"/>
    <cellStyle name="Normal 2 4 19 6 11" xfId="6306" xr:uid="{00000000-0005-0000-0000-000091180000}"/>
    <cellStyle name="Normal 2 4 19 6 11 2" xfId="6307" xr:uid="{00000000-0005-0000-0000-000092180000}"/>
    <cellStyle name="Normal 2 4 19 6 11 3" xfId="6308" xr:uid="{00000000-0005-0000-0000-000093180000}"/>
    <cellStyle name="Normal 2 4 19 6 12" xfId="6309" xr:uid="{00000000-0005-0000-0000-000094180000}"/>
    <cellStyle name="Normal 2 4 19 6 12 2" xfId="6310" xr:uid="{00000000-0005-0000-0000-000095180000}"/>
    <cellStyle name="Normal 2 4 19 6 12 3" xfId="6311" xr:uid="{00000000-0005-0000-0000-000096180000}"/>
    <cellStyle name="Normal 2 4 19 6 13" xfId="6312" xr:uid="{00000000-0005-0000-0000-000097180000}"/>
    <cellStyle name="Normal 2 4 19 6 13 2" xfId="6313" xr:uid="{00000000-0005-0000-0000-000098180000}"/>
    <cellStyle name="Normal 2 4 19 6 13 3" xfId="6314" xr:uid="{00000000-0005-0000-0000-000099180000}"/>
    <cellStyle name="Normal 2 4 19 6 14" xfId="6315" xr:uid="{00000000-0005-0000-0000-00009A180000}"/>
    <cellStyle name="Normal 2 4 19 6 14 2" xfId="6316" xr:uid="{00000000-0005-0000-0000-00009B180000}"/>
    <cellStyle name="Normal 2 4 19 6 14 3" xfId="6317" xr:uid="{00000000-0005-0000-0000-00009C180000}"/>
    <cellStyle name="Normal 2 4 19 6 15" xfId="6318" xr:uid="{00000000-0005-0000-0000-00009D180000}"/>
    <cellStyle name="Normal 2 4 19 6 16" xfId="6319" xr:uid="{00000000-0005-0000-0000-00009E180000}"/>
    <cellStyle name="Normal 2 4 19 6 2" xfId="6320" xr:uid="{00000000-0005-0000-0000-00009F180000}"/>
    <cellStyle name="Normal 2 4 19 6 2 2" xfId="6321" xr:uid="{00000000-0005-0000-0000-0000A0180000}"/>
    <cellStyle name="Normal 2 4 19 6 2 3" xfId="6322" xr:uid="{00000000-0005-0000-0000-0000A1180000}"/>
    <cellStyle name="Normal 2 4 19 6 3" xfId="6323" xr:uid="{00000000-0005-0000-0000-0000A2180000}"/>
    <cellStyle name="Normal 2 4 19 6 3 2" xfId="6324" xr:uid="{00000000-0005-0000-0000-0000A3180000}"/>
    <cellStyle name="Normal 2 4 19 6 3 3" xfId="6325" xr:uid="{00000000-0005-0000-0000-0000A4180000}"/>
    <cellStyle name="Normal 2 4 19 6 4" xfId="6326" xr:uid="{00000000-0005-0000-0000-0000A5180000}"/>
    <cellStyle name="Normal 2 4 19 6 4 2" xfId="6327" xr:uid="{00000000-0005-0000-0000-0000A6180000}"/>
    <cellStyle name="Normal 2 4 19 6 4 3" xfId="6328" xr:uid="{00000000-0005-0000-0000-0000A7180000}"/>
    <cellStyle name="Normal 2 4 19 6 5" xfId="6329" xr:uid="{00000000-0005-0000-0000-0000A8180000}"/>
    <cellStyle name="Normal 2 4 19 6 5 2" xfId="6330" xr:uid="{00000000-0005-0000-0000-0000A9180000}"/>
    <cellStyle name="Normal 2 4 19 6 5 3" xfId="6331" xr:uid="{00000000-0005-0000-0000-0000AA180000}"/>
    <cellStyle name="Normal 2 4 19 6 6" xfId="6332" xr:uid="{00000000-0005-0000-0000-0000AB180000}"/>
    <cellStyle name="Normal 2 4 19 6 6 2" xfId="6333" xr:uid="{00000000-0005-0000-0000-0000AC180000}"/>
    <cellStyle name="Normal 2 4 19 6 6 3" xfId="6334" xr:uid="{00000000-0005-0000-0000-0000AD180000}"/>
    <cellStyle name="Normal 2 4 19 6 7" xfId="6335" xr:uid="{00000000-0005-0000-0000-0000AE180000}"/>
    <cellStyle name="Normal 2 4 19 6 7 2" xfId="6336" xr:uid="{00000000-0005-0000-0000-0000AF180000}"/>
    <cellStyle name="Normal 2 4 19 6 7 3" xfId="6337" xr:uid="{00000000-0005-0000-0000-0000B0180000}"/>
    <cellStyle name="Normal 2 4 19 6 8" xfId="6338" xr:uid="{00000000-0005-0000-0000-0000B1180000}"/>
    <cellStyle name="Normal 2 4 19 6 8 2" xfId="6339" xr:uid="{00000000-0005-0000-0000-0000B2180000}"/>
    <cellStyle name="Normal 2 4 19 6 8 3" xfId="6340" xr:uid="{00000000-0005-0000-0000-0000B3180000}"/>
    <cellStyle name="Normal 2 4 19 6 9" xfId="6341" xr:uid="{00000000-0005-0000-0000-0000B4180000}"/>
    <cellStyle name="Normal 2 4 19 6 9 2" xfId="6342" xr:uid="{00000000-0005-0000-0000-0000B5180000}"/>
    <cellStyle name="Normal 2 4 19 6 9 3" xfId="6343" xr:uid="{00000000-0005-0000-0000-0000B6180000}"/>
    <cellStyle name="Normal 2 4 19 7" xfId="6344" xr:uid="{00000000-0005-0000-0000-0000B7180000}"/>
    <cellStyle name="Normal 2 4 19 7 10" xfId="6345" xr:uid="{00000000-0005-0000-0000-0000B8180000}"/>
    <cellStyle name="Normal 2 4 19 7 10 2" xfId="6346" xr:uid="{00000000-0005-0000-0000-0000B9180000}"/>
    <cellStyle name="Normal 2 4 19 7 10 3" xfId="6347" xr:uid="{00000000-0005-0000-0000-0000BA180000}"/>
    <cellStyle name="Normal 2 4 19 7 11" xfId="6348" xr:uid="{00000000-0005-0000-0000-0000BB180000}"/>
    <cellStyle name="Normal 2 4 19 7 11 2" xfId="6349" xr:uid="{00000000-0005-0000-0000-0000BC180000}"/>
    <cellStyle name="Normal 2 4 19 7 11 3" xfId="6350" xr:uid="{00000000-0005-0000-0000-0000BD180000}"/>
    <cellStyle name="Normal 2 4 19 7 12" xfId="6351" xr:uid="{00000000-0005-0000-0000-0000BE180000}"/>
    <cellStyle name="Normal 2 4 19 7 12 2" xfId="6352" xr:uid="{00000000-0005-0000-0000-0000BF180000}"/>
    <cellStyle name="Normal 2 4 19 7 12 3" xfId="6353" xr:uid="{00000000-0005-0000-0000-0000C0180000}"/>
    <cellStyle name="Normal 2 4 19 7 13" xfId="6354" xr:uid="{00000000-0005-0000-0000-0000C1180000}"/>
    <cellStyle name="Normal 2 4 19 7 13 2" xfId="6355" xr:uid="{00000000-0005-0000-0000-0000C2180000}"/>
    <cellStyle name="Normal 2 4 19 7 13 3" xfId="6356" xr:uid="{00000000-0005-0000-0000-0000C3180000}"/>
    <cellStyle name="Normal 2 4 19 7 14" xfId="6357" xr:uid="{00000000-0005-0000-0000-0000C4180000}"/>
    <cellStyle name="Normal 2 4 19 7 14 2" xfId="6358" xr:uid="{00000000-0005-0000-0000-0000C5180000}"/>
    <cellStyle name="Normal 2 4 19 7 14 3" xfId="6359" xr:uid="{00000000-0005-0000-0000-0000C6180000}"/>
    <cellStyle name="Normal 2 4 19 7 15" xfId="6360" xr:uid="{00000000-0005-0000-0000-0000C7180000}"/>
    <cellStyle name="Normal 2 4 19 7 16" xfId="6361" xr:uid="{00000000-0005-0000-0000-0000C8180000}"/>
    <cellStyle name="Normal 2 4 19 7 2" xfId="6362" xr:uid="{00000000-0005-0000-0000-0000C9180000}"/>
    <cellStyle name="Normal 2 4 19 7 2 2" xfId="6363" xr:uid="{00000000-0005-0000-0000-0000CA180000}"/>
    <cellStyle name="Normal 2 4 19 7 2 3" xfId="6364" xr:uid="{00000000-0005-0000-0000-0000CB180000}"/>
    <cellStyle name="Normal 2 4 19 7 3" xfId="6365" xr:uid="{00000000-0005-0000-0000-0000CC180000}"/>
    <cellStyle name="Normal 2 4 19 7 3 2" xfId="6366" xr:uid="{00000000-0005-0000-0000-0000CD180000}"/>
    <cellStyle name="Normal 2 4 19 7 3 3" xfId="6367" xr:uid="{00000000-0005-0000-0000-0000CE180000}"/>
    <cellStyle name="Normal 2 4 19 7 4" xfId="6368" xr:uid="{00000000-0005-0000-0000-0000CF180000}"/>
    <cellStyle name="Normal 2 4 19 7 4 2" xfId="6369" xr:uid="{00000000-0005-0000-0000-0000D0180000}"/>
    <cellStyle name="Normal 2 4 19 7 4 3" xfId="6370" xr:uid="{00000000-0005-0000-0000-0000D1180000}"/>
    <cellStyle name="Normal 2 4 19 7 5" xfId="6371" xr:uid="{00000000-0005-0000-0000-0000D2180000}"/>
    <cellStyle name="Normal 2 4 19 7 5 2" xfId="6372" xr:uid="{00000000-0005-0000-0000-0000D3180000}"/>
    <cellStyle name="Normal 2 4 19 7 5 3" xfId="6373" xr:uid="{00000000-0005-0000-0000-0000D4180000}"/>
    <cellStyle name="Normal 2 4 19 7 6" xfId="6374" xr:uid="{00000000-0005-0000-0000-0000D5180000}"/>
    <cellStyle name="Normal 2 4 19 7 6 2" xfId="6375" xr:uid="{00000000-0005-0000-0000-0000D6180000}"/>
    <cellStyle name="Normal 2 4 19 7 6 3" xfId="6376" xr:uid="{00000000-0005-0000-0000-0000D7180000}"/>
    <cellStyle name="Normal 2 4 19 7 7" xfId="6377" xr:uid="{00000000-0005-0000-0000-0000D8180000}"/>
    <cellStyle name="Normal 2 4 19 7 7 2" xfId="6378" xr:uid="{00000000-0005-0000-0000-0000D9180000}"/>
    <cellStyle name="Normal 2 4 19 7 7 3" xfId="6379" xr:uid="{00000000-0005-0000-0000-0000DA180000}"/>
    <cellStyle name="Normal 2 4 19 7 8" xfId="6380" xr:uid="{00000000-0005-0000-0000-0000DB180000}"/>
    <cellStyle name="Normal 2 4 19 7 8 2" xfId="6381" xr:uid="{00000000-0005-0000-0000-0000DC180000}"/>
    <cellStyle name="Normal 2 4 19 7 8 3" xfId="6382" xr:uid="{00000000-0005-0000-0000-0000DD180000}"/>
    <cellStyle name="Normal 2 4 19 7 9" xfId="6383" xr:uid="{00000000-0005-0000-0000-0000DE180000}"/>
    <cellStyle name="Normal 2 4 19 7 9 2" xfId="6384" xr:uid="{00000000-0005-0000-0000-0000DF180000}"/>
    <cellStyle name="Normal 2 4 19 7 9 3" xfId="6385" xr:uid="{00000000-0005-0000-0000-0000E0180000}"/>
    <cellStyle name="Normal 2 4 19 8" xfId="6386" xr:uid="{00000000-0005-0000-0000-0000E1180000}"/>
    <cellStyle name="Normal 2 4 19 8 10" xfId="6387" xr:uid="{00000000-0005-0000-0000-0000E2180000}"/>
    <cellStyle name="Normal 2 4 19 8 10 2" xfId="6388" xr:uid="{00000000-0005-0000-0000-0000E3180000}"/>
    <cellStyle name="Normal 2 4 19 8 10 3" xfId="6389" xr:uid="{00000000-0005-0000-0000-0000E4180000}"/>
    <cellStyle name="Normal 2 4 19 8 11" xfId="6390" xr:uid="{00000000-0005-0000-0000-0000E5180000}"/>
    <cellStyle name="Normal 2 4 19 8 11 2" xfId="6391" xr:uid="{00000000-0005-0000-0000-0000E6180000}"/>
    <cellStyle name="Normal 2 4 19 8 11 3" xfId="6392" xr:uid="{00000000-0005-0000-0000-0000E7180000}"/>
    <cellStyle name="Normal 2 4 19 8 12" xfId="6393" xr:uid="{00000000-0005-0000-0000-0000E8180000}"/>
    <cellStyle name="Normal 2 4 19 8 12 2" xfId="6394" xr:uid="{00000000-0005-0000-0000-0000E9180000}"/>
    <cellStyle name="Normal 2 4 19 8 12 3" xfId="6395" xr:uid="{00000000-0005-0000-0000-0000EA180000}"/>
    <cellStyle name="Normal 2 4 19 8 13" xfId="6396" xr:uid="{00000000-0005-0000-0000-0000EB180000}"/>
    <cellStyle name="Normal 2 4 19 8 13 2" xfId="6397" xr:uid="{00000000-0005-0000-0000-0000EC180000}"/>
    <cellStyle name="Normal 2 4 19 8 13 3" xfId="6398" xr:uid="{00000000-0005-0000-0000-0000ED180000}"/>
    <cellStyle name="Normal 2 4 19 8 14" xfId="6399" xr:uid="{00000000-0005-0000-0000-0000EE180000}"/>
    <cellStyle name="Normal 2 4 19 8 14 2" xfId="6400" xr:uid="{00000000-0005-0000-0000-0000EF180000}"/>
    <cellStyle name="Normal 2 4 19 8 14 3" xfId="6401" xr:uid="{00000000-0005-0000-0000-0000F0180000}"/>
    <cellStyle name="Normal 2 4 19 8 15" xfId="6402" xr:uid="{00000000-0005-0000-0000-0000F1180000}"/>
    <cellStyle name="Normal 2 4 19 8 16" xfId="6403" xr:uid="{00000000-0005-0000-0000-0000F2180000}"/>
    <cellStyle name="Normal 2 4 19 8 2" xfId="6404" xr:uid="{00000000-0005-0000-0000-0000F3180000}"/>
    <cellStyle name="Normal 2 4 19 8 2 2" xfId="6405" xr:uid="{00000000-0005-0000-0000-0000F4180000}"/>
    <cellStyle name="Normal 2 4 19 8 2 3" xfId="6406" xr:uid="{00000000-0005-0000-0000-0000F5180000}"/>
    <cellStyle name="Normal 2 4 19 8 3" xfId="6407" xr:uid="{00000000-0005-0000-0000-0000F6180000}"/>
    <cellStyle name="Normal 2 4 19 8 3 2" xfId="6408" xr:uid="{00000000-0005-0000-0000-0000F7180000}"/>
    <cellStyle name="Normal 2 4 19 8 3 3" xfId="6409" xr:uid="{00000000-0005-0000-0000-0000F8180000}"/>
    <cellStyle name="Normal 2 4 19 8 4" xfId="6410" xr:uid="{00000000-0005-0000-0000-0000F9180000}"/>
    <cellStyle name="Normal 2 4 19 8 4 2" xfId="6411" xr:uid="{00000000-0005-0000-0000-0000FA180000}"/>
    <cellStyle name="Normal 2 4 19 8 4 3" xfId="6412" xr:uid="{00000000-0005-0000-0000-0000FB180000}"/>
    <cellStyle name="Normal 2 4 19 8 5" xfId="6413" xr:uid="{00000000-0005-0000-0000-0000FC180000}"/>
    <cellStyle name="Normal 2 4 19 8 5 2" xfId="6414" xr:uid="{00000000-0005-0000-0000-0000FD180000}"/>
    <cellStyle name="Normal 2 4 19 8 5 3" xfId="6415" xr:uid="{00000000-0005-0000-0000-0000FE180000}"/>
    <cellStyle name="Normal 2 4 19 8 6" xfId="6416" xr:uid="{00000000-0005-0000-0000-0000FF180000}"/>
    <cellStyle name="Normal 2 4 19 8 6 2" xfId="6417" xr:uid="{00000000-0005-0000-0000-000000190000}"/>
    <cellStyle name="Normal 2 4 19 8 6 3" xfId="6418" xr:uid="{00000000-0005-0000-0000-000001190000}"/>
    <cellStyle name="Normal 2 4 19 8 7" xfId="6419" xr:uid="{00000000-0005-0000-0000-000002190000}"/>
    <cellStyle name="Normal 2 4 19 8 7 2" xfId="6420" xr:uid="{00000000-0005-0000-0000-000003190000}"/>
    <cellStyle name="Normal 2 4 19 8 7 3" xfId="6421" xr:uid="{00000000-0005-0000-0000-000004190000}"/>
    <cellStyle name="Normal 2 4 19 8 8" xfId="6422" xr:uid="{00000000-0005-0000-0000-000005190000}"/>
    <cellStyle name="Normal 2 4 19 8 8 2" xfId="6423" xr:uid="{00000000-0005-0000-0000-000006190000}"/>
    <cellStyle name="Normal 2 4 19 8 8 3" xfId="6424" xr:uid="{00000000-0005-0000-0000-000007190000}"/>
    <cellStyle name="Normal 2 4 19 8 9" xfId="6425" xr:uid="{00000000-0005-0000-0000-000008190000}"/>
    <cellStyle name="Normal 2 4 19 8 9 2" xfId="6426" xr:uid="{00000000-0005-0000-0000-000009190000}"/>
    <cellStyle name="Normal 2 4 19 8 9 3" xfId="6427" xr:uid="{00000000-0005-0000-0000-00000A190000}"/>
    <cellStyle name="Normal 2 4 19 9" xfId="6428" xr:uid="{00000000-0005-0000-0000-00000B190000}"/>
    <cellStyle name="Normal 2 4 19 9 10" xfId="6429" xr:uid="{00000000-0005-0000-0000-00000C190000}"/>
    <cellStyle name="Normal 2 4 19 9 10 2" xfId="6430" xr:uid="{00000000-0005-0000-0000-00000D190000}"/>
    <cellStyle name="Normal 2 4 19 9 10 3" xfId="6431" xr:uid="{00000000-0005-0000-0000-00000E190000}"/>
    <cellStyle name="Normal 2 4 19 9 11" xfId="6432" xr:uid="{00000000-0005-0000-0000-00000F190000}"/>
    <cellStyle name="Normal 2 4 19 9 11 2" xfId="6433" xr:uid="{00000000-0005-0000-0000-000010190000}"/>
    <cellStyle name="Normal 2 4 19 9 11 3" xfId="6434" xr:uid="{00000000-0005-0000-0000-000011190000}"/>
    <cellStyle name="Normal 2 4 19 9 12" xfId="6435" xr:uid="{00000000-0005-0000-0000-000012190000}"/>
    <cellStyle name="Normal 2 4 19 9 12 2" xfId="6436" xr:uid="{00000000-0005-0000-0000-000013190000}"/>
    <cellStyle name="Normal 2 4 19 9 12 3" xfId="6437" xr:uid="{00000000-0005-0000-0000-000014190000}"/>
    <cellStyle name="Normal 2 4 19 9 13" xfId="6438" xr:uid="{00000000-0005-0000-0000-000015190000}"/>
    <cellStyle name="Normal 2 4 19 9 13 2" xfId="6439" xr:uid="{00000000-0005-0000-0000-000016190000}"/>
    <cellStyle name="Normal 2 4 19 9 13 3" xfId="6440" xr:uid="{00000000-0005-0000-0000-000017190000}"/>
    <cellStyle name="Normal 2 4 19 9 14" xfId="6441" xr:uid="{00000000-0005-0000-0000-000018190000}"/>
    <cellStyle name="Normal 2 4 19 9 14 2" xfId="6442" xr:uid="{00000000-0005-0000-0000-000019190000}"/>
    <cellStyle name="Normal 2 4 19 9 14 3" xfId="6443" xr:uid="{00000000-0005-0000-0000-00001A190000}"/>
    <cellStyle name="Normal 2 4 19 9 15" xfId="6444" xr:uid="{00000000-0005-0000-0000-00001B190000}"/>
    <cellStyle name="Normal 2 4 19 9 16" xfId="6445" xr:uid="{00000000-0005-0000-0000-00001C190000}"/>
    <cellStyle name="Normal 2 4 19 9 2" xfId="6446" xr:uid="{00000000-0005-0000-0000-00001D190000}"/>
    <cellStyle name="Normal 2 4 19 9 2 2" xfId="6447" xr:uid="{00000000-0005-0000-0000-00001E190000}"/>
    <cellStyle name="Normal 2 4 19 9 2 3" xfId="6448" xr:uid="{00000000-0005-0000-0000-00001F190000}"/>
    <cellStyle name="Normal 2 4 19 9 3" xfId="6449" xr:uid="{00000000-0005-0000-0000-000020190000}"/>
    <cellStyle name="Normal 2 4 19 9 3 2" xfId="6450" xr:uid="{00000000-0005-0000-0000-000021190000}"/>
    <cellStyle name="Normal 2 4 19 9 3 3" xfId="6451" xr:uid="{00000000-0005-0000-0000-000022190000}"/>
    <cellStyle name="Normal 2 4 19 9 4" xfId="6452" xr:uid="{00000000-0005-0000-0000-000023190000}"/>
    <cellStyle name="Normal 2 4 19 9 4 2" xfId="6453" xr:uid="{00000000-0005-0000-0000-000024190000}"/>
    <cellStyle name="Normal 2 4 19 9 4 3" xfId="6454" xr:uid="{00000000-0005-0000-0000-000025190000}"/>
    <cellStyle name="Normal 2 4 19 9 5" xfId="6455" xr:uid="{00000000-0005-0000-0000-000026190000}"/>
    <cellStyle name="Normal 2 4 19 9 5 2" xfId="6456" xr:uid="{00000000-0005-0000-0000-000027190000}"/>
    <cellStyle name="Normal 2 4 19 9 5 3" xfId="6457" xr:uid="{00000000-0005-0000-0000-000028190000}"/>
    <cellStyle name="Normal 2 4 19 9 6" xfId="6458" xr:uid="{00000000-0005-0000-0000-000029190000}"/>
    <cellStyle name="Normal 2 4 19 9 6 2" xfId="6459" xr:uid="{00000000-0005-0000-0000-00002A190000}"/>
    <cellStyle name="Normal 2 4 19 9 6 3" xfId="6460" xr:uid="{00000000-0005-0000-0000-00002B190000}"/>
    <cellStyle name="Normal 2 4 19 9 7" xfId="6461" xr:uid="{00000000-0005-0000-0000-00002C190000}"/>
    <cellStyle name="Normal 2 4 19 9 7 2" xfId="6462" xr:uid="{00000000-0005-0000-0000-00002D190000}"/>
    <cellStyle name="Normal 2 4 19 9 7 3" xfId="6463" xr:uid="{00000000-0005-0000-0000-00002E190000}"/>
    <cellStyle name="Normal 2 4 19 9 8" xfId="6464" xr:uid="{00000000-0005-0000-0000-00002F190000}"/>
    <cellStyle name="Normal 2 4 19 9 8 2" xfId="6465" xr:uid="{00000000-0005-0000-0000-000030190000}"/>
    <cellStyle name="Normal 2 4 19 9 8 3" xfId="6466" xr:uid="{00000000-0005-0000-0000-000031190000}"/>
    <cellStyle name="Normal 2 4 19 9 9" xfId="6467" xr:uid="{00000000-0005-0000-0000-000032190000}"/>
    <cellStyle name="Normal 2 4 19 9 9 2" xfId="6468" xr:uid="{00000000-0005-0000-0000-000033190000}"/>
    <cellStyle name="Normal 2 4 19 9 9 3" xfId="6469" xr:uid="{00000000-0005-0000-0000-000034190000}"/>
    <cellStyle name="Normal 2 4 2" xfId="6470" xr:uid="{00000000-0005-0000-0000-000035190000}"/>
    <cellStyle name="Normal 2 4 2 10" xfId="6471" xr:uid="{00000000-0005-0000-0000-000036190000}"/>
    <cellStyle name="Normal 2 4 2 11" xfId="6472" xr:uid="{00000000-0005-0000-0000-000037190000}"/>
    <cellStyle name="Normal 2 4 2 12" xfId="6473" xr:uid="{00000000-0005-0000-0000-000038190000}"/>
    <cellStyle name="Normal 2 4 2 13" xfId="6474" xr:uid="{00000000-0005-0000-0000-000039190000}"/>
    <cellStyle name="Normal 2 4 2 14" xfId="6475" xr:uid="{00000000-0005-0000-0000-00003A190000}"/>
    <cellStyle name="Normal 2 4 2 15" xfId="6476" xr:uid="{00000000-0005-0000-0000-00003B190000}"/>
    <cellStyle name="Normal 2 4 2 16" xfId="6477" xr:uid="{00000000-0005-0000-0000-00003C190000}"/>
    <cellStyle name="Normal 2 4 2 16 10" xfId="6478" xr:uid="{00000000-0005-0000-0000-00003D190000}"/>
    <cellStyle name="Normal 2 4 2 16 10 2" xfId="6479" xr:uid="{00000000-0005-0000-0000-00003E190000}"/>
    <cellStyle name="Normal 2 4 2 16 10 3" xfId="6480" xr:uid="{00000000-0005-0000-0000-00003F190000}"/>
    <cellStyle name="Normal 2 4 2 16 11" xfId="6481" xr:uid="{00000000-0005-0000-0000-000040190000}"/>
    <cellStyle name="Normal 2 4 2 16 11 2" xfId="6482" xr:uid="{00000000-0005-0000-0000-000041190000}"/>
    <cellStyle name="Normal 2 4 2 16 11 3" xfId="6483" xr:uid="{00000000-0005-0000-0000-000042190000}"/>
    <cellStyle name="Normal 2 4 2 16 12" xfId="6484" xr:uid="{00000000-0005-0000-0000-000043190000}"/>
    <cellStyle name="Normal 2 4 2 16 12 2" xfId="6485" xr:uid="{00000000-0005-0000-0000-000044190000}"/>
    <cellStyle name="Normal 2 4 2 16 12 3" xfId="6486" xr:uid="{00000000-0005-0000-0000-000045190000}"/>
    <cellStyle name="Normal 2 4 2 16 13" xfId="6487" xr:uid="{00000000-0005-0000-0000-000046190000}"/>
    <cellStyle name="Normal 2 4 2 16 13 2" xfId="6488" xr:uid="{00000000-0005-0000-0000-000047190000}"/>
    <cellStyle name="Normal 2 4 2 16 13 3" xfId="6489" xr:uid="{00000000-0005-0000-0000-000048190000}"/>
    <cellStyle name="Normal 2 4 2 16 14" xfId="6490" xr:uid="{00000000-0005-0000-0000-000049190000}"/>
    <cellStyle name="Normal 2 4 2 16 14 2" xfId="6491" xr:uid="{00000000-0005-0000-0000-00004A190000}"/>
    <cellStyle name="Normal 2 4 2 16 14 3" xfId="6492" xr:uid="{00000000-0005-0000-0000-00004B190000}"/>
    <cellStyle name="Normal 2 4 2 16 15" xfId="6493" xr:uid="{00000000-0005-0000-0000-00004C190000}"/>
    <cellStyle name="Normal 2 4 2 16 15 2" xfId="6494" xr:uid="{00000000-0005-0000-0000-00004D190000}"/>
    <cellStyle name="Normal 2 4 2 16 15 3" xfId="6495" xr:uid="{00000000-0005-0000-0000-00004E190000}"/>
    <cellStyle name="Normal 2 4 2 16 16" xfId="6496" xr:uid="{00000000-0005-0000-0000-00004F190000}"/>
    <cellStyle name="Normal 2 4 2 16 16 2" xfId="6497" xr:uid="{00000000-0005-0000-0000-000050190000}"/>
    <cellStyle name="Normal 2 4 2 16 16 3" xfId="6498" xr:uid="{00000000-0005-0000-0000-000051190000}"/>
    <cellStyle name="Normal 2 4 2 16 17" xfId="6499" xr:uid="{00000000-0005-0000-0000-000052190000}"/>
    <cellStyle name="Normal 2 4 2 16 17 2" xfId="6500" xr:uid="{00000000-0005-0000-0000-000053190000}"/>
    <cellStyle name="Normal 2 4 2 16 17 3" xfId="6501" xr:uid="{00000000-0005-0000-0000-000054190000}"/>
    <cellStyle name="Normal 2 4 2 16 18" xfId="6502" xr:uid="{00000000-0005-0000-0000-000055190000}"/>
    <cellStyle name="Normal 2 4 2 16 19" xfId="6503" xr:uid="{00000000-0005-0000-0000-000056190000}"/>
    <cellStyle name="Normal 2 4 2 16 2" xfId="6504" xr:uid="{00000000-0005-0000-0000-000057190000}"/>
    <cellStyle name="Normal 2 4 2 16 3" xfId="6505" xr:uid="{00000000-0005-0000-0000-000058190000}"/>
    <cellStyle name="Normal 2 4 2 16 4" xfId="6506" xr:uid="{00000000-0005-0000-0000-000059190000}"/>
    <cellStyle name="Normal 2 4 2 16 5" xfId="6507" xr:uid="{00000000-0005-0000-0000-00005A190000}"/>
    <cellStyle name="Normal 2 4 2 16 5 2" xfId="6508" xr:uid="{00000000-0005-0000-0000-00005B190000}"/>
    <cellStyle name="Normal 2 4 2 16 5 3" xfId="6509" xr:uid="{00000000-0005-0000-0000-00005C190000}"/>
    <cellStyle name="Normal 2 4 2 16 6" xfId="6510" xr:uid="{00000000-0005-0000-0000-00005D190000}"/>
    <cellStyle name="Normal 2 4 2 16 6 2" xfId="6511" xr:uid="{00000000-0005-0000-0000-00005E190000}"/>
    <cellStyle name="Normal 2 4 2 16 6 3" xfId="6512" xr:uid="{00000000-0005-0000-0000-00005F190000}"/>
    <cellStyle name="Normal 2 4 2 16 7" xfId="6513" xr:uid="{00000000-0005-0000-0000-000060190000}"/>
    <cellStyle name="Normal 2 4 2 16 7 2" xfId="6514" xr:uid="{00000000-0005-0000-0000-000061190000}"/>
    <cellStyle name="Normal 2 4 2 16 7 3" xfId="6515" xr:uid="{00000000-0005-0000-0000-000062190000}"/>
    <cellStyle name="Normal 2 4 2 16 8" xfId="6516" xr:uid="{00000000-0005-0000-0000-000063190000}"/>
    <cellStyle name="Normal 2 4 2 16 8 2" xfId="6517" xr:uid="{00000000-0005-0000-0000-000064190000}"/>
    <cellStyle name="Normal 2 4 2 16 8 3" xfId="6518" xr:uid="{00000000-0005-0000-0000-000065190000}"/>
    <cellStyle name="Normal 2 4 2 16 9" xfId="6519" xr:uid="{00000000-0005-0000-0000-000066190000}"/>
    <cellStyle name="Normal 2 4 2 16 9 2" xfId="6520" xr:uid="{00000000-0005-0000-0000-000067190000}"/>
    <cellStyle name="Normal 2 4 2 16 9 3" xfId="6521" xr:uid="{00000000-0005-0000-0000-000068190000}"/>
    <cellStyle name="Normal 2 4 2 17" xfId="6522" xr:uid="{00000000-0005-0000-0000-000069190000}"/>
    <cellStyle name="Normal 2 4 2 18" xfId="6523" xr:uid="{00000000-0005-0000-0000-00006A190000}"/>
    <cellStyle name="Normal 2 4 2 19" xfId="6524" xr:uid="{00000000-0005-0000-0000-00006B190000}"/>
    <cellStyle name="Normal 2 4 2 19 10" xfId="6525" xr:uid="{00000000-0005-0000-0000-00006C190000}"/>
    <cellStyle name="Normal 2 4 2 19 10 2" xfId="6526" xr:uid="{00000000-0005-0000-0000-00006D190000}"/>
    <cellStyle name="Normal 2 4 2 19 10 3" xfId="6527" xr:uid="{00000000-0005-0000-0000-00006E190000}"/>
    <cellStyle name="Normal 2 4 2 19 11" xfId="6528" xr:uid="{00000000-0005-0000-0000-00006F190000}"/>
    <cellStyle name="Normal 2 4 2 19 11 2" xfId="6529" xr:uid="{00000000-0005-0000-0000-000070190000}"/>
    <cellStyle name="Normal 2 4 2 19 11 3" xfId="6530" xr:uid="{00000000-0005-0000-0000-000071190000}"/>
    <cellStyle name="Normal 2 4 2 19 12" xfId="6531" xr:uid="{00000000-0005-0000-0000-000072190000}"/>
    <cellStyle name="Normal 2 4 2 19 12 2" xfId="6532" xr:uid="{00000000-0005-0000-0000-000073190000}"/>
    <cellStyle name="Normal 2 4 2 19 12 3" xfId="6533" xr:uid="{00000000-0005-0000-0000-000074190000}"/>
    <cellStyle name="Normal 2 4 2 19 13" xfId="6534" xr:uid="{00000000-0005-0000-0000-000075190000}"/>
    <cellStyle name="Normal 2 4 2 19 13 2" xfId="6535" xr:uid="{00000000-0005-0000-0000-000076190000}"/>
    <cellStyle name="Normal 2 4 2 19 13 3" xfId="6536" xr:uid="{00000000-0005-0000-0000-000077190000}"/>
    <cellStyle name="Normal 2 4 2 19 14" xfId="6537" xr:uid="{00000000-0005-0000-0000-000078190000}"/>
    <cellStyle name="Normal 2 4 2 19 14 2" xfId="6538" xr:uid="{00000000-0005-0000-0000-000079190000}"/>
    <cellStyle name="Normal 2 4 2 19 14 3" xfId="6539" xr:uid="{00000000-0005-0000-0000-00007A190000}"/>
    <cellStyle name="Normal 2 4 2 19 15" xfId="6540" xr:uid="{00000000-0005-0000-0000-00007B190000}"/>
    <cellStyle name="Normal 2 4 2 19 15 2" xfId="6541" xr:uid="{00000000-0005-0000-0000-00007C190000}"/>
    <cellStyle name="Normal 2 4 2 19 15 3" xfId="6542" xr:uid="{00000000-0005-0000-0000-00007D190000}"/>
    <cellStyle name="Normal 2 4 2 19 16" xfId="6543" xr:uid="{00000000-0005-0000-0000-00007E190000}"/>
    <cellStyle name="Normal 2 4 2 19 17" xfId="6544" xr:uid="{00000000-0005-0000-0000-00007F190000}"/>
    <cellStyle name="Normal 2 4 2 19 2" xfId="6545" xr:uid="{00000000-0005-0000-0000-000080190000}"/>
    <cellStyle name="Normal 2 4 2 19 2 10" xfId="6546" xr:uid="{00000000-0005-0000-0000-000081190000}"/>
    <cellStyle name="Normal 2 4 2 19 2 10 2" xfId="6547" xr:uid="{00000000-0005-0000-0000-000082190000}"/>
    <cellStyle name="Normal 2 4 2 19 2 10 3" xfId="6548" xr:uid="{00000000-0005-0000-0000-000083190000}"/>
    <cellStyle name="Normal 2 4 2 19 2 11" xfId="6549" xr:uid="{00000000-0005-0000-0000-000084190000}"/>
    <cellStyle name="Normal 2 4 2 19 2 11 2" xfId="6550" xr:uid="{00000000-0005-0000-0000-000085190000}"/>
    <cellStyle name="Normal 2 4 2 19 2 11 3" xfId="6551" xr:uid="{00000000-0005-0000-0000-000086190000}"/>
    <cellStyle name="Normal 2 4 2 19 2 12" xfId="6552" xr:uid="{00000000-0005-0000-0000-000087190000}"/>
    <cellStyle name="Normal 2 4 2 19 2 12 2" xfId="6553" xr:uid="{00000000-0005-0000-0000-000088190000}"/>
    <cellStyle name="Normal 2 4 2 19 2 12 3" xfId="6554" xr:uid="{00000000-0005-0000-0000-000089190000}"/>
    <cellStyle name="Normal 2 4 2 19 2 13" xfId="6555" xr:uid="{00000000-0005-0000-0000-00008A190000}"/>
    <cellStyle name="Normal 2 4 2 19 2 13 2" xfId="6556" xr:uid="{00000000-0005-0000-0000-00008B190000}"/>
    <cellStyle name="Normal 2 4 2 19 2 13 3" xfId="6557" xr:uid="{00000000-0005-0000-0000-00008C190000}"/>
    <cellStyle name="Normal 2 4 2 19 2 14" xfId="6558" xr:uid="{00000000-0005-0000-0000-00008D190000}"/>
    <cellStyle name="Normal 2 4 2 19 2 14 2" xfId="6559" xr:uid="{00000000-0005-0000-0000-00008E190000}"/>
    <cellStyle name="Normal 2 4 2 19 2 14 3" xfId="6560" xr:uid="{00000000-0005-0000-0000-00008F190000}"/>
    <cellStyle name="Normal 2 4 2 19 2 15" xfId="6561" xr:uid="{00000000-0005-0000-0000-000090190000}"/>
    <cellStyle name="Normal 2 4 2 19 2 16" xfId="6562" xr:uid="{00000000-0005-0000-0000-000091190000}"/>
    <cellStyle name="Normal 2 4 2 19 2 2" xfId="6563" xr:uid="{00000000-0005-0000-0000-000092190000}"/>
    <cellStyle name="Normal 2 4 2 19 2 2 2" xfId="6564" xr:uid="{00000000-0005-0000-0000-000093190000}"/>
    <cellStyle name="Normal 2 4 2 19 2 2 3" xfId="6565" xr:uid="{00000000-0005-0000-0000-000094190000}"/>
    <cellStyle name="Normal 2 4 2 19 2 3" xfId="6566" xr:uid="{00000000-0005-0000-0000-000095190000}"/>
    <cellStyle name="Normal 2 4 2 19 2 3 2" xfId="6567" xr:uid="{00000000-0005-0000-0000-000096190000}"/>
    <cellStyle name="Normal 2 4 2 19 2 3 3" xfId="6568" xr:uid="{00000000-0005-0000-0000-000097190000}"/>
    <cellStyle name="Normal 2 4 2 19 2 4" xfId="6569" xr:uid="{00000000-0005-0000-0000-000098190000}"/>
    <cellStyle name="Normal 2 4 2 19 2 4 2" xfId="6570" xr:uid="{00000000-0005-0000-0000-000099190000}"/>
    <cellStyle name="Normal 2 4 2 19 2 4 3" xfId="6571" xr:uid="{00000000-0005-0000-0000-00009A190000}"/>
    <cellStyle name="Normal 2 4 2 19 2 5" xfId="6572" xr:uid="{00000000-0005-0000-0000-00009B190000}"/>
    <cellStyle name="Normal 2 4 2 19 2 5 2" xfId="6573" xr:uid="{00000000-0005-0000-0000-00009C190000}"/>
    <cellStyle name="Normal 2 4 2 19 2 5 3" xfId="6574" xr:uid="{00000000-0005-0000-0000-00009D190000}"/>
    <cellStyle name="Normal 2 4 2 19 2 6" xfId="6575" xr:uid="{00000000-0005-0000-0000-00009E190000}"/>
    <cellStyle name="Normal 2 4 2 19 2 6 2" xfId="6576" xr:uid="{00000000-0005-0000-0000-00009F190000}"/>
    <cellStyle name="Normal 2 4 2 19 2 6 3" xfId="6577" xr:uid="{00000000-0005-0000-0000-0000A0190000}"/>
    <cellStyle name="Normal 2 4 2 19 2 7" xfId="6578" xr:uid="{00000000-0005-0000-0000-0000A1190000}"/>
    <cellStyle name="Normal 2 4 2 19 2 7 2" xfId="6579" xr:uid="{00000000-0005-0000-0000-0000A2190000}"/>
    <cellStyle name="Normal 2 4 2 19 2 7 3" xfId="6580" xr:uid="{00000000-0005-0000-0000-0000A3190000}"/>
    <cellStyle name="Normal 2 4 2 19 2 8" xfId="6581" xr:uid="{00000000-0005-0000-0000-0000A4190000}"/>
    <cellStyle name="Normal 2 4 2 19 2 8 2" xfId="6582" xr:uid="{00000000-0005-0000-0000-0000A5190000}"/>
    <cellStyle name="Normal 2 4 2 19 2 8 3" xfId="6583" xr:uid="{00000000-0005-0000-0000-0000A6190000}"/>
    <cellStyle name="Normal 2 4 2 19 2 9" xfId="6584" xr:uid="{00000000-0005-0000-0000-0000A7190000}"/>
    <cellStyle name="Normal 2 4 2 19 2 9 2" xfId="6585" xr:uid="{00000000-0005-0000-0000-0000A8190000}"/>
    <cellStyle name="Normal 2 4 2 19 2 9 3" xfId="6586" xr:uid="{00000000-0005-0000-0000-0000A9190000}"/>
    <cellStyle name="Normal 2 4 2 19 3" xfId="6587" xr:uid="{00000000-0005-0000-0000-0000AA190000}"/>
    <cellStyle name="Normal 2 4 2 19 3 2" xfId="6588" xr:uid="{00000000-0005-0000-0000-0000AB190000}"/>
    <cellStyle name="Normal 2 4 2 19 3 3" xfId="6589" xr:uid="{00000000-0005-0000-0000-0000AC190000}"/>
    <cellStyle name="Normal 2 4 2 19 4" xfId="6590" xr:uid="{00000000-0005-0000-0000-0000AD190000}"/>
    <cellStyle name="Normal 2 4 2 19 4 2" xfId="6591" xr:uid="{00000000-0005-0000-0000-0000AE190000}"/>
    <cellStyle name="Normal 2 4 2 19 4 3" xfId="6592" xr:uid="{00000000-0005-0000-0000-0000AF190000}"/>
    <cellStyle name="Normal 2 4 2 19 5" xfId="6593" xr:uid="{00000000-0005-0000-0000-0000B0190000}"/>
    <cellStyle name="Normal 2 4 2 19 5 2" xfId="6594" xr:uid="{00000000-0005-0000-0000-0000B1190000}"/>
    <cellStyle name="Normal 2 4 2 19 5 3" xfId="6595" xr:uid="{00000000-0005-0000-0000-0000B2190000}"/>
    <cellStyle name="Normal 2 4 2 19 6" xfId="6596" xr:uid="{00000000-0005-0000-0000-0000B3190000}"/>
    <cellStyle name="Normal 2 4 2 19 6 2" xfId="6597" xr:uid="{00000000-0005-0000-0000-0000B4190000}"/>
    <cellStyle name="Normal 2 4 2 19 6 3" xfId="6598" xr:uid="{00000000-0005-0000-0000-0000B5190000}"/>
    <cellStyle name="Normal 2 4 2 19 7" xfId="6599" xr:uid="{00000000-0005-0000-0000-0000B6190000}"/>
    <cellStyle name="Normal 2 4 2 19 7 2" xfId="6600" xr:uid="{00000000-0005-0000-0000-0000B7190000}"/>
    <cellStyle name="Normal 2 4 2 19 7 3" xfId="6601" xr:uid="{00000000-0005-0000-0000-0000B8190000}"/>
    <cellStyle name="Normal 2 4 2 19 8" xfId="6602" xr:uid="{00000000-0005-0000-0000-0000B9190000}"/>
    <cellStyle name="Normal 2 4 2 19 8 2" xfId="6603" xr:uid="{00000000-0005-0000-0000-0000BA190000}"/>
    <cellStyle name="Normal 2 4 2 19 8 3" xfId="6604" xr:uid="{00000000-0005-0000-0000-0000BB190000}"/>
    <cellStyle name="Normal 2 4 2 19 9" xfId="6605" xr:uid="{00000000-0005-0000-0000-0000BC190000}"/>
    <cellStyle name="Normal 2 4 2 19 9 2" xfId="6606" xr:uid="{00000000-0005-0000-0000-0000BD190000}"/>
    <cellStyle name="Normal 2 4 2 19 9 3" xfId="6607" xr:uid="{00000000-0005-0000-0000-0000BE190000}"/>
    <cellStyle name="Normal 2 4 2 2" xfId="6608" xr:uid="{00000000-0005-0000-0000-0000BF190000}"/>
    <cellStyle name="Normal 2 4 2 2 10" xfId="6609" xr:uid="{00000000-0005-0000-0000-0000C0190000}"/>
    <cellStyle name="Normal 2 4 2 2 11" xfId="6610" xr:uid="{00000000-0005-0000-0000-0000C1190000}"/>
    <cellStyle name="Normal 2 4 2 2 12" xfId="6611" xr:uid="{00000000-0005-0000-0000-0000C2190000}"/>
    <cellStyle name="Normal 2 4 2 2 13" xfId="6612" xr:uid="{00000000-0005-0000-0000-0000C3190000}"/>
    <cellStyle name="Normal 2 4 2 2 14" xfId="6613" xr:uid="{00000000-0005-0000-0000-0000C4190000}"/>
    <cellStyle name="Normal 2 4 2 2 2" xfId="6614" xr:uid="{00000000-0005-0000-0000-0000C5190000}"/>
    <cellStyle name="Normal 2 4 2 2 2 10" xfId="6615" xr:uid="{00000000-0005-0000-0000-0000C6190000}"/>
    <cellStyle name="Normal 2 4 2 2 2 11" xfId="6616" xr:uid="{00000000-0005-0000-0000-0000C7190000}"/>
    <cellStyle name="Normal 2 4 2 2 2 12" xfId="6617" xr:uid="{00000000-0005-0000-0000-0000C8190000}"/>
    <cellStyle name="Normal 2 4 2 2 2 13" xfId="6618" xr:uid="{00000000-0005-0000-0000-0000C9190000}"/>
    <cellStyle name="Normal 2 4 2 2 2 14" xfId="6619" xr:uid="{00000000-0005-0000-0000-0000CA190000}"/>
    <cellStyle name="Normal 2 4 2 2 2 15" xfId="6620" xr:uid="{00000000-0005-0000-0000-0000CB190000}"/>
    <cellStyle name="Normal 2 4 2 2 2 16" xfId="6621" xr:uid="{00000000-0005-0000-0000-0000CC190000}"/>
    <cellStyle name="Normal 2 4 2 2 2 17" xfId="6622" xr:uid="{00000000-0005-0000-0000-0000CD190000}"/>
    <cellStyle name="Normal 2 4 2 2 2 18" xfId="6623" xr:uid="{00000000-0005-0000-0000-0000CE190000}"/>
    <cellStyle name="Normal 2 4 2 2 2 19" xfId="6624" xr:uid="{00000000-0005-0000-0000-0000CF190000}"/>
    <cellStyle name="Normal 2 4 2 2 2 2" xfId="6625" xr:uid="{00000000-0005-0000-0000-0000D0190000}"/>
    <cellStyle name="Normal 2 4 2 2 2 2 2" xfId="6626" xr:uid="{00000000-0005-0000-0000-0000D1190000}"/>
    <cellStyle name="Normal 2 4 2 2 2 2 2 2" xfId="6627" xr:uid="{00000000-0005-0000-0000-0000D2190000}"/>
    <cellStyle name="Normal 2 4 2 2 2 2 2 3" xfId="6628" xr:uid="{00000000-0005-0000-0000-0000D3190000}"/>
    <cellStyle name="Normal 2 4 2 2 2 2 3" xfId="6629" xr:uid="{00000000-0005-0000-0000-0000D4190000}"/>
    <cellStyle name="Normal 2 4 2 2 2 2 4" xfId="6630" xr:uid="{00000000-0005-0000-0000-0000D5190000}"/>
    <cellStyle name="Normal 2 4 2 2 2 3" xfId="6631" xr:uid="{00000000-0005-0000-0000-0000D6190000}"/>
    <cellStyle name="Normal 2 4 2 2 2 4" xfId="6632" xr:uid="{00000000-0005-0000-0000-0000D7190000}"/>
    <cellStyle name="Normal 2 4 2 2 2 5" xfId="6633" xr:uid="{00000000-0005-0000-0000-0000D8190000}"/>
    <cellStyle name="Normal 2 4 2 2 2 6" xfId="6634" xr:uid="{00000000-0005-0000-0000-0000D9190000}"/>
    <cellStyle name="Normal 2 4 2 2 2 7" xfId="6635" xr:uid="{00000000-0005-0000-0000-0000DA190000}"/>
    <cellStyle name="Normal 2 4 2 2 2 7 2" xfId="6636" xr:uid="{00000000-0005-0000-0000-0000DB190000}"/>
    <cellStyle name="Normal 2 4 2 2 2 7 2 2" xfId="6637" xr:uid="{00000000-0005-0000-0000-0000DC190000}"/>
    <cellStyle name="Normal 2 4 2 2 2 7 2 3" xfId="6638" xr:uid="{00000000-0005-0000-0000-0000DD190000}"/>
    <cellStyle name="Normal 2 4 2 2 2 7 3" xfId="6639" xr:uid="{00000000-0005-0000-0000-0000DE190000}"/>
    <cellStyle name="Normal 2 4 2 2 2 8" xfId="6640" xr:uid="{00000000-0005-0000-0000-0000DF190000}"/>
    <cellStyle name="Normal 2 4 2 2 2 9" xfId="6641" xr:uid="{00000000-0005-0000-0000-0000E0190000}"/>
    <cellStyle name="Normal 2 4 2 2 3" xfId="6642" xr:uid="{00000000-0005-0000-0000-0000E1190000}"/>
    <cellStyle name="Normal 2 4 2 2 4" xfId="6643" xr:uid="{00000000-0005-0000-0000-0000E2190000}"/>
    <cellStyle name="Normal 2 4 2 2 5" xfId="6644" xr:uid="{00000000-0005-0000-0000-0000E3190000}"/>
    <cellStyle name="Normal 2 4 2 2 6" xfId="6645" xr:uid="{00000000-0005-0000-0000-0000E4190000}"/>
    <cellStyle name="Normal 2 4 2 2 7" xfId="6646" xr:uid="{00000000-0005-0000-0000-0000E5190000}"/>
    <cellStyle name="Normal 2 4 2 2 8" xfId="6647" xr:uid="{00000000-0005-0000-0000-0000E6190000}"/>
    <cellStyle name="Normal 2 4 2 2 9" xfId="6648" xr:uid="{00000000-0005-0000-0000-0000E7190000}"/>
    <cellStyle name="Normal 2 4 2 20" xfId="6649" xr:uid="{00000000-0005-0000-0000-0000E8190000}"/>
    <cellStyle name="Normal 2 4 2 20 10" xfId="6650" xr:uid="{00000000-0005-0000-0000-0000E9190000}"/>
    <cellStyle name="Normal 2 4 2 20 10 2" xfId="6651" xr:uid="{00000000-0005-0000-0000-0000EA190000}"/>
    <cellStyle name="Normal 2 4 2 20 10 3" xfId="6652" xr:uid="{00000000-0005-0000-0000-0000EB190000}"/>
    <cellStyle name="Normal 2 4 2 20 11" xfId="6653" xr:uid="{00000000-0005-0000-0000-0000EC190000}"/>
    <cellStyle name="Normal 2 4 2 20 11 2" xfId="6654" xr:uid="{00000000-0005-0000-0000-0000ED190000}"/>
    <cellStyle name="Normal 2 4 2 20 11 3" xfId="6655" xr:uid="{00000000-0005-0000-0000-0000EE190000}"/>
    <cellStyle name="Normal 2 4 2 20 12" xfId="6656" xr:uid="{00000000-0005-0000-0000-0000EF190000}"/>
    <cellStyle name="Normal 2 4 2 20 12 2" xfId="6657" xr:uid="{00000000-0005-0000-0000-0000F0190000}"/>
    <cellStyle name="Normal 2 4 2 20 12 3" xfId="6658" xr:uid="{00000000-0005-0000-0000-0000F1190000}"/>
    <cellStyle name="Normal 2 4 2 20 13" xfId="6659" xr:uid="{00000000-0005-0000-0000-0000F2190000}"/>
    <cellStyle name="Normal 2 4 2 20 13 2" xfId="6660" xr:uid="{00000000-0005-0000-0000-0000F3190000}"/>
    <cellStyle name="Normal 2 4 2 20 13 3" xfId="6661" xr:uid="{00000000-0005-0000-0000-0000F4190000}"/>
    <cellStyle name="Normal 2 4 2 20 14" xfId="6662" xr:uid="{00000000-0005-0000-0000-0000F5190000}"/>
    <cellStyle name="Normal 2 4 2 20 14 2" xfId="6663" xr:uid="{00000000-0005-0000-0000-0000F6190000}"/>
    <cellStyle name="Normal 2 4 2 20 14 3" xfId="6664" xr:uid="{00000000-0005-0000-0000-0000F7190000}"/>
    <cellStyle name="Normal 2 4 2 20 15" xfId="6665" xr:uid="{00000000-0005-0000-0000-0000F8190000}"/>
    <cellStyle name="Normal 2 4 2 20 15 2" xfId="6666" xr:uid="{00000000-0005-0000-0000-0000F9190000}"/>
    <cellStyle name="Normal 2 4 2 20 15 3" xfId="6667" xr:uid="{00000000-0005-0000-0000-0000FA190000}"/>
    <cellStyle name="Normal 2 4 2 20 16" xfId="6668" xr:uid="{00000000-0005-0000-0000-0000FB190000}"/>
    <cellStyle name="Normal 2 4 2 20 17" xfId="6669" xr:uid="{00000000-0005-0000-0000-0000FC190000}"/>
    <cellStyle name="Normal 2 4 2 20 2" xfId="6670" xr:uid="{00000000-0005-0000-0000-0000FD190000}"/>
    <cellStyle name="Normal 2 4 2 20 2 10" xfId="6671" xr:uid="{00000000-0005-0000-0000-0000FE190000}"/>
    <cellStyle name="Normal 2 4 2 20 2 10 2" xfId="6672" xr:uid="{00000000-0005-0000-0000-0000FF190000}"/>
    <cellStyle name="Normal 2 4 2 20 2 10 3" xfId="6673" xr:uid="{00000000-0005-0000-0000-0000001A0000}"/>
    <cellStyle name="Normal 2 4 2 20 2 11" xfId="6674" xr:uid="{00000000-0005-0000-0000-0000011A0000}"/>
    <cellStyle name="Normal 2 4 2 20 2 11 2" xfId="6675" xr:uid="{00000000-0005-0000-0000-0000021A0000}"/>
    <cellStyle name="Normal 2 4 2 20 2 11 3" xfId="6676" xr:uid="{00000000-0005-0000-0000-0000031A0000}"/>
    <cellStyle name="Normal 2 4 2 20 2 12" xfId="6677" xr:uid="{00000000-0005-0000-0000-0000041A0000}"/>
    <cellStyle name="Normal 2 4 2 20 2 12 2" xfId="6678" xr:uid="{00000000-0005-0000-0000-0000051A0000}"/>
    <cellStyle name="Normal 2 4 2 20 2 12 3" xfId="6679" xr:uid="{00000000-0005-0000-0000-0000061A0000}"/>
    <cellStyle name="Normal 2 4 2 20 2 13" xfId="6680" xr:uid="{00000000-0005-0000-0000-0000071A0000}"/>
    <cellStyle name="Normal 2 4 2 20 2 13 2" xfId="6681" xr:uid="{00000000-0005-0000-0000-0000081A0000}"/>
    <cellStyle name="Normal 2 4 2 20 2 13 3" xfId="6682" xr:uid="{00000000-0005-0000-0000-0000091A0000}"/>
    <cellStyle name="Normal 2 4 2 20 2 14" xfId="6683" xr:uid="{00000000-0005-0000-0000-00000A1A0000}"/>
    <cellStyle name="Normal 2 4 2 20 2 14 2" xfId="6684" xr:uid="{00000000-0005-0000-0000-00000B1A0000}"/>
    <cellStyle name="Normal 2 4 2 20 2 14 3" xfId="6685" xr:uid="{00000000-0005-0000-0000-00000C1A0000}"/>
    <cellStyle name="Normal 2 4 2 20 2 15" xfId="6686" xr:uid="{00000000-0005-0000-0000-00000D1A0000}"/>
    <cellStyle name="Normal 2 4 2 20 2 16" xfId="6687" xr:uid="{00000000-0005-0000-0000-00000E1A0000}"/>
    <cellStyle name="Normal 2 4 2 20 2 2" xfId="6688" xr:uid="{00000000-0005-0000-0000-00000F1A0000}"/>
    <cellStyle name="Normal 2 4 2 20 2 2 2" xfId="6689" xr:uid="{00000000-0005-0000-0000-0000101A0000}"/>
    <cellStyle name="Normal 2 4 2 20 2 2 3" xfId="6690" xr:uid="{00000000-0005-0000-0000-0000111A0000}"/>
    <cellStyle name="Normal 2 4 2 20 2 3" xfId="6691" xr:uid="{00000000-0005-0000-0000-0000121A0000}"/>
    <cellStyle name="Normal 2 4 2 20 2 3 2" xfId="6692" xr:uid="{00000000-0005-0000-0000-0000131A0000}"/>
    <cellStyle name="Normal 2 4 2 20 2 3 3" xfId="6693" xr:uid="{00000000-0005-0000-0000-0000141A0000}"/>
    <cellStyle name="Normal 2 4 2 20 2 4" xfId="6694" xr:uid="{00000000-0005-0000-0000-0000151A0000}"/>
    <cellStyle name="Normal 2 4 2 20 2 4 2" xfId="6695" xr:uid="{00000000-0005-0000-0000-0000161A0000}"/>
    <cellStyle name="Normal 2 4 2 20 2 4 3" xfId="6696" xr:uid="{00000000-0005-0000-0000-0000171A0000}"/>
    <cellStyle name="Normal 2 4 2 20 2 5" xfId="6697" xr:uid="{00000000-0005-0000-0000-0000181A0000}"/>
    <cellStyle name="Normal 2 4 2 20 2 5 2" xfId="6698" xr:uid="{00000000-0005-0000-0000-0000191A0000}"/>
    <cellStyle name="Normal 2 4 2 20 2 5 3" xfId="6699" xr:uid="{00000000-0005-0000-0000-00001A1A0000}"/>
    <cellStyle name="Normal 2 4 2 20 2 6" xfId="6700" xr:uid="{00000000-0005-0000-0000-00001B1A0000}"/>
    <cellStyle name="Normal 2 4 2 20 2 6 2" xfId="6701" xr:uid="{00000000-0005-0000-0000-00001C1A0000}"/>
    <cellStyle name="Normal 2 4 2 20 2 6 3" xfId="6702" xr:uid="{00000000-0005-0000-0000-00001D1A0000}"/>
    <cellStyle name="Normal 2 4 2 20 2 7" xfId="6703" xr:uid="{00000000-0005-0000-0000-00001E1A0000}"/>
    <cellStyle name="Normal 2 4 2 20 2 7 2" xfId="6704" xr:uid="{00000000-0005-0000-0000-00001F1A0000}"/>
    <cellStyle name="Normal 2 4 2 20 2 7 3" xfId="6705" xr:uid="{00000000-0005-0000-0000-0000201A0000}"/>
    <cellStyle name="Normal 2 4 2 20 2 8" xfId="6706" xr:uid="{00000000-0005-0000-0000-0000211A0000}"/>
    <cellStyle name="Normal 2 4 2 20 2 8 2" xfId="6707" xr:uid="{00000000-0005-0000-0000-0000221A0000}"/>
    <cellStyle name="Normal 2 4 2 20 2 8 3" xfId="6708" xr:uid="{00000000-0005-0000-0000-0000231A0000}"/>
    <cellStyle name="Normal 2 4 2 20 2 9" xfId="6709" xr:uid="{00000000-0005-0000-0000-0000241A0000}"/>
    <cellStyle name="Normal 2 4 2 20 2 9 2" xfId="6710" xr:uid="{00000000-0005-0000-0000-0000251A0000}"/>
    <cellStyle name="Normal 2 4 2 20 2 9 3" xfId="6711" xr:uid="{00000000-0005-0000-0000-0000261A0000}"/>
    <cellStyle name="Normal 2 4 2 20 3" xfId="6712" xr:uid="{00000000-0005-0000-0000-0000271A0000}"/>
    <cellStyle name="Normal 2 4 2 20 3 2" xfId="6713" xr:uid="{00000000-0005-0000-0000-0000281A0000}"/>
    <cellStyle name="Normal 2 4 2 20 3 3" xfId="6714" xr:uid="{00000000-0005-0000-0000-0000291A0000}"/>
    <cellStyle name="Normal 2 4 2 20 4" xfId="6715" xr:uid="{00000000-0005-0000-0000-00002A1A0000}"/>
    <cellStyle name="Normal 2 4 2 20 4 2" xfId="6716" xr:uid="{00000000-0005-0000-0000-00002B1A0000}"/>
    <cellStyle name="Normal 2 4 2 20 4 3" xfId="6717" xr:uid="{00000000-0005-0000-0000-00002C1A0000}"/>
    <cellStyle name="Normal 2 4 2 20 5" xfId="6718" xr:uid="{00000000-0005-0000-0000-00002D1A0000}"/>
    <cellStyle name="Normal 2 4 2 20 5 2" xfId="6719" xr:uid="{00000000-0005-0000-0000-00002E1A0000}"/>
    <cellStyle name="Normal 2 4 2 20 5 3" xfId="6720" xr:uid="{00000000-0005-0000-0000-00002F1A0000}"/>
    <cellStyle name="Normal 2 4 2 20 6" xfId="6721" xr:uid="{00000000-0005-0000-0000-0000301A0000}"/>
    <cellStyle name="Normal 2 4 2 20 6 2" xfId="6722" xr:uid="{00000000-0005-0000-0000-0000311A0000}"/>
    <cellStyle name="Normal 2 4 2 20 6 3" xfId="6723" xr:uid="{00000000-0005-0000-0000-0000321A0000}"/>
    <cellStyle name="Normal 2 4 2 20 7" xfId="6724" xr:uid="{00000000-0005-0000-0000-0000331A0000}"/>
    <cellStyle name="Normal 2 4 2 20 7 2" xfId="6725" xr:uid="{00000000-0005-0000-0000-0000341A0000}"/>
    <cellStyle name="Normal 2 4 2 20 7 3" xfId="6726" xr:uid="{00000000-0005-0000-0000-0000351A0000}"/>
    <cellStyle name="Normal 2 4 2 20 8" xfId="6727" xr:uid="{00000000-0005-0000-0000-0000361A0000}"/>
    <cellStyle name="Normal 2 4 2 20 8 2" xfId="6728" xr:uid="{00000000-0005-0000-0000-0000371A0000}"/>
    <cellStyle name="Normal 2 4 2 20 8 3" xfId="6729" xr:uid="{00000000-0005-0000-0000-0000381A0000}"/>
    <cellStyle name="Normal 2 4 2 20 9" xfId="6730" xr:uid="{00000000-0005-0000-0000-0000391A0000}"/>
    <cellStyle name="Normal 2 4 2 20 9 2" xfId="6731" xr:uid="{00000000-0005-0000-0000-00003A1A0000}"/>
    <cellStyle name="Normal 2 4 2 20 9 3" xfId="6732" xr:uid="{00000000-0005-0000-0000-00003B1A0000}"/>
    <cellStyle name="Normal 2 4 2 21" xfId="6733" xr:uid="{00000000-0005-0000-0000-00003C1A0000}"/>
    <cellStyle name="Normal 2 4 2 21 10" xfId="6734" xr:uid="{00000000-0005-0000-0000-00003D1A0000}"/>
    <cellStyle name="Normal 2 4 2 21 10 2" xfId="6735" xr:uid="{00000000-0005-0000-0000-00003E1A0000}"/>
    <cellStyle name="Normal 2 4 2 21 10 3" xfId="6736" xr:uid="{00000000-0005-0000-0000-00003F1A0000}"/>
    <cellStyle name="Normal 2 4 2 21 11" xfId="6737" xr:uid="{00000000-0005-0000-0000-0000401A0000}"/>
    <cellStyle name="Normal 2 4 2 21 11 2" xfId="6738" xr:uid="{00000000-0005-0000-0000-0000411A0000}"/>
    <cellStyle name="Normal 2 4 2 21 11 3" xfId="6739" xr:uid="{00000000-0005-0000-0000-0000421A0000}"/>
    <cellStyle name="Normal 2 4 2 21 12" xfId="6740" xr:uid="{00000000-0005-0000-0000-0000431A0000}"/>
    <cellStyle name="Normal 2 4 2 21 12 2" xfId="6741" xr:uid="{00000000-0005-0000-0000-0000441A0000}"/>
    <cellStyle name="Normal 2 4 2 21 12 3" xfId="6742" xr:uid="{00000000-0005-0000-0000-0000451A0000}"/>
    <cellStyle name="Normal 2 4 2 21 13" xfId="6743" xr:uid="{00000000-0005-0000-0000-0000461A0000}"/>
    <cellStyle name="Normal 2 4 2 21 13 2" xfId="6744" xr:uid="{00000000-0005-0000-0000-0000471A0000}"/>
    <cellStyle name="Normal 2 4 2 21 13 3" xfId="6745" xr:uid="{00000000-0005-0000-0000-0000481A0000}"/>
    <cellStyle name="Normal 2 4 2 21 14" xfId="6746" xr:uid="{00000000-0005-0000-0000-0000491A0000}"/>
    <cellStyle name="Normal 2 4 2 21 14 2" xfId="6747" xr:uid="{00000000-0005-0000-0000-00004A1A0000}"/>
    <cellStyle name="Normal 2 4 2 21 14 3" xfId="6748" xr:uid="{00000000-0005-0000-0000-00004B1A0000}"/>
    <cellStyle name="Normal 2 4 2 21 15" xfId="6749" xr:uid="{00000000-0005-0000-0000-00004C1A0000}"/>
    <cellStyle name="Normal 2 4 2 21 15 2" xfId="6750" xr:uid="{00000000-0005-0000-0000-00004D1A0000}"/>
    <cellStyle name="Normal 2 4 2 21 15 3" xfId="6751" xr:uid="{00000000-0005-0000-0000-00004E1A0000}"/>
    <cellStyle name="Normal 2 4 2 21 16" xfId="6752" xr:uid="{00000000-0005-0000-0000-00004F1A0000}"/>
    <cellStyle name="Normal 2 4 2 21 17" xfId="6753" xr:uid="{00000000-0005-0000-0000-0000501A0000}"/>
    <cellStyle name="Normal 2 4 2 21 2" xfId="6754" xr:uid="{00000000-0005-0000-0000-0000511A0000}"/>
    <cellStyle name="Normal 2 4 2 21 2 10" xfId="6755" xr:uid="{00000000-0005-0000-0000-0000521A0000}"/>
    <cellStyle name="Normal 2 4 2 21 2 10 2" xfId="6756" xr:uid="{00000000-0005-0000-0000-0000531A0000}"/>
    <cellStyle name="Normal 2 4 2 21 2 10 3" xfId="6757" xr:uid="{00000000-0005-0000-0000-0000541A0000}"/>
    <cellStyle name="Normal 2 4 2 21 2 11" xfId="6758" xr:uid="{00000000-0005-0000-0000-0000551A0000}"/>
    <cellStyle name="Normal 2 4 2 21 2 11 2" xfId="6759" xr:uid="{00000000-0005-0000-0000-0000561A0000}"/>
    <cellStyle name="Normal 2 4 2 21 2 11 3" xfId="6760" xr:uid="{00000000-0005-0000-0000-0000571A0000}"/>
    <cellStyle name="Normal 2 4 2 21 2 12" xfId="6761" xr:uid="{00000000-0005-0000-0000-0000581A0000}"/>
    <cellStyle name="Normal 2 4 2 21 2 12 2" xfId="6762" xr:uid="{00000000-0005-0000-0000-0000591A0000}"/>
    <cellStyle name="Normal 2 4 2 21 2 12 3" xfId="6763" xr:uid="{00000000-0005-0000-0000-00005A1A0000}"/>
    <cellStyle name="Normal 2 4 2 21 2 13" xfId="6764" xr:uid="{00000000-0005-0000-0000-00005B1A0000}"/>
    <cellStyle name="Normal 2 4 2 21 2 13 2" xfId="6765" xr:uid="{00000000-0005-0000-0000-00005C1A0000}"/>
    <cellStyle name="Normal 2 4 2 21 2 13 3" xfId="6766" xr:uid="{00000000-0005-0000-0000-00005D1A0000}"/>
    <cellStyle name="Normal 2 4 2 21 2 14" xfId="6767" xr:uid="{00000000-0005-0000-0000-00005E1A0000}"/>
    <cellStyle name="Normal 2 4 2 21 2 14 2" xfId="6768" xr:uid="{00000000-0005-0000-0000-00005F1A0000}"/>
    <cellStyle name="Normal 2 4 2 21 2 14 3" xfId="6769" xr:uid="{00000000-0005-0000-0000-0000601A0000}"/>
    <cellStyle name="Normal 2 4 2 21 2 15" xfId="6770" xr:uid="{00000000-0005-0000-0000-0000611A0000}"/>
    <cellStyle name="Normal 2 4 2 21 2 16" xfId="6771" xr:uid="{00000000-0005-0000-0000-0000621A0000}"/>
    <cellStyle name="Normal 2 4 2 21 2 2" xfId="6772" xr:uid="{00000000-0005-0000-0000-0000631A0000}"/>
    <cellStyle name="Normal 2 4 2 21 2 2 2" xfId="6773" xr:uid="{00000000-0005-0000-0000-0000641A0000}"/>
    <cellStyle name="Normal 2 4 2 21 2 2 3" xfId="6774" xr:uid="{00000000-0005-0000-0000-0000651A0000}"/>
    <cellStyle name="Normal 2 4 2 21 2 3" xfId="6775" xr:uid="{00000000-0005-0000-0000-0000661A0000}"/>
    <cellStyle name="Normal 2 4 2 21 2 3 2" xfId="6776" xr:uid="{00000000-0005-0000-0000-0000671A0000}"/>
    <cellStyle name="Normal 2 4 2 21 2 3 3" xfId="6777" xr:uid="{00000000-0005-0000-0000-0000681A0000}"/>
    <cellStyle name="Normal 2 4 2 21 2 4" xfId="6778" xr:uid="{00000000-0005-0000-0000-0000691A0000}"/>
    <cellStyle name="Normal 2 4 2 21 2 4 2" xfId="6779" xr:uid="{00000000-0005-0000-0000-00006A1A0000}"/>
    <cellStyle name="Normal 2 4 2 21 2 4 3" xfId="6780" xr:uid="{00000000-0005-0000-0000-00006B1A0000}"/>
    <cellStyle name="Normal 2 4 2 21 2 5" xfId="6781" xr:uid="{00000000-0005-0000-0000-00006C1A0000}"/>
    <cellStyle name="Normal 2 4 2 21 2 5 2" xfId="6782" xr:uid="{00000000-0005-0000-0000-00006D1A0000}"/>
    <cellStyle name="Normal 2 4 2 21 2 5 3" xfId="6783" xr:uid="{00000000-0005-0000-0000-00006E1A0000}"/>
    <cellStyle name="Normal 2 4 2 21 2 6" xfId="6784" xr:uid="{00000000-0005-0000-0000-00006F1A0000}"/>
    <cellStyle name="Normal 2 4 2 21 2 6 2" xfId="6785" xr:uid="{00000000-0005-0000-0000-0000701A0000}"/>
    <cellStyle name="Normal 2 4 2 21 2 6 3" xfId="6786" xr:uid="{00000000-0005-0000-0000-0000711A0000}"/>
    <cellStyle name="Normal 2 4 2 21 2 7" xfId="6787" xr:uid="{00000000-0005-0000-0000-0000721A0000}"/>
    <cellStyle name="Normal 2 4 2 21 2 7 2" xfId="6788" xr:uid="{00000000-0005-0000-0000-0000731A0000}"/>
    <cellStyle name="Normal 2 4 2 21 2 7 3" xfId="6789" xr:uid="{00000000-0005-0000-0000-0000741A0000}"/>
    <cellStyle name="Normal 2 4 2 21 2 8" xfId="6790" xr:uid="{00000000-0005-0000-0000-0000751A0000}"/>
    <cellStyle name="Normal 2 4 2 21 2 8 2" xfId="6791" xr:uid="{00000000-0005-0000-0000-0000761A0000}"/>
    <cellStyle name="Normal 2 4 2 21 2 8 3" xfId="6792" xr:uid="{00000000-0005-0000-0000-0000771A0000}"/>
    <cellStyle name="Normal 2 4 2 21 2 9" xfId="6793" xr:uid="{00000000-0005-0000-0000-0000781A0000}"/>
    <cellStyle name="Normal 2 4 2 21 2 9 2" xfId="6794" xr:uid="{00000000-0005-0000-0000-0000791A0000}"/>
    <cellStyle name="Normal 2 4 2 21 2 9 3" xfId="6795" xr:uid="{00000000-0005-0000-0000-00007A1A0000}"/>
    <cellStyle name="Normal 2 4 2 21 3" xfId="6796" xr:uid="{00000000-0005-0000-0000-00007B1A0000}"/>
    <cellStyle name="Normal 2 4 2 21 3 2" xfId="6797" xr:uid="{00000000-0005-0000-0000-00007C1A0000}"/>
    <cellStyle name="Normal 2 4 2 21 3 3" xfId="6798" xr:uid="{00000000-0005-0000-0000-00007D1A0000}"/>
    <cellStyle name="Normal 2 4 2 21 4" xfId="6799" xr:uid="{00000000-0005-0000-0000-00007E1A0000}"/>
    <cellStyle name="Normal 2 4 2 21 4 2" xfId="6800" xr:uid="{00000000-0005-0000-0000-00007F1A0000}"/>
    <cellStyle name="Normal 2 4 2 21 4 3" xfId="6801" xr:uid="{00000000-0005-0000-0000-0000801A0000}"/>
    <cellStyle name="Normal 2 4 2 21 5" xfId="6802" xr:uid="{00000000-0005-0000-0000-0000811A0000}"/>
    <cellStyle name="Normal 2 4 2 21 5 2" xfId="6803" xr:uid="{00000000-0005-0000-0000-0000821A0000}"/>
    <cellStyle name="Normal 2 4 2 21 5 3" xfId="6804" xr:uid="{00000000-0005-0000-0000-0000831A0000}"/>
    <cellStyle name="Normal 2 4 2 21 6" xfId="6805" xr:uid="{00000000-0005-0000-0000-0000841A0000}"/>
    <cellStyle name="Normal 2 4 2 21 6 2" xfId="6806" xr:uid="{00000000-0005-0000-0000-0000851A0000}"/>
    <cellStyle name="Normal 2 4 2 21 6 3" xfId="6807" xr:uid="{00000000-0005-0000-0000-0000861A0000}"/>
    <cellStyle name="Normal 2 4 2 21 7" xfId="6808" xr:uid="{00000000-0005-0000-0000-0000871A0000}"/>
    <cellStyle name="Normal 2 4 2 21 7 2" xfId="6809" xr:uid="{00000000-0005-0000-0000-0000881A0000}"/>
    <cellStyle name="Normal 2 4 2 21 7 3" xfId="6810" xr:uid="{00000000-0005-0000-0000-0000891A0000}"/>
    <cellStyle name="Normal 2 4 2 21 8" xfId="6811" xr:uid="{00000000-0005-0000-0000-00008A1A0000}"/>
    <cellStyle name="Normal 2 4 2 21 8 2" xfId="6812" xr:uid="{00000000-0005-0000-0000-00008B1A0000}"/>
    <cellStyle name="Normal 2 4 2 21 8 3" xfId="6813" xr:uid="{00000000-0005-0000-0000-00008C1A0000}"/>
    <cellStyle name="Normal 2 4 2 21 9" xfId="6814" xr:uid="{00000000-0005-0000-0000-00008D1A0000}"/>
    <cellStyle name="Normal 2 4 2 21 9 2" xfId="6815" xr:uid="{00000000-0005-0000-0000-00008E1A0000}"/>
    <cellStyle name="Normal 2 4 2 21 9 3" xfId="6816" xr:uid="{00000000-0005-0000-0000-00008F1A0000}"/>
    <cellStyle name="Normal 2 4 2 22" xfId="6817" xr:uid="{00000000-0005-0000-0000-0000901A0000}"/>
    <cellStyle name="Normal 2 4 2 22 10" xfId="6818" xr:uid="{00000000-0005-0000-0000-0000911A0000}"/>
    <cellStyle name="Normal 2 4 2 22 10 2" xfId="6819" xr:uid="{00000000-0005-0000-0000-0000921A0000}"/>
    <cellStyle name="Normal 2 4 2 22 10 3" xfId="6820" xr:uid="{00000000-0005-0000-0000-0000931A0000}"/>
    <cellStyle name="Normal 2 4 2 22 11" xfId="6821" xr:uid="{00000000-0005-0000-0000-0000941A0000}"/>
    <cellStyle name="Normal 2 4 2 22 11 2" xfId="6822" xr:uid="{00000000-0005-0000-0000-0000951A0000}"/>
    <cellStyle name="Normal 2 4 2 22 11 3" xfId="6823" xr:uid="{00000000-0005-0000-0000-0000961A0000}"/>
    <cellStyle name="Normal 2 4 2 22 12" xfId="6824" xr:uid="{00000000-0005-0000-0000-0000971A0000}"/>
    <cellStyle name="Normal 2 4 2 22 12 2" xfId="6825" xr:uid="{00000000-0005-0000-0000-0000981A0000}"/>
    <cellStyle name="Normal 2 4 2 22 12 3" xfId="6826" xr:uid="{00000000-0005-0000-0000-0000991A0000}"/>
    <cellStyle name="Normal 2 4 2 22 13" xfId="6827" xr:uid="{00000000-0005-0000-0000-00009A1A0000}"/>
    <cellStyle name="Normal 2 4 2 22 13 2" xfId="6828" xr:uid="{00000000-0005-0000-0000-00009B1A0000}"/>
    <cellStyle name="Normal 2 4 2 22 13 3" xfId="6829" xr:uid="{00000000-0005-0000-0000-00009C1A0000}"/>
    <cellStyle name="Normal 2 4 2 22 14" xfId="6830" xr:uid="{00000000-0005-0000-0000-00009D1A0000}"/>
    <cellStyle name="Normal 2 4 2 22 14 2" xfId="6831" xr:uid="{00000000-0005-0000-0000-00009E1A0000}"/>
    <cellStyle name="Normal 2 4 2 22 14 3" xfId="6832" xr:uid="{00000000-0005-0000-0000-00009F1A0000}"/>
    <cellStyle name="Normal 2 4 2 22 15" xfId="6833" xr:uid="{00000000-0005-0000-0000-0000A01A0000}"/>
    <cellStyle name="Normal 2 4 2 22 16" xfId="6834" xr:uid="{00000000-0005-0000-0000-0000A11A0000}"/>
    <cellStyle name="Normal 2 4 2 22 2" xfId="6835" xr:uid="{00000000-0005-0000-0000-0000A21A0000}"/>
    <cellStyle name="Normal 2 4 2 22 2 2" xfId="6836" xr:uid="{00000000-0005-0000-0000-0000A31A0000}"/>
    <cellStyle name="Normal 2 4 2 22 2 3" xfId="6837" xr:uid="{00000000-0005-0000-0000-0000A41A0000}"/>
    <cellStyle name="Normal 2 4 2 22 3" xfId="6838" xr:uid="{00000000-0005-0000-0000-0000A51A0000}"/>
    <cellStyle name="Normal 2 4 2 22 3 2" xfId="6839" xr:uid="{00000000-0005-0000-0000-0000A61A0000}"/>
    <cellStyle name="Normal 2 4 2 22 3 3" xfId="6840" xr:uid="{00000000-0005-0000-0000-0000A71A0000}"/>
    <cellStyle name="Normal 2 4 2 22 4" xfId="6841" xr:uid="{00000000-0005-0000-0000-0000A81A0000}"/>
    <cellStyle name="Normal 2 4 2 22 4 2" xfId="6842" xr:uid="{00000000-0005-0000-0000-0000A91A0000}"/>
    <cellStyle name="Normal 2 4 2 22 4 3" xfId="6843" xr:uid="{00000000-0005-0000-0000-0000AA1A0000}"/>
    <cellStyle name="Normal 2 4 2 22 5" xfId="6844" xr:uid="{00000000-0005-0000-0000-0000AB1A0000}"/>
    <cellStyle name="Normal 2 4 2 22 5 2" xfId="6845" xr:uid="{00000000-0005-0000-0000-0000AC1A0000}"/>
    <cellStyle name="Normal 2 4 2 22 5 3" xfId="6846" xr:uid="{00000000-0005-0000-0000-0000AD1A0000}"/>
    <cellStyle name="Normal 2 4 2 22 6" xfId="6847" xr:uid="{00000000-0005-0000-0000-0000AE1A0000}"/>
    <cellStyle name="Normal 2 4 2 22 6 2" xfId="6848" xr:uid="{00000000-0005-0000-0000-0000AF1A0000}"/>
    <cellStyle name="Normal 2 4 2 22 6 3" xfId="6849" xr:uid="{00000000-0005-0000-0000-0000B01A0000}"/>
    <cellStyle name="Normal 2 4 2 22 7" xfId="6850" xr:uid="{00000000-0005-0000-0000-0000B11A0000}"/>
    <cellStyle name="Normal 2 4 2 22 7 2" xfId="6851" xr:uid="{00000000-0005-0000-0000-0000B21A0000}"/>
    <cellStyle name="Normal 2 4 2 22 7 3" xfId="6852" xr:uid="{00000000-0005-0000-0000-0000B31A0000}"/>
    <cellStyle name="Normal 2 4 2 22 8" xfId="6853" xr:uid="{00000000-0005-0000-0000-0000B41A0000}"/>
    <cellStyle name="Normal 2 4 2 22 8 2" xfId="6854" xr:uid="{00000000-0005-0000-0000-0000B51A0000}"/>
    <cellStyle name="Normal 2 4 2 22 8 3" xfId="6855" xr:uid="{00000000-0005-0000-0000-0000B61A0000}"/>
    <cellStyle name="Normal 2 4 2 22 9" xfId="6856" xr:uid="{00000000-0005-0000-0000-0000B71A0000}"/>
    <cellStyle name="Normal 2 4 2 22 9 2" xfId="6857" xr:uid="{00000000-0005-0000-0000-0000B81A0000}"/>
    <cellStyle name="Normal 2 4 2 22 9 3" xfId="6858" xr:uid="{00000000-0005-0000-0000-0000B91A0000}"/>
    <cellStyle name="Normal 2 4 2 23" xfId="6859" xr:uid="{00000000-0005-0000-0000-0000BA1A0000}"/>
    <cellStyle name="Normal 2 4 2 23 10" xfId="6860" xr:uid="{00000000-0005-0000-0000-0000BB1A0000}"/>
    <cellStyle name="Normal 2 4 2 23 10 2" xfId="6861" xr:uid="{00000000-0005-0000-0000-0000BC1A0000}"/>
    <cellStyle name="Normal 2 4 2 23 10 3" xfId="6862" xr:uid="{00000000-0005-0000-0000-0000BD1A0000}"/>
    <cellStyle name="Normal 2 4 2 23 11" xfId="6863" xr:uid="{00000000-0005-0000-0000-0000BE1A0000}"/>
    <cellStyle name="Normal 2 4 2 23 11 2" xfId="6864" xr:uid="{00000000-0005-0000-0000-0000BF1A0000}"/>
    <cellStyle name="Normal 2 4 2 23 11 3" xfId="6865" xr:uid="{00000000-0005-0000-0000-0000C01A0000}"/>
    <cellStyle name="Normal 2 4 2 23 12" xfId="6866" xr:uid="{00000000-0005-0000-0000-0000C11A0000}"/>
    <cellStyle name="Normal 2 4 2 23 12 2" xfId="6867" xr:uid="{00000000-0005-0000-0000-0000C21A0000}"/>
    <cellStyle name="Normal 2 4 2 23 12 3" xfId="6868" xr:uid="{00000000-0005-0000-0000-0000C31A0000}"/>
    <cellStyle name="Normal 2 4 2 23 13" xfId="6869" xr:uid="{00000000-0005-0000-0000-0000C41A0000}"/>
    <cellStyle name="Normal 2 4 2 23 13 2" xfId="6870" xr:uid="{00000000-0005-0000-0000-0000C51A0000}"/>
    <cellStyle name="Normal 2 4 2 23 13 3" xfId="6871" xr:uid="{00000000-0005-0000-0000-0000C61A0000}"/>
    <cellStyle name="Normal 2 4 2 23 14" xfId="6872" xr:uid="{00000000-0005-0000-0000-0000C71A0000}"/>
    <cellStyle name="Normal 2 4 2 23 14 2" xfId="6873" xr:uid="{00000000-0005-0000-0000-0000C81A0000}"/>
    <cellStyle name="Normal 2 4 2 23 14 3" xfId="6874" xr:uid="{00000000-0005-0000-0000-0000C91A0000}"/>
    <cellStyle name="Normal 2 4 2 23 15" xfId="6875" xr:uid="{00000000-0005-0000-0000-0000CA1A0000}"/>
    <cellStyle name="Normal 2 4 2 23 16" xfId="6876" xr:uid="{00000000-0005-0000-0000-0000CB1A0000}"/>
    <cellStyle name="Normal 2 4 2 23 2" xfId="6877" xr:uid="{00000000-0005-0000-0000-0000CC1A0000}"/>
    <cellStyle name="Normal 2 4 2 23 2 2" xfId="6878" xr:uid="{00000000-0005-0000-0000-0000CD1A0000}"/>
    <cellStyle name="Normal 2 4 2 23 2 3" xfId="6879" xr:uid="{00000000-0005-0000-0000-0000CE1A0000}"/>
    <cellStyle name="Normal 2 4 2 23 3" xfId="6880" xr:uid="{00000000-0005-0000-0000-0000CF1A0000}"/>
    <cellStyle name="Normal 2 4 2 23 3 2" xfId="6881" xr:uid="{00000000-0005-0000-0000-0000D01A0000}"/>
    <cellStyle name="Normal 2 4 2 23 3 3" xfId="6882" xr:uid="{00000000-0005-0000-0000-0000D11A0000}"/>
    <cellStyle name="Normal 2 4 2 23 4" xfId="6883" xr:uid="{00000000-0005-0000-0000-0000D21A0000}"/>
    <cellStyle name="Normal 2 4 2 23 4 2" xfId="6884" xr:uid="{00000000-0005-0000-0000-0000D31A0000}"/>
    <cellStyle name="Normal 2 4 2 23 4 3" xfId="6885" xr:uid="{00000000-0005-0000-0000-0000D41A0000}"/>
    <cellStyle name="Normal 2 4 2 23 5" xfId="6886" xr:uid="{00000000-0005-0000-0000-0000D51A0000}"/>
    <cellStyle name="Normal 2 4 2 23 5 2" xfId="6887" xr:uid="{00000000-0005-0000-0000-0000D61A0000}"/>
    <cellStyle name="Normal 2 4 2 23 5 3" xfId="6888" xr:uid="{00000000-0005-0000-0000-0000D71A0000}"/>
    <cellStyle name="Normal 2 4 2 23 6" xfId="6889" xr:uid="{00000000-0005-0000-0000-0000D81A0000}"/>
    <cellStyle name="Normal 2 4 2 23 6 2" xfId="6890" xr:uid="{00000000-0005-0000-0000-0000D91A0000}"/>
    <cellStyle name="Normal 2 4 2 23 6 3" xfId="6891" xr:uid="{00000000-0005-0000-0000-0000DA1A0000}"/>
    <cellStyle name="Normal 2 4 2 23 7" xfId="6892" xr:uid="{00000000-0005-0000-0000-0000DB1A0000}"/>
    <cellStyle name="Normal 2 4 2 23 7 2" xfId="6893" xr:uid="{00000000-0005-0000-0000-0000DC1A0000}"/>
    <cellStyle name="Normal 2 4 2 23 7 3" xfId="6894" xr:uid="{00000000-0005-0000-0000-0000DD1A0000}"/>
    <cellStyle name="Normal 2 4 2 23 8" xfId="6895" xr:uid="{00000000-0005-0000-0000-0000DE1A0000}"/>
    <cellStyle name="Normal 2 4 2 23 8 2" xfId="6896" xr:uid="{00000000-0005-0000-0000-0000DF1A0000}"/>
    <cellStyle name="Normal 2 4 2 23 8 3" xfId="6897" xr:uid="{00000000-0005-0000-0000-0000E01A0000}"/>
    <cellStyle name="Normal 2 4 2 23 9" xfId="6898" xr:uid="{00000000-0005-0000-0000-0000E11A0000}"/>
    <cellStyle name="Normal 2 4 2 23 9 2" xfId="6899" xr:uid="{00000000-0005-0000-0000-0000E21A0000}"/>
    <cellStyle name="Normal 2 4 2 23 9 3" xfId="6900" xr:uid="{00000000-0005-0000-0000-0000E31A0000}"/>
    <cellStyle name="Normal 2 4 2 24" xfId="6901" xr:uid="{00000000-0005-0000-0000-0000E41A0000}"/>
    <cellStyle name="Normal 2 4 2 24 10" xfId="6902" xr:uid="{00000000-0005-0000-0000-0000E51A0000}"/>
    <cellStyle name="Normal 2 4 2 24 10 2" xfId="6903" xr:uid="{00000000-0005-0000-0000-0000E61A0000}"/>
    <cellStyle name="Normal 2 4 2 24 10 3" xfId="6904" xr:uid="{00000000-0005-0000-0000-0000E71A0000}"/>
    <cellStyle name="Normal 2 4 2 24 11" xfId="6905" xr:uid="{00000000-0005-0000-0000-0000E81A0000}"/>
    <cellStyle name="Normal 2 4 2 24 11 2" xfId="6906" xr:uid="{00000000-0005-0000-0000-0000E91A0000}"/>
    <cellStyle name="Normal 2 4 2 24 11 3" xfId="6907" xr:uid="{00000000-0005-0000-0000-0000EA1A0000}"/>
    <cellStyle name="Normal 2 4 2 24 12" xfId="6908" xr:uid="{00000000-0005-0000-0000-0000EB1A0000}"/>
    <cellStyle name="Normal 2 4 2 24 12 2" xfId="6909" xr:uid="{00000000-0005-0000-0000-0000EC1A0000}"/>
    <cellStyle name="Normal 2 4 2 24 12 3" xfId="6910" xr:uid="{00000000-0005-0000-0000-0000ED1A0000}"/>
    <cellStyle name="Normal 2 4 2 24 13" xfId="6911" xr:uid="{00000000-0005-0000-0000-0000EE1A0000}"/>
    <cellStyle name="Normal 2 4 2 24 13 2" xfId="6912" xr:uid="{00000000-0005-0000-0000-0000EF1A0000}"/>
    <cellStyle name="Normal 2 4 2 24 13 3" xfId="6913" xr:uid="{00000000-0005-0000-0000-0000F01A0000}"/>
    <cellStyle name="Normal 2 4 2 24 14" xfId="6914" xr:uid="{00000000-0005-0000-0000-0000F11A0000}"/>
    <cellStyle name="Normal 2 4 2 24 14 2" xfId="6915" xr:uid="{00000000-0005-0000-0000-0000F21A0000}"/>
    <cellStyle name="Normal 2 4 2 24 14 3" xfId="6916" xr:uid="{00000000-0005-0000-0000-0000F31A0000}"/>
    <cellStyle name="Normal 2 4 2 24 15" xfId="6917" xr:uid="{00000000-0005-0000-0000-0000F41A0000}"/>
    <cellStyle name="Normal 2 4 2 24 16" xfId="6918" xr:uid="{00000000-0005-0000-0000-0000F51A0000}"/>
    <cellStyle name="Normal 2 4 2 24 2" xfId="6919" xr:uid="{00000000-0005-0000-0000-0000F61A0000}"/>
    <cellStyle name="Normal 2 4 2 24 2 2" xfId="6920" xr:uid="{00000000-0005-0000-0000-0000F71A0000}"/>
    <cellStyle name="Normal 2 4 2 24 2 3" xfId="6921" xr:uid="{00000000-0005-0000-0000-0000F81A0000}"/>
    <cellStyle name="Normal 2 4 2 24 3" xfId="6922" xr:uid="{00000000-0005-0000-0000-0000F91A0000}"/>
    <cellStyle name="Normal 2 4 2 24 3 2" xfId="6923" xr:uid="{00000000-0005-0000-0000-0000FA1A0000}"/>
    <cellStyle name="Normal 2 4 2 24 3 3" xfId="6924" xr:uid="{00000000-0005-0000-0000-0000FB1A0000}"/>
    <cellStyle name="Normal 2 4 2 24 4" xfId="6925" xr:uid="{00000000-0005-0000-0000-0000FC1A0000}"/>
    <cellStyle name="Normal 2 4 2 24 4 2" xfId="6926" xr:uid="{00000000-0005-0000-0000-0000FD1A0000}"/>
    <cellStyle name="Normal 2 4 2 24 4 3" xfId="6927" xr:uid="{00000000-0005-0000-0000-0000FE1A0000}"/>
    <cellStyle name="Normal 2 4 2 24 5" xfId="6928" xr:uid="{00000000-0005-0000-0000-0000FF1A0000}"/>
    <cellStyle name="Normal 2 4 2 24 5 2" xfId="6929" xr:uid="{00000000-0005-0000-0000-0000001B0000}"/>
    <cellStyle name="Normal 2 4 2 24 5 3" xfId="6930" xr:uid="{00000000-0005-0000-0000-0000011B0000}"/>
    <cellStyle name="Normal 2 4 2 24 6" xfId="6931" xr:uid="{00000000-0005-0000-0000-0000021B0000}"/>
    <cellStyle name="Normal 2 4 2 24 6 2" xfId="6932" xr:uid="{00000000-0005-0000-0000-0000031B0000}"/>
    <cellStyle name="Normal 2 4 2 24 6 3" xfId="6933" xr:uid="{00000000-0005-0000-0000-0000041B0000}"/>
    <cellStyle name="Normal 2 4 2 24 7" xfId="6934" xr:uid="{00000000-0005-0000-0000-0000051B0000}"/>
    <cellStyle name="Normal 2 4 2 24 7 2" xfId="6935" xr:uid="{00000000-0005-0000-0000-0000061B0000}"/>
    <cellStyle name="Normal 2 4 2 24 7 3" xfId="6936" xr:uid="{00000000-0005-0000-0000-0000071B0000}"/>
    <cellStyle name="Normal 2 4 2 24 8" xfId="6937" xr:uid="{00000000-0005-0000-0000-0000081B0000}"/>
    <cellStyle name="Normal 2 4 2 24 8 2" xfId="6938" xr:uid="{00000000-0005-0000-0000-0000091B0000}"/>
    <cellStyle name="Normal 2 4 2 24 8 3" xfId="6939" xr:uid="{00000000-0005-0000-0000-00000A1B0000}"/>
    <cellStyle name="Normal 2 4 2 24 9" xfId="6940" xr:uid="{00000000-0005-0000-0000-00000B1B0000}"/>
    <cellStyle name="Normal 2 4 2 24 9 2" xfId="6941" xr:uid="{00000000-0005-0000-0000-00000C1B0000}"/>
    <cellStyle name="Normal 2 4 2 24 9 3" xfId="6942" xr:uid="{00000000-0005-0000-0000-00000D1B0000}"/>
    <cellStyle name="Normal 2 4 2 25" xfId="6943" xr:uid="{00000000-0005-0000-0000-00000E1B0000}"/>
    <cellStyle name="Normal 2 4 2 25 10" xfId="6944" xr:uid="{00000000-0005-0000-0000-00000F1B0000}"/>
    <cellStyle name="Normal 2 4 2 25 10 2" xfId="6945" xr:uid="{00000000-0005-0000-0000-0000101B0000}"/>
    <cellStyle name="Normal 2 4 2 25 10 3" xfId="6946" xr:uid="{00000000-0005-0000-0000-0000111B0000}"/>
    <cellStyle name="Normal 2 4 2 25 11" xfId="6947" xr:uid="{00000000-0005-0000-0000-0000121B0000}"/>
    <cellStyle name="Normal 2 4 2 25 11 2" xfId="6948" xr:uid="{00000000-0005-0000-0000-0000131B0000}"/>
    <cellStyle name="Normal 2 4 2 25 11 3" xfId="6949" xr:uid="{00000000-0005-0000-0000-0000141B0000}"/>
    <cellStyle name="Normal 2 4 2 25 12" xfId="6950" xr:uid="{00000000-0005-0000-0000-0000151B0000}"/>
    <cellStyle name="Normal 2 4 2 25 12 2" xfId="6951" xr:uid="{00000000-0005-0000-0000-0000161B0000}"/>
    <cellStyle name="Normal 2 4 2 25 12 3" xfId="6952" xr:uid="{00000000-0005-0000-0000-0000171B0000}"/>
    <cellStyle name="Normal 2 4 2 25 13" xfId="6953" xr:uid="{00000000-0005-0000-0000-0000181B0000}"/>
    <cellStyle name="Normal 2 4 2 25 13 2" xfId="6954" xr:uid="{00000000-0005-0000-0000-0000191B0000}"/>
    <cellStyle name="Normal 2 4 2 25 13 3" xfId="6955" xr:uid="{00000000-0005-0000-0000-00001A1B0000}"/>
    <cellStyle name="Normal 2 4 2 25 14" xfId="6956" xr:uid="{00000000-0005-0000-0000-00001B1B0000}"/>
    <cellStyle name="Normal 2 4 2 25 14 2" xfId="6957" xr:uid="{00000000-0005-0000-0000-00001C1B0000}"/>
    <cellStyle name="Normal 2 4 2 25 14 3" xfId="6958" xr:uid="{00000000-0005-0000-0000-00001D1B0000}"/>
    <cellStyle name="Normal 2 4 2 25 15" xfId="6959" xr:uid="{00000000-0005-0000-0000-00001E1B0000}"/>
    <cellStyle name="Normal 2 4 2 25 16" xfId="6960" xr:uid="{00000000-0005-0000-0000-00001F1B0000}"/>
    <cellStyle name="Normal 2 4 2 25 2" xfId="6961" xr:uid="{00000000-0005-0000-0000-0000201B0000}"/>
    <cellStyle name="Normal 2 4 2 25 2 2" xfId="6962" xr:uid="{00000000-0005-0000-0000-0000211B0000}"/>
    <cellStyle name="Normal 2 4 2 25 2 3" xfId="6963" xr:uid="{00000000-0005-0000-0000-0000221B0000}"/>
    <cellStyle name="Normal 2 4 2 25 3" xfId="6964" xr:uid="{00000000-0005-0000-0000-0000231B0000}"/>
    <cellStyle name="Normal 2 4 2 25 3 2" xfId="6965" xr:uid="{00000000-0005-0000-0000-0000241B0000}"/>
    <cellStyle name="Normal 2 4 2 25 3 3" xfId="6966" xr:uid="{00000000-0005-0000-0000-0000251B0000}"/>
    <cellStyle name="Normal 2 4 2 25 4" xfId="6967" xr:uid="{00000000-0005-0000-0000-0000261B0000}"/>
    <cellStyle name="Normal 2 4 2 25 4 2" xfId="6968" xr:uid="{00000000-0005-0000-0000-0000271B0000}"/>
    <cellStyle name="Normal 2 4 2 25 4 3" xfId="6969" xr:uid="{00000000-0005-0000-0000-0000281B0000}"/>
    <cellStyle name="Normal 2 4 2 25 5" xfId="6970" xr:uid="{00000000-0005-0000-0000-0000291B0000}"/>
    <cellStyle name="Normal 2 4 2 25 5 2" xfId="6971" xr:uid="{00000000-0005-0000-0000-00002A1B0000}"/>
    <cellStyle name="Normal 2 4 2 25 5 3" xfId="6972" xr:uid="{00000000-0005-0000-0000-00002B1B0000}"/>
    <cellStyle name="Normal 2 4 2 25 6" xfId="6973" xr:uid="{00000000-0005-0000-0000-00002C1B0000}"/>
    <cellStyle name="Normal 2 4 2 25 6 2" xfId="6974" xr:uid="{00000000-0005-0000-0000-00002D1B0000}"/>
    <cellStyle name="Normal 2 4 2 25 6 3" xfId="6975" xr:uid="{00000000-0005-0000-0000-00002E1B0000}"/>
    <cellStyle name="Normal 2 4 2 25 7" xfId="6976" xr:uid="{00000000-0005-0000-0000-00002F1B0000}"/>
    <cellStyle name="Normal 2 4 2 25 7 2" xfId="6977" xr:uid="{00000000-0005-0000-0000-0000301B0000}"/>
    <cellStyle name="Normal 2 4 2 25 7 3" xfId="6978" xr:uid="{00000000-0005-0000-0000-0000311B0000}"/>
    <cellStyle name="Normal 2 4 2 25 8" xfId="6979" xr:uid="{00000000-0005-0000-0000-0000321B0000}"/>
    <cellStyle name="Normal 2 4 2 25 8 2" xfId="6980" xr:uid="{00000000-0005-0000-0000-0000331B0000}"/>
    <cellStyle name="Normal 2 4 2 25 8 3" xfId="6981" xr:uid="{00000000-0005-0000-0000-0000341B0000}"/>
    <cellStyle name="Normal 2 4 2 25 9" xfId="6982" xr:uid="{00000000-0005-0000-0000-0000351B0000}"/>
    <cellStyle name="Normal 2 4 2 25 9 2" xfId="6983" xr:uid="{00000000-0005-0000-0000-0000361B0000}"/>
    <cellStyle name="Normal 2 4 2 25 9 3" xfId="6984" xr:uid="{00000000-0005-0000-0000-0000371B0000}"/>
    <cellStyle name="Normal 2 4 2 26" xfId="6985" xr:uid="{00000000-0005-0000-0000-0000381B0000}"/>
    <cellStyle name="Normal 2 4 2 26 10" xfId="6986" xr:uid="{00000000-0005-0000-0000-0000391B0000}"/>
    <cellStyle name="Normal 2 4 2 26 10 2" xfId="6987" xr:uid="{00000000-0005-0000-0000-00003A1B0000}"/>
    <cellStyle name="Normal 2 4 2 26 10 3" xfId="6988" xr:uid="{00000000-0005-0000-0000-00003B1B0000}"/>
    <cellStyle name="Normal 2 4 2 26 11" xfId="6989" xr:uid="{00000000-0005-0000-0000-00003C1B0000}"/>
    <cellStyle name="Normal 2 4 2 26 11 2" xfId="6990" xr:uid="{00000000-0005-0000-0000-00003D1B0000}"/>
    <cellStyle name="Normal 2 4 2 26 11 3" xfId="6991" xr:uid="{00000000-0005-0000-0000-00003E1B0000}"/>
    <cellStyle name="Normal 2 4 2 26 12" xfId="6992" xr:uid="{00000000-0005-0000-0000-00003F1B0000}"/>
    <cellStyle name="Normal 2 4 2 26 12 2" xfId="6993" xr:uid="{00000000-0005-0000-0000-0000401B0000}"/>
    <cellStyle name="Normal 2 4 2 26 12 3" xfId="6994" xr:uid="{00000000-0005-0000-0000-0000411B0000}"/>
    <cellStyle name="Normal 2 4 2 26 13" xfId="6995" xr:uid="{00000000-0005-0000-0000-0000421B0000}"/>
    <cellStyle name="Normal 2 4 2 26 13 2" xfId="6996" xr:uid="{00000000-0005-0000-0000-0000431B0000}"/>
    <cellStyle name="Normal 2 4 2 26 13 3" xfId="6997" xr:uid="{00000000-0005-0000-0000-0000441B0000}"/>
    <cellStyle name="Normal 2 4 2 26 14" xfId="6998" xr:uid="{00000000-0005-0000-0000-0000451B0000}"/>
    <cellStyle name="Normal 2 4 2 26 14 2" xfId="6999" xr:uid="{00000000-0005-0000-0000-0000461B0000}"/>
    <cellStyle name="Normal 2 4 2 26 14 3" xfId="7000" xr:uid="{00000000-0005-0000-0000-0000471B0000}"/>
    <cellStyle name="Normal 2 4 2 26 15" xfId="7001" xr:uid="{00000000-0005-0000-0000-0000481B0000}"/>
    <cellStyle name="Normal 2 4 2 26 16" xfId="7002" xr:uid="{00000000-0005-0000-0000-0000491B0000}"/>
    <cellStyle name="Normal 2 4 2 26 2" xfId="7003" xr:uid="{00000000-0005-0000-0000-00004A1B0000}"/>
    <cellStyle name="Normal 2 4 2 26 2 2" xfId="7004" xr:uid="{00000000-0005-0000-0000-00004B1B0000}"/>
    <cellStyle name="Normal 2 4 2 26 2 3" xfId="7005" xr:uid="{00000000-0005-0000-0000-00004C1B0000}"/>
    <cellStyle name="Normal 2 4 2 26 3" xfId="7006" xr:uid="{00000000-0005-0000-0000-00004D1B0000}"/>
    <cellStyle name="Normal 2 4 2 26 3 2" xfId="7007" xr:uid="{00000000-0005-0000-0000-00004E1B0000}"/>
    <cellStyle name="Normal 2 4 2 26 3 3" xfId="7008" xr:uid="{00000000-0005-0000-0000-00004F1B0000}"/>
    <cellStyle name="Normal 2 4 2 26 4" xfId="7009" xr:uid="{00000000-0005-0000-0000-0000501B0000}"/>
    <cellStyle name="Normal 2 4 2 26 4 2" xfId="7010" xr:uid="{00000000-0005-0000-0000-0000511B0000}"/>
    <cellStyle name="Normal 2 4 2 26 4 3" xfId="7011" xr:uid="{00000000-0005-0000-0000-0000521B0000}"/>
    <cellStyle name="Normal 2 4 2 26 5" xfId="7012" xr:uid="{00000000-0005-0000-0000-0000531B0000}"/>
    <cellStyle name="Normal 2 4 2 26 5 2" xfId="7013" xr:uid="{00000000-0005-0000-0000-0000541B0000}"/>
    <cellStyle name="Normal 2 4 2 26 5 3" xfId="7014" xr:uid="{00000000-0005-0000-0000-0000551B0000}"/>
    <cellStyle name="Normal 2 4 2 26 6" xfId="7015" xr:uid="{00000000-0005-0000-0000-0000561B0000}"/>
    <cellStyle name="Normal 2 4 2 26 6 2" xfId="7016" xr:uid="{00000000-0005-0000-0000-0000571B0000}"/>
    <cellStyle name="Normal 2 4 2 26 6 3" xfId="7017" xr:uid="{00000000-0005-0000-0000-0000581B0000}"/>
    <cellStyle name="Normal 2 4 2 26 7" xfId="7018" xr:uid="{00000000-0005-0000-0000-0000591B0000}"/>
    <cellStyle name="Normal 2 4 2 26 7 2" xfId="7019" xr:uid="{00000000-0005-0000-0000-00005A1B0000}"/>
    <cellStyle name="Normal 2 4 2 26 7 3" xfId="7020" xr:uid="{00000000-0005-0000-0000-00005B1B0000}"/>
    <cellStyle name="Normal 2 4 2 26 8" xfId="7021" xr:uid="{00000000-0005-0000-0000-00005C1B0000}"/>
    <cellStyle name="Normal 2 4 2 26 8 2" xfId="7022" xr:uid="{00000000-0005-0000-0000-00005D1B0000}"/>
    <cellStyle name="Normal 2 4 2 26 8 3" xfId="7023" xr:uid="{00000000-0005-0000-0000-00005E1B0000}"/>
    <cellStyle name="Normal 2 4 2 26 9" xfId="7024" xr:uid="{00000000-0005-0000-0000-00005F1B0000}"/>
    <cellStyle name="Normal 2 4 2 26 9 2" xfId="7025" xr:uid="{00000000-0005-0000-0000-0000601B0000}"/>
    <cellStyle name="Normal 2 4 2 26 9 3" xfId="7026" xr:uid="{00000000-0005-0000-0000-0000611B0000}"/>
    <cellStyle name="Normal 2 4 2 27" xfId="7027" xr:uid="{00000000-0005-0000-0000-0000621B0000}"/>
    <cellStyle name="Normal 2 4 2 27 10" xfId="7028" xr:uid="{00000000-0005-0000-0000-0000631B0000}"/>
    <cellStyle name="Normal 2 4 2 27 10 2" xfId="7029" xr:uid="{00000000-0005-0000-0000-0000641B0000}"/>
    <cellStyle name="Normal 2 4 2 27 10 3" xfId="7030" xr:uid="{00000000-0005-0000-0000-0000651B0000}"/>
    <cellStyle name="Normal 2 4 2 27 11" xfId="7031" xr:uid="{00000000-0005-0000-0000-0000661B0000}"/>
    <cellStyle name="Normal 2 4 2 27 11 2" xfId="7032" xr:uid="{00000000-0005-0000-0000-0000671B0000}"/>
    <cellStyle name="Normal 2 4 2 27 11 3" xfId="7033" xr:uid="{00000000-0005-0000-0000-0000681B0000}"/>
    <cellStyle name="Normal 2 4 2 27 12" xfId="7034" xr:uid="{00000000-0005-0000-0000-0000691B0000}"/>
    <cellStyle name="Normal 2 4 2 27 12 2" xfId="7035" xr:uid="{00000000-0005-0000-0000-00006A1B0000}"/>
    <cellStyle name="Normal 2 4 2 27 12 3" xfId="7036" xr:uid="{00000000-0005-0000-0000-00006B1B0000}"/>
    <cellStyle name="Normal 2 4 2 27 13" xfId="7037" xr:uid="{00000000-0005-0000-0000-00006C1B0000}"/>
    <cellStyle name="Normal 2 4 2 27 13 2" xfId="7038" xr:uid="{00000000-0005-0000-0000-00006D1B0000}"/>
    <cellStyle name="Normal 2 4 2 27 13 3" xfId="7039" xr:uid="{00000000-0005-0000-0000-00006E1B0000}"/>
    <cellStyle name="Normal 2 4 2 27 14" xfId="7040" xr:uid="{00000000-0005-0000-0000-00006F1B0000}"/>
    <cellStyle name="Normal 2 4 2 27 14 2" xfId="7041" xr:uid="{00000000-0005-0000-0000-0000701B0000}"/>
    <cellStyle name="Normal 2 4 2 27 14 3" xfId="7042" xr:uid="{00000000-0005-0000-0000-0000711B0000}"/>
    <cellStyle name="Normal 2 4 2 27 15" xfId="7043" xr:uid="{00000000-0005-0000-0000-0000721B0000}"/>
    <cellStyle name="Normal 2 4 2 27 16" xfId="7044" xr:uid="{00000000-0005-0000-0000-0000731B0000}"/>
    <cellStyle name="Normal 2 4 2 27 2" xfId="7045" xr:uid="{00000000-0005-0000-0000-0000741B0000}"/>
    <cellStyle name="Normal 2 4 2 27 2 2" xfId="7046" xr:uid="{00000000-0005-0000-0000-0000751B0000}"/>
    <cellStyle name="Normal 2 4 2 27 2 3" xfId="7047" xr:uid="{00000000-0005-0000-0000-0000761B0000}"/>
    <cellStyle name="Normal 2 4 2 27 3" xfId="7048" xr:uid="{00000000-0005-0000-0000-0000771B0000}"/>
    <cellStyle name="Normal 2 4 2 27 3 2" xfId="7049" xr:uid="{00000000-0005-0000-0000-0000781B0000}"/>
    <cellStyle name="Normal 2 4 2 27 3 3" xfId="7050" xr:uid="{00000000-0005-0000-0000-0000791B0000}"/>
    <cellStyle name="Normal 2 4 2 27 4" xfId="7051" xr:uid="{00000000-0005-0000-0000-00007A1B0000}"/>
    <cellStyle name="Normal 2 4 2 27 4 2" xfId="7052" xr:uid="{00000000-0005-0000-0000-00007B1B0000}"/>
    <cellStyle name="Normal 2 4 2 27 4 3" xfId="7053" xr:uid="{00000000-0005-0000-0000-00007C1B0000}"/>
    <cellStyle name="Normal 2 4 2 27 5" xfId="7054" xr:uid="{00000000-0005-0000-0000-00007D1B0000}"/>
    <cellStyle name="Normal 2 4 2 27 5 2" xfId="7055" xr:uid="{00000000-0005-0000-0000-00007E1B0000}"/>
    <cellStyle name="Normal 2 4 2 27 5 3" xfId="7056" xr:uid="{00000000-0005-0000-0000-00007F1B0000}"/>
    <cellStyle name="Normal 2 4 2 27 6" xfId="7057" xr:uid="{00000000-0005-0000-0000-0000801B0000}"/>
    <cellStyle name="Normal 2 4 2 27 6 2" xfId="7058" xr:uid="{00000000-0005-0000-0000-0000811B0000}"/>
    <cellStyle name="Normal 2 4 2 27 6 3" xfId="7059" xr:uid="{00000000-0005-0000-0000-0000821B0000}"/>
    <cellStyle name="Normal 2 4 2 27 7" xfId="7060" xr:uid="{00000000-0005-0000-0000-0000831B0000}"/>
    <cellStyle name="Normal 2 4 2 27 7 2" xfId="7061" xr:uid="{00000000-0005-0000-0000-0000841B0000}"/>
    <cellStyle name="Normal 2 4 2 27 7 3" xfId="7062" xr:uid="{00000000-0005-0000-0000-0000851B0000}"/>
    <cellStyle name="Normal 2 4 2 27 8" xfId="7063" xr:uid="{00000000-0005-0000-0000-0000861B0000}"/>
    <cellStyle name="Normal 2 4 2 27 8 2" xfId="7064" xr:uid="{00000000-0005-0000-0000-0000871B0000}"/>
    <cellStyle name="Normal 2 4 2 27 8 3" xfId="7065" xr:uid="{00000000-0005-0000-0000-0000881B0000}"/>
    <cellStyle name="Normal 2 4 2 27 9" xfId="7066" xr:uid="{00000000-0005-0000-0000-0000891B0000}"/>
    <cellStyle name="Normal 2 4 2 27 9 2" xfId="7067" xr:uid="{00000000-0005-0000-0000-00008A1B0000}"/>
    <cellStyle name="Normal 2 4 2 27 9 3" xfId="7068" xr:uid="{00000000-0005-0000-0000-00008B1B0000}"/>
    <cellStyle name="Normal 2 4 2 28" xfId="7069" xr:uid="{00000000-0005-0000-0000-00008C1B0000}"/>
    <cellStyle name="Normal 2 4 2 28 10" xfId="7070" xr:uid="{00000000-0005-0000-0000-00008D1B0000}"/>
    <cellStyle name="Normal 2 4 2 28 10 2" xfId="7071" xr:uid="{00000000-0005-0000-0000-00008E1B0000}"/>
    <cellStyle name="Normal 2 4 2 28 10 3" xfId="7072" xr:uid="{00000000-0005-0000-0000-00008F1B0000}"/>
    <cellStyle name="Normal 2 4 2 28 11" xfId="7073" xr:uid="{00000000-0005-0000-0000-0000901B0000}"/>
    <cellStyle name="Normal 2 4 2 28 11 2" xfId="7074" xr:uid="{00000000-0005-0000-0000-0000911B0000}"/>
    <cellStyle name="Normal 2 4 2 28 11 3" xfId="7075" xr:uid="{00000000-0005-0000-0000-0000921B0000}"/>
    <cellStyle name="Normal 2 4 2 28 12" xfId="7076" xr:uid="{00000000-0005-0000-0000-0000931B0000}"/>
    <cellStyle name="Normal 2 4 2 28 12 2" xfId="7077" xr:uid="{00000000-0005-0000-0000-0000941B0000}"/>
    <cellStyle name="Normal 2 4 2 28 12 3" xfId="7078" xr:uid="{00000000-0005-0000-0000-0000951B0000}"/>
    <cellStyle name="Normal 2 4 2 28 13" xfId="7079" xr:uid="{00000000-0005-0000-0000-0000961B0000}"/>
    <cellStyle name="Normal 2 4 2 28 13 2" xfId="7080" xr:uid="{00000000-0005-0000-0000-0000971B0000}"/>
    <cellStyle name="Normal 2 4 2 28 13 3" xfId="7081" xr:uid="{00000000-0005-0000-0000-0000981B0000}"/>
    <cellStyle name="Normal 2 4 2 28 14" xfId="7082" xr:uid="{00000000-0005-0000-0000-0000991B0000}"/>
    <cellStyle name="Normal 2 4 2 28 14 2" xfId="7083" xr:uid="{00000000-0005-0000-0000-00009A1B0000}"/>
    <cellStyle name="Normal 2 4 2 28 14 3" xfId="7084" xr:uid="{00000000-0005-0000-0000-00009B1B0000}"/>
    <cellStyle name="Normal 2 4 2 28 15" xfId="7085" xr:uid="{00000000-0005-0000-0000-00009C1B0000}"/>
    <cellStyle name="Normal 2 4 2 28 16" xfId="7086" xr:uid="{00000000-0005-0000-0000-00009D1B0000}"/>
    <cellStyle name="Normal 2 4 2 28 2" xfId="7087" xr:uid="{00000000-0005-0000-0000-00009E1B0000}"/>
    <cellStyle name="Normal 2 4 2 28 2 2" xfId="7088" xr:uid="{00000000-0005-0000-0000-00009F1B0000}"/>
    <cellStyle name="Normal 2 4 2 28 2 3" xfId="7089" xr:uid="{00000000-0005-0000-0000-0000A01B0000}"/>
    <cellStyle name="Normal 2 4 2 28 3" xfId="7090" xr:uid="{00000000-0005-0000-0000-0000A11B0000}"/>
    <cellStyle name="Normal 2 4 2 28 3 2" xfId="7091" xr:uid="{00000000-0005-0000-0000-0000A21B0000}"/>
    <cellStyle name="Normal 2 4 2 28 3 3" xfId="7092" xr:uid="{00000000-0005-0000-0000-0000A31B0000}"/>
    <cellStyle name="Normal 2 4 2 28 4" xfId="7093" xr:uid="{00000000-0005-0000-0000-0000A41B0000}"/>
    <cellStyle name="Normal 2 4 2 28 4 2" xfId="7094" xr:uid="{00000000-0005-0000-0000-0000A51B0000}"/>
    <cellStyle name="Normal 2 4 2 28 4 3" xfId="7095" xr:uid="{00000000-0005-0000-0000-0000A61B0000}"/>
    <cellStyle name="Normal 2 4 2 28 5" xfId="7096" xr:uid="{00000000-0005-0000-0000-0000A71B0000}"/>
    <cellStyle name="Normal 2 4 2 28 5 2" xfId="7097" xr:uid="{00000000-0005-0000-0000-0000A81B0000}"/>
    <cellStyle name="Normal 2 4 2 28 5 3" xfId="7098" xr:uid="{00000000-0005-0000-0000-0000A91B0000}"/>
    <cellStyle name="Normal 2 4 2 28 6" xfId="7099" xr:uid="{00000000-0005-0000-0000-0000AA1B0000}"/>
    <cellStyle name="Normal 2 4 2 28 6 2" xfId="7100" xr:uid="{00000000-0005-0000-0000-0000AB1B0000}"/>
    <cellStyle name="Normal 2 4 2 28 6 3" xfId="7101" xr:uid="{00000000-0005-0000-0000-0000AC1B0000}"/>
    <cellStyle name="Normal 2 4 2 28 7" xfId="7102" xr:uid="{00000000-0005-0000-0000-0000AD1B0000}"/>
    <cellStyle name="Normal 2 4 2 28 7 2" xfId="7103" xr:uid="{00000000-0005-0000-0000-0000AE1B0000}"/>
    <cellStyle name="Normal 2 4 2 28 7 3" xfId="7104" xr:uid="{00000000-0005-0000-0000-0000AF1B0000}"/>
    <cellStyle name="Normal 2 4 2 28 8" xfId="7105" xr:uid="{00000000-0005-0000-0000-0000B01B0000}"/>
    <cellStyle name="Normal 2 4 2 28 8 2" xfId="7106" xr:uid="{00000000-0005-0000-0000-0000B11B0000}"/>
    <cellStyle name="Normal 2 4 2 28 8 3" xfId="7107" xr:uid="{00000000-0005-0000-0000-0000B21B0000}"/>
    <cellStyle name="Normal 2 4 2 28 9" xfId="7108" xr:uid="{00000000-0005-0000-0000-0000B31B0000}"/>
    <cellStyle name="Normal 2 4 2 28 9 2" xfId="7109" xr:uid="{00000000-0005-0000-0000-0000B41B0000}"/>
    <cellStyle name="Normal 2 4 2 28 9 3" xfId="7110" xr:uid="{00000000-0005-0000-0000-0000B51B0000}"/>
    <cellStyle name="Normal 2 4 2 29" xfId="7111" xr:uid="{00000000-0005-0000-0000-0000B61B0000}"/>
    <cellStyle name="Normal 2 4 2 29 10" xfId="7112" xr:uid="{00000000-0005-0000-0000-0000B71B0000}"/>
    <cellStyle name="Normal 2 4 2 29 10 2" xfId="7113" xr:uid="{00000000-0005-0000-0000-0000B81B0000}"/>
    <cellStyle name="Normal 2 4 2 29 10 3" xfId="7114" xr:uid="{00000000-0005-0000-0000-0000B91B0000}"/>
    <cellStyle name="Normal 2 4 2 29 11" xfId="7115" xr:uid="{00000000-0005-0000-0000-0000BA1B0000}"/>
    <cellStyle name="Normal 2 4 2 29 11 2" xfId="7116" xr:uid="{00000000-0005-0000-0000-0000BB1B0000}"/>
    <cellStyle name="Normal 2 4 2 29 11 3" xfId="7117" xr:uid="{00000000-0005-0000-0000-0000BC1B0000}"/>
    <cellStyle name="Normal 2 4 2 29 12" xfId="7118" xr:uid="{00000000-0005-0000-0000-0000BD1B0000}"/>
    <cellStyle name="Normal 2 4 2 29 12 2" xfId="7119" xr:uid="{00000000-0005-0000-0000-0000BE1B0000}"/>
    <cellStyle name="Normal 2 4 2 29 12 3" xfId="7120" xr:uid="{00000000-0005-0000-0000-0000BF1B0000}"/>
    <cellStyle name="Normal 2 4 2 29 13" xfId="7121" xr:uid="{00000000-0005-0000-0000-0000C01B0000}"/>
    <cellStyle name="Normal 2 4 2 29 13 2" xfId="7122" xr:uid="{00000000-0005-0000-0000-0000C11B0000}"/>
    <cellStyle name="Normal 2 4 2 29 13 3" xfId="7123" xr:uid="{00000000-0005-0000-0000-0000C21B0000}"/>
    <cellStyle name="Normal 2 4 2 29 14" xfId="7124" xr:uid="{00000000-0005-0000-0000-0000C31B0000}"/>
    <cellStyle name="Normal 2 4 2 29 14 2" xfId="7125" xr:uid="{00000000-0005-0000-0000-0000C41B0000}"/>
    <cellStyle name="Normal 2 4 2 29 14 3" xfId="7126" xr:uid="{00000000-0005-0000-0000-0000C51B0000}"/>
    <cellStyle name="Normal 2 4 2 29 15" xfId="7127" xr:uid="{00000000-0005-0000-0000-0000C61B0000}"/>
    <cellStyle name="Normal 2 4 2 29 16" xfId="7128" xr:uid="{00000000-0005-0000-0000-0000C71B0000}"/>
    <cellStyle name="Normal 2 4 2 29 2" xfId="7129" xr:uid="{00000000-0005-0000-0000-0000C81B0000}"/>
    <cellStyle name="Normal 2 4 2 29 2 2" xfId="7130" xr:uid="{00000000-0005-0000-0000-0000C91B0000}"/>
    <cellStyle name="Normal 2 4 2 29 2 3" xfId="7131" xr:uid="{00000000-0005-0000-0000-0000CA1B0000}"/>
    <cellStyle name="Normal 2 4 2 29 3" xfId="7132" xr:uid="{00000000-0005-0000-0000-0000CB1B0000}"/>
    <cellStyle name="Normal 2 4 2 29 3 2" xfId="7133" xr:uid="{00000000-0005-0000-0000-0000CC1B0000}"/>
    <cellStyle name="Normal 2 4 2 29 3 3" xfId="7134" xr:uid="{00000000-0005-0000-0000-0000CD1B0000}"/>
    <cellStyle name="Normal 2 4 2 29 4" xfId="7135" xr:uid="{00000000-0005-0000-0000-0000CE1B0000}"/>
    <cellStyle name="Normal 2 4 2 29 4 2" xfId="7136" xr:uid="{00000000-0005-0000-0000-0000CF1B0000}"/>
    <cellStyle name="Normal 2 4 2 29 4 3" xfId="7137" xr:uid="{00000000-0005-0000-0000-0000D01B0000}"/>
    <cellStyle name="Normal 2 4 2 29 5" xfId="7138" xr:uid="{00000000-0005-0000-0000-0000D11B0000}"/>
    <cellStyle name="Normal 2 4 2 29 5 2" xfId="7139" xr:uid="{00000000-0005-0000-0000-0000D21B0000}"/>
    <cellStyle name="Normal 2 4 2 29 5 3" xfId="7140" xr:uid="{00000000-0005-0000-0000-0000D31B0000}"/>
    <cellStyle name="Normal 2 4 2 29 6" xfId="7141" xr:uid="{00000000-0005-0000-0000-0000D41B0000}"/>
    <cellStyle name="Normal 2 4 2 29 6 2" xfId="7142" xr:uid="{00000000-0005-0000-0000-0000D51B0000}"/>
    <cellStyle name="Normal 2 4 2 29 6 3" xfId="7143" xr:uid="{00000000-0005-0000-0000-0000D61B0000}"/>
    <cellStyle name="Normal 2 4 2 29 7" xfId="7144" xr:uid="{00000000-0005-0000-0000-0000D71B0000}"/>
    <cellStyle name="Normal 2 4 2 29 7 2" xfId="7145" xr:uid="{00000000-0005-0000-0000-0000D81B0000}"/>
    <cellStyle name="Normal 2 4 2 29 7 3" xfId="7146" xr:uid="{00000000-0005-0000-0000-0000D91B0000}"/>
    <cellStyle name="Normal 2 4 2 29 8" xfId="7147" xr:uid="{00000000-0005-0000-0000-0000DA1B0000}"/>
    <cellStyle name="Normal 2 4 2 29 8 2" xfId="7148" xr:uid="{00000000-0005-0000-0000-0000DB1B0000}"/>
    <cellStyle name="Normal 2 4 2 29 8 3" xfId="7149" xr:uid="{00000000-0005-0000-0000-0000DC1B0000}"/>
    <cellStyle name="Normal 2 4 2 29 9" xfId="7150" xr:uid="{00000000-0005-0000-0000-0000DD1B0000}"/>
    <cellStyle name="Normal 2 4 2 29 9 2" xfId="7151" xr:uid="{00000000-0005-0000-0000-0000DE1B0000}"/>
    <cellStyle name="Normal 2 4 2 29 9 3" xfId="7152" xr:uid="{00000000-0005-0000-0000-0000DF1B0000}"/>
    <cellStyle name="Normal 2 4 2 3" xfId="7153" xr:uid="{00000000-0005-0000-0000-0000E01B0000}"/>
    <cellStyle name="Normal 2 4 2 3 2" xfId="7154" xr:uid="{00000000-0005-0000-0000-0000E11B0000}"/>
    <cellStyle name="Normal 2 4 2 30" xfId="7155" xr:uid="{00000000-0005-0000-0000-0000E21B0000}"/>
    <cellStyle name="Normal 2 4 2 30 10" xfId="7156" xr:uid="{00000000-0005-0000-0000-0000E31B0000}"/>
    <cellStyle name="Normal 2 4 2 30 10 2" xfId="7157" xr:uid="{00000000-0005-0000-0000-0000E41B0000}"/>
    <cellStyle name="Normal 2 4 2 30 10 3" xfId="7158" xr:uid="{00000000-0005-0000-0000-0000E51B0000}"/>
    <cellStyle name="Normal 2 4 2 30 11" xfId="7159" xr:uid="{00000000-0005-0000-0000-0000E61B0000}"/>
    <cellStyle name="Normal 2 4 2 30 11 2" xfId="7160" xr:uid="{00000000-0005-0000-0000-0000E71B0000}"/>
    <cellStyle name="Normal 2 4 2 30 11 3" xfId="7161" xr:uid="{00000000-0005-0000-0000-0000E81B0000}"/>
    <cellStyle name="Normal 2 4 2 30 12" xfId="7162" xr:uid="{00000000-0005-0000-0000-0000E91B0000}"/>
    <cellStyle name="Normal 2 4 2 30 12 2" xfId="7163" xr:uid="{00000000-0005-0000-0000-0000EA1B0000}"/>
    <cellStyle name="Normal 2 4 2 30 12 3" xfId="7164" xr:uid="{00000000-0005-0000-0000-0000EB1B0000}"/>
    <cellStyle name="Normal 2 4 2 30 13" xfId="7165" xr:uid="{00000000-0005-0000-0000-0000EC1B0000}"/>
    <cellStyle name="Normal 2 4 2 30 13 2" xfId="7166" xr:uid="{00000000-0005-0000-0000-0000ED1B0000}"/>
    <cellStyle name="Normal 2 4 2 30 13 3" xfId="7167" xr:uid="{00000000-0005-0000-0000-0000EE1B0000}"/>
    <cellStyle name="Normal 2 4 2 30 14" xfId="7168" xr:uid="{00000000-0005-0000-0000-0000EF1B0000}"/>
    <cellStyle name="Normal 2 4 2 30 14 2" xfId="7169" xr:uid="{00000000-0005-0000-0000-0000F01B0000}"/>
    <cellStyle name="Normal 2 4 2 30 14 3" xfId="7170" xr:uid="{00000000-0005-0000-0000-0000F11B0000}"/>
    <cellStyle name="Normal 2 4 2 30 15" xfId="7171" xr:uid="{00000000-0005-0000-0000-0000F21B0000}"/>
    <cellStyle name="Normal 2 4 2 30 16" xfId="7172" xr:uid="{00000000-0005-0000-0000-0000F31B0000}"/>
    <cellStyle name="Normal 2 4 2 30 2" xfId="7173" xr:uid="{00000000-0005-0000-0000-0000F41B0000}"/>
    <cellStyle name="Normal 2 4 2 30 2 2" xfId="7174" xr:uid="{00000000-0005-0000-0000-0000F51B0000}"/>
    <cellStyle name="Normal 2 4 2 30 2 3" xfId="7175" xr:uid="{00000000-0005-0000-0000-0000F61B0000}"/>
    <cellStyle name="Normal 2 4 2 30 3" xfId="7176" xr:uid="{00000000-0005-0000-0000-0000F71B0000}"/>
    <cellStyle name="Normal 2 4 2 30 3 2" xfId="7177" xr:uid="{00000000-0005-0000-0000-0000F81B0000}"/>
    <cellStyle name="Normal 2 4 2 30 3 3" xfId="7178" xr:uid="{00000000-0005-0000-0000-0000F91B0000}"/>
    <cellStyle name="Normal 2 4 2 30 4" xfId="7179" xr:uid="{00000000-0005-0000-0000-0000FA1B0000}"/>
    <cellStyle name="Normal 2 4 2 30 4 2" xfId="7180" xr:uid="{00000000-0005-0000-0000-0000FB1B0000}"/>
    <cellStyle name="Normal 2 4 2 30 4 3" xfId="7181" xr:uid="{00000000-0005-0000-0000-0000FC1B0000}"/>
    <cellStyle name="Normal 2 4 2 30 5" xfId="7182" xr:uid="{00000000-0005-0000-0000-0000FD1B0000}"/>
    <cellStyle name="Normal 2 4 2 30 5 2" xfId="7183" xr:uid="{00000000-0005-0000-0000-0000FE1B0000}"/>
    <cellStyle name="Normal 2 4 2 30 5 3" xfId="7184" xr:uid="{00000000-0005-0000-0000-0000FF1B0000}"/>
    <cellStyle name="Normal 2 4 2 30 6" xfId="7185" xr:uid="{00000000-0005-0000-0000-0000001C0000}"/>
    <cellStyle name="Normal 2 4 2 30 6 2" xfId="7186" xr:uid="{00000000-0005-0000-0000-0000011C0000}"/>
    <cellStyle name="Normal 2 4 2 30 6 3" xfId="7187" xr:uid="{00000000-0005-0000-0000-0000021C0000}"/>
    <cellStyle name="Normal 2 4 2 30 7" xfId="7188" xr:uid="{00000000-0005-0000-0000-0000031C0000}"/>
    <cellStyle name="Normal 2 4 2 30 7 2" xfId="7189" xr:uid="{00000000-0005-0000-0000-0000041C0000}"/>
    <cellStyle name="Normal 2 4 2 30 7 3" xfId="7190" xr:uid="{00000000-0005-0000-0000-0000051C0000}"/>
    <cellStyle name="Normal 2 4 2 30 8" xfId="7191" xr:uid="{00000000-0005-0000-0000-0000061C0000}"/>
    <cellStyle name="Normal 2 4 2 30 8 2" xfId="7192" xr:uid="{00000000-0005-0000-0000-0000071C0000}"/>
    <cellStyle name="Normal 2 4 2 30 8 3" xfId="7193" xr:uid="{00000000-0005-0000-0000-0000081C0000}"/>
    <cellStyle name="Normal 2 4 2 30 9" xfId="7194" xr:uid="{00000000-0005-0000-0000-0000091C0000}"/>
    <cellStyle name="Normal 2 4 2 30 9 2" xfId="7195" xr:uid="{00000000-0005-0000-0000-00000A1C0000}"/>
    <cellStyle name="Normal 2 4 2 30 9 3" xfId="7196" xr:uid="{00000000-0005-0000-0000-00000B1C0000}"/>
    <cellStyle name="Normal 2 4 2 31" xfId="7197" xr:uid="{00000000-0005-0000-0000-00000C1C0000}"/>
    <cellStyle name="Normal 2 4 2 31 10" xfId="7198" xr:uid="{00000000-0005-0000-0000-00000D1C0000}"/>
    <cellStyle name="Normal 2 4 2 31 10 2" xfId="7199" xr:uid="{00000000-0005-0000-0000-00000E1C0000}"/>
    <cellStyle name="Normal 2 4 2 31 10 3" xfId="7200" xr:uid="{00000000-0005-0000-0000-00000F1C0000}"/>
    <cellStyle name="Normal 2 4 2 31 11" xfId="7201" xr:uid="{00000000-0005-0000-0000-0000101C0000}"/>
    <cellStyle name="Normal 2 4 2 31 11 2" xfId="7202" xr:uid="{00000000-0005-0000-0000-0000111C0000}"/>
    <cellStyle name="Normal 2 4 2 31 11 3" xfId="7203" xr:uid="{00000000-0005-0000-0000-0000121C0000}"/>
    <cellStyle name="Normal 2 4 2 31 12" xfId="7204" xr:uid="{00000000-0005-0000-0000-0000131C0000}"/>
    <cellStyle name="Normal 2 4 2 31 12 2" xfId="7205" xr:uid="{00000000-0005-0000-0000-0000141C0000}"/>
    <cellStyle name="Normal 2 4 2 31 12 3" xfId="7206" xr:uid="{00000000-0005-0000-0000-0000151C0000}"/>
    <cellStyle name="Normal 2 4 2 31 13" xfId="7207" xr:uid="{00000000-0005-0000-0000-0000161C0000}"/>
    <cellStyle name="Normal 2 4 2 31 13 2" xfId="7208" xr:uid="{00000000-0005-0000-0000-0000171C0000}"/>
    <cellStyle name="Normal 2 4 2 31 13 3" xfId="7209" xr:uid="{00000000-0005-0000-0000-0000181C0000}"/>
    <cellStyle name="Normal 2 4 2 31 14" xfId="7210" xr:uid="{00000000-0005-0000-0000-0000191C0000}"/>
    <cellStyle name="Normal 2 4 2 31 14 2" xfId="7211" xr:uid="{00000000-0005-0000-0000-00001A1C0000}"/>
    <cellStyle name="Normal 2 4 2 31 14 3" xfId="7212" xr:uid="{00000000-0005-0000-0000-00001B1C0000}"/>
    <cellStyle name="Normal 2 4 2 31 15" xfId="7213" xr:uid="{00000000-0005-0000-0000-00001C1C0000}"/>
    <cellStyle name="Normal 2 4 2 31 16" xfId="7214" xr:uid="{00000000-0005-0000-0000-00001D1C0000}"/>
    <cellStyle name="Normal 2 4 2 31 2" xfId="7215" xr:uid="{00000000-0005-0000-0000-00001E1C0000}"/>
    <cellStyle name="Normal 2 4 2 31 2 2" xfId="7216" xr:uid="{00000000-0005-0000-0000-00001F1C0000}"/>
    <cellStyle name="Normal 2 4 2 31 2 3" xfId="7217" xr:uid="{00000000-0005-0000-0000-0000201C0000}"/>
    <cellStyle name="Normal 2 4 2 31 3" xfId="7218" xr:uid="{00000000-0005-0000-0000-0000211C0000}"/>
    <cellStyle name="Normal 2 4 2 31 3 2" xfId="7219" xr:uid="{00000000-0005-0000-0000-0000221C0000}"/>
    <cellStyle name="Normal 2 4 2 31 3 3" xfId="7220" xr:uid="{00000000-0005-0000-0000-0000231C0000}"/>
    <cellStyle name="Normal 2 4 2 31 4" xfId="7221" xr:uid="{00000000-0005-0000-0000-0000241C0000}"/>
    <cellStyle name="Normal 2 4 2 31 4 2" xfId="7222" xr:uid="{00000000-0005-0000-0000-0000251C0000}"/>
    <cellStyle name="Normal 2 4 2 31 4 3" xfId="7223" xr:uid="{00000000-0005-0000-0000-0000261C0000}"/>
    <cellStyle name="Normal 2 4 2 31 5" xfId="7224" xr:uid="{00000000-0005-0000-0000-0000271C0000}"/>
    <cellStyle name="Normal 2 4 2 31 5 2" xfId="7225" xr:uid="{00000000-0005-0000-0000-0000281C0000}"/>
    <cellStyle name="Normal 2 4 2 31 5 3" xfId="7226" xr:uid="{00000000-0005-0000-0000-0000291C0000}"/>
    <cellStyle name="Normal 2 4 2 31 6" xfId="7227" xr:uid="{00000000-0005-0000-0000-00002A1C0000}"/>
    <cellStyle name="Normal 2 4 2 31 6 2" xfId="7228" xr:uid="{00000000-0005-0000-0000-00002B1C0000}"/>
    <cellStyle name="Normal 2 4 2 31 6 3" xfId="7229" xr:uid="{00000000-0005-0000-0000-00002C1C0000}"/>
    <cellStyle name="Normal 2 4 2 31 7" xfId="7230" xr:uid="{00000000-0005-0000-0000-00002D1C0000}"/>
    <cellStyle name="Normal 2 4 2 31 7 2" xfId="7231" xr:uid="{00000000-0005-0000-0000-00002E1C0000}"/>
    <cellStyle name="Normal 2 4 2 31 7 3" xfId="7232" xr:uid="{00000000-0005-0000-0000-00002F1C0000}"/>
    <cellStyle name="Normal 2 4 2 31 8" xfId="7233" xr:uid="{00000000-0005-0000-0000-0000301C0000}"/>
    <cellStyle name="Normal 2 4 2 31 8 2" xfId="7234" xr:uid="{00000000-0005-0000-0000-0000311C0000}"/>
    <cellStyle name="Normal 2 4 2 31 8 3" xfId="7235" xr:uid="{00000000-0005-0000-0000-0000321C0000}"/>
    <cellStyle name="Normal 2 4 2 31 9" xfId="7236" xr:uid="{00000000-0005-0000-0000-0000331C0000}"/>
    <cellStyle name="Normal 2 4 2 31 9 2" xfId="7237" xr:uid="{00000000-0005-0000-0000-0000341C0000}"/>
    <cellStyle name="Normal 2 4 2 31 9 3" xfId="7238" xr:uid="{00000000-0005-0000-0000-0000351C0000}"/>
    <cellStyle name="Normal 2 4 2 32" xfId="7239" xr:uid="{00000000-0005-0000-0000-0000361C0000}"/>
    <cellStyle name="Normal 2 4 2 33" xfId="7240" xr:uid="{00000000-0005-0000-0000-0000371C0000}"/>
    <cellStyle name="Normal 2 4 2 33 2" xfId="7241" xr:uid="{00000000-0005-0000-0000-0000381C0000}"/>
    <cellStyle name="Normal 2 4 2 33 3" xfId="7242" xr:uid="{00000000-0005-0000-0000-0000391C0000}"/>
    <cellStyle name="Normal 2 4 2 34" xfId="7243" xr:uid="{00000000-0005-0000-0000-00003A1C0000}"/>
    <cellStyle name="Normal 2 4 2 34 2" xfId="7244" xr:uid="{00000000-0005-0000-0000-00003B1C0000}"/>
    <cellStyle name="Normal 2 4 2 34 3" xfId="7245" xr:uid="{00000000-0005-0000-0000-00003C1C0000}"/>
    <cellStyle name="Normal 2 4 2 35" xfId="7246" xr:uid="{00000000-0005-0000-0000-00003D1C0000}"/>
    <cellStyle name="Normal 2 4 2 35 2" xfId="7247" xr:uid="{00000000-0005-0000-0000-00003E1C0000}"/>
    <cellStyle name="Normal 2 4 2 35 3" xfId="7248" xr:uid="{00000000-0005-0000-0000-00003F1C0000}"/>
    <cellStyle name="Normal 2 4 2 36" xfId="7249" xr:uid="{00000000-0005-0000-0000-0000401C0000}"/>
    <cellStyle name="Normal 2 4 2 36 2" xfId="7250" xr:uid="{00000000-0005-0000-0000-0000411C0000}"/>
    <cellStyle name="Normal 2 4 2 36 3" xfId="7251" xr:uid="{00000000-0005-0000-0000-0000421C0000}"/>
    <cellStyle name="Normal 2 4 2 37" xfId="7252" xr:uid="{00000000-0005-0000-0000-0000431C0000}"/>
    <cellStyle name="Normal 2 4 2 37 2" xfId="7253" xr:uid="{00000000-0005-0000-0000-0000441C0000}"/>
    <cellStyle name="Normal 2 4 2 37 3" xfId="7254" xr:uid="{00000000-0005-0000-0000-0000451C0000}"/>
    <cellStyle name="Normal 2 4 2 38" xfId="7255" xr:uid="{00000000-0005-0000-0000-0000461C0000}"/>
    <cellStyle name="Normal 2 4 2 38 2" xfId="7256" xr:uid="{00000000-0005-0000-0000-0000471C0000}"/>
    <cellStyle name="Normal 2 4 2 38 3" xfId="7257" xr:uid="{00000000-0005-0000-0000-0000481C0000}"/>
    <cellStyle name="Normal 2 4 2 39" xfId="7258" xr:uid="{00000000-0005-0000-0000-0000491C0000}"/>
    <cellStyle name="Normal 2 4 2 39 2" xfId="7259" xr:uid="{00000000-0005-0000-0000-00004A1C0000}"/>
    <cellStyle name="Normal 2 4 2 39 3" xfId="7260" xr:uid="{00000000-0005-0000-0000-00004B1C0000}"/>
    <cellStyle name="Normal 2 4 2 4" xfId="7261" xr:uid="{00000000-0005-0000-0000-00004C1C0000}"/>
    <cellStyle name="Normal 2 4 2 4 2" xfId="7262" xr:uid="{00000000-0005-0000-0000-00004D1C0000}"/>
    <cellStyle name="Normal 2 4 2 40" xfId="7263" xr:uid="{00000000-0005-0000-0000-00004E1C0000}"/>
    <cellStyle name="Normal 2 4 2 40 2" xfId="7264" xr:uid="{00000000-0005-0000-0000-00004F1C0000}"/>
    <cellStyle name="Normal 2 4 2 40 3" xfId="7265" xr:uid="{00000000-0005-0000-0000-0000501C0000}"/>
    <cellStyle name="Normal 2 4 2 41" xfId="7266" xr:uid="{00000000-0005-0000-0000-0000511C0000}"/>
    <cellStyle name="Normal 2 4 2 41 2" xfId="7267" xr:uid="{00000000-0005-0000-0000-0000521C0000}"/>
    <cellStyle name="Normal 2 4 2 41 3" xfId="7268" xr:uid="{00000000-0005-0000-0000-0000531C0000}"/>
    <cellStyle name="Normal 2 4 2 42" xfId="7269" xr:uid="{00000000-0005-0000-0000-0000541C0000}"/>
    <cellStyle name="Normal 2 4 2 42 2" xfId="7270" xr:uid="{00000000-0005-0000-0000-0000551C0000}"/>
    <cellStyle name="Normal 2 4 2 42 3" xfId="7271" xr:uid="{00000000-0005-0000-0000-0000561C0000}"/>
    <cellStyle name="Normal 2 4 2 43" xfId="7272" xr:uid="{00000000-0005-0000-0000-0000571C0000}"/>
    <cellStyle name="Normal 2 4 2 43 2" xfId="7273" xr:uid="{00000000-0005-0000-0000-0000581C0000}"/>
    <cellStyle name="Normal 2 4 2 43 3" xfId="7274" xr:uid="{00000000-0005-0000-0000-0000591C0000}"/>
    <cellStyle name="Normal 2 4 2 44" xfId="7275" xr:uid="{00000000-0005-0000-0000-00005A1C0000}"/>
    <cellStyle name="Normal 2 4 2 44 2" xfId="7276" xr:uid="{00000000-0005-0000-0000-00005B1C0000}"/>
    <cellStyle name="Normal 2 4 2 44 3" xfId="7277" xr:uid="{00000000-0005-0000-0000-00005C1C0000}"/>
    <cellStyle name="Normal 2 4 2 45" xfId="7278" xr:uid="{00000000-0005-0000-0000-00005D1C0000}"/>
    <cellStyle name="Normal 2 4 2 45 2" xfId="7279" xr:uid="{00000000-0005-0000-0000-00005E1C0000}"/>
    <cellStyle name="Normal 2 4 2 45 3" xfId="7280" xr:uid="{00000000-0005-0000-0000-00005F1C0000}"/>
    <cellStyle name="Normal 2 4 2 46" xfId="7281" xr:uid="{00000000-0005-0000-0000-0000601C0000}"/>
    <cellStyle name="Normal 2 4 2 47" xfId="7282" xr:uid="{00000000-0005-0000-0000-0000611C0000}"/>
    <cellStyle name="Normal 2 4 2 48" xfId="7283" xr:uid="{00000000-0005-0000-0000-0000621C0000}"/>
    <cellStyle name="Normal 2 4 2 49" xfId="7284" xr:uid="{00000000-0005-0000-0000-0000631C0000}"/>
    <cellStyle name="Normal 2 4 2 5" xfId="7285" xr:uid="{00000000-0005-0000-0000-0000641C0000}"/>
    <cellStyle name="Normal 2 4 2 5 2" xfId="7286" xr:uid="{00000000-0005-0000-0000-0000651C0000}"/>
    <cellStyle name="Normal 2 4 2 50" xfId="7287" xr:uid="{00000000-0005-0000-0000-0000661C0000}"/>
    <cellStyle name="Normal 2 4 2 51" xfId="7288" xr:uid="{00000000-0005-0000-0000-0000671C0000}"/>
    <cellStyle name="Normal 2 4 2 52" xfId="7289" xr:uid="{00000000-0005-0000-0000-0000681C0000}"/>
    <cellStyle name="Normal 2 4 2 53" xfId="7290" xr:uid="{00000000-0005-0000-0000-0000691C0000}"/>
    <cellStyle name="Normal 2 4 2 54" xfId="7291" xr:uid="{00000000-0005-0000-0000-00006A1C0000}"/>
    <cellStyle name="Normal 2 4 2 55" xfId="7292" xr:uid="{00000000-0005-0000-0000-00006B1C0000}"/>
    <cellStyle name="Normal 2 4 2 56" xfId="7293" xr:uid="{00000000-0005-0000-0000-00006C1C0000}"/>
    <cellStyle name="Normal 2 4 2 57" xfId="7294" xr:uid="{00000000-0005-0000-0000-00006D1C0000}"/>
    <cellStyle name="Normal 2 4 2 58" xfId="7295" xr:uid="{00000000-0005-0000-0000-00006E1C0000}"/>
    <cellStyle name="Normal 2 4 2 6" xfId="7296" xr:uid="{00000000-0005-0000-0000-00006F1C0000}"/>
    <cellStyle name="Normal 2 4 2 6 2" xfId="7297" xr:uid="{00000000-0005-0000-0000-0000701C0000}"/>
    <cellStyle name="Normal 2 4 2 7" xfId="7298" xr:uid="{00000000-0005-0000-0000-0000711C0000}"/>
    <cellStyle name="Normal 2 4 2 7 2" xfId="7299" xr:uid="{00000000-0005-0000-0000-0000721C0000}"/>
    <cellStyle name="Normal 2 4 2 8" xfId="7300" xr:uid="{00000000-0005-0000-0000-0000731C0000}"/>
    <cellStyle name="Normal 2 4 2 8 2" xfId="7301" xr:uid="{00000000-0005-0000-0000-0000741C0000}"/>
    <cellStyle name="Normal 2 4 2 8 2 2" xfId="7302" xr:uid="{00000000-0005-0000-0000-0000751C0000}"/>
    <cellStyle name="Normal 2 4 2 8 2 3" xfId="7303" xr:uid="{00000000-0005-0000-0000-0000761C0000}"/>
    <cellStyle name="Normal 2 4 2 8 3" xfId="7304" xr:uid="{00000000-0005-0000-0000-0000771C0000}"/>
    <cellStyle name="Normal 2 4 2 8 4" xfId="7305" xr:uid="{00000000-0005-0000-0000-0000781C0000}"/>
    <cellStyle name="Normal 2 4 2 9" xfId="7306" xr:uid="{00000000-0005-0000-0000-0000791C0000}"/>
    <cellStyle name="Normal 2 4 20" xfId="7307" xr:uid="{00000000-0005-0000-0000-00007A1C0000}"/>
    <cellStyle name="Normal 2 4 20 10" xfId="7308" xr:uid="{00000000-0005-0000-0000-00007B1C0000}"/>
    <cellStyle name="Normal 2 4 20 10 2" xfId="7309" xr:uid="{00000000-0005-0000-0000-00007C1C0000}"/>
    <cellStyle name="Normal 2 4 20 10 3" xfId="7310" xr:uid="{00000000-0005-0000-0000-00007D1C0000}"/>
    <cellStyle name="Normal 2 4 20 11" xfId="7311" xr:uid="{00000000-0005-0000-0000-00007E1C0000}"/>
    <cellStyle name="Normal 2 4 20 11 2" xfId="7312" xr:uid="{00000000-0005-0000-0000-00007F1C0000}"/>
    <cellStyle name="Normal 2 4 20 11 3" xfId="7313" xr:uid="{00000000-0005-0000-0000-0000801C0000}"/>
    <cellStyle name="Normal 2 4 20 12" xfId="7314" xr:uid="{00000000-0005-0000-0000-0000811C0000}"/>
    <cellStyle name="Normal 2 4 20 12 2" xfId="7315" xr:uid="{00000000-0005-0000-0000-0000821C0000}"/>
    <cellStyle name="Normal 2 4 20 12 3" xfId="7316" xr:uid="{00000000-0005-0000-0000-0000831C0000}"/>
    <cellStyle name="Normal 2 4 20 13" xfId="7317" xr:uid="{00000000-0005-0000-0000-0000841C0000}"/>
    <cellStyle name="Normal 2 4 20 13 2" xfId="7318" xr:uid="{00000000-0005-0000-0000-0000851C0000}"/>
    <cellStyle name="Normal 2 4 20 13 3" xfId="7319" xr:uid="{00000000-0005-0000-0000-0000861C0000}"/>
    <cellStyle name="Normal 2 4 20 14" xfId="7320" xr:uid="{00000000-0005-0000-0000-0000871C0000}"/>
    <cellStyle name="Normal 2 4 20 14 2" xfId="7321" xr:uid="{00000000-0005-0000-0000-0000881C0000}"/>
    <cellStyle name="Normal 2 4 20 14 3" xfId="7322" xr:uid="{00000000-0005-0000-0000-0000891C0000}"/>
    <cellStyle name="Normal 2 4 20 15" xfId="7323" xr:uid="{00000000-0005-0000-0000-00008A1C0000}"/>
    <cellStyle name="Normal 2 4 20 16" xfId="7324" xr:uid="{00000000-0005-0000-0000-00008B1C0000}"/>
    <cellStyle name="Normal 2 4 20 2" xfId="7325" xr:uid="{00000000-0005-0000-0000-00008C1C0000}"/>
    <cellStyle name="Normal 2 4 20 2 2" xfId="7326" xr:uid="{00000000-0005-0000-0000-00008D1C0000}"/>
    <cellStyle name="Normal 2 4 20 2 3" xfId="7327" xr:uid="{00000000-0005-0000-0000-00008E1C0000}"/>
    <cellStyle name="Normal 2 4 20 3" xfId="7328" xr:uid="{00000000-0005-0000-0000-00008F1C0000}"/>
    <cellStyle name="Normal 2 4 20 3 2" xfId="7329" xr:uid="{00000000-0005-0000-0000-0000901C0000}"/>
    <cellStyle name="Normal 2 4 20 3 3" xfId="7330" xr:uid="{00000000-0005-0000-0000-0000911C0000}"/>
    <cellStyle name="Normal 2 4 20 4" xfId="7331" xr:uid="{00000000-0005-0000-0000-0000921C0000}"/>
    <cellStyle name="Normal 2 4 20 4 2" xfId="7332" xr:uid="{00000000-0005-0000-0000-0000931C0000}"/>
    <cellStyle name="Normal 2 4 20 4 3" xfId="7333" xr:uid="{00000000-0005-0000-0000-0000941C0000}"/>
    <cellStyle name="Normal 2 4 20 5" xfId="7334" xr:uid="{00000000-0005-0000-0000-0000951C0000}"/>
    <cellStyle name="Normal 2 4 20 5 2" xfId="7335" xr:uid="{00000000-0005-0000-0000-0000961C0000}"/>
    <cellStyle name="Normal 2 4 20 5 3" xfId="7336" xr:uid="{00000000-0005-0000-0000-0000971C0000}"/>
    <cellStyle name="Normal 2 4 20 6" xfId="7337" xr:uid="{00000000-0005-0000-0000-0000981C0000}"/>
    <cellStyle name="Normal 2 4 20 6 2" xfId="7338" xr:uid="{00000000-0005-0000-0000-0000991C0000}"/>
    <cellStyle name="Normal 2 4 20 6 3" xfId="7339" xr:uid="{00000000-0005-0000-0000-00009A1C0000}"/>
    <cellStyle name="Normal 2 4 20 7" xfId="7340" xr:uid="{00000000-0005-0000-0000-00009B1C0000}"/>
    <cellStyle name="Normal 2 4 20 7 2" xfId="7341" xr:uid="{00000000-0005-0000-0000-00009C1C0000}"/>
    <cellStyle name="Normal 2 4 20 7 3" xfId="7342" xr:uid="{00000000-0005-0000-0000-00009D1C0000}"/>
    <cellStyle name="Normal 2 4 20 8" xfId="7343" xr:uid="{00000000-0005-0000-0000-00009E1C0000}"/>
    <cellStyle name="Normal 2 4 20 8 2" xfId="7344" xr:uid="{00000000-0005-0000-0000-00009F1C0000}"/>
    <cellStyle name="Normal 2 4 20 8 3" xfId="7345" xr:uid="{00000000-0005-0000-0000-0000A01C0000}"/>
    <cellStyle name="Normal 2 4 20 9" xfId="7346" xr:uid="{00000000-0005-0000-0000-0000A11C0000}"/>
    <cellStyle name="Normal 2 4 20 9 2" xfId="7347" xr:uid="{00000000-0005-0000-0000-0000A21C0000}"/>
    <cellStyle name="Normal 2 4 20 9 3" xfId="7348" xr:uid="{00000000-0005-0000-0000-0000A31C0000}"/>
    <cellStyle name="Normal 2 4 3" xfId="7349" xr:uid="{00000000-0005-0000-0000-0000A41C0000}"/>
    <cellStyle name="Normal 2 4 3 10" xfId="7350" xr:uid="{00000000-0005-0000-0000-0000A51C0000}"/>
    <cellStyle name="Normal 2 4 3 11" xfId="7351" xr:uid="{00000000-0005-0000-0000-0000A61C0000}"/>
    <cellStyle name="Normal 2 4 3 11 2" xfId="7352" xr:uid="{00000000-0005-0000-0000-0000A71C0000}"/>
    <cellStyle name="Normal 2 4 3 11 2 10" xfId="7353" xr:uid="{00000000-0005-0000-0000-0000A81C0000}"/>
    <cellStyle name="Normal 2 4 3 11 2 10 2" xfId="7354" xr:uid="{00000000-0005-0000-0000-0000A91C0000}"/>
    <cellStyle name="Normal 2 4 3 11 2 10 3" xfId="7355" xr:uid="{00000000-0005-0000-0000-0000AA1C0000}"/>
    <cellStyle name="Normal 2 4 3 11 2 11" xfId="7356" xr:uid="{00000000-0005-0000-0000-0000AB1C0000}"/>
    <cellStyle name="Normal 2 4 3 11 2 11 2" xfId="7357" xr:uid="{00000000-0005-0000-0000-0000AC1C0000}"/>
    <cellStyle name="Normal 2 4 3 11 2 11 3" xfId="7358" xr:uid="{00000000-0005-0000-0000-0000AD1C0000}"/>
    <cellStyle name="Normal 2 4 3 11 2 12" xfId="7359" xr:uid="{00000000-0005-0000-0000-0000AE1C0000}"/>
    <cellStyle name="Normal 2 4 3 11 2 12 2" xfId="7360" xr:uid="{00000000-0005-0000-0000-0000AF1C0000}"/>
    <cellStyle name="Normal 2 4 3 11 2 12 3" xfId="7361" xr:uid="{00000000-0005-0000-0000-0000B01C0000}"/>
    <cellStyle name="Normal 2 4 3 11 2 13" xfId="7362" xr:uid="{00000000-0005-0000-0000-0000B11C0000}"/>
    <cellStyle name="Normal 2 4 3 11 2 13 2" xfId="7363" xr:uid="{00000000-0005-0000-0000-0000B21C0000}"/>
    <cellStyle name="Normal 2 4 3 11 2 13 3" xfId="7364" xr:uid="{00000000-0005-0000-0000-0000B31C0000}"/>
    <cellStyle name="Normal 2 4 3 11 2 14" xfId="7365" xr:uid="{00000000-0005-0000-0000-0000B41C0000}"/>
    <cellStyle name="Normal 2 4 3 11 2 14 2" xfId="7366" xr:uid="{00000000-0005-0000-0000-0000B51C0000}"/>
    <cellStyle name="Normal 2 4 3 11 2 14 3" xfId="7367" xr:uid="{00000000-0005-0000-0000-0000B61C0000}"/>
    <cellStyle name="Normal 2 4 3 11 2 15" xfId="7368" xr:uid="{00000000-0005-0000-0000-0000B71C0000}"/>
    <cellStyle name="Normal 2 4 3 11 2 16" xfId="7369" xr:uid="{00000000-0005-0000-0000-0000B81C0000}"/>
    <cellStyle name="Normal 2 4 3 11 2 2" xfId="7370" xr:uid="{00000000-0005-0000-0000-0000B91C0000}"/>
    <cellStyle name="Normal 2 4 3 11 2 2 2" xfId="7371" xr:uid="{00000000-0005-0000-0000-0000BA1C0000}"/>
    <cellStyle name="Normal 2 4 3 11 2 2 3" xfId="7372" xr:uid="{00000000-0005-0000-0000-0000BB1C0000}"/>
    <cellStyle name="Normal 2 4 3 11 2 3" xfId="7373" xr:uid="{00000000-0005-0000-0000-0000BC1C0000}"/>
    <cellStyle name="Normal 2 4 3 11 2 3 2" xfId="7374" xr:uid="{00000000-0005-0000-0000-0000BD1C0000}"/>
    <cellStyle name="Normal 2 4 3 11 2 3 3" xfId="7375" xr:uid="{00000000-0005-0000-0000-0000BE1C0000}"/>
    <cellStyle name="Normal 2 4 3 11 2 4" xfId="7376" xr:uid="{00000000-0005-0000-0000-0000BF1C0000}"/>
    <cellStyle name="Normal 2 4 3 11 2 4 2" xfId="7377" xr:uid="{00000000-0005-0000-0000-0000C01C0000}"/>
    <cellStyle name="Normal 2 4 3 11 2 4 3" xfId="7378" xr:uid="{00000000-0005-0000-0000-0000C11C0000}"/>
    <cellStyle name="Normal 2 4 3 11 2 5" xfId="7379" xr:uid="{00000000-0005-0000-0000-0000C21C0000}"/>
    <cellStyle name="Normal 2 4 3 11 2 5 2" xfId="7380" xr:uid="{00000000-0005-0000-0000-0000C31C0000}"/>
    <cellStyle name="Normal 2 4 3 11 2 5 3" xfId="7381" xr:uid="{00000000-0005-0000-0000-0000C41C0000}"/>
    <cellStyle name="Normal 2 4 3 11 2 6" xfId="7382" xr:uid="{00000000-0005-0000-0000-0000C51C0000}"/>
    <cellStyle name="Normal 2 4 3 11 2 6 2" xfId="7383" xr:uid="{00000000-0005-0000-0000-0000C61C0000}"/>
    <cellStyle name="Normal 2 4 3 11 2 6 3" xfId="7384" xr:uid="{00000000-0005-0000-0000-0000C71C0000}"/>
    <cellStyle name="Normal 2 4 3 11 2 7" xfId="7385" xr:uid="{00000000-0005-0000-0000-0000C81C0000}"/>
    <cellStyle name="Normal 2 4 3 11 2 7 2" xfId="7386" xr:uid="{00000000-0005-0000-0000-0000C91C0000}"/>
    <cellStyle name="Normal 2 4 3 11 2 7 3" xfId="7387" xr:uid="{00000000-0005-0000-0000-0000CA1C0000}"/>
    <cellStyle name="Normal 2 4 3 11 2 8" xfId="7388" xr:uid="{00000000-0005-0000-0000-0000CB1C0000}"/>
    <cellStyle name="Normal 2 4 3 11 2 8 2" xfId="7389" xr:uid="{00000000-0005-0000-0000-0000CC1C0000}"/>
    <cellStyle name="Normal 2 4 3 11 2 8 3" xfId="7390" xr:uid="{00000000-0005-0000-0000-0000CD1C0000}"/>
    <cellStyle name="Normal 2 4 3 11 2 9" xfId="7391" xr:uid="{00000000-0005-0000-0000-0000CE1C0000}"/>
    <cellStyle name="Normal 2 4 3 11 2 9 2" xfId="7392" xr:uid="{00000000-0005-0000-0000-0000CF1C0000}"/>
    <cellStyle name="Normal 2 4 3 11 2 9 3" xfId="7393" xr:uid="{00000000-0005-0000-0000-0000D01C0000}"/>
    <cellStyle name="Normal 2 4 3 11 3" xfId="7394" xr:uid="{00000000-0005-0000-0000-0000D11C0000}"/>
    <cellStyle name="Normal 2 4 3 11 3 10" xfId="7395" xr:uid="{00000000-0005-0000-0000-0000D21C0000}"/>
    <cellStyle name="Normal 2 4 3 11 3 10 2" xfId="7396" xr:uid="{00000000-0005-0000-0000-0000D31C0000}"/>
    <cellStyle name="Normal 2 4 3 11 3 10 3" xfId="7397" xr:uid="{00000000-0005-0000-0000-0000D41C0000}"/>
    <cellStyle name="Normal 2 4 3 11 3 11" xfId="7398" xr:uid="{00000000-0005-0000-0000-0000D51C0000}"/>
    <cellStyle name="Normal 2 4 3 11 3 11 2" xfId="7399" xr:uid="{00000000-0005-0000-0000-0000D61C0000}"/>
    <cellStyle name="Normal 2 4 3 11 3 11 3" xfId="7400" xr:uid="{00000000-0005-0000-0000-0000D71C0000}"/>
    <cellStyle name="Normal 2 4 3 11 3 12" xfId="7401" xr:uid="{00000000-0005-0000-0000-0000D81C0000}"/>
    <cellStyle name="Normal 2 4 3 11 3 12 2" xfId="7402" xr:uid="{00000000-0005-0000-0000-0000D91C0000}"/>
    <cellStyle name="Normal 2 4 3 11 3 12 3" xfId="7403" xr:uid="{00000000-0005-0000-0000-0000DA1C0000}"/>
    <cellStyle name="Normal 2 4 3 11 3 13" xfId="7404" xr:uid="{00000000-0005-0000-0000-0000DB1C0000}"/>
    <cellStyle name="Normal 2 4 3 11 3 13 2" xfId="7405" xr:uid="{00000000-0005-0000-0000-0000DC1C0000}"/>
    <cellStyle name="Normal 2 4 3 11 3 13 3" xfId="7406" xr:uid="{00000000-0005-0000-0000-0000DD1C0000}"/>
    <cellStyle name="Normal 2 4 3 11 3 14" xfId="7407" xr:uid="{00000000-0005-0000-0000-0000DE1C0000}"/>
    <cellStyle name="Normal 2 4 3 11 3 14 2" xfId="7408" xr:uid="{00000000-0005-0000-0000-0000DF1C0000}"/>
    <cellStyle name="Normal 2 4 3 11 3 14 3" xfId="7409" xr:uid="{00000000-0005-0000-0000-0000E01C0000}"/>
    <cellStyle name="Normal 2 4 3 11 3 15" xfId="7410" xr:uid="{00000000-0005-0000-0000-0000E11C0000}"/>
    <cellStyle name="Normal 2 4 3 11 3 16" xfId="7411" xr:uid="{00000000-0005-0000-0000-0000E21C0000}"/>
    <cellStyle name="Normal 2 4 3 11 3 2" xfId="7412" xr:uid="{00000000-0005-0000-0000-0000E31C0000}"/>
    <cellStyle name="Normal 2 4 3 11 3 2 2" xfId="7413" xr:uid="{00000000-0005-0000-0000-0000E41C0000}"/>
    <cellStyle name="Normal 2 4 3 11 3 2 3" xfId="7414" xr:uid="{00000000-0005-0000-0000-0000E51C0000}"/>
    <cellStyle name="Normal 2 4 3 11 3 3" xfId="7415" xr:uid="{00000000-0005-0000-0000-0000E61C0000}"/>
    <cellStyle name="Normal 2 4 3 11 3 3 2" xfId="7416" xr:uid="{00000000-0005-0000-0000-0000E71C0000}"/>
    <cellStyle name="Normal 2 4 3 11 3 3 3" xfId="7417" xr:uid="{00000000-0005-0000-0000-0000E81C0000}"/>
    <cellStyle name="Normal 2 4 3 11 3 4" xfId="7418" xr:uid="{00000000-0005-0000-0000-0000E91C0000}"/>
    <cellStyle name="Normal 2 4 3 11 3 4 2" xfId="7419" xr:uid="{00000000-0005-0000-0000-0000EA1C0000}"/>
    <cellStyle name="Normal 2 4 3 11 3 4 3" xfId="7420" xr:uid="{00000000-0005-0000-0000-0000EB1C0000}"/>
    <cellStyle name="Normal 2 4 3 11 3 5" xfId="7421" xr:uid="{00000000-0005-0000-0000-0000EC1C0000}"/>
    <cellStyle name="Normal 2 4 3 11 3 5 2" xfId="7422" xr:uid="{00000000-0005-0000-0000-0000ED1C0000}"/>
    <cellStyle name="Normal 2 4 3 11 3 5 3" xfId="7423" xr:uid="{00000000-0005-0000-0000-0000EE1C0000}"/>
    <cellStyle name="Normal 2 4 3 11 3 6" xfId="7424" xr:uid="{00000000-0005-0000-0000-0000EF1C0000}"/>
    <cellStyle name="Normal 2 4 3 11 3 6 2" xfId="7425" xr:uid="{00000000-0005-0000-0000-0000F01C0000}"/>
    <cellStyle name="Normal 2 4 3 11 3 6 3" xfId="7426" xr:uid="{00000000-0005-0000-0000-0000F11C0000}"/>
    <cellStyle name="Normal 2 4 3 11 3 7" xfId="7427" xr:uid="{00000000-0005-0000-0000-0000F21C0000}"/>
    <cellStyle name="Normal 2 4 3 11 3 7 2" xfId="7428" xr:uid="{00000000-0005-0000-0000-0000F31C0000}"/>
    <cellStyle name="Normal 2 4 3 11 3 7 3" xfId="7429" xr:uid="{00000000-0005-0000-0000-0000F41C0000}"/>
    <cellStyle name="Normal 2 4 3 11 3 8" xfId="7430" xr:uid="{00000000-0005-0000-0000-0000F51C0000}"/>
    <cellStyle name="Normal 2 4 3 11 3 8 2" xfId="7431" xr:uid="{00000000-0005-0000-0000-0000F61C0000}"/>
    <cellStyle name="Normal 2 4 3 11 3 8 3" xfId="7432" xr:uid="{00000000-0005-0000-0000-0000F71C0000}"/>
    <cellStyle name="Normal 2 4 3 11 3 9" xfId="7433" xr:uid="{00000000-0005-0000-0000-0000F81C0000}"/>
    <cellStyle name="Normal 2 4 3 11 3 9 2" xfId="7434" xr:uid="{00000000-0005-0000-0000-0000F91C0000}"/>
    <cellStyle name="Normal 2 4 3 11 3 9 3" xfId="7435" xr:uid="{00000000-0005-0000-0000-0000FA1C0000}"/>
    <cellStyle name="Normal 2 4 3 11 4" xfId="7436" xr:uid="{00000000-0005-0000-0000-0000FB1C0000}"/>
    <cellStyle name="Normal 2 4 3 11 4 10" xfId="7437" xr:uid="{00000000-0005-0000-0000-0000FC1C0000}"/>
    <cellStyle name="Normal 2 4 3 11 4 10 2" xfId="7438" xr:uid="{00000000-0005-0000-0000-0000FD1C0000}"/>
    <cellStyle name="Normal 2 4 3 11 4 10 3" xfId="7439" xr:uid="{00000000-0005-0000-0000-0000FE1C0000}"/>
    <cellStyle name="Normal 2 4 3 11 4 11" xfId="7440" xr:uid="{00000000-0005-0000-0000-0000FF1C0000}"/>
    <cellStyle name="Normal 2 4 3 11 4 11 2" xfId="7441" xr:uid="{00000000-0005-0000-0000-0000001D0000}"/>
    <cellStyle name="Normal 2 4 3 11 4 11 3" xfId="7442" xr:uid="{00000000-0005-0000-0000-0000011D0000}"/>
    <cellStyle name="Normal 2 4 3 11 4 12" xfId="7443" xr:uid="{00000000-0005-0000-0000-0000021D0000}"/>
    <cellStyle name="Normal 2 4 3 11 4 12 2" xfId="7444" xr:uid="{00000000-0005-0000-0000-0000031D0000}"/>
    <cellStyle name="Normal 2 4 3 11 4 12 3" xfId="7445" xr:uid="{00000000-0005-0000-0000-0000041D0000}"/>
    <cellStyle name="Normal 2 4 3 11 4 13" xfId="7446" xr:uid="{00000000-0005-0000-0000-0000051D0000}"/>
    <cellStyle name="Normal 2 4 3 11 4 13 2" xfId="7447" xr:uid="{00000000-0005-0000-0000-0000061D0000}"/>
    <cellStyle name="Normal 2 4 3 11 4 13 3" xfId="7448" xr:uid="{00000000-0005-0000-0000-0000071D0000}"/>
    <cellStyle name="Normal 2 4 3 11 4 14" xfId="7449" xr:uid="{00000000-0005-0000-0000-0000081D0000}"/>
    <cellStyle name="Normal 2 4 3 11 4 14 2" xfId="7450" xr:uid="{00000000-0005-0000-0000-0000091D0000}"/>
    <cellStyle name="Normal 2 4 3 11 4 14 3" xfId="7451" xr:uid="{00000000-0005-0000-0000-00000A1D0000}"/>
    <cellStyle name="Normal 2 4 3 11 4 15" xfId="7452" xr:uid="{00000000-0005-0000-0000-00000B1D0000}"/>
    <cellStyle name="Normal 2 4 3 11 4 16" xfId="7453" xr:uid="{00000000-0005-0000-0000-00000C1D0000}"/>
    <cellStyle name="Normal 2 4 3 11 4 2" xfId="7454" xr:uid="{00000000-0005-0000-0000-00000D1D0000}"/>
    <cellStyle name="Normal 2 4 3 11 4 2 2" xfId="7455" xr:uid="{00000000-0005-0000-0000-00000E1D0000}"/>
    <cellStyle name="Normal 2 4 3 11 4 2 3" xfId="7456" xr:uid="{00000000-0005-0000-0000-00000F1D0000}"/>
    <cellStyle name="Normal 2 4 3 11 4 3" xfId="7457" xr:uid="{00000000-0005-0000-0000-0000101D0000}"/>
    <cellStyle name="Normal 2 4 3 11 4 3 2" xfId="7458" xr:uid="{00000000-0005-0000-0000-0000111D0000}"/>
    <cellStyle name="Normal 2 4 3 11 4 3 3" xfId="7459" xr:uid="{00000000-0005-0000-0000-0000121D0000}"/>
    <cellStyle name="Normal 2 4 3 11 4 4" xfId="7460" xr:uid="{00000000-0005-0000-0000-0000131D0000}"/>
    <cellStyle name="Normal 2 4 3 11 4 4 2" xfId="7461" xr:uid="{00000000-0005-0000-0000-0000141D0000}"/>
    <cellStyle name="Normal 2 4 3 11 4 4 3" xfId="7462" xr:uid="{00000000-0005-0000-0000-0000151D0000}"/>
    <cellStyle name="Normal 2 4 3 11 4 5" xfId="7463" xr:uid="{00000000-0005-0000-0000-0000161D0000}"/>
    <cellStyle name="Normal 2 4 3 11 4 5 2" xfId="7464" xr:uid="{00000000-0005-0000-0000-0000171D0000}"/>
    <cellStyle name="Normal 2 4 3 11 4 5 3" xfId="7465" xr:uid="{00000000-0005-0000-0000-0000181D0000}"/>
    <cellStyle name="Normal 2 4 3 11 4 6" xfId="7466" xr:uid="{00000000-0005-0000-0000-0000191D0000}"/>
    <cellStyle name="Normal 2 4 3 11 4 6 2" xfId="7467" xr:uid="{00000000-0005-0000-0000-00001A1D0000}"/>
    <cellStyle name="Normal 2 4 3 11 4 6 3" xfId="7468" xr:uid="{00000000-0005-0000-0000-00001B1D0000}"/>
    <cellStyle name="Normal 2 4 3 11 4 7" xfId="7469" xr:uid="{00000000-0005-0000-0000-00001C1D0000}"/>
    <cellStyle name="Normal 2 4 3 11 4 7 2" xfId="7470" xr:uid="{00000000-0005-0000-0000-00001D1D0000}"/>
    <cellStyle name="Normal 2 4 3 11 4 7 3" xfId="7471" xr:uid="{00000000-0005-0000-0000-00001E1D0000}"/>
    <cellStyle name="Normal 2 4 3 11 4 8" xfId="7472" xr:uid="{00000000-0005-0000-0000-00001F1D0000}"/>
    <cellStyle name="Normal 2 4 3 11 4 8 2" xfId="7473" xr:uid="{00000000-0005-0000-0000-0000201D0000}"/>
    <cellStyle name="Normal 2 4 3 11 4 8 3" xfId="7474" xr:uid="{00000000-0005-0000-0000-0000211D0000}"/>
    <cellStyle name="Normal 2 4 3 11 4 9" xfId="7475" xr:uid="{00000000-0005-0000-0000-0000221D0000}"/>
    <cellStyle name="Normal 2 4 3 11 4 9 2" xfId="7476" xr:uid="{00000000-0005-0000-0000-0000231D0000}"/>
    <cellStyle name="Normal 2 4 3 11 4 9 3" xfId="7477" xr:uid="{00000000-0005-0000-0000-0000241D0000}"/>
    <cellStyle name="Normal 2 4 3 12" xfId="7478" xr:uid="{00000000-0005-0000-0000-0000251D0000}"/>
    <cellStyle name="Normal 2 4 3 12 10" xfId="7479" xr:uid="{00000000-0005-0000-0000-0000261D0000}"/>
    <cellStyle name="Normal 2 4 3 12 10 2" xfId="7480" xr:uid="{00000000-0005-0000-0000-0000271D0000}"/>
    <cellStyle name="Normal 2 4 3 12 10 3" xfId="7481" xr:uid="{00000000-0005-0000-0000-0000281D0000}"/>
    <cellStyle name="Normal 2 4 3 12 11" xfId="7482" xr:uid="{00000000-0005-0000-0000-0000291D0000}"/>
    <cellStyle name="Normal 2 4 3 12 11 2" xfId="7483" xr:uid="{00000000-0005-0000-0000-00002A1D0000}"/>
    <cellStyle name="Normal 2 4 3 12 11 3" xfId="7484" xr:uid="{00000000-0005-0000-0000-00002B1D0000}"/>
    <cellStyle name="Normal 2 4 3 12 12" xfId="7485" xr:uid="{00000000-0005-0000-0000-00002C1D0000}"/>
    <cellStyle name="Normal 2 4 3 12 12 2" xfId="7486" xr:uid="{00000000-0005-0000-0000-00002D1D0000}"/>
    <cellStyle name="Normal 2 4 3 12 12 3" xfId="7487" xr:uid="{00000000-0005-0000-0000-00002E1D0000}"/>
    <cellStyle name="Normal 2 4 3 12 13" xfId="7488" xr:uid="{00000000-0005-0000-0000-00002F1D0000}"/>
    <cellStyle name="Normal 2 4 3 12 13 2" xfId="7489" xr:uid="{00000000-0005-0000-0000-0000301D0000}"/>
    <cellStyle name="Normal 2 4 3 12 13 3" xfId="7490" xr:uid="{00000000-0005-0000-0000-0000311D0000}"/>
    <cellStyle name="Normal 2 4 3 12 14" xfId="7491" xr:uid="{00000000-0005-0000-0000-0000321D0000}"/>
    <cellStyle name="Normal 2 4 3 12 14 2" xfId="7492" xr:uid="{00000000-0005-0000-0000-0000331D0000}"/>
    <cellStyle name="Normal 2 4 3 12 14 3" xfId="7493" xr:uid="{00000000-0005-0000-0000-0000341D0000}"/>
    <cellStyle name="Normal 2 4 3 12 15" xfId="7494" xr:uid="{00000000-0005-0000-0000-0000351D0000}"/>
    <cellStyle name="Normal 2 4 3 12 16" xfId="7495" xr:uid="{00000000-0005-0000-0000-0000361D0000}"/>
    <cellStyle name="Normal 2 4 3 12 2" xfId="7496" xr:uid="{00000000-0005-0000-0000-0000371D0000}"/>
    <cellStyle name="Normal 2 4 3 12 2 2" xfId="7497" xr:uid="{00000000-0005-0000-0000-0000381D0000}"/>
    <cellStyle name="Normal 2 4 3 12 2 3" xfId="7498" xr:uid="{00000000-0005-0000-0000-0000391D0000}"/>
    <cellStyle name="Normal 2 4 3 12 3" xfId="7499" xr:uid="{00000000-0005-0000-0000-00003A1D0000}"/>
    <cellStyle name="Normal 2 4 3 12 3 2" xfId="7500" xr:uid="{00000000-0005-0000-0000-00003B1D0000}"/>
    <cellStyle name="Normal 2 4 3 12 3 3" xfId="7501" xr:uid="{00000000-0005-0000-0000-00003C1D0000}"/>
    <cellStyle name="Normal 2 4 3 12 4" xfId="7502" xr:uid="{00000000-0005-0000-0000-00003D1D0000}"/>
    <cellStyle name="Normal 2 4 3 12 4 2" xfId="7503" xr:uid="{00000000-0005-0000-0000-00003E1D0000}"/>
    <cellStyle name="Normal 2 4 3 12 4 3" xfId="7504" xr:uid="{00000000-0005-0000-0000-00003F1D0000}"/>
    <cellStyle name="Normal 2 4 3 12 5" xfId="7505" xr:uid="{00000000-0005-0000-0000-0000401D0000}"/>
    <cellStyle name="Normal 2 4 3 12 5 2" xfId="7506" xr:uid="{00000000-0005-0000-0000-0000411D0000}"/>
    <cellStyle name="Normal 2 4 3 12 5 3" xfId="7507" xr:uid="{00000000-0005-0000-0000-0000421D0000}"/>
    <cellStyle name="Normal 2 4 3 12 6" xfId="7508" xr:uid="{00000000-0005-0000-0000-0000431D0000}"/>
    <cellStyle name="Normal 2 4 3 12 6 2" xfId="7509" xr:uid="{00000000-0005-0000-0000-0000441D0000}"/>
    <cellStyle name="Normal 2 4 3 12 6 3" xfId="7510" xr:uid="{00000000-0005-0000-0000-0000451D0000}"/>
    <cellStyle name="Normal 2 4 3 12 7" xfId="7511" xr:uid="{00000000-0005-0000-0000-0000461D0000}"/>
    <cellStyle name="Normal 2 4 3 12 7 2" xfId="7512" xr:uid="{00000000-0005-0000-0000-0000471D0000}"/>
    <cellStyle name="Normal 2 4 3 12 7 3" xfId="7513" xr:uid="{00000000-0005-0000-0000-0000481D0000}"/>
    <cellStyle name="Normal 2 4 3 12 8" xfId="7514" xr:uid="{00000000-0005-0000-0000-0000491D0000}"/>
    <cellStyle name="Normal 2 4 3 12 8 2" xfId="7515" xr:uid="{00000000-0005-0000-0000-00004A1D0000}"/>
    <cellStyle name="Normal 2 4 3 12 8 3" xfId="7516" xr:uid="{00000000-0005-0000-0000-00004B1D0000}"/>
    <cellStyle name="Normal 2 4 3 12 9" xfId="7517" xr:uid="{00000000-0005-0000-0000-00004C1D0000}"/>
    <cellStyle name="Normal 2 4 3 12 9 2" xfId="7518" xr:uid="{00000000-0005-0000-0000-00004D1D0000}"/>
    <cellStyle name="Normal 2 4 3 12 9 3" xfId="7519" xr:uid="{00000000-0005-0000-0000-00004E1D0000}"/>
    <cellStyle name="Normal 2 4 3 13" xfId="7520" xr:uid="{00000000-0005-0000-0000-00004F1D0000}"/>
    <cellStyle name="Normal 2 4 3 14" xfId="7521" xr:uid="{00000000-0005-0000-0000-0000501D0000}"/>
    <cellStyle name="Normal 2 4 3 15" xfId="7522" xr:uid="{00000000-0005-0000-0000-0000511D0000}"/>
    <cellStyle name="Normal 2 4 3 16" xfId="7523" xr:uid="{00000000-0005-0000-0000-0000521D0000}"/>
    <cellStyle name="Normal 2 4 3 16 2" xfId="7524" xr:uid="{00000000-0005-0000-0000-0000531D0000}"/>
    <cellStyle name="Normal 2 4 3 16 3" xfId="7525" xr:uid="{00000000-0005-0000-0000-0000541D0000}"/>
    <cellStyle name="Normal 2 4 3 17" xfId="7526" xr:uid="{00000000-0005-0000-0000-0000551D0000}"/>
    <cellStyle name="Normal 2 4 3 17 2" xfId="7527" xr:uid="{00000000-0005-0000-0000-0000561D0000}"/>
    <cellStyle name="Normal 2 4 3 17 3" xfId="7528" xr:uid="{00000000-0005-0000-0000-0000571D0000}"/>
    <cellStyle name="Normal 2 4 3 18" xfId="7529" xr:uid="{00000000-0005-0000-0000-0000581D0000}"/>
    <cellStyle name="Normal 2 4 3 18 2" xfId="7530" xr:uid="{00000000-0005-0000-0000-0000591D0000}"/>
    <cellStyle name="Normal 2 4 3 18 3" xfId="7531" xr:uid="{00000000-0005-0000-0000-00005A1D0000}"/>
    <cellStyle name="Normal 2 4 3 19" xfId="7532" xr:uid="{00000000-0005-0000-0000-00005B1D0000}"/>
    <cellStyle name="Normal 2 4 3 19 2" xfId="7533" xr:uid="{00000000-0005-0000-0000-00005C1D0000}"/>
    <cellStyle name="Normal 2 4 3 19 3" xfId="7534" xr:uid="{00000000-0005-0000-0000-00005D1D0000}"/>
    <cellStyle name="Normal 2 4 3 2" xfId="7535" xr:uid="{00000000-0005-0000-0000-00005E1D0000}"/>
    <cellStyle name="Normal 2 4 3 2 2" xfId="7536" xr:uid="{00000000-0005-0000-0000-00005F1D0000}"/>
    <cellStyle name="Normal 2 4 3 2 2 2" xfId="7537" xr:uid="{00000000-0005-0000-0000-0000601D0000}"/>
    <cellStyle name="Normal 2 4 3 2 2 2 2" xfId="7538" xr:uid="{00000000-0005-0000-0000-0000611D0000}"/>
    <cellStyle name="Normal 2 4 3 2 2 2 2 2" xfId="7539" xr:uid="{00000000-0005-0000-0000-0000621D0000}"/>
    <cellStyle name="Normal 2 4 3 2 2 2 2 2 2" xfId="7540" xr:uid="{00000000-0005-0000-0000-0000631D0000}"/>
    <cellStyle name="Normal 2 4 3 2 2 2 2 2 3" xfId="7541" xr:uid="{00000000-0005-0000-0000-0000641D0000}"/>
    <cellStyle name="Normal 2 4 3 2 2 2 2 3" xfId="7542" xr:uid="{00000000-0005-0000-0000-0000651D0000}"/>
    <cellStyle name="Normal 2 4 3 2 2 2 2 4" xfId="7543" xr:uid="{00000000-0005-0000-0000-0000661D0000}"/>
    <cellStyle name="Normal 2 4 3 2 2 2 3" xfId="7544" xr:uid="{00000000-0005-0000-0000-0000671D0000}"/>
    <cellStyle name="Normal 2 4 3 2 2 2 4" xfId="7545" xr:uid="{00000000-0005-0000-0000-0000681D0000}"/>
    <cellStyle name="Normal 2 4 3 2 2 2 5" xfId="7546" xr:uid="{00000000-0005-0000-0000-0000691D0000}"/>
    <cellStyle name="Normal 2 4 3 2 2 2 5 2" xfId="7547" xr:uid="{00000000-0005-0000-0000-00006A1D0000}"/>
    <cellStyle name="Normal 2 4 3 2 2 2 5 3" xfId="7548" xr:uid="{00000000-0005-0000-0000-00006B1D0000}"/>
    <cellStyle name="Normal 2 4 3 2 2 2 6" xfId="7549" xr:uid="{00000000-0005-0000-0000-00006C1D0000}"/>
    <cellStyle name="Normal 2 4 3 2 2 3" xfId="7550" xr:uid="{00000000-0005-0000-0000-00006D1D0000}"/>
    <cellStyle name="Normal 2 4 3 2 2 4" xfId="7551" xr:uid="{00000000-0005-0000-0000-00006E1D0000}"/>
    <cellStyle name="Normal 2 4 3 2 2 5" xfId="7552" xr:uid="{00000000-0005-0000-0000-00006F1D0000}"/>
    <cellStyle name="Normal 2 4 3 2 2 6" xfId="7553" xr:uid="{00000000-0005-0000-0000-0000701D0000}"/>
    <cellStyle name="Normal 2 4 3 2 2 6 2" xfId="7554" xr:uid="{00000000-0005-0000-0000-0000711D0000}"/>
    <cellStyle name="Normal 2 4 3 2 2 6 3" xfId="7555" xr:uid="{00000000-0005-0000-0000-0000721D0000}"/>
    <cellStyle name="Normal 2 4 3 2 2 7" xfId="7556" xr:uid="{00000000-0005-0000-0000-0000731D0000}"/>
    <cellStyle name="Normal 2 4 3 2 3" xfId="7557" xr:uid="{00000000-0005-0000-0000-0000741D0000}"/>
    <cellStyle name="Normal 2 4 3 2 3 2" xfId="7558" xr:uid="{00000000-0005-0000-0000-0000751D0000}"/>
    <cellStyle name="Normal 2 4 3 2 3 3" xfId="7559" xr:uid="{00000000-0005-0000-0000-0000761D0000}"/>
    <cellStyle name="Normal 2 4 3 2 3 4" xfId="7560" xr:uid="{00000000-0005-0000-0000-0000771D0000}"/>
    <cellStyle name="Normal 2 4 3 2 4" xfId="7561" xr:uid="{00000000-0005-0000-0000-0000781D0000}"/>
    <cellStyle name="Normal 2 4 3 2 5" xfId="7562" xr:uid="{00000000-0005-0000-0000-0000791D0000}"/>
    <cellStyle name="Normal 2 4 3 2 6" xfId="7563" xr:uid="{00000000-0005-0000-0000-00007A1D0000}"/>
    <cellStyle name="Normal 2 4 3 2 7" xfId="7564" xr:uid="{00000000-0005-0000-0000-00007B1D0000}"/>
    <cellStyle name="Normal 2 4 3 2 7 2" xfId="7565" xr:uid="{00000000-0005-0000-0000-00007C1D0000}"/>
    <cellStyle name="Normal 2 4 3 2 7 3" xfId="7566" xr:uid="{00000000-0005-0000-0000-00007D1D0000}"/>
    <cellStyle name="Normal 2 4 3 2 8" xfId="7567" xr:uid="{00000000-0005-0000-0000-00007E1D0000}"/>
    <cellStyle name="Normal 2 4 3 20" xfId="7568" xr:uid="{00000000-0005-0000-0000-00007F1D0000}"/>
    <cellStyle name="Normal 2 4 3 20 2" xfId="7569" xr:uid="{00000000-0005-0000-0000-0000801D0000}"/>
    <cellStyle name="Normal 2 4 3 20 3" xfId="7570" xr:uid="{00000000-0005-0000-0000-0000811D0000}"/>
    <cellStyle name="Normal 2 4 3 21" xfId="7571" xr:uid="{00000000-0005-0000-0000-0000821D0000}"/>
    <cellStyle name="Normal 2 4 3 21 2" xfId="7572" xr:uid="{00000000-0005-0000-0000-0000831D0000}"/>
    <cellStyle name="Normal 2 4 3 21 3" xfId="7573" xr:uid="{00000000-0005-0000-0000-0000841D0000}"/>
    <cellStyle name="Normal 2 4 3 22" xfId="7574" xr:uid="{00000000-0005-0000-0000-0000851D0000}"/>
    <cellStyle name="Normal 2 4 3 22 2" xfId="7575" xr:uid="{00000000-0005-0000-0000-0000861D0000}"/>
    <cellStyle name="Normal 2 4 3 22 3" xfId="7576" xr:uid="{00000000-0005-0000-0000-0000871D0000}"/>
    <cellStyle name="Normal 2 4 3 23" xfId="7577" xr:uid="{00000000-0005-0000-0000-0000881D0000}"/>
    <cellStyle name="Normal 2 4 3 23 2" xfId="7578" xr:uid="{00000000-0005-0000-0000-0000891D0000}"/>
    <cellStyle name="Normal 2 4 3 23 3" xfId="7579" xr:uid="{00000000-0005-0000-0000-00008A1D0000}"/>
    <cellStyle name="Normal 2 4 3 24" xfId="7580" xr:uid="{00000000-0005-0000-0000-00008B1D0000}"/>
    <cellStyle name="Normal 2 4 3 24 2" xfId="7581" xr:uid="{00000000-0005-0000-0000-00008C1D0000}"/>
    <cellStyle name="Normal 2 4 3 24 3" xfId="7582" xr:uid="{00000000-0005-0000-0000-00008D1D0000}"/>
    <cellStyle name="Normal 2 4 3 25" xfId="7583" xr:uid="{00000000-0005-0000-0000-00008E1D0000}"/>
    <cellStyle name="Normal 2 4 3 25 2" xfId="7584" xr:uid="{00000000-0005-0000-0000-00008F1D0000}"/>
    <cellStyle name="Normal 2 4 3 25 3" xfId="7585" xr:uid="{00000000-0005-0000-0000-0000901D0000}"/>
    <cellStyle name="Normal 2 4 3 26" xfId="7586" xr:uid="{00000000-0005-0000-0000-0000911D0000}"/>
    <cellStyle name="Normal 2 4 3 26 2" xfId="7587" xr:uid="{00000000-0005-0000-0000-0000921D0000}"/>
    <cellStyle name="Normal 2 4 3 26 3" xfId="7588" xr:uid="{00000000-0005-0000-0000-0000931D0000}"/>
    <cellStyle name="Normal 2 4 3 27" xfId="7589" xr:uid="{00000000-0005-0000-0000-0000941D0000}"/>
    <cellStyle name="Normal 2 4 3 27 2" xfId="7590" xr:uid="{00000000-0005-0000-0000-0000951D0000}"/>
    <cellStyle name="Normal 2 4 3 27 3" xfId="7591" xr:uid="{00000000-0005-0000-0000-0000961D0000}"/>
    <cellStyle name="Normal 2 4 3 28" xfId="7592" xr:uid="{00000000-0005-0000-0000-0000971D0000}"/>
    <cellStyle name="Normal 2 4 3 28 2" xfId="7593" xr:uid="{00000000-0005-0000-0000-0000981D0000}"/>
    <cellStyle name="Normal 2 4 3 28 3" xfId="7594" xr:uid="{00000000-0005-0000-0000-0000991D0000}"/>
    <cellStyle name="Normal 2 4 3 29" xfId="7595" xr:uid="{00000000-0005-0000-0000-00009A1D0000}"/>
    <cellStyle name="Normal 2 4 3 3" xfId="7596" xr:uid="{00000000-0005-0000-0000-00009B1D0000}"/>
    <cellStyle name="Normal 2 4 3 30" xfId="7597" xr:uid="{00000000-0005-0000-0000-00009C1D0000}"/>
    <cellStyle name="Normal 2 4 3 31" xfId="7598" xr:uid="{00000000-0005-0000-0000-00009D1D0000}"/>
    <cellStyle name="Normal 2 4 3 32" xfId="7599" xr:uid="{00000000-0005-0000-0000-00009E1D0000}"/>
    <cellStyle name="Normal 2 4 3 33" xfId="7600" xr:uid="{00000000-0005-0000-0000-00009F1D0000}"/>
    <cellStyle name="Normal 2 4 3 34" xfId="7601" xr:uid="{00000000-0005-0000-0000-0000A01D0000}"/>
    <cellStyle name="Normal 2 4 3 35" xfId="7602" xr:uid="{00000000-0005-0000-0000-0000A11D0000}"/>
    <cellStyle name="Normal 2 4 3 36" xfId="7603" xr:uid="{00000000-0005-0000-0000-0000A21D0000}"/>
    <cellStyle name="Normal 2 4 3 37" xfId="7604" xr:uid="{00000000-0005-0000-0000-0000A31D0000}"/>
    <cellStyle name="Normal 2 4 3 38" xfId="7605" xr:uid="{00000000-0005-0000-0000-0000A41D0000}"/>
    <cellStyle name="Normal 2 4 3 39" xfId="7606" xr:uid="{00000000-0005-0000-0000-0000A51D0000}"/>
    <cellStyle name="Normal 2 4 3 4" xfId="7607" xr:uid="{00000000-0005-0000-0000-0000A61D0000}"/>
    <cellStyle name="Normal 2 4 3 40" xfId="7608" xr:uid="{00000000-0005-0000-0000-0000A71D0000}"/>
    <cellStyle name="Normal 2 4 3 41" xfId="7609" xr:uid="{00000000-0005-0000-0000-0000A81D0000}"/>
    <cellStyle name="Normal 2 4 3 5" xfId="7610" xr:uid="{00000000-0005-0000-0000-0000A91D0000}"/>
    <cellStyle name="Normal 2 4 3 6" xfId="7611" xr:uid="{00000000-0005-0000-0000-0000AA1D0000}"/>
    <cellStyle name="Normal 2 4 3 7" xfId="7612" xr:uid="{00000000-0005-0000-0000-0000AB1D0000}"/>
    <cellStyle name="Normal 2 4 3 8" xfId="7613" xr:uid="{00000000-0005-0000-0000-0000AC1D0000}"/>
    <cellStyle name="Normal 2 4 3 9" xfId="7614" xr:uid="{00000000-0005-0000-0000-0000AD1D0000}"/>
    <cellStyle name="Normal 2 4 4" xfId="7615" xr:uid="{00000000-0005-0000-0000-0000AE1D0000}"/>
    <cellStyle name="Normal 2 4 4 10" xfId="7616" xr:uid="{00000000-0005-0000-0000-0000AF1D0000}"/>
    <cellStyle name="Normal 2 4 4 10 2" xfId="7617" xr:uid="{00000000-0005-0000-0000-0000B01D0000}"/>
    <cellStyle name="Normal 2 4 4 10 3" xfId="7618" xr:uid="{00000000-0005-0000-0000-0000B11D0000}"/>
    <cellStyle name="Normal 2 4 4 11" xfId="7619" xr:uid="{00000000-0005-0000-0000-0000B21D0000}"/>
    <cellStyle name="Normal 2 4 4 11 2" xfId="7620" xr:uid="{00000000-0005-0000-0000-0000B31D0000}"/>
    <cellStyle name="Normal 2 4 4 11 3" xfId="7621" xr:uid="{00000000-0005-0000-0000-0000B41D0000}"/>
    <cellStyle name="Normal 2 4 4 12" xfId="7622" xr:uid="{00000000-0005-0000-0000-0000B51D0000}"/>
    <cellStyle name="Normal 2 4 4 12 2" xfId="7623" xr:uid="{00000000-0005-0000-0000-0000B61D0000}"/>
    <cellStyle name="Normal 2 4 4 12 3" xfId="7624" xr:uid="{00000000-0005-0000-0000-0000B71D0000}"/>
    <cellStyle name="Normal 2 4 4 13" xfId="7625" xr:uid="{00000000-0005-0000-0000-0000B81D0000}"/>
    <cellStyle name="Normal 2 4 4 13 2" xfId="7626" xr:uid="{00000000-0005-0000-0000-0000B91D0000}"/>
    <cellStyle name="Normal 2 4 4 13 3" xfId="7627" xr:uid="{00000000-0005-0000-0000-0000BA1D0000}"/>
    <cellStyle name="Normal 2 4 4 14" xfId="7628" xr:uid="{00000000-0005-0000-0000-0000BB1D0000}"/>
    <cellStyle name="Normal 2 4 4 14 2" xfId="7629" xr:uid="{00000000-0005-0000-0000-0000BC1D0000}"/>
    <cellStyle name="Normal 2 4 4 14 3" xfId="7630" xr:uid="{00000000-0005-0000-0000-0000BD1D0000}"/>
    <cellStyle name="Normal 2 4 4 15" xfId="7631" xr:uid="{00000000-0005-0000-0000-0000BE1D0000}"/>
    <cellStyle name="Normal 2 4 4 15 2" xfId="7632" xr:uid="{00000000-0005-0000-0000-0000BF1D0000}"/>
    <cellStyle name="Normal 2 4 4 15 3" xfId="7633" xr:uid="{00000000-0005-0000-0000-0000C01D0000}"/>
    <cellStyle name="Normal 2 4 4 16" xfId="7634" xr:uid="{00000000-0005-0000-0000-0000C11D0000}"/>
    <cellStyle name="Normal 2 4 4 16 2" xfId="7635" xr:uid="{00000000-0005-0000-0000-0000C21D0000}"/>
    <cellStyle name="Normal 2 4 4 16 3" xfId="7636" xr:uid="{00000000-0005-0000-0000-0000C31D0000}"/>
    <cellStyle name="Normal 2 4 4 17" xfId="7637" xr:uid="{00000000-0005-0000-0000-0000C41D0000}"/>
    <cellStyle name="Normal 2 4 4 17 2" xfId="7638" xr:uid="{00000000-0005-0000-0000-0000C51D0000}"/>
    <cellStyle name="Normal 2 4 4 17 3" xfId="7639" xr:uid="{00000000-0005-0000-0000-0000C61D0000}"/>
    <cellStyle name="Normal 2 4 4 18" xfId="7640" xr:uid="{00000000-0005-0000-0000-0000C71D0000}"/>
    <cellStyle name="Normal 2 4 4 18 2" xfId="7641" xr:uid="{00000000-0005-0000-0000-0000C81D0000}"/>
    <cellStyle name="Normal 2 4 4 18 3" xfId="7642" xr:uid="{00000000-0005-0000-0000-0000C91D0000}"/>
    <cellStyle name="Normal 2 4 4 19" xfId="7643" xr:uid="{00000000-0005-0000-0000-0000CA1D0000}"/>
    <cellStyle name="Normal 2 4 4 19 2" xfId="7644" xr:uid="{00000000-0005-0000-0000-0000CB1D0000}"/>
    <cellStyle name="Normal 2 4 4 19 3" xfId="7645" xr:uid="{00000000-0005-0000-0000-0000CC1D0000}"/>
    <cellStyle name="Normal 2 4 4 2" xfId="7646" xr:uid="{00000000-0005-0000-0000-0000CD1D0000}"/>
    <cellStyle name="Normal 2 4 4 2 2" xfId="7647" xr:uid="{00000000-0005-0000-0000-0000CE1D0000}"/>
    <cellStyle name="Normal 2 4 4 2 2 10" xfId="7648" xr:uid="{00000000-0005-0000-0000-0000CF1D0000}"/>
    <cellStyle name="Normal 2 4 4 2 2 10 2" xfId="7649" xr:uid="{00000000-0005-0000-0000-0000D01D0000}"/>
    <cellStyle name="Normal 2 4 4 2 2 10 3" xfId="7650" xr:uid="{00000000-0005-0000-0000-0000D11D0000}"/>
    <cellStyle name="Normal 2 4 4 2 2 11" xfId="7651" xr:uid="{00000000-0005-0000-0000-0000D21D0000}"/>
    <cellStyle name="Normal 2 4 4 2 2 11 2" xfId="7652" xr:uid="{00000000-0005-0000-0000-0000D31D0000}"/>
    <cellStyle name="Normal 2 4 4 2 2 11 3" xfId="7653" xr:uid="{00000000-0005-0000-0000-0000D41D0000}"/>
    <cellStyle name="Normal 2 4 4 2 2 12" xfId="7654" xr:uid="{00000000-0005-0000-0000-0000D51D0000}"/>
    <cellStyle name="Normal 2 4 4 2 2 12 2" xfId="7655" xr:uid="{00000000-0005-0000-0000-0000D61D0000}"/>
    <cellStyle name="Normal 2 4 4 2 2 12 3" xfId="7656" xr:uid="{00000000-0005-0000-0000-0000D71D0000}"/>
    <cellStyle name="Normal 2 4 4 2 2 13" xfId="7657" xr:uid="{00000000-0005-0000-0000-0000D81D0000}"/>
    <cellStyle name="Normal 2 4 4 2 2 13 2" xfId="7658" xr:uid="{00000000-0005-0000-0000-0000D91D0000}"/>
    <cellStyle name="Normal 2 4 4 2 2 13 3" xfId="7659" xr:uid="{00000000-0005-0000-0000-0000DA1D0000}"/>
    <cellStyle name="Normal 2 4 4 2 2 14" xfId="7660" xr:uid="{00000000-0005-0000-0000-0000DB1D0000}"/>
    <cellStyle name="Normal 2 4 4 2 2 14 2" xfId="7661" xr:uid="{00000000-0005-0000-0000-0000DC1D0000}"/>
    <cellStyle name="Normal 2 4 4 2 2 14 3" xfId="7662" xr:uid="{00000000-0005-0000-0000-0000DD1D0000}"/>
    <cellStyle name="Normal 2 4 4 2 2 15" xfId="7663" xr:uid="{00000000-0005-0000-0000-0000DE1D0000}"/>
    <cellStyle name="Normal 2 4 4 2 2 15 2" xfId="7664" xr:uid="{00000000-0005-0000-0000-0000DF1D0000}"/>
    <cellStyle name="Normal 2 4 4 2 2 15 3" xfId="7665" xr:uid="{00000000-0005-0000-0000-0000E01D0000}"/>
    <cellStyle name="Normal 2 4 4 2 2 16" xfId="7666" xr:uid="{00000000-0005-0000-0000-0000E11D0000}"/>
    <cellStyle name="Normal 2 4 4 2 2 16 2" xfId="7667" xr:uid="{00000000-0005-0000-0000-0000E21D0000}"/>
    <cellStyle name="Normal 2 4 4 2 2 16 3" xfId="7668" xr:uid="{00000000-0005-0000-0000-0000E31D0000}"/>
    <cellStyle name="Normal 2 4 4 2 2 17" xfId="7669" xr:uid="{00000000-0005-0000-0000-0000E41D0000}"/>
    <cellStyle name="Normal 2 4 4 2 2 17 2" xfId="7670" xr:uid="{00000000-0005-0000-0000-0000E51D0000}"/>
    <cellStyle name="Normal 2 4 4 2 2 17 3" xfId="7671" xr:uid="{00000000-0005-0000-0000-0000E61D0000}"/>
    <cellStyle name="Normal 2 4 4 2 2 18" xfId="7672" xr:uid="{00000000-0005-0000-0000-0000E71D0000}"/>
    <cellStyle name="Normal 2 4 4 2 2 19" xfId="7673" xr:uid="{00000000-0005-0000-0000-0000E81D0000}"/>
    <cellStyle name="Normal 2 4 4 2 2 2" xfId="7674" xr:uid="{00000000-0005-0000-0000-0000E91D0000}"/>
    <cellStyle name="Normal 2 4 4 2 2 2 2" xfId="7675" xr:uid="{00000000-0005-0000-0000-0000EA1D0000}"/>
    <cellStyle name="Normal 2 4 4 2 2 2 2 2" xfId="7676" xr:uid="{00000000-0005-0000-0000-0000EB1D0000}"/>
    <cellStyle name="Normal 2 4 4 2 2 2 2 3" xfId="7677" xr:uid="{00000000-0005-0000-0000-0000EC1D0000}"/>
    <cellStyle name="Normal 2 4 4 2 2 2 3" xfId="7678" xr:uid="{00000000-0005-0000-0000-0000ED1D0000}"/>
    <cellStyle name="Normal 2 4 4 2 2 2 4" xfId="7679" xr:uid="{00000000-0005-0000-0000-0000EE1D0000}"/>
    <cellStyle name="Normal 2 4 4 2 2 3" xfId="7680" xr:uid="{00000000-0005-0000-0000-0000EF1D0000}"/>
    <cellStyle name="Normal 2 4 4 2 2 4" xfId="7681" xr:uid="{00000000-0005-0000-0000-0000F01D0000}"/>
    <cellStyle name="Normal 2 4 4 2 2 5" xfId="7682" xr:uid="{00000000-0005-0000-0000-0000F11D0000}"/>
    <cellStyle name="Normal 2 4 4 2 2 5 2" xfId="7683" xr:uid="{00000000-0005-0000-0000-0000F21D0000}"/>
    <cellStyle name="Normal 2 4 4 2 2 5 3" xfId="7684" xr:uid="{00000000-0005-0000-0000-0000F31D0000}"/>
    <cellStyle name="Normal 2 4 4 2 2 6" xfId="7685" xr:uid="{00000000-0005-0000-0000-0000F41D0000}"/>
    <cellStyle name="Normal 2 4 4 2 2 6 2" xfId="7686" xr:uid="{00000000-0005-0000-0000-0000F51D0000}"/>
    <cellStyle name="Normal 2 4 4 2 2 6 3" xfId="7687" xr:uid="{00000000-0005-0000-0000-0000F61D0000}"/>
    <cellStyle name="Normal 2 4 4 2 2 7" xfId="7688" xr:uid="{00000000-0005-0000-0000-0000F71D0000}"/>
    <cellStyle name="Normal 2 4 4 2 2 7 2" xfId="7689" xr:uid="{00000000-0005-0000-0000-0000F81D0000}"/>
    <cellStyle name="Normal 2 4 4 2 2 7 3" xfId="7690" xr:uid="{00000000-0005-0000-0000-0000F91D0000}"/>
    <cellStyle name="Normal 2 4 4 2 2 8" xfId="7691" xr:uid="{00000000-0005-0000-0000-0000FA1D0000}"/>
    <cellStyle name="Normal 2 4 4 2 2 8 2" xfId="7692" xr:uid="{00000000-0005-0000-0000-0000FB1D0000}"/>
    <cellStyle name="Normal 2 4 4 2 2 8 3" xfId="7693" xr:uid="{00000000-0005-0000-0000-0000FC1D0000}"/>
    <cellStyle name="Normal 2 4 4 2 2 9" xfId="7694" xr:uid="{00000000-0005-0000-0000-0000FD1D0000}"/>
    <cellStyle name="Normal 2 4 4 2 2 9 2" xfId="7695" xr:uid="{00000000-0005-0000-0000-0000FE1D0000}"/>
    <cellStyle name="Normal 2 4 4 2 2 9 3" xfId="7696" xr:uid="{00000000-0005-0000-0000-0000FF1D0000}"/>
    <cellStyle name="Normal 2 4 4 2 3" xfId="7697" xr:uid="{00000000-0005-0000-0000-0000001E0000}"/>
    <cellStyle name="Normal 2 4 4 2 4" xfId="7698" xr:uid="{00000000-0005-0000-0000-0000011E0000}"/>
    <cellStyle name="Normal 2 4 4 2 4 10" xfId="7699" xr:uid="{00000000-0005-0000-0000-0000021E0000}"/>
    <cellStyle name="Normal 2 4 4 2 4 10 2" xfId="7700" xr:uid="{00000000-0005-0000-0000-0000031E0000}"/>
    <cellStyle name="Normal 2 4 4 2 4 10 3" xfId="7701" xr:uid="{00000000-0005-0000-0000-0000041E0000}"/>
    <cellStyle name="Normal 2 4 4 2 4 11" xfId="7702" xr:uid="{00000000-0005-0000-0000-0000051E0000}"/>
    <cellStyle name="Normal 2 4 4 2 4 11 2" xfId="7703" xr:uid="{00000000-0005-0000-0000-0000061E0000}"/>
    <cellStyle name="Normal 2 4 4 2 4 11 3" xfId="7704" xr:uid="{00000000-0005-0000-0000-0000071E0000}"/>
    <cellStyle name="Normal 2 4 4 2 4 12" xfId="7705" xr:uid="{00000000-0005-0000-0000-0000081E0000}"/>
    <cellStyle name="Normal 2 4 4 2 4 12 2" xfId="7706" xr:uid="{00000000-0005-0000-0000-0000091E0000}"/>
    <cellStyle name="Normal 2 4 4 2 4 12 3" xfId="7707" xr:uid="{00000000-0005-0000-0000-00000A1E0000}"/>
    <cellStyle name="Normal 2 4 4 2 4 13" xfId="7708" xr:uid="{00000000-0005-0000-0000-00000B1E0000}"/>
    <cellStyle name="Normal 2 4 4 2 4 13 2" xfId="7709" xr:uid="{00000000-0005-0000-0000-00000C1E0000}"/>
    <cellStyle name="Normal 2 4 4 2 4 13 3" xfId="7710" xr:uid="{00000000-0005-0000-0000-00000D1E0000}"/>
    <cellStyle name="Normal 2 4 4 2 4 14" xfId="7711" xr:uid="{00000000-0005-0000-0000-00000E1E0000}"/>
    <cellStyle name="Normal 2 4 4 2 4 14 2" xfId="7712" xr:uid="{00000000-0005-0000-0000-00000F1E0000}"/>
    <cellStyle name="Normal 2 4 4 2 4 14 3" xfId="7713" xr:uid="{00000000-0005-0000-0000-0000101E0000}"/>
    <cellStyle name="Normal 2 4 4 2 4 15" xfId="7714" xr:uid="{00000000-0005-0000-0000-0000111E0000}"/>
    <cellStyle name="Normal 2 4 4 2 4 16" xfId="7715" xr:uid="{00000000-0005-0000-0000-0000121E0000}"/>
    <cellStyle name="Normal 2 4 4 2 4 2" xfId="7716" xr:uid="{00000000-0005-0000-0000-0000131E0000}"/>
    <cellStyle name="Normal 2 4 4 2 4 2 2" xfId="7717" xr:uid="{00000000-0005-0000-0000-0000141E0000}"/>
    <cellStyle name="Normal 2 4 4 2 4 2 3" xfId="7718" xr:uid="{00000000-0005-0000-0000-0000151E0000}"/>
    <cellStyle name="Normal 2 4 4 2 4 3" xfId="7719" xr:uid="{00000000-0005-0000-0000-0000161E0000}"/>
    <cellStyle name="Normal 2 4 4 2 4 3 2" xfId="7720" xr:uid="{00000000-0005-0000-0000-0000171E0000}"/>
    <cellStyle name="Normal 2 4 4 2 4 3 3" xfId="7721" xr:uid="{00000000-0005-0000-0000-0000181E0000}"/>
    <cellStyle name="Normal 2 4 4 2 4 4" xfId="7722" xr:uid="{00000000-0005-0000-0000-0000191E0000}"/>
    <cellStyle name="Normal 2 4 4 2 4 4 2" xfId="7723" xr:uid="{00000000-0005-0000-0000-00001A1E0000}"/>
    <cellStyle name="Normal 2 4 4 2 4 4 3" xfId="7724" xr:uid="{00000000-0005-0000-0000-00001B1E0000}"/>
    <cellStyle name="Normal 2 4 4 2 4 5" xfId="7725" xr:uid="{00000000-0005-0000-0000-00001C1E0000}"/>
    <cellStyle name="Normal 2 4 4 2 4 5 2" xfId="7726" xr:uid="{00000000-0005-0000-0000-00001D1E0000}"/>
    <cellStyle name="Normal 2 4 4 2 4 5 3" xfId="7727" xr:uid="{00000000-0005-0000-0000-00001E1E0000}"/>
    <cellStyle name="Normal 2 4 4 2 4 6" xfId="7728" xr:uid="{00000000-0005-0000-0000-00001F1E0000}"/>
    <cellStyle name="Normal 2 4 4 2 4 6 2" xfId="7729" xr:uid="{00000000-0005-0000-0000-0000201E0000}"/>
    <cellStyle name="Normal 2 4 4 2 4 6 3" xfId="7730" xr:uid="{00000000-0005-0000-0000-0000211E0000}"/>
    <cellStyle name="Normal 2 4 4 2 4 7" xfId="7731" xr:uid="{00000000-0005-0000-0000-0000221E0000}"/>
    <cellStyle name="Normal 2 4 4 2 4 7 2" xfId="7732" xr:uid="{00000000-0005-0000-0000-0000231E0000}"/>
    <cellStyle name="Normal 2 4 4 2 4 7 3" xfId="7733" xr:uid="{00000000-0005-0000-0000-0000241E0000}"/>
    <cellStyle name="Normal 2 4 4 2 4 8" xfId="7734" xr:uid="{00000000-0005-0000-0000-0000251E0000}"/>
    <cellStyle name="Normal 2 4 4 2 4 8 2" xfId="7735" xr:uid="{00000000-0005-0000-0000-0000261E0000}"/>
    <cellStyle name="Normal 2 4 4 2 4 8 3" xfId="7736" xr:uid="{00000000-0005-0000-0000-0000271E0000}"/>
    <cellStyle name="Normal 2 4 4 2 4 9" xfId="7737" xr:uid="{00000000-0005-0000-0000-0000281E0000}"/>
    <cellStyle name="Normal 2 4 4 2 4 9 2" xfId="7738" xr:uid="{00000000-0005-0000-0000-0000291E0000}"/>
    <cellStyle name="Normal 2 4 4 2 4 9 3" xfId="7739" xr:uid="{00000000-0005-0000-0000-00002A1E0000}"/>
    <cellStyle name="Normal 2 4 4 2 5" xfId="7740" xr:uid="{00000000-0005-0000-0000-00002B1E0000}"/>
    <cellStyle name="Normal 2 4 4 2 5 10" xfId="7741" xr:uid="{00000000-0005-0000-0000-00002C1E0000}"/>
    <cellStyle name="Normal 2 4 4 2 5 10 2" xfId="7742" xr:uid="{00000000-0005-0000-0000-00002D1E0000}"/>
    <cellStyle name="Normal 2 4 4 2 5 10 3" xfId="7743" xr:uid="{00000000-0005-0000-0000-00002E1E0000}"/>
    <cellStyle name="Normal 2 4 4 2 5 11" xfId="7744" xr:uid="{00000000-0005-0000-0000-00002F1E0000}"/>
    <cellStyle name="Normal 2 4 4 2 5 11 2" xfId="7745" xr:uid="{00000000-0005-0000-0000-0000301E0000}"/>
    <cellStyle name="Normal 2 4 4 2 5 11 3" xfId="7746" xr:uid="{00000000-0005-0000-0000-0000311E0000}"/>
    <cellStyle name="Normal 2 4 4 2 5 12" xfId="7747" xr:uid="{00000000-0005-0000-0000-0000321E0000}"/>
    <cellStyle name="Normal 2 4 4 2 5 12 2" xfId="7748" xr:uid="{00000000-0005-0000-0000-0000331E0000}"/>
    <cellStyle name="Normal 2 4 4 2 5 12 3" xfId="7749" xr:uid="{00000000-0005-0000-0000-0000341E0000}"/>
    <cellStyle name="Normal 2 4 4 2 5 13" xfId="7750" xr:uid="{00000000-0005-0000-0000-0000351E0000}"/>
    <cellStyle name="Normal 2 4 4 2 5 13 2" xfId="7751" xr:uid="{00000000-0005-0000-0000-0000361E0000}"/>
    <cellStyle name="Normal 2 4 4 2 5 13 3" xfId="7752" xr:uid="{00000000-0005-0000-0000-0000371E0000}"/>
    <cellStyle name="Normal 2 4 4 2 5 14" xfId="7753" xr:uid="{00000000-0005-0000-0000-0000381E0000}"/>
    <cellStyle name="Normal 2 4 4 2 5 14 2" xfId="7754" xr:uid="{00000000-0005-0000-0000-0000391E0000}"/>
    <cellStyle name="Normal 2 4 4 2 5 14 3" xfId="7755" xr:uid="{00000000-0005-0000-0000-00003A1E0000}"/>
    <cellStyle name="Normal 2 4 4 2 5 15" xfId="7756" xr:uid="{00000000-0005-0000-0000-00003B1E0000}"/>
    <cellStyle name="Normal 2 4 4 2 5 16" xfId="7757" xr:uid="{00000000-0005-0000-0000-00003C1E0000}"/>
    <cellStyle name="Normal 2 4 4 2 5 2" xfId="7758" xr:uid="{00000000-0005-0000-0000-00003D1E0000}"/>
    <cellStyle name="Normal 2 4 4 2 5 2 2" xfId="7759" xr:uid="{00000000-0005-0000-0000-00003E1E0000}"/>
    <cellStyle name="Normal 2 4 4 2 5 2 3" xfId="7760" xr:uid="{00000000-0005-0000-0000-00003F1E0000}"/>
    <cellStyle name="Normal 2 4 4 2 5 3" xfId="7761" xr:uid="{00000000-0005-0000-0000-0000401E0000}"/>
    <cellStyle name="Normal 2 4 4 2 5 3 2" xfId="7762" xr:uid="{00000000-0005-0000-0000-0000411E0000}"/>
    <cellStyle name="Normal 2 4 4 2 5 3 3" xfId="7763" xr:uid="{00000000-0005-0000-0000-0000421E0000}"/>
    <cellStyle name="Normal 2 4 4 2 5 4" xfId="7764" xr:uid="{00000000-0005-0000-0000-0000431E0000}"/>
    <cellStyle name="Normal 2 4 4 2 5 4 2" xfId="7765" xr:uid="{00000000-0005-0000-0000-0000441E0000}"/>
    <cellStyle name="Normal 2 4 4 2 5 4 3" xfId="7766" xr:uid="{00000000-0005-0000-0000-0000451E0000}"/>
    <cellStyle name="Normal 2 4 4 2 5 5" xfId="7767" xr:uid="{00000000-0005-0000-0000-0000461E0000}"/>
    <cellStyle name="Normal 2 4 4 2 5 5 2" xfId="7768" xr:uid="{00000000-0005-0000-0000-0000471E0000}"/>
    <cellStyle name="Normal 2 4 4 2 5 5 3" xfId="7769" xr:uid="{00000000-0005-0000-0000-0000481E0000}"/>
    <cellStyle name="Normal 2 4 4 2 5 6" xfId="7770" xr:uid="{00000000-0005-0000-0000-0000491E0000}"/>
    <cellStyle name="Normal 2 4 4 2 5 6 2" xfId="7771" xr:uid="{00000000-0005-0000-0000-00004A1E0000}"/>
    <cellStyle name="Normal 2 4 4 2 5 6 3" xfId="7772" xr:uid="{00000000-0005-0000-0000-00004B1E0000}"/>
    <cellStyle name="Normal 2 4 4 2 5 7" xfId="7773" xr:uid="{00000000-0005-0000-0000-00004C1E0000}"/>
    <cellStyle name="Normal 2 4 4 2 5 7 2" xfId="7774" xr:uid="{00000000-0005-0000-0000-00004D1E0000}"/>
    <cellStyle name="Normal 2 4 4 2 5 7 3" xfId="7775" xr:uid="{00000000-0005-0000-0000-00004E1E0000}"/>
    <cellStyle name="Normal 2 4 4 2 5 8" xfId="7776" xr:uid="{00000000-0005-0000-0000-00004F1E0000}"/>
    <cellStyle name="Normal 2 4 4 2 5 8 2" xfId="7777" xr:uid="{00000000-0005-0000-0000-0000501E0000}"/>
    <cellStyle name="Normal 2 4 4 2 5 8 3" xfId="7778" xr:uid="{00000000-0005-0000-0000-0000511E0000}"/>
    <cellStyle name="Normal 2 4 4 2 5 9" xfId="7779" xr:uid="{00000000-0005-0000-0000-0000521E0000}"/>
    <cellStyle name="Normal 2 4 4 2 5 9 2" xfId="7780" xr:uid="{00000000-0005-0000-0000-0000531E0000}"/>
    <cellStyle name="Normal 2 4 4 2 5 9 3" xfId="7781" xr:uid="{00000000-0005-0000-0000-0000541E0000}"/>
    <cellStyle name="Normal 2 4 4 2 6" xfId="7782" xr:uid="{00000000-0005-0000-0000-0000551E0000}"/>
    <cellStyle name="Normal 2 4 4 2 6 2" xfId="7783" xr:uid="{00000000-0005-0000-0000-0000561E0000}"/>
    <cellStyle name="Normal 2 4 4 2 6 3" xfId="7784" xr:uid="{00000000-0005-0000-0000-0000571E0000}"/>
    <cellStyle name="Normal 2 4 4 2 7" xfId="7785" xr:uid="{00000000-0005-0000-0000-0000581E0000}"/>
    <cellStyle name="Normal 2 4 4 20" xfId="7786" xr:uid="{00000000-0005-0000-0000-0000591E0000}"/>
    <cellStyle name="Normal 2 4 4 21" xfId="7787" xr:uid="{00000000-0005-0000-0000-00005A1E0000}"/>
    <cellStyle name="Normal 2 4 4 22" xfId="7788" xr:uid="{00000000-0005-0000-0000-00005B1E0000}"/>
    <cellStyle name="Normal 2 4 4 23" xfId="7789" xr:uid="{00000000-0005-0000-0000-00005C1E0000}"/>
    <cellStyle name="Normal 2 4 4 24" xfId="7790" xr:uid="{00000000-0005-0000-0000-00005D1E0000}"/>
    <cellStyle name="Normal 2 4 4 25" xfId="7791" xr:uid="{00000000-0005-0000-0000-00005E1E0000}"/>
    <cellStyle name="Normal 2 4 4 26" xfId="7792" xr:uid="{00000000-0005-0000-0000-00005F1E0000}"/>
    <cellStyle name="Normal 2 4 4 27" xfId="7793" xr:uid="{00000000-0005-0000-0000-0000601E0000}"/>
    <cellStyle name="Normal 2 4 4 28" xfId="7794" xr:uid="{00000000-0005-0000-0000-0000611E0000}"/>
    <cellStyle name="Normal 2 4 4 29" xfId="7795" xr:uid="{00000000-0005-0000-0000-0000621E0000}"/>
    <cellStyle name="Normal 2 4 4 3" xfId="7796" xr:uid="{00000000-0005-0000-0000-0000631E0000}"/>
    <cellStyle name="Normal 2 4 4 3 2" xfId="7797" xr:uid="{00000000-0005-0000-0000-0000641E0000}"/>
    <cellStyle name="Normal 2 4 4 3 2 10" xfId="7798" xr:uid="{00000000-0005-0000-0000-0000651E0000}"/>
    <cellStyle name="Normal 2 4 4 3 2 10 2" xfId="7799" xr:uid="{00000000-0005-0000-0000-0000661E0000}"/>
    <cellStyle name="Normal 2 4 4 3 2 10 3" xfId="7800" xr:uid="{00000000-0005-0000-0000-0000671E0000}"/>
    <cellStyle name="Normal 2 4 4 3 2 11" xfId="7801" xr:uid="{00000000-0005-0000-0000-0000681E0000}"/>
    <cellStyle name="Normal 2 4 4 3 2 11 2" xfId="7802" xr:uid="{00000000-0005-0000-0000-0000691E0000}"/>
    <cellStyle name="Normal 2 4 4 3 2 11 3" xfId="7803" xr:uid="{00000000-0005-0000-0000-00006A1E0000}"/>
    <cellStyle name="Normal 2 4 4 3 2 12" xfId="7804" xr:uid="{00000000-0005-0000-0000-00006B1E0000}"/>
    <cellStyle name="Normal 2 4 4 3 2 12 2" xfId="7805" xr:uid="{00000000-0005-0000-0000-00006C1E0000}"/>
    <cellStyle name="Normal 2 4 4 3 2 12 3" xfId="7806" xr:uid="{00000000-0005-0000-0000-00006D1E0000}"/>
    <cellStyle name="Normal 2 4 4 3 2 13" xfId="7807" xr:uid="{00000000-0005-0000-0000-00006E1E0000}"/>
    <cellStyle name="Normal 2 4 4 3 2 13 2" xfId="7808" xr:uid="{00000000-0005-0000-0000-00006F1E0000}"/>
    <cellStyle name="Normal 2 4 4 3 2 13 3" xfId="7809" xr:uid="{00000000-0005-0000-0000-0000701E0000}"/>
    <cellStyle name="Normal 2 4 4 3 2 14" xfId="7810" xr:uid="{00000000-0005-0000-0000-0000711E0000}"/>
    <cellStyle name="Normal 2 4 4 3 2 14 2" xfId="7811" xr:uid="{00000000-0005-0000-0000-0000721E0000}"/>
    <cellStyle name="Normal 2 4 4 3 2 14 3" xfId="7812" xr:uid="{00000000-0005-0000-0000-0000731E0000}"/>
    <cellStyle name="Normal 2 4 4 3 2 15" xfId="7813" xr:uid="{00000000-0005-0000-0000-0000741E0000}"/>
    <cellStyle name="Normal 2 4 4 3 2 16" xfId="7814" xr:uid="{00000000-0005-0000-0000-0000751E0000}"/>
    <cellStyle name="Normal 2 4 4 3 2 2" xfId="7815" xr:uid="{00000000-0005-0000-0000-0000761E0000}"/>
    <cellStyle name="Normal 2 4 4 3 2 2 2" xfId="7816" xr:uid="{00000000-0005-0000-0000-0000771E0000}"/>
    <cellStyle name="Normal 2 4 4 3 2 2 3" xfId="7817" xr:uid="{00000000-0005-0000-0000-0000781E0000}"/>
    <cellStyle name="Normal 2 4 4 3 2 3" xfId="7818" xr:uid="{00000000-0005-0000-0000-0000791E0000}"/>
    <cellStyle name="Normal 2 4 4 3 2 3 2" xfId="7819" xr:uid="{00000000-0005-0000-0000-00007A1E0000}"/>
    <cellStyle name="Normal 2 4 4 3 2 3 3" xfId="7820" xr:uid="{00000000-0005-0000-0000-00007B1E0000}"/>
    <cellStyle name="Normal 2 4 4 3 2 4" xfId="7821" xr:uid="{00000000-0005-0000-0000-00007C1E0000}"/>
    <cellStyle name="Normal 2 4 4 3 2 4 2" xfId="7822" xr:uid="{00000000-0005-0000-0000-00007D1E0000}"/>
    <cellStyle name="Normal 2 4 4 3 2 4 3" xfId="7823" xr:uid="{00000000-0005-0000-0000-00007E1E0000}"/>
    <cellStyle name="Normal 2 4 4 3 2 5" xfId="7824" xr:uid="{00000000-0005-0000-0000-00007F1E0000}"/>
    <cellStyle name="Normal 2 4 4 3 2 5 2" xfId="7825" xr:uid="{00000000-0005-0000-0000-0000801E0000}"/>
    <cellStyle name="Normal 2 4 4 3 2 5 3" xfId="7826" xr:uid="{00000000-0005-0000-0000-0000811E0000}"/>
    <cellStyle name="Normal 2 4 4 3 2 6" xfId="7827" xr:uid="{00000000-0005-0000-0000-0000821E0000}"/>
    <cellStyle name="Normal 2 4 4 3 2 6 2" xfId="7828" xr:uid="{00000000-0005-0000-0000-0000831E0000}"/>
    <cellStyle name="Normal 2 4 4 3 2 6 3" xfId="7829" xr:uid="{00000000-0005-0000-0000-0000841E0000}"/>
    <cellStyle name="Normal 2 4 4 3 2 7" xfId="7830" xr:uid="{00000000-0005-0000-0000-0000851E0000}"/>
    <cellStyle name="Normal 2 4 4 3 2 7 2" xfId="7831" xr:uid="{00000000-0005-0000-0000-0000861E0000}"/>
    <cellStyle name="Normal 2 4 4 3 2 7 3" xfId="7832" xr:uid="{00000000-0005-0000-0000-0000871E0000}"/>
    <cellStyle name="Normal 2 4 4 3 2 8" xfId="7833" xr:uid="{00000000-0005-0000-0000-0000881E0000}"/>
    <cellStyle name="Normal 2 4 4 3 2 8 2" xfId="7834" xr:uid="{00000000-0005-0000-0000-0000891E0000}"/>
    <cellStyle name="Normal 2 4 4 3 2 8 3" xfId="7835" xr:uid="{00000000-0005-0000-0000-00008A1E0000}"/>
    <cellStyle name="Normal 2 4 4 3 2 9" xfId="7836" xr:uid="{00000000-0005-0000-0000-00008B1E0000}"/>
    <cellStyle name="Normal 2 4 4 3 2 9 2" xfId="7837" xr:uid="{00000000-0005-0000-0000-00008C1E0000}"/>
    <cellStyle name="Normal 2 4 4 3 2 9 3" xfId="7838" xr:uid="{00000000-0005-0000-0000-00008D1E0000}"/>
    <cellStyle name="Normal 2 4 4 3 3" xfId="7839" xr:uid="{00000000-0005-0000-0000-00008E1E0000}"/>
    <cellStyle name="Normal 2 4 4 3 3 10" xfId="7840" xr:uid="{00000000-0005-0000-0000-00008F1E0000}"/>
    <cellStyle name="Normal 2 4 4 3 3 10 2" xfId="7841" xr:uid="{00000000-0005-0000-0000-0000901E0000}"/>
    <cellStyle name="Normal 2 4 4 3 3 10 3" xfId="7842" xr:uid="{00000000-0005-0000-0000-0000911E0000}"/>
    <cellStyle name="Normal 2 4 4 3 3 11" xfId="7843" xr:uid="{00000000-0005-0000-0000-0000921E0000}"/>
    <cellStyle name="Normal 2 4 4 3 3 11 2" xfId="7844" xr:uid="{00000000-0005-0000-0000-0000931E0000}"/>
    <cellStyle name="Normal 2 4 4 3 3 11 3" xfId="7845" xr:uid="{00000000-0005-0000-0000-0000941E0000}"/>
    <cellStyle name="Normal 2 4 4 3 3 12" xfId="7846" xr:uid="{00000000-0005-0000-0000-0000951E0000}"/>
    <cellStyle name="Normal 2 4 4 3 3 12 2" xfId="7847" xr:uid="{00000000-0005-0000-0000-0000961E0000}"/>
    <cellStyle name="Normal 2 4 4 3 3 12 3" xfId="7848" xr:uid="{00000000-0005-0000-0000-0000971E0000}"/>
    <cellStyle name="Normal 2 4 4 3 3 13" xfId="7849" xr:uid="{00000000-0005-0000-0000-0000981E0000}"/>
    <cellStyle name="Normal 2 4 4 3 3 13 2" xfId="7850" xr:uid="{00000000-0005-0000-0000-0000991E0000}"/>
    <cellStyle name="Normal 2 4 4 3 3 13 3" xfId="7851" xr:uid="{00000000-0005-0000-0000-00009A1E0000}"/>
    <cellStyle name="Normal 2 4 4 3 3 14" xfId="7852" xr:uid="{00000000-0005-0000-0000-00009B1E0000}"/>
    <cellStyle name="Normal 2 4 4 3 3 14 2" xfId="7853" xr:uid="{00000000-0005-0000-0000-00009C1E0000}"/>
    <cellStyle name="Normal 2 4 4 3 3 14 3" xfId="7854" xr:uid="{00000000-0005-0000-0000-00009D1E0000}"/>
    <cellStyle name="Normal 2 4 4 3 3 15" xfId="7855" xr:uid="{00000000-0005-0000-0000-00009E1E0000}"/>
    <cellStyle name="Normal 2 4 4 3 3 16" xfId="7856" xr:uid="{00000000-0005-0000-0000-00009F1E0000}"/>
    <cellStyle name="Normal 2 4 4 3 3 2" xfId="7857" xr:uid="{00000000-0005-0000-0000-0000A01E0000}"/>
    <cellStyle name="Normal 2 4 4 3 3 2 2" xfId="7858" xr:uid="{00000000-0005-0000-0000-0000A11E0000}"/>
    <cellStyle name="Normal 2 4 4 3 3 2 3" xfId="7859" xr:uid="{00000000-0005-0000-0000-0000A21E0000}"/>
    <cellStyle name="Normal 2 4 4 3 3 3" xfId="7860" xr:uid="{00000000-0005-0000-0000-0000A31E0000}"/>
    <cellStyle name="Normal 2 4 4 3 3 3 2" xfId="7861" xr:uid="{00000000-0005-0000-0000-0000A41E0000}"/>
    <cellStyle name="Normal 2 4 4 3 3 3 3" xfId="7862" xr:uid="{00000000-0005-0000-0000-0000A51E0000}"/>
    <cellStyle name="Normal 2 4 4 3 3 4" xfId="7863" xr:uid="{00000000-0005-0000-0000-0000A61E0000}"/>
    <cellStyle name="Normal 2 4 4 3 3 4 2" xfId="7864" xr:uid="{00000000-0005-0000-0000-0000A71E0000}"/>
    <cellStyle name="Normal 2 4 4 3 3 4 3" xfId="7865" xr:uid="{00000000-0005-0000-0000-0000A81E0000}"/>
    <cellStyle name="Normal 2 4 4 3 3 5" xfId="7866" xr:uid="{00000000-0005-0000-0000-0000A91E0000}"/>
    <cellStyle name="Normal 2 4 4 3 3 5 2" xfId="7867" xr:uid="{00000000-0005-0000-0000-0000AA1E0000}"/>
    <cellStyle name="Normal 2 4 4 3 3 5 3" xfId="7868" xr:uid="{00000000-0005-0000-0000-0000AB1E0000}"/>
    <cellStyle name="Normal 2 4 4 3 3 6" xfId="7869" xr:uid="{00000000-0005-0000-0000-0000AC1E0000}"/>
    <cellStyle name="Normal 2 4 4 3 3 6 2" xfId="7870" xr:uid="{00000000-0005-0000-0000-0000AD1E0000}"/>
    <cellStyle name="Normal 2 4 4 3 3 6 3" xfId="7871" xr:uid="{00000000-0005-0000-0000-0000AE1E0000}"/>
    <cellStyle name="Normal 2 4 4 3 3 7" xfId="7872" xr:uid="{00000000-0005-0000-0000-0000AF1E0000}"/>
    <cellStyle name="Normal 2 4 4 3 3 7 2" xfId="7873" xr:uid="{00000000-0005-0000-0000-0000B01E0000}"/>
    <cellStyle name="Normal 2 4 4 3 3 7 3" xfId="7874" xr:uid="{00000000-0005-0000-0000-0000B11E0000}"/>
    <cellStyle name="Normal 2 4 4 3 3 8" xfId="7875" xr:uid="{00000000-0005-0000-0000-0000B21E0000}"/>
    <cellStyle name="Normal 2 4 4 3 3 8 2" xfId="7876" xr:uid="{00000000-0005-0000-0000-0000B31E0000}"/>
    <cellStyle name="Normal 2 4 4 3 3 8 3" xfId="7877" xr:uid="{00000000-0005-0000-0000-0000B41E0000}"/>
    <cellStyle name="Normal 2 4 4 3 3 9" xfId="7878" xr:uid="{00000000-0005-0000-0000-0000B51E0000}"/>
    <cellStyle name="Normal 2 4 4 3 3 9 2" xfId="7879" xr:uid="{00000000-0005-0000-0000-0000B61E0000}"/>
    <cellStyle name="Normal 2 4 4 3 3 9 3" xfId="7880" xr:uid="{00000000-0005-0000-0000-0000B71E0000}"/>
    <cellStyle name="Normal 2 4 4 3 4" xfId="7881" xr:uid="{00000000-0005-0000-0000-0000B81E0000}"/>
    <cellStyle name="Normal 2 4 4 3 4 10" xfId="7882" xr:uid="{00000000-0005-0000-0000-0000B91E0000}"/>
    <cellStyle name="Normal 2 4 4 3 4 10 2" xfId="7883" xr:uid="{00000000-0005-0000-0000-0000BA1E0000}"/>
    <cellStyle name="Normal 2 4 4 3 4 10 3" xfId="7884" xr:uid="{00000000-0005-0000-0000-0000BB1E0000}"/>
    <cellStyle name="Normal 2 4 4 3 4 11" xfId="7885" xr:uid="{00000000-0005-0000-0000-0000BC1E0000}"/>
    <cellStyle name="Normal 2 4 4 3 4 11 2" xfId="7886" xr:uid="{00000000-0005-0000-0000-0000BD1E0000}"/>
    <cellStyle name="Normal 2 4 4 3 4 11 3" xfId="7887" xr:uid="{00000000-0005-0000-0000-0000BE1E0000}"/>
    <cellStyle name="Normal 2 4 4 3 4 12" xfId="7888" xr:uid="{00000000-0005-0000-0000-0000BF1E0000}"/>
    <cellStyle name="Normal 2 4 4 3 4 12 2" xfId="7889" xr:uid="{00000000-0005-0000-0000-0000C01E0000}"/>
    <cellStyle name="Normal 2 4 4 3 4 12 3" xfId="7890" xr:uid="{00000000-0005-0000-0000-0000C11E0000}"/>
    <cellStyle name="Normal 2 4 4 3 4 13" xfId="7891" xr:uid="{00000000-0005-0000-0000-0000C21E0000}"/>
    <cellStyle name="Normal 2 4 4 3 4 13 2" xfId="7892" xr:uid="{00000000-0005-0000-0000-0000C31E0000}"/>
    <cellStyle name="Normal 2 4 4 3 4 13 3" xfId="7893" xr:uid="{00000000-0005-0000-0000-0000C41E0000}"/>
    <cellStyle name="Normal 2 4 4 3 4 14" xfId="7894" xr:uid="{00000000-0005-0000-0000-0000C51E0000}"/>
    <cellStyle name="Normal 2 4 4 3 4 14 2" xfId="7895" xr:uid="{00000000-0005-0000-0000-0000C61E0000}"/>
    <cellStyle name="Normal 2 4 4 3 4 14 3" xfId="7896" xr:uid="{00000000-0005-0000-0000-0000C71E0000}"/>
    <cellStyle name="Normal 2 4 4 3 4 15" xfId="7897" xr:uid="{00000000-0005-0000-0000-0000C81E0000}"/>
    <cellStyle name="Normal 2 4 4 3 4 16" xfId="7898" xr:uid="{00000000-0005-0000-0000-0000C91E0000}"/>
    <cellStyle name="Normal 2 4 4 3 4 2" xfId="7899" xr:uid="{00000000-0005-0000-0000-0000CA1E0000}"/>
    <cellStyle name="Normal 2 4 4 3 4 2 2" xfId="7900" xr:uid="{00000000-0005-0000-0000-0000CB1E0000}"/>
    <cellStyle name="Normal 2 4 4 3 4 2 3" xfId="7901" xr:uid="{00000000-0005-0000-0000-0000CC1E0000}"/>
    <cellStyle name="Normal 2 4 4 3 4 3" xfId="7902" xr:uid="{00000000-0005-0000-0000-0000CD1E0000}"/>
    <cellStyle name="Normal 2 4 4 3 4 3 2" xfId="7903" xr:uid="{00000000-0005-0000-0000-0000CE1E0000}"/>
    <cellStyle name="Normal 2 4 4 3 4 3 3" xfId="7904" xr:uid="{00000000-0005-0000-0000-0000CF1E0000}"/>
    <cellStyle name="Normal 2 4 4 3 4 4" xfId="7905" xr:uid="{00000000-0005-0000-0000-0000D01E0000}"/>
    <cellStyle name="Normal 2 4 4 3 4 4 2" xfId="7906" xr:uid="{00000000-0005-0000-0000-0000D11E0000}"/>
    <cellStyle name="Normal 2 4 4 3 4 4 3" xfId="7907" xr:uid="{00000000-0005-0000-0000-0000D21E0000}"/>
    <cellStyle name="Normal 2 4 4 3 4 5" xfId="7908" xr:uid="{00000000-0005-0000-0000-0000D31E0000}"/>
    <cellStyle name="Normal 2 4 4 3 4 5 2" xfId="7909" xr:uid="{00000000-0005-0000-0000-0000D41E0000}"/>
    <cellStyle name="Normal 2 4 4 3 4 5 3" xfId="7910" xr:uid="{00000000-0005-0000-0000-0000D51E0000}"/>
    <cellStyle name="Normal 2 4 4 3 4 6" xfId="7911" xr:uid="{00000000-0005-0000-0000-0000D61E0000}"/>
    <cellStyle name="Normal 2 4 4 3 4 6 2" xfId="7912" xr:uid="{00000000-0005-0000-0000-0000D71E0000}"/>
    <cellStyle name="Normal 2 4 4 3 4 6 3" xfId="7913" xr:uid="{00000000-0005-0000-0000-0000D81E0000}"/>
    <cellStyle name="Normal 2 4 4 3 4 7" xfId="7914" xr:uid="{00000000-0005-0000-0000-0000D91E0000}"/>
    <cellStyle name="Normal 2 4 4 3 4 7 2" xfId="7915" xr:uid="{00000000-0005-0000-0000-0000DA1E0000}"/>
    <cellStyle name="Normal 2 4 4 3 4 7 3" xfId="7916" xr:uid="{00000000-0005-0000-0000-0000DB1E0000}"/>
    <cellStyle name="Normal 2 4 4 3 4 8" xfId="7917" xr:uid="{00000000-0005-0000-0000-0000DC1E0000}"/>
    <cellStyle name="Normal 2 4 4 3 4 8 2" xfId="7918" xr:uid="{00000000-0005-0000-0000-0000DD1E0000}"/>
    <cellStyle name="Normal 2 4 4 3 4 8 3" xfId="7919" xr:uid="{00000000-0005-0000-0000-0000DE1E0000}"/>
    <cellStyle name="Normal 2 4 4 3 4 9" xfId="7920" xr:uid="{00000000-0005-0000-0000-0000DF1E0000}"/>
    <cellStyle name="Normal 2 4 4 3 4 9 2" xfId="7921" xr:uid="{00000000-0005-0000-0000-0000E01E0000}"/>
    <cellStyle name="Normal 2 4 4 3 4 9 3" xfId="7922" xr:uid="{00000000-0005-0000-0000-0000E11E0000}"/>
    <cellStyle name="Normal 2 4 4 30" xfId="7923" xr:uid="{00000000-0005-0000-0000-0000E21E0000}"/>
    <cellStyle name="Normal 2 4 4 31" xfId="7924" xr:uid="{00000000-0005-0000-0000-0000E31E0000}"/>
    <cellStyle name="Normal 2 4 4 32" xfId="7925" xr:uid="{00000000-0005-0000-0000-0000E41E0000}"/>
    <cellStyle name="Normal 2 4 4 4" xfId="7926" xr:uid="{00000000-0005-0000-0000-0000E51E0000}"/>
    <cellStyle name="Normal 2 4 4 5" xfId="7927" xr:uid="{00000000-0005-0000-0000-0000E61E0000}"/>
    <cellStyle name="Normal 2 4 4 6" xfId="7928" xr:uid="{00000000-0005-0000-0000-0000E71E0000}"/>
    <cellStyle name="Normal 2 4 4 7" xfId="7929" xr:uid="{00000000-0005-0000-0000-0000E81E0000}"/>
    <cellStyle name="Normal 2 4 4 7 2" xfId="7930" xr:uid="{00000000-0005-0000-0000-0000E91E0000}"/>
    <cellStyle name="Normal 2 4 4 7 3" xfId="7931" xr:uid="{00000000-0005-0000-0000-0000EA1E0000}"/>
    <cellStyle name="Normal 2 4 4 8" xfId="7932" xr:uid="{00000000-0005-0000-0000-0000EB1E0000}"/>
    <cellStyle name="Normal 2 4 4 8 2" xfId="7933" xr:uid="{00000000-0005-0000-0000-0000EC1E0000}"/>
    <cellStyle name="Normal 2 4 4 8 3" xfId="7934" xr:uid="{00000000-0005-0000-0000-0000ED1E0000}"/>
    <cellStyle name="Normal 2 4 4 9" xfId="7935" xr:uid="{00000000-0005-0000-0000-0000EE1E0000}"/>
    <cellStyle name="Normal 2 4 4 9 2" xfId="7936" xr:uid="{00000000-0005-0000-0000-0000EF1E0000}"/>
    <cellStyle name="Normal 2 4 4 9 3" xfId="7937" xr:uid="{00000000-0005-0000-0000-0000F01E0000}"/>
    <cellStyle name="Normal 2 4 5" xfId="7938" xr:uid="{00000000-0005-0000-0000-0000F11E0000}"/>
    <cellStyle name="Normal 2 4 5 10" xfId="7939" xr:uid="{00000000-0005-0000-0000-0000F21E0000}"/>
    <cellStyle name="Normal 2 4 5 10 2" xfId="7940" xr:uid="{00000000-0005-0000-0000-0000F31E0000}"/>
    <cellStyle name="Normal 2 4 5 10 3" xfId="7941" xr:uid="{00000000-0005-0000-0000-0000F41E0000}"/>
    <cellStyle name="Normal 2 4 5 11" xfId="7942" xr:uid="{00000000-0005-0000-0000-0000F51E0000}"/>
    <cellStyle name="Normal 2 4 5 11 2" xfId="7943" xr:uid="{00000000-0005-0000-0000-0000F61E0000}"/>
    <cellStyle name="Normal 2 4 5 11 3" xfId="7944" xr:uid="{00000000-0005-0000-0000-0000F71E0000}"/>
    <cellStyle name="Normal 2 4 5 12" xfId="7945" xr:uid="{00000000-0005-0000-0000-0000F81E0000}"/>
    <cellStyle name="Normal 2 4 5 12 2" xfId="7946" xr:uid="{00000000-0005-0000-0000-0000F91E0000}"/>
    <cellStyle name="Normal 2 4 5 12 3" xfId="7947" xr:uid="{00000000-0005-0000-0000-0000FA1E0000}"/>
    <cellStyle name="Normal 2 4 5 13" xfId="7948" xr:uid="{00000000-0005-0000-0000-0000FB1E0000}"/>
    <cellStyle name="Normal 2 4 5 13 2" xfId="7949" xr:uid="{00000000-0005-0000-0000-0000FC1E0000}"/>
    <cellStyle name="Normal 2 4 5 13 3" xfId="7950" xr:uid="{00000000-0005-0000-0000-0000FD1E0000}"/>
    <cellStyle name="Normal 2 4 5 14" xfId="7951" xr:uid="{00000000-0005-0000-0000-0000FE1E0000}"/>
    <cellStyle name="Normal 2 4 5 14 2" xfId="7952" xr:uid="{00000000-0005-0000-0000-0000FF1E0000}"/>
    <cellStyle name="Normal 2 4 5 14 3" xfId="7953" xr:uid="{00000000-0005-0000-0000-0000001F0000}"/>
    <cellStyle name="Normal 2 4 5 15" xfId="7954" xr:uid="{00000000-0005-0000-0000-0000011F0000}"/>
    <cellStyle name="Normal 2 4 5 15 2" xfId="7955" xr:uid="{00000000-0005-0000-0000-0000021F0000}"/>
    <cellStyle name="Normal 2 4 5 15 3" xfId="7956" xr:uid="{00000000-0005-0000-0000-0000031F0000}"/>
    <cellStyle name="Normal 2 4 5 16" xfId="7957" xr:uid="{00000000-0005-0000-0000-0000041F0000}"/>
    <cellStyle name="Normal 2 4 5 16 2" xfId="7958" xr:uid="{00000000-0005-0000-0000-0000051F0000}"/>
    <cellStyle name="Normal 2 4 5 16 3" xfId="7959" xr:uid="{00000000-0005-0000-0000-0000061F0000}"/>
    <cellStyle name="Normal 2 4 5 17" xfId="7960" xr:uid="{00000000-0005-0000-0000-0000071F0000}"/>
    <cellStyle name="Normal 2 4 5 17 2" xfId="7961" xr:uid="{00000000-0005-0000-0000-0000081F0000}"/>
    <cellStyle name="Normal 2 4 5 17 3" xfId="7962" xr:uid="{00000000-0005-0000-0000-0000091F0000}"/>
    <cellStyle name="Normal 2 4 5 18" xfId="7963" xr:uid="{00000000-0005-0000-0000-00000A1F0000}"/>
    <cellStyle name="Normal 2 4 5 18 2" xfId="7964" xr:uid="{00000000-0005-0000-0000-00000B1F0000}"/>
    <cellStyle name="Normal 2 4 5 18 3" xfId="7965" xr:uid="{00000000-0005-0000-0000-00000C1F0000}"/>
    <cellStyle name="Normal 2 4 5 19" xfId="7966" xr:uid="{00000000-0005-0000-0000-00000D1F0000}"/>
    <cellStyle name="Normal 2 4 5 19 2" xfId="7967" xr:uid="{00000000-0005-0000-0000-00000E1F0000}"/>
    <cellStyle name="Normal 2 4 5 19 3" xfId="7968" xr:uid="{00000000-0005-0000-0000-00000F1F0000}"/>
    <cellStyle name="Normal 2 4 5 2" xfId="7969" xr:uid="{00000000-0005-0000-0000-0000101F0000}"/>
    <cellStyle name="Normal 2 4 5 2 2" xfId="7970" xr:uid="{00000000-0005-0000-0000-0000111F0000}"/>
    <cellStyle name="Normal 2 4 5 2 2 10" xfId="7971" xr:uid="{00000000-0005-0000-0000-0000121F0000}"/>
    <cellStyle name="Normal 2 4 5 2 2 10 2" xfId="7972" xr:uid="{00000000-0005-0000-0000-0000131F0000}"/>
    <cellStyle name="Normal 2 4 5 2 2 10 3" xfId="7973" xr:uid="{00000000-0005-0000-0000-0000141F0000}"/>
    <cellStyle name="Normal 2 4 5 2 2 11" xfId="7974" xr:uid="{00000000-0005-0000-0000-0000151F0000}"/>
    <cellStyle name="Normal 2 4 5 2 2 11 2" xfId="7975" xr:uid="{00000000-0005-0000-0000-0000161F0000}"/>
    <cellStyle name="Normal 2 4 5 2 2 11 3" xfId="7976" xr:uid="{00000000-0005-0000-0000-0000171F0000}"/>
    <cellStyle name="Normal 2 4 5 2 2 12" xfId="7977" xr:uid="{00000000-0005-0000-0000-0000181F0000}"/>
    <cellStyle name="Normal 2 4 5 2 2 12 2" xfId="7978" xr:uid="{00000000-0005-0000-0000-0000191F0000}"/>
    <cellStyle name="Normal 2 4 5 2 2 12 3" xfId="7979" xr:uid="{00000000-0005-0000-0000-00001A1F0000}"/>
    <cellStyle name="Normal 2 4 5 2 2 13" xfId="7980" xr:uid="{00000000-0005-0000-0000-00001B1F0000}"/>
    <cellStyle name="Normal 2 4 5 2 2 13 2" xfId="7981" xr:uid="{00000000-0005-0000-0000-00001C1F0000}"/>
    <cellStyle name="Normal 2 4 5 2 2 13 3" xfId="7982" xr:uid="{00000000-0005-0000-0000-00001D1F0000}"/>
    <cellStyle name="Normal 2 4 5 2 2 14" xfId="7983" xr:uid="{00000000-0005-0000-0000-00001E1F0000}"/>
    <cellStyle name="Normal 2 4 5 2 2 14 2" xfId="7984" xr:uid="{00000000-0005-0000-0000-00001F1F0000}"/>
    <cellStyle name="Normal 2 4 5 2 2 14 3" xfId="7985" xr:uid="{00000000-0005-0000-0000-0000201F0000}"/>
    <cellStyle name="Normal 2 4 5 2 2 15" xfId="7986" xr:uid="{00000000-0005-0000-0000-0000211F0000}"/>
    <cellStyle name="Normal 2 4 5 2 2 15 2" xfId="7987" xr:uid="{00000000-0005-0000-0000-0000221F0000}"/>
    <cellStyle name="Normal 2 4 5 2 2 15 3" xfId="7988" xr:uid="{00000000-0005-0000-0000-0000231F0000}"/>
    <cellStyle name="Normal 2 4 5 2 2 16" xfId="7989" xr:uid="{00000000-0005-0000-0000-0000241F0000}"/>
    <cellStyle name="Normal 2 4 5 2 2 16 2" xfId="7990" xr:uid="{00000000-0005-0000-0000-0000251F0000}"/>
    <cellStyle name="Normal 2 4 5 2 2 16 3" xfId="7991" xr:uid="{00000000-0005-0000-0000-0000261F0000}"/>
    <cellStyle name="Normal 2 4 5 2 2 17" xfId="7992" xr:uid="{00000000-0005-0000-0000-0000271F0000}"/>
    <cellStyle name="Normal 2 4 5 2 2 17 2" xfId="7993" xr:uid="{00000000-0005-0000-0000-0000281F0000}"/>
    <cellStyle name="Normal 2 4 5 2 2 17 3" xfId="7994" xr:uid="{00000000-0005-0000-0000-0000291F0000}"/>
    <cellStyle name="Normal 2 4 5 2 2 18" xfId="7995" xr:uid="{00000000-0005-0000-0000-00002A1F0000}"/>
    <cellStyle name="Normal 2 4 5 2 2 19" xfId="7996" xr:uid="{00000000-0005-0000-0000-00002B1F0000}"/>
    <cellStyle name="Normal 2 4 5 2 2 2" xfId="7997" xr:uid="{00000000-0005-0000-0000-00002C1F0000}"/>
    <cellStyle name="Normal 2 4 5 2 2 2 2" xfId="7998" xr:uid="{00000000-0005-0000-0000-00002D1F0000}"/>
    <cellStyle name="Normal 2 4 5 2 2 2 2 2" xfId="7999" xr:uid="{00000000-0005-0000-0000-00002E1F0000}"/>
    <cellStyle name="Normal 2 4 5 2 2 2 2 3" xfId="8000" xr:uid="{00000000-0005-0000-0000-00002F1F0000}"/>
    <cellStyle name="Normal 2 4 5 2 2 2 3" xfId="8001" xr:uid="{00000000-0005-0000-0000-0000301F0000}"/>
    <cellStyle name="Normal 2 4 5 2 2 2 4" xfId="8002" xr:uid="{00000000-0005-0000-0000-0000311F0000}"/>
    <cellStyle name="Normal 2 4 5 2 2 3" xfId="8003" xr:uid="{00000000-0005-0000-0000-0000321F0000}"/>
    <cellStyle name="Normal 2 4 5 2 2 4" xfId="8004" xr:uid="{00000000-0005-0000-0000-0000331F0000}"/>
    <cellStyle name="Normal 2 4 5 2 2 5" xfId="8005" xr:uid="{00000000-0005-0000-0000-0000341F0000}"/>
    <cellStyle name="Normal 2 4 5 2 2 5 2" xfId="8006" xr:uid="{00000000-0005-0000-0000-0000351F0000}"/>
    <cellStyle name="Normal 2 4 5 2 2 5 3" xfId="8007" xr:uid="{00000000-0005-0000-0000-0000361F0000}"/>
    <cellStyle name="Normal 2 4 5 2 2 6" xfId="8008" xr:uid="{00000000-0005-0000-0000-0000371F0000}"/>
    <cellStyle name="Normal 2 4 5 2 2 6 2" xfId="8009" xr:uid="{00000000-0005-0000-0000-0000381F0000}"/>
    <cellStyle name="Normal 2 4 5 2 2 6 3" xfId="8010" xr:uid="{00000000-0005-0000-0000-0000391F0000}"/>
    <cellStyle name="Normal 2 4 5 2 2 7" xfId="8011" xr:uid="{00000000-0005-0000-0000-00003A1F0000}"/>
    <cellStyle name="Normal 2 4 5 2 2 7 2" xfId="8012" xr:uid="{00000000-0005-0000-0000-00003B1F0000}"/>
    <cellStyle name="Normal 2 4 5 2 2 7 3" xfId="8013" xr:uid="{00000000-0005-0000-0000-00003C1F0000}"/>
    <cellStyle name="Normal 2 4 5 2 2 8" xfId="8014" xr:uid="{00000000-0005-0000-0000-00003D1F0000}"/>
    <cellStyle name="Normal 2 4 5 2 2 8 2" xfId="8015" xr:uid="{00000000-0005-0000-0000-00003E1F0000}"/>
    <cellStyle name="Normal 2 4 5 2 2 8 3" xfId="8016" xr:uid="{00000000-0005-0000-0000-00003F1F0000}"/>
    <cellStyle name="Normal 2 4 5 2 2 9" xfId="8017" xr:uid="{00000000-0005-0000-0000-0000401F0000}"/>
    <cellStyle name="Normal 2 4 5 2 2 9 2" xfId="8018" xr:uid="{00000000-0005-0000-0000-0000411F0000}"/>
    <cellStyle name="Normal 2 4 5 2 2 9 3" xfId="8019" xr:uid="{00000000-0005-0000-0000-0000421F0000}"/>
    <cellStyle name="Normal 2 4 5 2 3" xfId="8020" xr:uid="{00000000-0005-0000-0000-0000431F0000}"/>
    <cellStyle name="Normal 2 4 5 2 4" xfId="8021" xr:uid="{00000000-0005-0000-0000-0000441F0000}"/>
    <cellStyle name="Normal 2 4 5 2 4 10" xfId="8022" xr:uid="{00000000-0005-0000-0000-0000451F0000}"/>
    <cellStyle name="Normal 2 4 5 2 4 10 2" xfId="8023" xr:uid="{00000000-0005-0000-0000-0000461F0000}"/>
    <cellStyle name="Normal 2 4 5 2 4 10 3" xfId="8024" xr:uid="{00000000-0005-0000-0000-0000471F0000}"/>
    <cellStyle name="Normal 2 4 5 2 4 11" xfId="8025" xr:uid="{00000000-0005-0000-0000-0000481F0000}"/>
    <cellStyle name="Normal 2 4 5 2 4 11 2" xfId="8026" xr:uid="{00000000-0005-0000-0000-0000491F0000}"/>
    <cellStyle name="Normal 2 4 5 2 4 11 3" xfId="8027" xr:uid="{00000000-0005-0000-0000-00004A1F0000}"/>
    <cellStyle name="Normal 2 4 5 2 4 12" xfId="8028" xr:uid="{00000000-0005-0000-0000-00004B1F0000}"/>
    <cellStyle name="Normal 2 4 5 2 4 12 2" xfId="8029" xr:uid="{00000000-0005-0000-0000-00004C1F0000}"/>
    <cellStyle name="Normal 2 4 5 2 4 12 3" xfId="8030" xr:uid="{00000000-0005-0000-0000-00004D1F0000}"/>
    <cellStyle name="Normal 2 4 5 2 4 13" xfId="8031" xr:uid="{00000000-0005-0000-0000-00004E1F0000}"/>
    <cellStyle name="Normal 2 4 5 2 4 13 2" xfId="8032" xr:uid="{00000000-0005-0000-0000-00004F1F0000}"/>
    <cellStyle name="Normal 2 4 5 2 4 13 3" xfId="8033" xr:uid="{00000000-0005-0000-0000-0000501F0000}"/>
    <cellStyle name="Normal 2 4 5 2 4 14" xfId="8034" xr:uid="{00000000-0005-0000-0000-0000511F0000}"/>
    <cellStyle name="Normal 2 4 5 2 4 14 2" xfId="8035" xr:uid="{00000000-0005-0000-0000-0000521F0000}"/>
    <cellStyle name="Normal 2 4 5 2 4 14 3" xfId="8036" xr:uid="{00000000-0005-0000-0000-0000531F0000}"/>
    <cellStyle name="Normal 2 4 5 2 4 15" xfId="8037" xr:uid="{00000000-0005-0000-0000-0000541F0000}"/>
    <cellStyle name="Normal 2 4 5 2 4 16" xfId="8038" xr:uid="{00000000-0005-0000-0000-0000551F0000}"/>
    <cellStyle name="Normal 2 4 5 2 4 2" xfId="8039" xr:uid="{00000000-0005-0000-0000-0000561F0000}"/>
    <cellStyle name="Normal 2 4 5 2 4 2 2" xfId="8040" xr:uid="{00000000-0005-0000-0000-0000571F0000}"/>
    <cellStyle name="Normal 2 4 5 2 4 2 3" xfId="8041" xr:uid="{00000000-0005-0000-0000-0000581F0000}"/>
    <cellStyle name="Normal 2 4 5 2 4 3" xfId="8042" xr:uid="{00000000-0005-0000-0000-0000591F0000}"/>
    <cellStyle name="Normal 2 4 5 2 4 3 2" xfId="8043" xr:uid="{00000000-0005-0000-0000-00005A1F0000}"/>
    <cellStyle name="Normal 2 4 5 2 4 3 3" xfId="8044" xr:uid="{00000000-0005-0000-0000-00005B1F0000}"/>
    <cellStyle name="Normal 2 4 5 2 4 4" xfId="8045" xr:uid="{00000000-0005-0000-0000-00005C1F0000}"/>
    <cellStyle name="Normal 2 4 5 2 4 4 2" xfId="8046" xr:uid="{00000000-0005-0000-0000-00005D1F0000}"/>
    <cellStyle name="Normal 2 4 5 2 4 4 3" xfId="8047" xr:uid="{00000000-0005-0000-0000-00005E1F0000}"/>
    <cellStyle name="Normal 2 4 5 2 4 5" xfId="8048" xr:uid="{00000000-0005-0000-0000-00005F1F0000}"/>
    <cellStyle name="Normal 2 4 5 2 4 5 2" xfId="8049" xr:uid="{00000000-0005-0000-0000-0000601F0000}"/>
    <cellStyle name="Normal 2 4 5 2 4 5 3" xfId="8050" xr:uid="{00000000-0005-0000-0000-0000611F0000}"/>
    <cellStyle name="Normal 2 4 5 2 4 6" xfId="8051" xr:uid="{00000000-0005-0000-0000-0000621F0000}"/>
    <cellStyle name="Normal 2 4 5 2 4 6 2" xfId="8052" xr:uid="{00000000-0005-0000-0000-0000631F0000}"/>
    <cellStyle name="Normal 2 4 5 2 4 6 3" xfId="8053" xr:uid="{00000000-0005-0000-0000-0000641F0000}"/>
    <cellStyle name="Normal 2 4 5 2 4 7" xfId="8054" xr:uid="{00000000-0005-0000-0000-0000651F0000}"/>
    <cellStyle name="Normal 2 4 5 2 4 7 2" xfId="8055" xr:uid="{00000000-0005-0000-0000-0000661F0000}"/>
    <cellStyle name="Normal 2 4 5 2 4 7 3" xfId="8056" xr:uid="{00000000-0005-0000-0000-0000671F0000}"/>
    <cellStyle name="Normal 2 4 5 2 4 8" xfId="8057" xr:uid="{00000000-0005-0000-0000-0000681F0000}"/>
    <cellStyle name="Normal 2 4 5 2 4 8 2" xfId="8058" xr:uid="{00000000-0005-0000-0000-0000691F0000}"/>
    <cellStyle name="Normal 2 4 5 2 4 8 3" xfId="8059" xr:uid="{00000000-0005-0000-0000-00006A1F0000}"/>
    <cellStyle name="Normal 2 4 5 2 4 9" xfId="8060" xr:uid="{00000000-0005-0000-0000-00006B1F0000}"/>
    <cellStyle name="Normal 2 4 5 2 4 9 2" xfId="8061" xr:uid="{00000000-0005-0000-0000-00006C1F0000}"/>
    <cellStyle name="Normal 2 4 5 2 4 9 3" xfId="8062" xr:uid="{00000000-0005-0000-0000-00006D1F0000}"/>
    <cellStyle name="Normal 2 4 5 2 5" xfId="8063" xr:uid="{00000000-0005-0000-0000-00006E1F0000}"/>
    <cellStyle name="Normal 2 4 5 2 5 10" xfId="8064" xr:uid="{00000000-0005-0000-0000-00006F1F0000}"/>
    <cellStyle name="Normal 2 4 5 2 5 10 2" xfId="8065" xr:uid="{00000000-0005-0000-0000-0000701F0000}"/>
    <cellStyle name="Normal 2 4 5 2 5 10 3" xfId="8066" xr:uid="{00000000-0005-0000-0000-0000711F0000}"/>
    <cellStyle name="Normal 2 4 5 2 5 11" xfId="8067" xr:uid="{00000000-0005-0000-0000-0000721F0000}"/>
    <cellStyle name="Normal 2 4 5 2 5 11 2" xfId="8068" xr:uid="{00000000-0005-0000-0000-0000731F0000}"/>
    <cellStyle name="Normal 2 4 5 2 5 11 3" xfId="8069" xr:uid="{00000000-0005-0000-0000-0000741F0000}"/>
    <cellStyle name="Normal 2 4 5 2 5 12" xfId="8070" xr:uid="{00000000-0005-0000-0000-0000751F0000}"/>
    <cellStyle name="Normal 2 4 5 2 5 12 2" xfId="8071" xr:uid="{00000000-0005-0000-0000-0000761F0000}"/>
    <cellStyle name="Normal 2 4 5 2 5 12 3" xfId="8072" xr:uid="{00000000-0005-0000-0000-0000771F0000}"/>
    <cellStyle name="Normal 2 4 5 2 5 13" xfId="8073" xr:uid="{00000000-0005-0000-0000-0000781F0000}"/>
    <cellStyle name="Normal 2 4 5 2 5 13 2" xfId="8074" xr:uid="{00000000-0005-0000-0000-0000791F0000}"/>
    <cellStyle name="Normal 2 4 5 2 5 13 3" xfId="8075" xr:uid="{00000000-0005-0000-0000-00007A1F0000}"/>
    <cellStyle name="Normal 2 4 5 2 5 14" xfId="8076" xr:uid="{00000000-0005-0000-0000-00007B1F0000}"/>
    <cellStyle name="Normal 2 4 5 2 5 14 2" xfId="8077" xr:uid="{00000000-0005-0000-0000-00007C1F0000}"/>
    <cellStyle name="Normal 2 4 5 2 5 14 3" xfId="8078" xr:uid="{00000000-0005-0000-0000-00007D1F0000}"/>
    <cellStyle name="Normal 2 4 5 2 5 15" xfId="8079" xr:uid="{00000000-0005-0000-0000-00007E1F0000}"/>
    <cellStyle name="Normal 2 4 5 2 5 16" xfId="8080" xr:uid="{00000000-0005-0000-0000-00007F1F0000}"/>
    <cellStyle name="Normal 2 4 5 2 5 2" xfId="8081" xr:uid="{00000000-0005-0000-0000-0000801F0000}"/>
    <cellStyle name="Normal 2 4 5 2 5 2 2" xfId="8082" xr:uid="{00000000-0005-0000-0000-0000811F0000}"/>
    <cellStyle name="Normal 2 4 5 2 5 2 3" xfId="8083" xr:uid="{00000000-0005-0000-0000-0000821F0000}"/>
    <cellStyle name="Normal 2 4 5 2 5 3" xfId="8084" xr:uid="{00000000-0005-0000-0000-0000831F0000}"/>
    <cellStyle name="Normal 2 4 5 2 5 3 2" xfId="8085" xr:uid="{00000000-0005-0000-0000-0000841F0000}"/>
    <cellStyle name="Normal 2 4 5 2 5 3 3" xfId="8086" xr:uid="{00000000-0005-0000-0000-0000851F0000}"/>
    <cellStyle name="Normal 2 4 5 2 5 4" xfId="8087" xr:uid="{00000000-0005-0000-0000-0000861F0000}"/>
    <cellStyle name="Normal 2 4 5 2 5 4 2" xfId="8088" xr:uid="{00000000-0005-0000-0000-0000871F0000}"/>
    <cellStyle name="Normal 2 4 5 2 5 4 3" xfId="8089" xr:uid="{00000000-0005-0000-0000-0000881F0000}"/>
    <cellStyle name="Normal 2 4 5 2 5 5" xfId="8090" xr:uid="{00000000-0005-0000-0000-0000891F0000}"/>
    <cellStyle name="Normal 2 4 5 2 5 5 2" xfId="8091" xr:uid="{00000000-0005-0000-0000-00008A1F0000}"/>
    <cellStyle name="Normal 2 4 5 2 5 5 3" xfId="8092" xr:uid="{00000000-0005-0000-0000-00008B1F0000}"/>
    <cellStyle name="Normal 2 4 5 2 5 6" xfId="8093" xr:uid="{00000000-0005-0000-0000-00008C1F0000}"/>
    <cellStyle name="Normal 2 4 5 2 5 6 2" xfId="8094" xr:uid="{00000000-0005-0000-0000-00008D1F0000}"/>
    <cellStyle name="Normal 2 4 5 2 5 6 3" xfId="8095" xr:uid="{00000000-0005-0000-0000-00008E1F0000}"/>
    <cellStyle name="Normal 2 4 5 2 5 7" xfId="8096" xr:uid="{00000000-0005-0000-0000-00008F1F0000}"/>
    <cellStyle name="Normal 2 4 5 2 5 7 2" xfId="8097" xr:uid="{00000000-0005-0000-0000-0000901F0000}"/>
    <cellStyle name="Normal 2 4 5 2 5 7 3" xfId="8098" xr:uid="{00000000-0005-0000-0000-0000911F0000}"/>
    <cellStyle name="Normal 2 4 5 2 5 8" xfId="8099" xr:uid="{00000000-0005-0000-0000-0000921F0000}"/>
    <cellStyle name="Normal 2 4 5 2 5 8 2" xfId="8100" xr:uid="{00000000-0005-0000-0000-0000931F0000}"/>
    <cellStyle name="Normal 2 4 5 2 5 8 3" xfId="8101" xr:uid="{00000000-0005-0000-0000-0000941F0000}"/>
    <cellStyle name="Normal 2 4 5 2 5 9" xfId="8102" xr:uid="{00000000-0005-0000-0000-0000951F0000}"/>
    <cellStyle name="Normal 2 4 5 2 5 9 2" xfId="8103" xr:uid="{00000000-0005-0000-0000-0000961F0000}"/>
    <cellStyle name="Normal 2 4 5 2 5 9 3" xfId="8104" xr:uid="{00000000-0005-0000-0000-0000971F0000}"/>
    <cellStyle name="Normal 2 4 5 2 6" xfId="8105" xr:uid="{00000000-0005-0000-0000-0000981F0000}"/>
    <cellStyle name="Normal 2 4 5 2 6 2" xfId="8106" xr:uid="{00000000-0005-0000-0000-0000991F0000}"/>
    <cellStyle name="Normal 2 4 5 2 6 3" xfId="8107" xr:uid="{00000000-0005-0000-0000-00009A1F0000}"/>
    <cellStyle name="Normal 2 4 5 2 7" xfId="8108" xr:uid="{00000000-0005-0000-0000-00009B1F0000}"/>
    <cellStyle name="Normal 2 4 5 20" xfId="8109" xr:uid="{00000000-0005-0000-0000-00009C1F0000}"/>
    <cellStyle name="Normal 2 4 5 21" xfId="8110" xr:uid="{00000000-0005-0000-0000-00009D1F0000}"/>
    <cellStyle name="Normal 2 4 5 22" xfId="8111" xr:uid="{00000000-0005-0000-0000-00009E1F0000}"/>
    <cellStyle name="Normal 2 4 5 23" xfId="8112" xr:uid="{00000000-0005-0000-0000-00009F1F0000}"/>
    <cellStyle name="Normal 2 4 5 24" xfId="8113" xr:uid="{00000000-0005-0000-0000-0000A01F0000}"/>
    <cellStyle name="Normal 2 4 5 25" xfId="8114" xr:uid="{00000000-0005-0000-0000-0000A11F0000}"/>
    <cellStyle name="Normal 2 4 5 26" xfId="8115" xr:uid="{00000000-0005-0000-0000-0000A21F0000}"/>
    <cellStyle name="Normal 2 4 5 27" xfId="8116" xr:uid="{00000000-0005-0000-0000-0000A31F0000}"/>
    <cellStyle name="Normal 2 4 5 28" xfId="8117" xr:uid="{00000000-0005-0000-0000-0000A41F0000}"/>
    <cellStyle name="Normal 2 4 5 29" xfId="8118" xr:uid="{00000000-0005-0000-0000-0000A51F0000}"/>
    <cellStyle name="Normal 2 4 5 3" xfId="8119" xr:uid="{00000000-0005-0000-0000-0000A61F0000}"/>
    <cellStyle name="Normal 2 4 5 3 2" xfId="8120" xr:uid="{00000000-0005-0000-0000-0000A71F0000}"/>
    <cellStyle name="Normal 2 4 5 3 2 10" xfId="8121" xr:uid="{00000000-0005-0000-0000-0000A81F0000}"/>
    <cellStyle name="Normal 2 4 5 3 2 10 2" xfId="8122" xr:uid="{00000000-0005-0000-0000-0000A91F0000}"/>
    <cellStyle name="Normal 2 4 5 3 2 10 3" xfId="8123" xr:uid="{00000000-0005-0000-0000-0000AA1F0000}"/>
    <cellStyle name="Normal 2 4 5 3 2 11" xfId="8124" xr:uid="{00000000-0005-0000-0000-0000AB1F0000}"/>
    <cellStyle name="Normal 2 4 5 3 2 11 2" xfId="8125" xr:uid="{00000000-0005-0000-0000-0000AC1F0000}"/>
    <cellStyle name="Normal 2 4 5 3 2 11 3" xfId="8126" xr:uid="{00000000-0005-0000-0000-0000AD1F0000}"/>
    <cellStyle name="Normal 2 4 5 3 2 12" xfId="8127" xr:uid="{00000000-0005-0000-0000-0000AE1F0000}"/>
    <cellStyle name="Normal 2 4 5 3 2 12 2" xfId="8128" xr:uid="{00000000-0005-0000-0000-0000AF1F0000}"/>
    <cellStyle name="Normal 2 4 5 3 2 12 3" xfId="8129" xr:uid="{00000000-0005-0000-0000-0000B01F0000}"/>
    <cellStyle name="Normal 2 4 5 3 2 13" xfId="8130" xr:uid="{00000000-0005-0000-0000-0000B11F0000}"/>
    <cellStyle name="Normal 2 4 5 3 2 13 2" xfId="8131" xr:uid="{00000000-0005-0000-0000-0000B21F0000}"/>
    <cellStyle name="Normal 2 4 5 3 2 13 3" xfId="8132" xr:uid="{00000000-0005-0000-0000-0000B31F0000}"/>
    <cellStyle name="Normal 2 4 5 3 2 14" xfId="8133" xr:uid="{00000000-0005-0000-0000-0000B41F0000}"/>
    <cellStyle name="Normal 2 4 5 3 2 14 2" xfId="8134" xr:uid="{00000000-0005-0000-0000-0000B51F0000}"/>
    <cellStyle name="Normal 2 4 5 3 2 14 3" xfId="8135" xr:uid="{00000000-0005-0000-0000-0000B61F0000}"/>
    <cellStyle name="Normal 2 4 5 3 2 15" xfId="8136" xr:uid="{00000000-0005-0000-0000-0000B71F0000}"/>
    <cellStyle name="Normal 2 4 5 3 2 16" xfId="8137" xr:uid="{00000000-0005-0000-0000-0000B81F0000}"/>
    <cellStyle name="Normal 2 4 5 3 2 2" xfId="8138" xr:uid="{00000000-0005-0000-0000-0000B91F0000}"/>
    <cellStyle name="Normal 2 4 5 3 2 2 2" xfId="8139" xr:uid="{00000000-0005-0000-0000-0000BA1F0000}"/>
    <cellStyle name="Normal 2 4 5 3 2 2 3" xfId="8140" xr:uid="{00000000-0005-0000-0000-0000BB1F0000}"/>
    <cellStyle name="Normal 2 4 5 3 2 3" xfId="8141" xr:uid="{00000000-0005-0000-0000-0000BC1F0000}"/>
    <cellStyle name="Normal 2 4 5 3 2 3 2" xfId="8142" xr:uid="{00000000-0005-0000-0000-0000BD1F0000}"/>
    <cellStyle name="Normal 2 4 5 3 2 3 3" xfId="8143" xr:uid="{00000000-0005-0000-0000-0000BE1F0000}"/>
    <cellStyle name="Normal 2 4 5 3 2 4" xfId="8144" xr:uid="{00000000-0005-0000-0000-0000BF1F0000}"/>
    <cellStyle name="Normal 2 4 5 3 2 4 2" xfId="8145" xr:uid="{00000000-0005-0000-0000-0000C01F0000}"/>
    <cellStyle name="Normal 2 4 5 3 2 4 3" xfId="8146" xr:uid="{00000000-0005-0000-0000-0000C11F0000}"/>
    <cellStyle name="Normal 2 4 5 3 2 5" xfId="8147" xr:uid="{00000000-0005-0000-0000-0000C21F0000}"/>
    <cellStyle name="Normal 2 4 5 3 2 5 2" xfId="8148" xr:uid="{00000000-0005-0000-0000-0000C31F0000}"/>
    <cellStyle name="Normal 2 4 5 3 2 5 3" xfId="8149" xr:uid="{00000000-0005-0000-0000-0000C41F0000}"/>
    <cellStyle name="Normal 2 4 5 3 2 6" xfId="8150" xr:uid="{00000000-0005-0000-0000-0000C51F0000}"/>
    <cellStyle name="Normal 2 4 5 3 2 6 2" xfId="8151" xr:uid="{00000000-0005-0000-0000-0000C61F0000}"/>
    <cellStyle name="Normal 2 4 5 3 2 6 3" xfId="8152" xr:uid="{00000000-0005-0000-0000-0000C71F0000}"/>
    <cellStyle name="Normal 2 4 5 3 2 7" xfId="8153" xr:uid="{00000000-0005-0000-0000-0000C81F0000}"/>
    <cellStyle name="Normal 2 4 5 3 2 7 2" xfId="8154" xr:uid="{00000000-0005-0000-0000-0000C91F0000}"/>
    <cellStyle name="Normal 2 4 5 3 2 7 3" xfId="8155" xr:uid="{00000000-0005-0000-0000-0000CA1F0000}"/>
    <cellStyle name="Normal 2 4 5 3 2 8" xfId="8156" xr:uid="{00000000-0005-0000-0000-0000CB1F0000}"/>
    <cellStyle name="Normal 2 4 5 3 2 8 2" xfId="8157" xr:uid="{00000000-0005-0000-0000-0000CC1F0000}"/>
    <cellStyle name="Normal 2 4 5 3 2 8 3" xfId="8158" xr:uid="{00000000-0005-0000-0000-0000CD1F0000}"/>
    <cellStyle name="Normal 2 4 5 3 2 9" xfId="8159" xr:uid="{00000000-0005-0000-0000-0000CE1F0000}"/>
    <cellStyle name="Normal 2 4 5 3 2 9 2" xfId="8160" xr:uid="{00000000-0005-0000-0000-0000CF1F0000}"/>
    <cellStyle name="Normal 2 4 5 3 2 9 3" xfId="8161" xr:uid="{00000000-0005-0000-0000-0000D01F0000}"/>
    <cellStyle name="Normal 2 4 5 3 3" xfId="8162" xr:uid="{00000000-0005-0000-0000-0000D11F0000}"/>
    <cellStyle name="Normal 2 4 5 3 3 10" xfId="8163" xr:uid="{00000000-0005-0000-0000-0000D21F0000}"/>
    <cellStyle name="Normal 2 4 5 3 3 10 2" xfId="8164" xr:uid="{00000000-0005-0000-0000-0000D31F0000}"/>
    <cellStyle name="Normal 2 4 5 3 3 10 3" xfId="8165" xr:uid="{00000000-0005-0000-0000-0000D41F0000}"/>
    <cellStyle name="Normal 2 4 5 3 3 11" xfId="8166" xr:uid="{00000000-0005-0000-0000-0000D51F0000}"/>
    <cellStyle name="Normal 2 4 5 3 3 11 2" xfId="8167" xr:uid="{00000000-0005-0000-0000-0000D61F0000}"/>
    <cellStyle name="Normal 2 4 5 3 3 11 3" xfId="8168" xr:uid="{00000000-0005-0000-0000-0000D71F0000}"/>
    <cellStyle name="Normal 2 4 5 3 3 12" xfId="8169" xr:uid="{00000000-0005-0000-0000-0000D81F0000}"/>
    <cellStyle name="Normal 2 4 5 3 3 12 2" xfId="8170" xr:uid="{00000000-0005-0000-0000-0000D91F0000}"/>
    <cellStyle name="Normal 2 4 5 3 3 12 3" xfId="8171" xr:uid="{00000000-0005-0000-0000-0000DA1F0000}"/>
    <cellStyle name="Normal 2 4 5 3 3 13" xfId="8172" xr:uid="{00000000-0005-0000-0000-0000DB1F0000}"/>
    <cellStyle name="Normal 2 4 5 3 3 13 2" xfId="8173" xr:uid="{00000000-0005-0000-0000-0000DC1F0000}"/>
    <cellStyle name="Normal 2 4 5 3 3 13 3" xfId="8174" xr:uid="{00000000-0005-0000-0000-0000DD1F0000}"/>
    <cellStyle name="Normal 2 4 5 3 3 14" xfId="8175" xr:uid="{00000000-0005-0000-0000-0000DE1F0000}"/>
    <cellStyle name="Normal 2 4 5 3 3 14 2" xfId="8176" xr:uid="{00000000-0005-0000-0000-0000DF1F0000}"/>
    <cellStyle name="Normal 2 4 5 3 3 14 3" xfId="8177" xr:uid="{00000000-0005-0000-0000-0000E01F0000}"/>
    <cellStyle name="Normal 2 4 5 3 3 15" xfId="8178" xr:uid="{00000000-0005-0000-0000-0000E11F0000}"/>
    <cellStyle name="Normal 2 4 5 3 3 16" xfId="8179" xr:uid="{00000000-0005-0000-0000-0000E21F0000}"/>
    <cellStyle name="Normal 2 4 5 3 3 2" xfId="8180" xr:uid="{00000000-0005-0000-0000-0000E31F0000}"/>
    <cellStyle name="Normal 2 4 5 3 3 2 2" xfId="8181" xr:uid="{00000000-0005-0000-0000-0000E41F0000}"/>
    <cellStyle name="Normal 2 4 5 3 3 2 3" xfId="8182" xr:uid="{00000000-0005-0000-0000-0000E51F0000}"/>
    <cellStyle name="Normal 2 4 5 3 3 3" xfId="8183" xr:uid="{00000000-0005-0000-0000-0000E61F0000}"/>
    <cellStyle name="Normal 2 4 5 3 3 3 2" xfId="8184" xr:uid="{00000000-0005-0000-0000-0000E71F0000}"/>
    <cellStyle name="Normal 2 4 5 3 3 3 3" xfId="8185" xr:uid="{00000000-0005-0000-0000-0000E81F0000}"/>
    <cellStyle name="Normal 2 4 5 3 3 4" xfId="8186" xr:uid="{00000000-0005-0000-0000-0000E91F0000}"/>
    <cellStyle name="Normal 2 4 5 3 3 4 2" xfId="8187" xr:uid="{00000000-0005-0000-0000-0000EA1F0000}"/>
    <cellStyle name="Normal 2 4 5 3 3 4 3" xfId="8188" xr:uid="{00000000-0005-0000-0000-0000EB1F0000}"/>
    <cellStyle name="Normal 2 4 5 3 3 5" xfId="8189" xr:uid="{00000000-0005-0000-0000-0000EC1F0000}"/>
    <cellStyle name="Normal 2 4 5 3 3 5 2" xfId="8190" xr:uid="{00000000-0005-0000-0000-0000ED1F0000}"/>
    <cellStyle name="Normal 2 4 5 3 3 5 3" xfId="8191" xr:uid="{00000000-0005-0000-0000-0000EE1F0000}"/>
    <cellStyle name="Normal 2 4 5 3 3 6" xfId="8192" xr:uid="{00000000-0005-0000-0000-0000EF1F0000}"/>
    <cellStyle name="Normal 2 4 5 3 3 6 2" xfId="8193" xr:uid="{00000000-0005-0000-0000-0000F01F0000}"/>
    <cellStyle name="Normal 2 4 5 3 3 6 3" xfId="8194" xr:uid="{00000000-0005-0000-0000-0000F11F0000}"/>
    <cellStyle name="Normal 2 4 5 3 3 7" xfId="8195" xr:uid="{00000000-0005-0000-0000-0000F21F0000}"/>
    <cellStyle name="Normal 2 4 5 3 3 7 2" xfId="8196" xr:uid="{00000000-0005-0000-0000-0000F31F0000}"/>
    <cellStyle name="Normal 2 4 5 3 3 7 3" xfId="8197" xr:uid="{00000000-0005-0000-0000-0000F41F0000}"/>
    <cellStyle name="Normal 2 4 5 3 3 8" xfId="8198" xr:uid="{00000000-0005-0000-0000-0000F51F0000}"/>
    <cellStyle name="Normal 2 4 5 3 3 8 2" xfId="8199" xr:uid="{00000000-0005-0000-0000-0000F61F0000}"/>
    <cellStyle name="Normal 2 4 5 3 3 8 3" xfId="8200" xr:uid="{00000000-0005-0000-0000-0000F71F0000}"/>
    <cellStyle name="Normal 2 4 5 3 3 9" xfId="8201" xr:uid="{00000000-0005-0000-0000-0000F81F0000}"/>
    <cellStyle name="Normal 2 4 5 3 3 9 2" xfId="8202" xr:uid="{00000000-0005-0000-0000-0000F91F0000}"/>
    <cellStyle name="Normal 2 4 5 3 3 9 3" xfId="8203" xr:uid="{00000000-0005-0000-0000-0000FA1F0000}"/>
    <cellStyle name="Normal 2 4 5 3 4" xfId="8204" xr:uid="{00000000-0005-0000-0000-0000FB1F0000}"/>
    <cellStyle name="Normal 2 4 5 3 4 10" xfId="8205" xr:uid="{00000000-0005-0000-0000-0000FC1F0000}"/>
    <cellStyle name="Normal 2 4 5 3 4 10 2" xfId="8206" xr:uid="{00000000-0005-0000-0000-0000FD1F0000}"/>
    <cellStyle name="Normal 2 4 5 3 4 10 3" xfId="8207" xr:uid="{00000000-0005-0000-0000-0000FE1F0000}"/>
    <cellStyle name="Normal 2 4 5 3 4 11" xfId="8208" xr:uid="{00000000-0005-0000-0000-0000FF1F0000}"/>
    <cellStyle name="Normal 2 4 5 3 4 11 2" xfId="8209" xr:uid="{00000000-0005-0000-0000-000000200000}"/>
    <cellStyle name="Normal 2 4 5 3 4 11 3" xfId="8210" xr:uid="{00000000-0005-0000-0000-000001200000}"/>
    <cellStyle name="Normal 2 4 5 3 4 12" xfId="8211" xr:uid="{00000000-0005-0000-0000-000002200000}"/>
    <cellStyle name="Normal 2 4 5 3 4 12 2" xfId="8212" xr:uid="{00000000-0005-0000-0000-000003200000}"/>
    <cellStyle name="Normal 2 4 5 3 4 12 3" xfId="8213" xr:uid="{00000000-0005-0000-0000-000004200000}"/>
    <cellStyle name="Normal 2 4 5 3 4 13" xfId="8214" xr:uid="{00000000-0005-0000-0000-000005200000}"/>
    <cellStyle name="Normal 2 4 5 3 4 13 2" xfId="8215" xr:uid="{00000000-0005-0000-0000-000006200000}"/>
    <cellStyle name="Normal 2 4 5 3 4 13 3" xfId="8216" xr:uid="{00000000-0005-0000-0000-000007200000}"/>
    <cellStyle name="Normal 2 4 5 3 4 14" xfId="8217" xr:uid="{00000000-0005-0000-0000-000008200000}"/>
    <cellStyle name="Normal 2 4 5 3 4 14 2" xfId="8218" xr:uid="{00000000-0005-0000-0000-000009200000}"/>
    <cellStyle name="Normal 2 4 5 3 4 14 3" xfId="8219" xr:uid="{00000000-0005-0000-0000-00000A200000}"/>
    <cellStyle name="Normal 2 4 5 3 4 15" xfId="8220" xr:uid="{00000000-0005-0000-0000-00000B200000}"/>
    <cellStyle name="Normal 2 4 5 3 4 16" xfId="8221" xr:uid="{00000000-0005-0000-0000-00000C200000}"/>
    <cellStyle name="Normal 2 4 5 3 4 2" xfId="8222" xr:uid="{00000000-0005-0000-0000-00000D200000}"/>
    <cellStyle name="Normal 2 4 5 3 4 2 2" xfId="8223" xr:uid="{00000000-0005-0000-0000-00000E200000}"/>
    <cellStyle name="Normal 2 4 5 3 4 2 3" xfId="8224" xr:uid="{00000000-0005-0000-0000-00000F200000}"/>
    <cellStyle name="Normal 2 4 5 3 4 3" xfId="8225" xr:uid="{00000000-0005-0000-0000-000010200000}"/>
    <cellStyle name="Normal 2 4 5 3 4 3 2" xfId="8226" xr:uid="{00000000-0005-0000-0000-000011200000}"/>
    <cellStyle name="Normal 2 4 5 3 4 3 3" xfId="8227" xr:uid="{00000000-0005-0000-0000-000012200000}"/>
    <cellStyle name="Normal 2 4 5 3 4 4" xfId="8228" xr:uid="{00000000-0005-0000-0000-000013200000}"/>
    <cellStyle name="Normal 2 4 5 3 4 4 2" xfId="8229" xr:uid="{00000000-0005-0000-0000-000014200000}"/>
    <cellStyle name="Normal 2 4 5 3 4 4 3" xfId="8230" xr:uid="{00000000-0005-0000-0000-000015200000}"/>
    <cellStyle name="Normal 2 4 5 3 4 5" xfId="8231" xr:uid="{00000000-0005-0000-0000-000016200000}"/>
    <cellStyle name="Normal 2 4 5 3 4 5 2" xfId="8232" xr:uid="{00000000-0005-0000-0000-000017200000}"/>
    <cellStyle name="Normal 2 4 5 3 4 5 3" xfId="8233" xr:uid="{00000000-0005-0000-0000-000018200000}"/>
    <cellStyle name="Normal 2 4 5 3 4 6" xfId="8234" xr:uid="{00000000-0005-0000-0000-000019200000}"/>
    <cellStyle name="Normal 2 4 5 3 4 6 2" xfId="8235" xr:uid="{00000000-0005-0000-0000-00001A200000}"/>
    <cellStyle name="Normal 2 4 5 3 4 6 3" xfId="8236" xr:uid="{00000000-0005-0000-0000-00001B200000}"/>
    <cellStyle name="Normal 2 4 5 3 4 7" xfId="8237" xr:uid="{00000000-0005-0000-0000-00001C200000}"/>
    <cellStyle name="Normal 2 4 5 3 4 7 2" xfId="8238" xr:uid="{00000000-0005-0000-0000-00001D200000}"/>
    <cellStyle name="Normal 2 4 5 3 4 7 3" xfId="8239" xr:uid="{00000000-0005-0000-0000-00001E200000}"/>
    <cellStyle name="Normal 2 4 5 3 4 8" xfId="8240" xr:uid="{00000000-0005-0000-0000-00001F200000}"/>
    <cellStyle name="Normal 2 4 5 3 4 8 2" xfId="8241" xr:uid="{00000000-0005-0000-0000-000020200000}"/>
    <cellStyle name="Normal 2 4 5 3 4 8 3" xfId="8242" xr:uid="{00000000-0005-0000-0000-000021200000}"/>
    <cellStyle name="Normal 2 4 5 3 4 9" xfId="8243" xr:uid="{00000000-0005-0000-0000-000022200000}"/>
    <cellStyle name="Normal 2 4 5 3 4 9 2" xfId="8244" xr:uid="{00000000-0005-0000-0000-000023200000}"/>
    <cellStyle name="Normal 2 4 5 3 4 9 3" xfId="8245" xr:uid="{00000000-0005-0000-0000-000024200000}"/>
    <cellStyle name="Normal 2 4 5 30" xfId="8246" xr:uid="{00000000-0005-0000-0000-000025200000}"/>
    <cellStyle name="Normal 2 4 5 31" xfId="8247" xr:uid="{00000000-0005-0000-0000-000026200000}"/>
    <cellStyle name="Normal 2 4 5 32" xfId="8248" xr:uid="{00000000-0005-0000-0000-000027200000}"/>
    <cellStyle name="Normal 2 4 5 4" xfId="8249" xr:uid="{00000000-0005-0000-0000-000028200000}"/>
    <cellStyle name="Normal 2 4 5 5" xfId="8250" xr:uid="{00000000-0005-0000-0000-000029200000}"/>
    <cellStyle name="Normal 2 4 5 6" xfId="8251" xr:uid="{00000000-0005-0000-0000-00002A200000}"/>
    <cellStyle name="Normal 2 4 5 7" xfId="8252" xr:uid="{00000000-0005-0000-0000-00002B200000}"/>
    <cellStyle name="Normal 2 4 5 7 2" xfId="8253" xr:uid="{00000000-0005-0000-0000-00002C200000}"/>
    <cellStyle name="Normal 2 4 5 7 3" xfId="8254" xr:uid="{00000000-0005-0000-0000-00002D200000}"/>
    <cellStyle name="Normal 2 4 5 8" xfId="8255" xr:uid="{00000000-0005-0000-0000-00002E200000}"/>
    <cellStyle name="Normal 2 4 5 8 2" xfId="8256" xr:uid="{00000000-0005-0000-0000-00002F200000}"/>
    <cellStyle name="Normal 2 4 5 8 3" xfId="8257" xr:uid="{00000000-0005-0000-0000-000030200000}"/>
    <cellStyle name="Normal 2 4 5 9" xfId="8258" xr:uid="{00000000-0005-0000-0000-000031200000}"/>
    <cellStyle name="Normal 2 4 5 9 2" xfId="8259" xr:uid="{00000000-0005-0000-0000-000032200000}"/>
    <cellStyle name="Normal 2 4 5 9 3" xfId="8260" xr:uid="{00000000-0005-0000-0000-000033200000}"/>
    <cellStyle name="Normal 2 4 6" xfId="8261" xr:uid="{00000000-0005-0000-0000-000034200000}"/>
    <cellStyle name="Normal 2 4 7" xfId="8262" xr:uid="{00000000-0005-0000-0000-000035200000}"/>
    <cellStyle name="Normal 2 4 8" xfId="8263" xr:uid="{00000000-0005-0000-0000-000036200000}"/>
    <cellStyle name="Normal 2 4 9" xfId="8264" xr:uid="{00000000-0005-0000-0000-000037200000}"/>
    <cellStyle name="Normal 2 40" xfId="8265" xr:uid="{00000000-0005-0000-0000-000038200000}"/>
    <cellStyle name="Normal 2 41" xfId="8266" xr:uid="{00000000-0005-0000-0000-000039200000}"/>
    <cellStyle name="Normal 2 42" xfId="8267" xr:uid="{00000000-0005-0000-0000-00003A200000}"/>
    <cellStyle name="Normal 2 43" xfId="8268" xr:uid="{00000000-0005-0000-0000-00003B200000}"/>
    <cellStyle name="Normal 2 44" xfId="8269" xr:uid="{00000000-0005-0000-0000-00003C200000}"/>
    <cellStyle name="Normal 2 45" xfId="8270" xr:uid="{00000000-0005-0000-0000-00003D200000}"/>
    <cellStyle name="Normal 2 46" xfId="8271" xr:uid="{00000000-0005-0000-0000-00003E200000}"/>
    <cellStyle name="Normal 2 47" xfId="8272" xr:uid="{00000000-0005-0000-0000-00003F200000}"/>
    <cellStyle name="Normal 2 48" xfId="8273" xr:uid="{00000000-0005-0000-0000-000040200000}"/>
    <cellStyle name="Normal 2 49" xfId="8274" xr:uid="{00000000-0005-0000-0000-000041200000}"/>
    <cellStyle name="Normal 2 49 10" xfId="8275" xr:uid="{00000000-0005-0000-0000-000042200000}"/>
    <cellStyle name="Normal 2 49 10 10" xfId="8276" xr:uid="{00000000-0005-0000-0000-000043200000}"/>
    <cellStyle name="Normal 2 49 10 10 2" xfId="8277" xr:uid="{00000000-0005-0000-0000-000044200000}"/>
    <cellStyle name="Normal 2 49 10 10 3" xfId="8278" xr:uid="{00000000-0005-0000-0000-000045200000}"/>
    <cellStyle name="Normal 2 49 10 11" xfId="8279" xr:uid="{00000000-0005-0000-0000-000046200000}"/>
    <cellStyle name="Normal 2 49 10 11 2" xfId="8280" xr:uid="{00000000-0005-0000-0000-000047200000}"/>
    <cellStyle name="Normal 2 49 10 11 3" xfId="8281" xr:uid="{00000000-0005-0000-0000-000048200000}"/>
    <cellStyle name="Normal 2 49 10 12" xfId="8282" xr:uid="{00000000-0005-0000-0000-000049200000}"/>
    <cellStyle name="Normal 2 49 10 12 2" xfId="8283" xr:uid="{00000000-0005-0000-0000-00004A200000}"/>
    <cellStyle name="Normal 2 49 10 12 3" xfId="8284" xr:uid="{00000000-0005-0000-0000-00004B200000}"/>
    <cellStyle name="Normal 2 49 10 13" xfId="8285" xr:uid="{00000000-0005-0000-0000-00004C200000}"/>
    <cellStyle name="Normal 2 49 10 13 2" xfId="8286" xr:uid="{00000000-0005-0000-0000-00004D200000}"/>
    <cellStyle name="Normal 2 49 10 13 3" xfId="8287" xr:uid="{00000000-0005-0000-0000-00004E200000}"/>
    <cellStyle name="Normal 2 49 10 14" xfId="8288" xr:uid="{00000000-0005-0000-0000-00004F200000}"/>
    <cellStyle name="Normal 2 49 10 14 2" xfId="8289" xr:uid="{00000000-0005-0000-0000-000050200000}"/>
    <cellStyle name="Normal 2 49 10 14 3" xfId="8290" xr:uid="{00000000-0005-0000-0000-000051200000}"/>
    <cellStyle name="Normal 2 49 10 15" xfId="8291" xr:uid="{00000000-0005-0000-0000-000052200000}"/>
    <cellStyle name="Normal 2 49 10 16" xfId="8292" xr:uid="{00000000-0005-0000-0000-000053200000}"/>
    <cellStyle name="Normal 2 49 10 2" xfId="8293" xr:uid="{00000000-0005-0000-0000-000054200000}"/>
    <cellStyle name="Normal 2 49 10 2 2" xfId="8294" xr:uid="{00000000-0005-0000-0000-000055200000}"/>
    <cellStyle name="Normal 2 49 10 2 3" xfId="8295" xr:uid="{00000000-0005-0000-0000-000056200000}"/>
    <cellStyle name="Normal 2 49 10 3" xfId="8296" xr:uid="{00000000-0005-0000-0000-000057200000}"/>
    <cellStyle name="Normal 2 49 10 3 2" xfId="8297" xr:uid="{00000000-0005-0000-0000-000058200000}"/>
    <cellStyle name="Normal 2 49 10 3 3" xfId="8298" xr:uid="{00000000-0005-0000-0000-000059200000}"/>
    <cellStyle name="Normal 2 49 10 4" xfId="8299" xr:uid="{00000000-0005-0000-0000-00005A200000}"/>
    <cellStyle name="Normal 2 49 10 4 2" xfId="8300" xr:uid="{00000000-0005-0000-0000-00005B200000}"/>
    <cellStyle name="Normal 2 49 10 4 3" xfId="8301" xr:uid="{00000000-0005-0000-0000-00005C200000}"/>
    <cellStyle name="Normal 2 49 10 5" xfId="8302" xr:uid="{00000000-0005-0000-0000-00005D200000}"/>
    <cellStyle name="Normal 2 49 10 5 2" xfId="8303" xr:uid="{00000000-0005-0000-0000-00005E200000}"/>
    <cellStyle name="Normal 2 49 10 5 3" xfId="8304" xr:uid="{00000000-0005-0000-0000-00005F200000}"/>
    <cellStyle name="Normal 2 49 10 6" xfId="8305" xr:uid="{00000000-0005-0000-0000-000060200000}"/>
    <cellStyle name="Normal 2 49 10 6 2" xfId="8306" xr:uid="{00000000-0005-0000-0000-000061200000}"/>
    <cellStyle name="Normal 2 49 10 6 3" xfId="8307" xr:uid="{00000000-0005-0000-0000-000062200000}"/>
    <cellStyle name="Normal 2 49 10 7" xfId="8308" xr:uid="{00000000-0005-0000-0000-000063200000}"/>
    <cellStyle name="Normal 2 49 10 7 2" xfId="8309" xr:uid="{00000000-0005-0000-0000-000064200000}"/>
    <cellStyle name="Normal 2 49 10 7 3" xfId="8310" xr:uid="{00000000-0005-0000-0000-000065200000}"/>
    <cellStyle name="Normal 2 49 10 8" xfId="8311" xr:uid="{00000000-0005-0000-0000-000066200000}"/>
    <cellStyle name="Normal 2 49 10 8 2" xfId="8312" xr:uid="{00000000-0005-0000-0000-000067200000}"/>
    <cellStyle name="Normal 2 49 10 8 3" xfId="8313" xr:uid="{00000000-0005-0000-0000-000068200000}"/>
    <cellStyle name="Normal 2 49 10 9" xfId="8314" xr:uid="{00000000-0005-0000-0000-000069200000}"/>
    <cellStyle name="Normal 2 49 10 9 2" xfId="8315" xr:uid="{00000000-0005-0000-0000-00006A200000}"/>
    <cellStyle name="Normal 2 49 10 9 3" xfId="8316" xr:uid="{00000000-0005-0000-0000-00006B200000}"/>
    <cellStyle name="Normal 2 49 11" xfId="8317" xr:uid="{00000000-0005-0000-0000-00006C200000}"/>
    <cellStyle name="Normal 2 49 11 2" xfId="8318" xr:uid="{00000000-0005-0000-0000-00006D200000}"/>
    <cellStyle name="Normal 2 49 11 3" xfId="8319" xr:uid="{00000000-0005-0000-0000-00006E200000}"/>
    <cellStyle name="Normal 2 49 12" xfId="8320" xr:uid="{00000000-0005-0000-0000-00006F200000}"/>
    <cellStyle name="Normal 2 49 12 2" xfId="8321" xr:uid="{00000000-0005-0000-0000-000070200000}"/>
    <cellStyle name="Normal 2 49 12 3" xfId="8322" xr:uid="{00000000-0005-0000-0000-000071200000}"/>
    <cellStyle name="Normal 2 49 13" xfId="8323" xr:uid="{00000000-0005-0000-0000-000072200000}"/>
    <cellStyle name="Normal 2 49 13 2" xfId="8324" xr:uid="{00000000-0005-0000-0000-000073200000}"/>
    <cellStyle name="Normal 2 49 13 3" xfId="8325" xr:uid="{00000000-0005-0000-0000-000074200000}"/>
    <cellStyle name="Normal 2 49 14" xfId="8326" xr:uid="{00000000-0005-0000-0000-000075200000}"/>
    <cellStyle name="Normal 2 49 14 2" xfId="8327" xr:uid="{00000000-0005-0000-0000-000076200000}"/>
    <cellStyle name="Normal 2 49 14 3" xfId="8328" xr:uid="{00000000-0005-0000-0000-000077200000}"/>
    <cellStyle name="Normal 2 49 15" xfId="8329" xr:uid="{00000000-0005-0000-0000-000078200000}"/>
    <cellStyle name="Normal 2 49 15 2" xfId="8330" xr:uid="{00000000-0005-0000-0000-000079200000}"/>
    <cellStyle name="Normal 2 49 15 3" xfId="8331" xr:uid="{00000000-0005-0000-0000-00007A200000}"/>
    <cellStyle name="Normal 2 49 16" xfId="8332" xr:uid="{00000000-0005-0000-0000-00007B200000}"/>
    <cellStyle name="Normal 2 49 16 2" xfId="8333" xr:uid="{00000000-0005-0000-0000-00007C200000}"/>
    <cellStyle name="Normal 2 49 16 3" xfId="8334" xr:uid="{00000000-0005-0000-0000-00007D200000}"/>
    <cellStyle name="Normal 2 49 17" xfId="8335" xr:uid="{00000000-0005-0000-0000-00007E200000}"/>
    <cellStyle name="Normal 2 49 17 2" xfId="8336" xr:uid="{00000000-0005-0000-0000-00007F200000}"/>
    <cellStyle name="Normal 2 49 17 3" xfId="8337" xr:uid="{00000000-0005-0000-0000-000080200000}"/>
    <cellStyle name="Normal 2 49 18" xfId="8338" xr:uid="{00000000-0005-0000-0000-000081200000}"/>
    <cellStyle name="Normal 2 49 18 2" xfId="8339" xr:uid="{00000000-0005-0000-0000-000082200000}"/>
    <cellStyle name="Normal 2 49 18 3" xfId="8340" xr:uid="{00000000-0005-0000-0000-000083200000}"/>
    <cellStyle name="Normal 2 49 19" xfId="8341" xr:uid="{00000000-0005-0000-0000-000084200000}"/>
    <cellStyle name="Normal 2 49 19 2" xfId="8342" xr:uid="{00000000-0005-0000-0000-000085200000}"/>
    <cellStyle name="Normal 2 49 19 3" xfId="8343" xr:uid="{00000000-0005-0000-0000-000086200000}"/>
    <cellStyle name="Normal 2 49 2" xfId="8344" xr:uid="{00000000-0005-0000-0000-000087200000}"/>
    <cellStyle name="Normal 2 49 2 10" xfId="8345" xr:uid="{00000000-0005-0000-0000-000088200000}"/>
    <cellStyle name="Normal 2 49 2 10 2" xfId="8346" xr:uid="{00000000-0005-0000-0000-000089200000}"/>
    <cellStyle name="Normal 2 49 2 10 3" xfId="8347" xr:uid="{00000000-0005-0000-0000-00008A200000}"/>
    <cellStyle name="Normal 2 49 2 11" xfId="8348" xr:uid="{00000000-0005-0000-0000-00008B200000}"/>
    <cellStyle name="Normal 2 49 2 11 2" xfId="8349" xr:uid="{00000000-0005-0000-0000-00008C200000}"/>
    <cellStyle name="Normal 2 49 2 11 3" xfId="8350" xr:uid="{00000000-0005-0000-0000-00008D200000}"/>
    <cellStyle name="Normal 2 49 2 12" xfId="8351" xr:uid="{00000000-0005-0000-0000-00008E200000}"/>
    <cellStyle name="Normal 2 49 2 12 2" xfId="8352" xr:uid="{00000000-0005-0000-0000-00008F200000}"/>
    <cellStyle name="Normal 2 49 2 12 3" xfId="8353" xr:uid="{00000000-0005-0000-0000-000090200000}"/>
    <cellStyle name="Normal 2 49 2 13" xfId="8354" xr:uid="{00000000-0005-0000-0000-000091200000}"/>
    <cellStyle name="Normal 2 49 2 13 2" xfId="8355" xr:uid="{00000000-0005-0000-0000-000092200000}"/>
    <cellStyle name="Normal 2 49 2 13 3" xfId="8356" xr:uid="{00000000-0005-0000-0000-000093200000}"/>
    <cellStyle name="Normal 2 49 2 14" xfId="8357" xr:uid="{00000000-0005-0000-0000-000094200000}"/>
    <cellStyle name="Normal 2 49 2 14 2" xfId="8358" xr:uid="{00000000-0005-0000-0000-000095200000}"/>
    <cellStyle name="Normal 2 49 2 14 3" xfId="8359" xr:uid="{00000000-0005-0000-0000-000096200000}"/>
    <cellStyle name="Normal 2 49 2 15" xfId="8360" xr:uid="{00000000-0005-0000-0000-000097200000}"/>
    <cellStyle name="Normal 2 49 2 15 2" xfId="8361" xr:uid="{00000000-0005-0000-0000-000098200000}"/>
    <cellStyle name="Normal 2 49 2 15 3" xfId="8362" xr:uid="{00000000-0005-0000-0000-000099200000}"/>
    <cellStyle name="Normal 2 49 2 16" xfId="8363" xr:uid="{00000000-0005-0000-0000-00009A200000}"/>
    <cellStyle name="Normal 2 49 2 17" xfId="8364" xr:uid="{00000000-0005-0000-0000-00009B200000}"/>
    <cellStyle name="Normal 2 49 2 2" xfId="8365" xr:uid="{00000000-0005-0000-0000-00009C200000}"/>
    <cellStyle name="Normal 2 49 2 2 10" xfId="8366" xr:uid="{00000000-0005-0000-0000-00009D200000}"/>
    <cellStyle name="Normal 2 49 2 2 10 2" xfId="8367" xr:uid="{00000000-0005-0000-0000-00009E200000}"/>
    <cellStyle name="Normal 2 49 2 2 10 3" xfId="8368" xr:uid="{00000000-0005-0000-0000-00009F200000}"/>
    <cellStyle name="Normal 2 49 2 2 11" xfId="8369" xr:uid="{00000000-0005-0000-0000-0000A0200000}"/>
    <cellStyle name="Normal 2 49 2 2 11 2" xfId="8370" xr:uid="{00000000-0005-0000-0000-0000A1200000}"/>
    <cellStyle name="Normal 2 49 2 2 11 3" xfId="8371" xr:uid="{00000000-0005-0000-0000-0000A2200000}"/>
    <cellStyle name="Normal 2 49 2 2 12" xfId="8372" xr:uid="{00000000-0005-0000-0000-0000A3200000}"/>
    <cellStyle name="Normal 2 49 2 2 12 2" xfId="8373" xr:uid="{00000000-0005-0000-0000-0000A4200000}"/>
    <cellStyle name="Normal 2 49 2 2 12 3" xfId="8374" xr:uid="{00000000-0005-0000-0000-0000A5200000}"/>
    <cellStyle name="Normal 2 49 2 2 13" xfId="8375" xr:uid="{00000000-0005-0000-0000-0000A6200000}"/>
    <cellStyle name="Normal 2 49 2 2 13 2" xfId="8376" xr:uid="{00000000-0005-0000-0000-0000A7200000}"/>
    <cellStyle name="Normal 2 49 2 2 13 3" xfId="8377" xr:uid="{00000000-0005-0000-0000-0000A8200000}"/>
    <cellStyle name="Normal 2 49 2 2 14" xfId="8378" xr:uid="{00000000-0005-0000-0000-0000A9200000}"/>
    <cellStyle name="Normal 2 49 2 2 14 2" xfId="8379" xr:uid="{00000000-0005-0000-0000-0000AA200000}"/>
    <cellStyle name="Normal 2 49 2 2 14 3" xfId="8380" xr:uid="{00000000-0005-0000-0000-0000AB200000}"/>
    <cellStyle name="Normal 2 49 2 2 15" xfId="8381" xr:uid="{00000000-0005-0000-0000-0000AC200000}"/>
    <cellStyle name="Normal 2 49 2 2 16" xfId="8382" xr:uid="{00000000-0005-0000-0000-0000AD200000}"/>
    <cellStyle name="Normal 2 49 2 2 2" xfId="8383" xr:uid="{00000000-0005-0000-0000-0000AE200000}"/>
    <cellStyle name="Normal 2 49 2 2 2 2" xfId="8384" xr:uid="{00000000-0005-0000-0000-0000AF200000}"/>
    <cellStyle name="Normal 2 49 2 2 2 3" xfId="8385" xr:uid="{00000000-0005-0000-0000-0000B0200000}"/>
    <cellStyle name="Normal 2 49 2 2 3" xfId="8386" xr:uid="{00000000-0005-0000-0000-0000B1200000}"/>
    <cellStyle name="Normal 2 49 2 2 3 2" xfId="8387" xr:uid="{00000000-0005-0000-0000-0000B2200000}"/>
    <cellStyle name="Normal 2 49 2 2 3 3" xfId="8388" xr:uid="{00000000-0005-0000-0000-0000B3200000}"/>
    <cellStyle name="Normal 2 49 2 2 4" xfId="8389" xr:uid="{00000000-0005-0000-0000-0000B4200000}"/>
    <cellStyle name="Normal 2 49 2 2 4 2" xfId="8390" xr:uid="{00000000-0005-0000-0000-0000B5200000}"/>
    <cellStyle name="Normal 2 49 2 2 4 3" xfId="8391" xr:uid="{00000000-0005-0000-0000-0000B6200000}"/>
    <cellStyle name="Normal 2 49 2 2 5" xfId="8392" xr:uid="{00000000-0005-0000-0000-0000B7200000}"/>
    <cellStyle name="Normal 2 49 2 2 5 2" xfId="8393" xr:uid="{00000000-0005-0000-0000-0000B8200000}"/>
    <cellStyle name="Normal 2 49 2 2 5 3" xfId="8394" xr:uid="{00000000-0005-0000-0000-0000B9200000}"/>
    <cellStyle name="Normal 2 49 2 2 6" xfId="8395" xr:uid="{00000000-0005-0000-0000-0000BA200000}"/>
    <cellStyle name="Normal 2 49 2 2 6 2" xfId="8396" xr:uid="{00000000-0005-0000-0000-0000BB200000}"/>
    <cellStyle name="Normal 2 49 2 2 6 3" xfId="8397" xr:uid="{00000000-0005-0000-0000-0000BC200000}"/>
    <cellStyle name="Normal 2 49 2 2 7" xfId="8398" xr:uid="{00000000-0005-0000-0000-0000BD200000}"/>
    <cellStyle name="Normal 2 49 2 2 7 2" xfId="8399" xr:uid="{00000000-0005-0000-0000-0000BE200000}"/>
    <cellStyle name="Normal 2 49 2 2 7 3" xfId="8400" xr:uid="{00000000-0005-0000-0000-0000BF200000}"/>
    <cellStyle name="Normal 2 49 2 2 8" xfId="8401" xr:uid="{00000000-0005-0000-0000-0000C0200000}"/>
    <cellStyle name="Normal 2 49 2 2 8 2" xfId="8402" xr:uid="{00000000-0005-0000-0000-0000C1200000}"/>
    <cellStyle name="Normal 2 49 2 2 8 3" xfId="8403" xr:uid="{00000000-0005-0000-0000-0000C2200000}"/>
    <cellStyle name="Normal 2 49 2 2 9" xfId="8404" xr:uid="{00000000-0005-0000-0000-0000C3200000}"/>
    <cellStyle name="Normal 2 49 2 2 9 2" xfId="8405" xr:uid="{00000000-0005-0000-0000-0000C4200000}"/>
    <cellStyle name="Normal 2 49 2 2 9 3" xfId="8406" xr:uid="{00000000-0005-0000-0000-0000C5200000}"/>
    <cellStyle name="Normal 2 49 2 3" xfId="8407" xr:uid="{00000000-0005-0000-0000-0000C6200000}"/>
    <cellStyle name="Normal 2 49 2 3 2" xfId="8408" xr:uid="{00000000-0005-0000-0000-0000C7200000}"/>
    <cellStyle name="Normal 2 49 2 3 3" xfId="8409" xr:uid="{00000000-0005-0000-0000-0000C8200000}"/>
    <cellStyle name="Normal 2 49 2 4" xfId="8410" xr:uid="{00000000-0005-0000-0000-0000C9200000}"/>
    <cellStyle name="Normal 2 49 2 4 2" xfId="8411" xr:uid="{00000000-0005-0000-0000-0000CA200000}"/>
    <cellStyle name="Normal 2 49 2 4 3" xfId="8412" xr:uid="{00000000-0005-0000-0000-0000CB200000}"/>
    <cellStyle name="Normal 2 49 2 5" xfId="8413" xr:uid="{00000000-0005-0000-0000-0000CC200000}"/>
    <cellStyle name="Normal 2 49 2 5 2" xfId="8414" xr:uid="{00000000-0005-0000-0000-0000CD200000}"/>
    <cellStyle name="Normal 2 49 2 5 3" xfId="8415" xr:uid="{00000000-0005-0000-0000-0000CE200000}"/>
    <cellStyle name="Normal 2 49 2 6" xfId="8416" xr:uid="{00000000-0005-0000-0000-0000CF200000}"/>
    <cellStyle name="Normal 2 49 2 6 2" xfId="8417" xr:uid="{00000000-0005-0000-0000-0000D0200000}"/>
    <cellStyle name="Normal 2 49 2 6 3" xfId="8418" xr:uid="{00000000-0005-0000-0000-0000D1200000}"/>
    <cellStyle name="Normal 2 49 2 7" xfId="8419" xr:uid="{00000000-0005-0000-0000-0000D2200000}"/>
    <cellStyle name="Normal 2 49 2 7 2" xfId="8420" xr:uid="{00000000-0005-0000-0000-0000D3200000}"/>
    <cellStyle name="Normal 2 49 2 7 3" xfId="8421" xr:uid="{00000000-0005-0000-0000-0000D4200000}"/>
    <cellStyle name="Normal 2 49 2 8" xfId="8422" xr:uid="{00000000-0005-0000-0000-0000D5200000}"/>
    <cellStyle name="Normal 2 49 2 8 2" xfId="8423" xr:uid="{00000000-0005-0000-0000-0000D6200000}"/>
    <cellStyle name="Normal 2 49 2 8 3" xfId="8424" xr:uid="{00000000-0005-0000-0000-0000D7200000}"/>
    <cellStyle name="Normal 2 49 2 9" xfId="8425" xr:uid="{00000000-0005-0000-0000-0000D8200000}"/>
    <cellStyle name="Normal 2 49 2 9 2" xfId="8426" xr:uid="{00000000-0005-0000-0000-0000D9200000}"/>
    <cellStyle name="Normal 2 49 2 9 3" xfId="8427" xr:uid="{00000000-0005-0000-0000-0000DA200000}"/>
    <cellStyle name="Normal 2 49 20" xfId="8428" xr:uid="{00000000-0005-0000-0000-0000DB200000}"/>
    <cellStyle name="Normal 2 49 20 2" xfId="8429" xr:uid="{00000000-0005-0000-0000-0000DC200000}"/>
    <cellStyle name="Normal 2 49 20 3" xfId="8430" xr:uid="{00000000-0005-0000-0000-0000DD200000}"/>
    <cellStyle name="Normal 2 49 21" xfId="8431" xr:uid="{00000000-0005-0000-0000-0000DE200000}"/>
    <cellStyle name="Normal 2 49 21 2" xfId="8432" xr:uid="{00000000-0005-0000-0000-0000DF200000}"/>
    <cellStyle name="Normal 2 49 21 3" xfId="8433" xr:uid="{00000000-0005-0000-0000-0000E0200000}"/>
    <cellStyle name="Normal 2 49 22" xfId="8434" xr:uid="{00000000-0005-0000-0000-0000E1200000}"/>
    <cellStyle name="Normal 2 49 22 2" xfId="8435" xr:uid="{00000000-0005-0000-0000-0000E2200000}"/>
    <cellStyle name="Normal 2 49 22 3" xfId="8436" xr:uid="{00000000-0005-0000-0000-0000E3200000}"/>
    <cellStyle name="Normal 2 49 23" xfId="8437" xr:uid="{00000000-0005-0000-0000-0000E4200000}"/>
    <cellStyle name="Normal 2 49 23 2" xfId="8438" xr:uid="{00000000-0005-0000-0000-0000E5200000}"/>
    <cellStyle name="Normal 2 49 23 3" xfId="8439" xr:uid="{00000000-0005-0000-0000-0000E6200000}"/>
    <cellStyle name="Normal 2 49 24" xfId="8440" xr:uid="{00000000-0005-0000-0000-0000E7200000}"/>
    <cellStyle name="Normal 2 49 25" xfId="8441" xr:uid="{00000000-0005-0000-0000-0000E8200000}"/>
    <cellStyle name="Normal 2 49 3" xfId="8442" xr:uid="{00000000-0005-0000-0000-0000E9200000}"/>
    <cellStyle name="Normal 2 49 3 10" xfId="8443" xr:uid="{00000000-0005-0000-0000-0000EA200000}"/>
    <cellStyle name="Normal 2 49 3 10 2" xfId="8444" xr:uid="{00000000-0005-0000-0000-0000EB200000}"/>
    <cellStyle name="Normal 2 49 3 10 3" xfId="8445" xr:uid="{00000000-0005-0000-0000-0000EC200000}"/>
    <cellStyle name="Normal 2 49 3 11" xfId="8446" xr:uid="{00000000-0005-0000-0000-0000ED200000}"/>
    <cellStyle name="Normal 2 49 3 11 2" xfId="8447" xr:uid="{00000000-0005-0000-0000-0000EE200000}"/>
    <cellStyle name="Normal 2 49 3 11 3" xfId="8448" xr:uid="{00000000-0005-0000-0000-0000EF200000}"/>
    <cellStyle name="Normal 2 49 3 12" xfId="8449" xr:uid="{00000000-0005-0000-0000-0000F0200000}"/>
    <cellStyle name="Normal 2 49 3 12 2" xfId="8450" xr:uid="{00000000-0005-0000-0000-0000F1200000}"/>
    <cellStyle name="Normal 2 49 3 12 3" xfId="8451" xr:uid="{00000000-0005-0000-0000-0000F2200000}"/>
    <cellStyle name="Normal 2 49 3 13" xfId="8452" xr:uid="{00000000-0005-0000-0000-0000F3200000}"/>
    <cellStyle name="Normal 2 49 3 13 2" xfId="8453" xr:uid="{00000000-0005-0000-0000-0000F4200000}"/>
    <cellStyle name="Normal 2 49 3 13 3" xfId="8454" xr:uid="{00000000-0005-0000-0000-0000F5200000}"/>
    <cellStyle name="Normal 2 49 3 14" xfId="8455" xr:uid="{00000000-0005-0000-0000-0000F6200000}"/>
    <cellStyle name="Normal 2 49 3 14 2" xfId="8456" xr:uid="{00000000-0005-0000-0000-0000F7200000}"/>
    <cellStyle name="Normal 2 49 3 14 3" xfId="8457" xr:uid="{00000000-0005-0000-0000-0000F8200000}"/>
    <cellStyle name="Normal 2 49 3 15" xfId="8458" xr:uid="{00000000-0005-0000-0000-0000F9200000}"/>
    <cellStyle name="Normal 2 49 3 15 2" xfId="8459" xr:uid="{00000000-0005-0000-0000-0000FA200000}"/>
    <cellStyle name="Normal 2 49 3 15 3" xfId="8460" xr:uid="{00000000-0005-0000-0000-0000FB200000}"/>
    <cellStyle name="Normal 2 49 3 16" xfId="8461" xr:uid="{00000000-0005-0000-0000-0000FC200000}"/>
    <cellStyle name="Normal 2 49 3 17" xfId="8462" xr:uid="{00000000-0005-0000-0000-0000FD200000}"/>
    <cellStyle name="Normal 2 49 3 2" xfId="8463" xr:uid="{00000000-0005-0000-0000-0000FE200000}"/>
    <cellStyle name="Normal 2 49 3 2 10" xfId="8464" xr:uid="{00000000-0005-0000-0000-0000FF200000}"/>
    <cellStyle name="Normal 2 49 3 2 10 2" xfId="8465" xr:uid="{00000000-0005-0000-0000-000000210000}"/>
    <cellStyle name="Normal 2 49 3 2 10 3" xfId="8466" xr:uid="{00000000-0005-0000-0000-000001210000}"/>
    <cellStyle name="Normal 2 49 3 2 11" xfId="8467" xr:uid="{00000000-0005-0000-0000-000002210000}"/>
    <cellStyle name="Normal 2 49 3 2 11 2" xfId="8468" xr:uid="{00000000-0005-0000-0000-000003210000}"/>
    <cellStyle name="Normal 2 49 3 2 11 3" xfId="8469" xr:uid="{00000000-0005-0000-0000-000004210000}"/>
    <cellStyle name="Normal 2 49 3 2 12" xfId="8470" xr:uid="{00000000-0005-0000-0000-000005210000}"/>
    <cellStyle name="Normal 2 49 3 2 12 2" xfId="8471" xr:uid="{00000000-0005-0000-0000-000006210000}"/>
    <cellStyle name="Normal 2 49 3 2 12 3" xfId="8472" xr:uid="{00000000-0005-0000-0000-000007210000}"/>
    <cellStyle name="Normal 2 49 3 2 13" xfId="8473" xr:uid="{00000000-0005-0000-0000-000008210000}"/>
    <cellStyle name="Normal 2 49 3 2 13 2" xfId="8474" xr:uid="{00000000-0005-0000-0000-000009210000}"/>
    <cellStyle name="Normal 2 49 3 2 13 3" xfId="8475" xr:uid="{00000000-0005-0000-0000-00000A210000}"/>
    <cellStyle name="Normal 2 49 3 2 14" xfId="8476" xr:uid="{00000000-0005-0000-0000-00000B210000}"/>
    <cellStyle name="Normal 2 49 3 2 14 2" xfId="8477" xr:uid="{00000000-0005-0000-0000-00000C210000}"/>
    <cellStyle name="Normal 2 49 3 2 14 3" xfId="8478" xr:uid="{00000000-0005-0000-0000-00000D210000}"/>
    <cellStyle name="Normal 2 49 3 2 15" xfId="8479" xr:uid="{00000000-0005-0000-0000-00000E210000}"/>
    <cellStyle name="Normal 2 49 3 2 16" xfId="8480" xr:uid="{00000000-0005-0000-0000-00000F210000}"/>
    <cellStyle name="Normal 2 49 3 2 2" xfId="8481" xr:uid="{00000000-0005-0000-0000-000010210000}"/>
    <cellStyle name="Normal 2 49 3 2 2 2" xfId="8482" xr:uid="{00000000-0005-0000-0000-000011210000}"/>
    <cellStyle name="Normal 2 49 3 2 2 3" xfId="8483" xr:uid="{00000000-0005-0000-0000-000012210000}"/>
    <cellStyle name="Normal 2 49 3 2 3" xfId="8484" xr:uid="{00000000-0005-0000-0000-000013210000}"/>
    <cellStyle name="Normal 2 49 3 2 3 2" xfId="8485" xr:uid="{00000000-0005-0000-0000-000014210000}"/>
    <cellStyle name="Normal 2 49 3 2 3 3" xfId="8486" xr:uid="{00000000-0005-0000-0000-000015210000}"/>
    <cellStyle name="Normal 2 49 3 2 4" xfId="8487" xr:uid="{00000000-0005-0000-0000-000016210000}"/>
    <cellStyle name="Normal 2 49 3 2 4 2" xfId="8488" xr:uid="{00000000-0005-0000-0000-000017210000}"/>
    <cellStyle name="Normal 2 49 3 2 4 3" xfId="8489" xr:uid="{00000000-0005-0000-0000-000018210000}"/>
    <cellStyle name="Normal 2 49 3 2 5" xfId="8490" xr:uid="{00000000-0005-0000-0000-000019210000}"/>
    <cellStyle name="Normal 2 49 3 2 5 2" xfId="8491" xr:uid="{00000000-0005-0000-0000-00001A210000}"/>
    <cellStyle name="Normal 2 49 3 2 5 3" xfId="8492" xr:uid="{00000000-0005-0000-0000-00001B210000}"/>
    <cellStyle name="Normal 2 49 3 2 6" xfId="8493" xr:uid="{00000000-0005-0000-0000-00001C210000}"/>
    <cellStyle name="Normal 2 49 3 2 6 2" xfId="8494" xr:uid="{00000000-0005-0000-0000-00001D210000}"/>
    <cellStyle name="Normal 2 49 3 2 6 3" xfId="8495" xr:uid="{00000000-0005-0000-0000-00001E210000}"/>
    <cellStyle name="Normal 2 49 3 2 7" xfId="8496" xr:uid="{00000000-0005-0000-0000-00001F210000}"/>
    <cellStyle name="Normal 2 49 3 2 7 2" xfId="8497" xr:uid="{00000000-0005-0000-0000-000020210000}"/>
    <cellStyle name="Normal 2 49 3 2 7 3" xfId="8498" xr:uid="{00000000-0005-0000-0000-000021210000}"/>
    <cellStyle name="Normal 2 49 3 2 8" xfId="8499" xr:uid="{00000000-0005-0000-0000-000022210000}"/>
    <cellStyle name="Normal 2 49 3 2 8 2" xfId="8500" xr:uid="{00000000-0005-0000-0000-000023210000}"/>
    <cellStyle name="Normal 2 49 3 2 8 3" xfId="8501" xr:uid="{00000000-0005-0000-0000-000024210000}"/>
    <cellStyle name="Normal 2 49 3 2 9" xfId="8502" xr:uid="{00000000-0005-0000-0000-000025210000}"/>
    <cellStyle name="Normal 2 49 3 2 9 2" xfId="8503" xr:uid="{00000000-0005-0000-0000-000026210000}"/>
    <cellStyle name="Normal 2 49 3 2 9 3" xfId="8504" xr:uid="{00000000-0005-0000-0000-000027210000}"/>
    <cellStyle name="Normal 2 49 3 3" xfId="8505" xr:uid="{00000000-0005-0000-0000-000028210000}"/>
    <cellStyle name="Normal 2 49 3 3 2" xfId="8506" xr:uid="{00000000-0005-0000-0000-000029210000}"/>
    <cellStyle name="Normal 2 49 3 3 3" xfId="8507" xr:uid="{00000000-0005-0000-0000-00002A210000}"/>
    <cellStyle name="Normal 2 49 3 4" xfId="8508" xr:uid="{00000000-0005-0000-0000-00002B210000}"/>
    <cellStyle name="Normal 2 49 3 4 2" xfId="8509" xr:uid="{00000000-0005-0000-0000-00002C210000}"/>
    <cellStyle name="Normal 2 49 3 4 3" xfId="8510" xr:uid="{00000000-0005-0000-0000-00002D210000}"/>
    <cellStyle name="Normal 2 49 3 5" xfId="8511" xr:uid="{00000000-0005-0000-0000-00002E210000}"/>
    <cellStyle name="Normal 2 49 3 5 2" xfId="8512" xr:uid="{00000000-0005-0000-0000-00002F210000}"/>
    <cellStyle name="Normal 2 49 3 5 3" xfId="8513" xr:uid="{00000000-0005-0000-0000-000030210000}"/>
    <cellStyle name="Normal 2 49 3 6" xfId="8514" xr:uid="{00000000-0005-0000-0000-000031210000}"/>
    <cellStyle name="Normal 2 49 3 6 2" xfId="8515" xr:uid="{00000000-0005-0000-0000-000032210000}"/>
    <cellStyle name="Normal 2 49 3 6 3" xfId="8516" xr:uid="{00000000-0005-0000-0000-000033210000}"/>
    <cellStyle name="Normal 2 49 3 7" xfId="8517" xr:uid="{00000000-0005-0000-0000-000034210000}"/>
    <cellStyle name="Normal 2 49 3 7 2" xfId="8518" xr:uid="{00000000-0005-0000-0000-000035210000}"/>
    <cellStyle name="Normal 2 49 3 7 3" xfId="8519" xr:uid="{00000000-0005-0000-0000-000036210000}"/>
    <cellStyle name="Normal 2 49 3 8" xfId="8520" xr:uid="{00000000-0005-0000-0000-000037210000}"/>
    <cellStyle name="Normal 2 49 3 8 2" xfId="8521" xr:uid="{00000000-0005-0000-0000-000038210000}"/>
    <cellStyle name="Normal 2 49 3 8 3" xfId="8522" xr:uid="{00000000-0005-0000-0000-000039210000}"/>
    <cellStyle name="Normal 2 49 3 9" xfId="8523" xr:uid="{00000000-0005-0000-0000-00003A210000}"/>
    <cellStyle name="Normal 2 49 3 9 2" xfId="8524" xr:uid="{00000000-0005-0000-0000-00003B210000}"/>
    <cellStyle name="Normal 2 49 3 9 3" xfId="8525" xr:uid="{00000000-0005-0000-0000-00003C210000}"/>
    <cellStyle name="Normal 2 49 4" xfId="8526" xr:uid="{00000000-0005-0000-0000-00003D210000}"/>
    <cellStyle name="Normal 2 49 4 10" xfId="8527" xr:uid="{00000000-0005-0000-0000-00003E210000}"/>
    <cellStyle name="Normal 2 49 4 10 2" xfId="8528" xr:uid="{00000000-0005-0000-0000-00003F210000}"/>
    <cellStyle name="Normal 2 49 4 10 3" xfId="8529" xr:uid="{00000000-0005-0000-0000-000040210000}"/>
    <cellStyle name="Normal 2 49 4 11" xfId="8530" xr:uid="{00000000-0005-0000-0000-000041210000}"/>
    <cellStyle name="Normal 2 49 4 11 2" xfId="8531" xr:uid="{00000000-0005-0000-0000-000042210000}"/>
    <cellStyle name="Normal 2 49 4 11 3" xfId="8532" xr:uid="{00000000-0005-0000-0000-000043210000}"/>
    <cellStyle name="Normal 2 49 4 12" xfId="8533" xr:uid="{00000000-0005-0000-0000-000044210000}"/>
    <cellStyle name="Normal 2 49 4 12 2" xfId="8534" xr:uid="{00000000-0005-0000-0000-000045210000}"/>
    <cellStyle name="Normal 2 49 4 12 3" xfId="8535" xr:uid="{00000000-0005-0000-0000-000046210000}"/>
    <cellStyle name="Normal 2 49 4 13" xfId="8536" xr:uid="{00000000-0005-0000-0000-000047210000}"/>
    <cellStyle name="Normal 2 49 4 13 2" xfId="8537" xr:uid="{00000000-0005-0000-0000-000048210000}"/>
    <cellStyle name="Normal 2 49 4 13 3" xfId="8538" xr:uid="{00000000-0005-0000-0000-000049210000}"/>
    <cellStyle name="Normal 2 49 4 14" xfId="8539" xr:uid="{00000000-0005-0000-0000-00004A210000}"/>
    <cellStyle name="Normal 2 49 4 14 2" xfId="8540" xr:uid="{00000000-0005-0000-0000-00004B210000}"/>
    <cellStyle name="Normal 2 49 4 14 3" xfId="8541" xr:uid="{00000000-0005-0000-0000-00004C210000}"/>
    <cellStyle name="Normal 2 49 4 15" xfId="8542" xr:uid="{00000000-0005-0000-0000-00004D210000}"/>
    <cellStyle name="Normal 2 49 4 15 2" xfId="8543" xr:uid="{00000000-0005-0000-0000-00004E210000}"/>
    <cellStyle name="Normal 2 49 4 15 3" xfId="8544" xr:uid="{00000000-0005-0000-0000-00004F210000}"/>
    <cellStyle name="Normal 2 49 4 16" xfId="8545" xr:uid="{00000000-0005-0000-0000-000050210000}"/>
    <cellStyle name="Normal 2 49 4 17" xfId="8546" xr:uid="{00000000-0005-0000-0000-000051210000}"/>
    <cellStyle name="Normal 2 49 4 2" xfId="8547" xr:uid="{00000000-0005-0000-0000-000052210000}"/>
    <cellStyle name="Normal 2 49 4 2 10" xfId="8548" xr:uid="{00000000-0005-0000-0000-000053210000}"/>
    <cellStyle name="Normal 2 49 4 2 10 2" xfId="8549" xr:uid="{00000000-0005-0000-0000-000054210000}"/>
    <cellStyle name="Normal 2 49 4 2 10 3" xfId="8550" xr:uid="{00000000-0005-0000-0000-000055210000}"/>
    <cellStyle name="Normal 2 49 4 2 11" xfId="8551" xr:uid="{00000000-0005-0000-0000-000056210000}"/>
    <cellStyle name="Normal 2 49 4 2 11 2" xfId="8552" xr:uid="{00000000-0005-0000-0000-000057210000}"/>
    <cellStyle name="Normal 2 49 4 2 11 3" xfId="8553" xr:uid="{00000000-0005-0000-0000-000058210000}"/>
    <cellStyle name="Normal 2 49 4 2 12" xfId="8554" xr:uid="{00000000-0005-0000-0000-000059210000}"/>
    <cellStyle name="Normal 2 49 4 2 12 2" xfId="8555" xr:uid="{00000000-0005-0000-0000-00005A210000}"/>
    <cellStyle name="Normal 2 49 4 2 12 3" xfId="8556" xr:uid="{00000000-0005-0000-0000-00005B210000}"/>
    <cellStyle name="Normal 2 49 4 2 13" xfId="8557" xr:uid="{00000000-0005-0000-0000-00005C210000}"/>
    <cellStyle name="Normal 2 49 4 2 13 2" xfId="8558" xr:uid="{00000000-0005-0000-0000-00005D210000}"/>
    <cellStyle name="Normal 2 49 4 2 13 3" xfId="8559" xr:uid="{00000000-0005-0000-0000-00005E210000}"/>
    <cellStyle name="Normal 2 49 4 2 14" xfId="8560" xr:uid="{00000000-0005-0000-0000-00005F210000}"/>
    <cellStyle name="Normal 2 49 4 2 14 2" xfId="8561" xr:uid="{00000000-0005-0000-0000-000060210000}"/>
    <cellStyle name="Normal 2 49 4 2 14 3" xfId="8562" xr:uid="{00000000-0005-0000-0000-000061210000}"/>
    <cellStyle name="Normal 2 49 4 2 15" xfId="8563" xr:uid="{00000000-0005-0000-0000-000062210000}"/>
    <cellStyle name="Normal 2 49 4 2 16" xfId="8564" xr:uid="{00000000-0005-0000-0000-000063210000}"/>
    <cellStyle name="Normal 2 49 4 2 2" xfId="8565" xr:uid="{00000000-0005-0000-0000-000064210000}"/>
    <cellStyle name="Normal 2 49 4 2 2 2" xfId="8566" xr:uid="{00000000-0005-0000-0000-000065210000}"/>
    <cellStyle name="Normal 2 49 4 2 2 3" xfId="8567" xr:uid="{00000000-0005-0000-0000-000066210000}"/>
    <cellStyle name="Normal 2 49 4 2 3" xfId="8568" xr:uid="{00000000-0005-0000-0000-000067210000}"/>
    <cellStyle name="Normal 2 49 4 2 3 2" xfId="8569" xr:uid="{00000000-0005-0000-0000-000068210000}"/>
    <cellStyle name="Normal 2 49 4 2 3 3" xfId="8570" xr:uid="{00000000-0005-0000-0000-000069210000}"/>
    <cellStyle name="Normal 2 49 4 2 4" xfId="8571" xr:uid="{00000000-0005-0000-0000-00006A210000}"/>
    <cellStyle name="Normal 2 49 4 2 4 2" xfId="8572" xr:uid="{00000000-0005-0000-0000-00006B210000}"/>
    <cellStyle name="Normal 2 49 4 2 4 3" xfId="8573" xr:uid="{00000000-0005-0000-0000-00006C210000}"/>
    <cellStyle name="Normal 2 49 4 2 5" xfId="8574" xr:uid="{00000000-0005-0000-0000-00006D210000}"/>
    <cellStyle name="Normal 2 49 4 2 5 2" xfId="8575" xr:uid="{00000000-0005-0000-0000-00006E210000}"/>
    <cellStyle name="Normal 2 49 4 2 5 3" xfId="8576" xr:uid="{00000000-0005-0000-0000-00006F210000}"/>
    <cellStyle name="Normal 2 49 4 2 6" xfId="8577" xr:uid="{00000000-0005-0000-0000-000070210000}"/>
    <cellStyle name="Normal 2 49 4 2 6 2" xfId="8578" xr:uid="{00000000-0005-0000-0000-000071210000}"/>
    <cellStyle name="Normal 2 49 4 2 6 3" xfId="8579" xr:uid="{00000000-0005-0000-0000-000072210000}"/>
    <cellStyle name="Normal 2 49 4 2 7" xfId="8580" xr:uid="{00000000-0005-0000-0000-000073210000}"/>
    <cellStyle name="Normal 2 49 4 2 7 2" xfId="8581" xr:uid="{00000000-0005-0000-0000-000074210000}"/>
    <cellStyle name="Normal 2 49 4 2 7 3" xfId="8582" xr:uid="{00000000-0005-0000-0000-000075210000}"/>
    <cellStyle name="Normal 2 49 4 2 8" xfId="8583" xr:uid="{00000000-0005-0000-0000-000076210000}"/>
    <cellStyle name="Normal 2 49 4 2 8 2" xfId="8584" xr:uid="{00000000-0005-0000-0000-000077210000}"/>
    <cellStyle name="Normal 2 49 4 2 8 3" xfId="8585" xr:uid="{00000000-0005-0000-0000-000078210000}"/>
    <cellStyle name="Normal 2 49 4 2 9" xfId="8586" xr:uid="{00000000-0005-0000-0000-000079210000}"/>
    <cellStyle name="Normal 2 49 4 2 9 2" xfId="8587" xr:uid="{00000000-0005-0000-0000-00007A210000}"/>
    <cellStyle name="Normal 2 49 4 2 9 3" xfId="8588" xr:uid="{00000000-0005-0000-0000-00007B210000}"/>
    <cellStyle name="Normal 2 49 4 3" xfId="8589" xr:uid="{00000000-0005-0000-0000-00007C210000}"/>
    <cellStyle name="Normal 2 49 4 3 2" xfId="8590" xr:uid="{00000000-0005-0000-0000-00007D210000}"/>
    <cellStyle name="Normal 2 49 4 3 3" xfId="8591" xr:uid="{00000000-0005-0000-0000-00007E210000}"/>
    <cellStyle name="Normal 2 49 4 4" xfId="8592" xr:uid="{00000000-0005-0000-0000-00007F210000}"/>
    <cellStyle name="Normal 2 49 4 4 2" xfId="8593" xr:uid="{00000000-0005-0000-0000-000080210000}"/>
    <cellStyle name="Normal 2 49 4 4 3" xfId="8594" xr:uid="{00000000-0005-0000-0000-000081210000}"/>
    <cellStyle name="Normal 2 49 4 5" xfId="8595" xr:uid="{00000000-0005-0000-0000-000082210000}"/>
    <cellStyle name="Normal 2 49 4 5 2" xfId="8596" xr:uid="{00000000-0005-0000-0000-000083210000}"/>
    <cellStyle name="Normal 2 49 4 5 3" xfId="8597" xr:uid="{00000000-0005-0000-0000-000084210000}"/>
    <cellStyle name="Normal 2 49 4 6" xfId="8598" xr:uid="{00000000-0005-0000-0000-000085210000}"/>
    <cellStyle name="Normal 2 49 4 6 2" xfId="8599" xr:uid="{00000000-0005-0000-0000-000086210000}"/>
    <cellStyle name="Normal 2 49 4 6 3" xfId="8600" xr:uid="{00000000-0005-0000-0000-000087210000}"/>
    <cellStyle name="Normal 2 49 4 7" xfId="8601" xr:uid="{00000000-0005-0000-0000-000088210000}"/>
    <cellStyle name="Normal 2 49 4 7 2" xfId="8602" xr:uid="{00000000-0005-0000-0000-000089210000}"/>
    <cellStyle name="Normal 2 49 4 7 3" xfId="8603" xr:uid="{00000000-0005-0000-0000-00008A210000}"/>
    <cellStyle name="Normal 2 49 4 8" xfId="8604" xr:uid="{00000000-0005-0000-0000-00008B210000}"/>
    <cellStyle name="Normal 2 49 4 8 2" xfId="8605" xr:uid="{00000000-0005-0000-0000-00008C210000}"/>
    <cellStyle name="Normal 2 49 4 8 3" xfId="8606" xr:uid="{00000000-0005-0000-0000-00008D210000}"/>
    <cellStyle name="Normal 2 49 4 9" xfId="8607" xr:uid="{00000000-0005-0000-0000-00008E210000}"/>
    <cellStyle name="Normal 2 49 4 9 2" xfId="8608" xr:uid="{00000000-0005-0000-0000-00008F210000}"/>
    <cellStyle name="Normal 2 49 4 9 3" xfId="8609" xr:uid="{00000000-0005-0000-0000-000090210000}"/>
    <cellStyle name="Normal 2 49 5" xfId="8610" xr:uid="{00000000-0005-0000-0000-000091210000}"/>
    <cellStyle name="Normal 2 49 5 10" xfId="8611" xr:uid="{00000000-0005-0000-0000-000092210000}"/>
    <cellStyle name="Normal 2 49 5 10 2" xfId="8612" xr:uid="{00000000-0005-0000-0000-000093210000}"/>
    <cellStyle name="Normal 2 49 5 10 3" xfId="8613" xr:uid="{00000000-0005-0000-0000-000094210000}"/>
    <cellStyle name="Normal 2 49 5 11" xfId="8614" xr:uid="{00000000-0005-0000-0000-000095210000}"/>
    <cellStyle name="Normal 2 49 5 11 2" xfId="8615" xr:uid="{00000000-0005-0000-0000-000096210000}"/>
    <cellStyle name="Normal 2 49 5 11 3" xfId="8616" xr:uid="{00000000-0005-0000-0000-000097210000}"/>
    <cellStyle name="Normal 2 49 5 12" xfId="8617" xr:uid="{00000000-0005-0000-0000-000098210000}"/>
    <cellStyle name="Normal 2 49 5 12 2" xfId="8618" xr:uid="{00000000-0005-0000-0000-000099210000}"/>
    <cellStyle name="Normal 2 49 5 12 3" xfId="8619" xr:uid="{00000000-0005-0000-0000-00009A210000}"/>
    <cellStyle name="Normal 2 49 5 13" xfId="8620" xr:uid="{00000000-0005-0000-0000-00009B210000}"/>
    <cellStyle name="Normal 2 49 5 13 2" xfId="8621" xr:uid="{00000000-0005-0000-0000-00009C210000}"/>
    <cellStyle name="Normal 2 49 5 13 3" xfId="8622" xr:uid="{00000000-0005-0000-0000-00009D210000}"/>
    <cellStyle name="Normal 2 49 5 14" xfId="8623" xr:uid="{00000000-0005-0000-0000-00009E210000}"/>
    <cellStyle name="Normal 2 49 5 14 2" xfId="8624" xr:uid="{00000000-0005-0000-0000-00009F210000}"/>
    <cellStyle name="Normal 2 49 5 14 3" xfId="8625" xr:uid="{00000000-0005-0000-0000-0000A0210000}"/>
    <cellStyle name="Normal 2 49 5 15" xfId="8626" xr:uid="{00000000-0005-0000-0000-0000A1210000}"/>
    <cellStyle name="Normal 2 49 5 16" xfId="8627" xr:uid="{00000000-0005-0000-0000-0000A2210000}"/>
    <cellStyle name="Normal 2 49 5 2" xfId="8628" xr:uid="{00000000-0005-0000-0000-0000A3210000}"/>
    <cellStyle name="Normal 2 49 5 2 2" xfId="8629" xr:uid="{00000000-0005-0000-0000-0000A4210000}"/>
    <cellStyle name="Normal 2 49 5 2 3" xfId="8630" xr:uid="{00000000-0005-0000-0000-0000A5210000}"/>
    <cellStyle name="Normal 2 49 5 3" xfId="8631" xr:uid="{00000000-0005-0000-0000-0000A6210000}"/>
    <cellStyle name="Normal 2 49 5 3 2" xfId="8632" xr:uid="{00000000-0005-0000-0000-0000A7210000}"/>
    <cellStyle name="Normal 2 49 5 3 3" xfId="8633" xr:uid="{00000000-0005-0000-0000-0000A8210000}"/>
    <cellStyle name="Normal 2 49 5 4" xfId="8634" xr:uid="{00000000-0005-0000-0000-0000A9210000}"/>
    <cellStyle name="Normal 2 49 5 4 2" xfId="8635" xr:uid="{00000000-0005-0000-0000-0000AA210000}"/>
    <cellStyle name="Normal 2 49 5 4 3" xfId="8636" xr:uid="{00000000-0005-0000-0000-0000AB210000}"/>
    <cellStyle name="Normal 2 49 5 5" xfId="8637" xr:uid="{00000000-0005-0000-0000-0000AC210000}"/>
    <cellStyle name="Normal 2 49 5 5 2" xfId="8638" xr:uid="{00000000-0005-0000-0000-0000AD210000}"/>
    <cellStyle name="Normal 2 49 5 5 3" xfId="8639" xr:uid="{00000000-0005-0000-0000-0000AE210000}"/>
    <cellStyle name="Normal 2 49 5 6" xfId="8640" xr:uid="{00000000-0005-0000-0000-0000AF210000}"/>
    <cellStyle name="Normal 2 49 5 6 2" xfId="8641" xr:uid="{00000000-0005-0000-0000-0000B0210000}"/>
    <cellStyle name="Normal 2 49 5 6 3" xfId="8642" xr:uid="{00000000-0005-0000-0000-0000B1210000}"/>
    <cellStyle name="Normal 2 49 5 7" xfId="8643" xr:uid="{00000000-0005-0000-0000-0000B2210000}"/>
    <cellStyle name="Normal 2 49 5 7 2" xfId="8644" xr:uid="{00000000-0005-0000-0000-0000B3210000}"/>
    <cellStyle name="Normal 2 49 5 7 3" xfId="8645" xr:uid="{00000000-0005-0000-0000-0000B4210000}"/>
    <cellStyle name="Normal 2 49 5 8" xfId="8646" xr:uid="{00000000-0005-0000-0000-0000B5210000}"/>
    <cellStyle name="Normal 2 49 5 8 2" xfId="8647" xr:uid="{00000000-0005-0000-0000-0000B6210000}"/>
    <cellStyle name="Normal 2 49 5 8 3" xfId="8648" xr:uid="{00000000-0005-0000-0000-0000B7210000}"/>
    <cellStyle name="Normal 2 49 5 9" xfId="8649" xr:uid="{00000000-0005-0000-0000-0000B8210000}"/>
    <cellStyle name="Normal 2 49 5 9 2" xfId="8650" xr:uid="{00000000-0005-0000-0000-0000B9210000}"/>
    <cellStyle name="Normal 2 49 5 9 3" xfId="8651" xr:uid="{00000000-0005-0000-0000-0000BA210000}"/>
    <cellStyle name="Normal 2 49 6" xfId="8652" xr:uid="{00000000-0005-0000-0000-0000BB210000}"/>
    <cellStyle name="Normal 2 49 6 10" xfId="8653" xr:uid="{00000000-0005-0000-0000-0000BC210000}"/>
    <cellStyle name="Normal 2 49 6 10 2" xfId="8654" xr:uid="{00000000-0005-0000-0000-0000BD210000}"/>
    <cellStyle name="Normal 2 49 6 10 3" xfId="8655" xr:uid="{00000000-0005-0000-0000-0000BE210000}"/>
    <cellStyle name="Normal 2 49 6 11" xfId="8656" xr:uid="{00000000-0005-0000-0000-0000BF210000}"/>
    <cellStyle name="Normal 2 49 6 11 2" xfId="8657" xr:uid="{00000000-0005-0000-0000-0000C0210000}"/>
    <cellStyle name="Normal 2 49 6 11 3" xfId="8658" xr:uid="{00000000-0005-0000-0000-0000C1210000}"/>
    <cellStyle name="Normal 2 49 6 12" xfId="8659" xr:uid="{00000000-0005-0000-0000-0000C2210000}"/>
    <cellStyle name="Normal 2 49 6 12 2" xfId="8660" xr:uid="{00000000-0005-0000-0000-0000C3210000}"/>
    <cellStyle name="Normal 2 49 6 12 3" xfId="8661" xr:uid="{00000000-0005-0000-0000-0000C4210000}"/>
    <cellStyle name="Normal 2 49 6 13" xfId="8662" xr:uid="{00000000-0005-0000-0000-0000C5210000}"/>
    <cellStyle name="Normal 2 49 6 13 2" xfId="8663" xr:uid="{00000000-0005-0000-0000-0000C6210000}"/>
    <cellStyle name="Normal 2 49 6 13 3" xfId="8664" xr:uid="{00000000-0005-0000-0000-0000C7210000}"/>
    <cellStyle name="Normal 2 49 6 14" xfId="8665" xr:uid="{00000000-0005-0000-0000-0000C8210000}"/>
    <cellStyle name="Normal 2 49 6 14 2" xfId="8666" xr:uid="{00000000-0005-0000-0000-0000C9210000}"/>
    <cellStyle name="Normal 2 49 6 14 3" xfId="8667" xr:uid="{00000000-0005-0000-0000-0000CA210000}"/>
    <cellStyle name="Normal 2 49 6 15" xfId="8668" xr:uid="{00000000-0005-0000-0000-0000CB210000}"/>
    <cellStyle name="Normal 2 49 6 16" xfId="8669" xr:uid="{00000000-0005-0000-0000-0000CC210000}"/>
    <cellStyle name="Normal 2 49 6 2" xfId="8670" xr:uid="{00000000-0005-0000-0000-0000CD210000}"/>
    <cellStyle name="Normal 2 49 6 2 2" xfId="8671" xr:uid="{00000000-0005-0000-0000-0000CE210000}"/>
    <cellStyle name="Normal 2 49 6 2 3" xfId="8672" xr:uid="{00000000-0005-0000-0000-0000CF210000}"/>
    <cellStyle name="Normal 2 49 6 3" xfId="8673" xr:uid="{00000000-0005-0000-0000-0000D0210000}"/>
    <cellStyle name="Normal 2 49 6 3 2" xfId="8674" xr:uid="{00000000-0005-0000-0000-0000D1210000}"/>
    <cellStyle name="Normal 2 49 6 3 3" xfId="8675" xr:uid="{00000000-0005-0000-0000-0000D2210000}"/>
    <cellStyle name="Normal 2 49 6 4" xfId="8676" xr:uid="{00000000-0005-0000-0000-0000D3210000}"/>
    <cellStyle name="Normal 2 49 6 4 2" xfId="8677" xr:uid="{00000000-0005-0000-0000-0000D4210000}"/>
    <cellStyle name="Normal 2 49 6 4 3" xfId="8678" xr:uid="{00000000-0005-0000-0000-0000D5210000}"/>
    <cellStyle name="Normal 2 49 6 5" xfId="8679" xr:uid="{00000000-0005-0000-0000-0000D6210000}"/>
    <cellStyle name="Normal 2 49 6 5 2" xfId="8680" xr:uid="{00000000-0005-0000-0000-0000D7210000}"/>
    <cellStyle name="Normal 2 49 6 5 3" xfId="8681" xr:uid="{00000000-0005-0000-0000-0000D8210000}"/>
    <cellStyle name="Normal 2 49 6 6" xfId="8682" xr:uid="{00000000-0005-0000-0000-0000D9210000}"/>
    <cellStyle name="Normal 2 49 6 6 2" xfId="8683" xr:uid="{00000000-0005-0000-0000-0000DA210000}"/>
    <cellStyle name="Normal 2 49 6 6 3" xfId="8684" xr:uid="{00000000-0005-0000-0000-0000DB210000}"/>
    <cellStyle name="Normal 2 49 6 7" xfId="8685" xr:uid="{00000000-0005-0000-0000-0000DC210000}"/>
    <cellStyle name="Normal 2 49 6 7 2" xfId="8686" xr:uid="{00000000-0005-0000-0000-0000DD210000}"/>
    <cellStyle name="Normal 2 49 6 7 3" xfId="8687" xr:uid="{00000000-0005-0000-0000-0000DE210000}"/>
    <cellStyle name="Normal 2 49 6 8" xfId="8688" xr:uid="{00000000-0005-0000-0000-0000DF210000}"/>
    <cellStyle name="Normal 2 49 6 8 2" xfId="8689" xr:uid="{00000000-0005-0000-0000-0000E0210000}"/>
    <cellStyle name="Normal 2 49 6 8 3" xfId="8690" xr:uid="{00000000-0005-0000-0000-0000E1210000}"/>
    <cellStyle name="Normal 2 49 6 9" xfId="8691" xr:uid="{00000000-0005-0000-0000-0000E2210000}"/>
    <cellStyle name="Normal 2 49 6 9 2" xfId="8692" xr:uid="{00000000-0005-0000-0000-0000E3210000}"/>
    <cellStyle name="Normal 2 49 6 9 3" xfId="8693" xr:uid="{00000000-0005-0000-0000-0000E4210000}"/>
    <cellStyle name="Normal 2 49 7" xfId="8694" xr:uid="{00000000-0005-0000-0000-0000E5210000}"/>
    <cellStyle name="Normal 2 49 7 10" xfId="8695" xr:uid="{00000000-0005-0000-0000-0000E6210000}"/>
    <cellStyle name="Normal 2 49 7 10 2" xfId="8696" xr:uid="{00000000-0005-0000-0000-0000E7210000}"/>
    <cellStyle name="Normal 2 49 7 10 3" xfId="8697" xr:uid="{00000000-0005-0000-0000-0000E8210000}"/>
    <cellStyle name="Normal 2 49 7 11" xfId="8698" xr:uid="{00000000-0005-0000-0000-0000E9210000}"/>
    <cellStyle name="Normal 2 49 7 11 2" xfId="8699" xr:uid="{00000000-0005-0000-0000-0000EA210000}"/>
    <cellStyle name="Normal 2 49 7 11 3" xfId="8700" xr:uid="{00000000-0005-0000-0000-0000EB210000}"/>
    <cellStyle name="Normal 2 49 7 12" xfId="8701" xr:uid="{00000000-0005-0000-0000-0000EC210000}"/>
    <cellStyle name="Normal 2 49 7 12 2" xfId="8702" xr:uid="{00000000-0005-0000-0000-0000ED210000}"/>
    <cellStyle name="Normal 2 49 7 12 3" xfId="8703" xr:uid="{00000000-0005-0000-0000-0000EE210000}"/>
    <cellStyle name="Normal 2 49 7 13" xfId="8704" xr:uid="{00000000-0005-0000-0000-0000EF210000}"/>
    <cellStyle name="Normal 2 49 7 13 2" xfId="8705" xr:uid="{00000000-0005-0000-0000-0000F0210000}"/>
    <cellStyle name="Normal 2 49 7 13 3" xfId="8706" xr:uid="{00000000-0005-0000-0000-0000F1210000}"/>
    <cellStyle name="Normal 2 49 7 14" xfId="8707" xr:uid="{00000000-0005-0000-0000-0000F2210000}"/>
    <cellStyle name="Normal 2 49 7 14 2" xfId="8708" xr:uid="{00000000-0005-0000-0000-0000F3210000}"/>
    <cellStyle name="Normal 2 49 7 14 3" xfId="8709" xr:uid="{00000000-0005-0000-0000-0000F4210000}"/>
    <cellStyle name="Normal 2 49 7 15" xfId="8710" xr:uid="{00000000-0005-0000-0000-0000F5210000}"/>
    <cellStyle name="Normal 2 49 7 16" xfId="8711" xr:uid="{00000000-0005-0000-0000-0000F6210000}"/>
    <cellStyle name="Normal 2 49 7 2" xfId="8712" xr:uid="{00000000-0005-0000-0000-0000F7210000}"/>
    <cellStyle name="Normal 2 49 7 2 2" xfId="8713" xr:uid="{00000000-0005-0000-0000-0000F8210000}"/>
    <cellStyle name="Normal 2 49 7 2 3" xfId="8714" xr:uid="{00000000-0005-0000-0000-0000F9210000}"/>
    <cellStyle name="Normal 2 49 7 3" xfId="8715" xr:uid="{00000000-0005-0000-0000-0000FA210000}"/>
    <cellStyle name="Normal 2 49 7 3 2" xfId="8716" xr:uid="{00000000-0005-0000-0000-0000FB210000}"/>
    <cellStyle name="Normal 2 49 7 3 3" xfId="8717" xr:uid="{00000000-0005-0000-0000-0000FC210000}"/>
    <cellStyle name="Normal 2 49 7 4" xfId="8718" xr:uid="{00000000-0005-0000-0000-0000FD210000}"/>
    <cellStyle name="Normal 2 49 7 4 2" xfId="8719" xr:uid="{00000000-0005-0000-0000-0000FE210000}"/>
    <cellStyle name="Normal 2 49 7 4 3" xfId="8720" xr:uid="{00000000-0005-0000-0000-0000FF210000}"/>
    <cellStyle name="Normal 2 49 7 5" xfId="8721" xr:uid="{00000000-0005-0000-0000-000000220000}"/>
    <cellStyle name="Normal 2 49 7 5 2" xfId="8722" xr:uid="{00000000-0005-0000-0000-000001220000}"/>
    <cellStyle name="Normal 2 49 7 5 3" xfId="8723" xr:uid="{00000000-0005-0000-0000-000002220000}"/>
    <cellStyle name="Normal 2 49 7 6" xfId="8724" xr:uid="{00000000-0005-0000-0000-000003220000}"/>
    <cellStyle name="Normal 2 49 7 6 2" xfId="8725" xr:uid="{00000000-0005-0000-0000-000004220000}"/>
    <cellStyle name="Normal 2 49 7 6 3" xfId="8726" xr:uid="{00000000-0005-0000-0000-000005220000}"/>
    <cellStyle name="Normal 2 49 7 7" xfId="8727" xr:uid="{00000000-0005-0000-0000-000006220000}"/>
    <cellStyle name="Normal 2 49 7 7 2" xfId="8728" xr:uid="{00000000-0005-0000-0000-000007220000}"/>
    <cellStyle name="Normal 2 49 7 7 3" xfId="8729" xr:uid="{00000000-0005-0000-0000-000008220000}"/>
    <cellStyle name="Normal 2 49 7 8" xfId="8730" xr:uid="{00000000-0005-0000-0000-000009220000}"/>
    <cellStyle name="Normal 2 49 7 8 2" xfId="8731" xr:uid="{00000000-0005-0000-0000-00000A220000}"/>
    <cellStyle name="Normal 2 49 7 8 3" xfId="8732" xr:uid="{00000000-0005-0000-0000-00000B220000}"/>
    <cellStyle name="Normal 2 49 7 9" xfId="8733" xr:uid="{00000000-0005-0000-0000-00000C220000}"/>
    <cellStyle name="Normal 2 49 7 9 2" xfId="8734" xr:uid="{00000000-0005-0000-0000-00000D220000}"/>
    <cellStyle name="Normal 2 49 7 9 3" xfId="8735" xr:uid="{00000000-0005-0000-0000-00000E220000}"/>
    <cellStyle name="Normal 2 49 8" xfId="8736" xr:uid="{00000000-0005-0000-0000-00000F220000}"/>
    <cellStyle name="Normal 2 49 8 10" xfId="8737" xr:uid="{00000000-0005-0000-0000-000010220000}"/>
    <cellStyle name="Normal 2 49 8 10 2" xfId="8738" xr:uid="{00000000-0005-0000-0000-000011220000}"/>
    <cellStyle name="Normal 2 49 8 10 3" xfId="8739" xr:uid="{00000000-0005-0000-0000-000012220000}"/>
    <cellStyle name="Normal 2 49 8 11" xfId="8740" xr:uid="{00000000-0005-0000-0000-000013220000}"/>
    <cellStyle name="Normal 2 49 8 11 2" xfId="8741" xr:uid="{00000000-0005-0000-0000-000014220000}"/>
    <cellStyle name="Normal 2 49 8 11 3" xfId="8742" xr:uid="{00000000-0005-0000-0000-000015220000}"/>
    <cellStyle name="Normal 2 49 8 12" xfId="8743" xr:uid="{00000000-0005-0000-0000-000016220000}"/>
    <cellStyle name="Normal 2 49 8 12 2" xfId="8744" xr:uid="{00000000-0005-0000-0000-000017220000}"/>
    <cellStyle name="Normal 2 49 8 12 3" xfId="8745" xr:uid="{00000000-0005-0000-0000-000018220000}"/>
    <cellStyle name="Normal 2 49 8 13" xfId="8746" xr:uid="{00000000-0005-0000-0000-000019220000}"/>
    <cellStyle name="Normal 2 49 8 13 2" xfId="8747" xr:uid="{00000000-0005-0000-0000-00001A220000}"/>
    <cellStyle name="Normal 2 49 8 13 3" xfId="8748" xr:uid="{00000000-0005-0000-0000-00001B220000}"/>
    <cellStyle name="Normal 2 49 8 14" xfId="8749" xr:uid="{00000000-0005-0000-0000-00001C220000}"/>
    <cellStyle name="Normal 2 49 8 14 2" xfId="8750" xr:uid="{00000000-0005-0000-0000-00001D220000}"/>
    <cellStyle name="Normal 2 49 8 14 3" xfId="8751" xr:uid="{00000000-0005-0000-0000-00001E220000}"/>
    <cellStyle name="Normal 2 49 8 15" xfId="8752" xr:uid="{00000000-0005-0000-0000-00001F220000}"/>
    <cellStyle name="Normal 2 49 8 16" xfId="8753" xr:uid="{00000000-0005-0000-0000-000020220000}"/>
    <cellStyle name="Normal 2 49 8 2" xfId="8754" xr:uid="{00000000-0005-0000-0000-000021220000}"/>
    <cellStyle name="Normal 2 49 8 2 2" xfId="8755" xr:uid="{00000000-0005-0000-0000-000022220000}"/>
    <cellStyle name="Normal 2 49 8 2 3" xfId="8756" xr:uid="{00000000-0005-0000-0000-000023220000}"/>
    <cellStyle name="Normal 2 49 8 3" xfId="8757" xr:uid="{00000000-0005-0000-0000-000024220000}"/>
    <cellStyle name="Normal 2 49 8 3 2" xfId="8758" xr:uid="{00000000-0005-0000-0000-000025220000}"/>
    <cellStyle name="Normal 2 49 8 3 3" xfId="8759" xr:uid="{00000000-0005-0000-0000-000026220000}"/>
    <cellStyle name="Normal 2 49 8 4" xfId="8760" xr:uid="{00000000-0005-0000-0000-000027220000}"/>
    <cellStyle name="Normal 2 49 8 4 2" xfId="8761" xr:uid="{00000000-0005-0000-0000-000028220000}"/>
    <cellStyle name="Normal 2 49 8 4 3" xfId="8762" xr:uid="{00000000-0005-0000-0000-000029220000}"/>
    <cellStyle name="Normal 2 49 8 5" xfId="8763" xr:uid="{00000000-0005-0000-0000-00002A220000}"/>
    <cellStyle name="Normal 2 49 8 5 2" xfId="8764" xr:uid="{00000000-0005-0000-0000-00002B220000}"/>
    <cellStyle name="Normal 2 49 8 5 3" xfId="8765" xr:uid="{00000000-0005-0000-0000-00002C220000}"/>
    <cellStyle name="Normal 2 49 8 6" xfId="8766" xr:uid="{00000000-0005-0000-0000-00002D220000}"/>
    <cellStyle name="Normal 2 49 8 6 2" xfId="8767" xr:uid="{00000000-0005-0000-0000-00002E220000}"/>
    <cellStyle name="Normal 2 49 8 6 3" xfId="8768" xr:uid="{00000000-0005-0000-0000-00002F220000}"/>
    <cellStyle name="Normal 2 49 8 7" xfId="8769" xr:uid="{00000000-0005-0000-0000-000030220000}"/>
    <cellStyle name="Normal 2 49 8 7 2" xfId="8770" xr:uid="{00000000-0005-0000-0000-000031220000}"/>
    <cellStyle name="Normal 2 49 8 7 3" xfId="8771" xr:uid="{00000000-0005-0000-0000-000032220000}"/>
    <cellStyle name="Normal 2 49 8 8" xfId="8772" xr:uid="{00000000-0005-0000-0000-000033220000}"/>
    <cellStyle name="Normal 2 49 8 8 2" xfId="8773" xr:uid="{00000000-0005-0000-0000-000034220000}"/>
    <cellStyle name="Normal 2 49 8 8 3" xfId="8774" xr:uid="{00000000-0005-0000-0000-000035220000}"/>
    <cellStyle name="Normal 2 49 8 9" xfId="8775" xr:uid="{00000000-0005-0000-0000-000036220000}"/>
    <cellStyle name="Normal 2 49 8 9 2" xfId="8776" xr:uid="{00000000-0005-0000-0000-000037220000}"/>
    <cellStyle name="Normal 2 49 8 9 3" xfId="8777" xr:uid="{00000000-0005-0000-0000-000038220000}"/>
    <cellStyle name="Normal 2 49 9" xfId="8778" xr:uid="{00000000-0005-0000-0000-000039220000}"/>
    <cellStyle name="Normal 2 49 9 10" xfId="8779" xr:uid="{00000000-0005-0000-0000-00003A220000}"/>
    <cellStyle name="Normal 2 49 9 10 2" xfId="8780" xr:uid="{00000000-0005-0000-0000-00003B220000}"/>
    <cellStyle name="Normal 2 49 9 10 3" xfId="8781" xr:uid="{00000000-0005-0000-0000-00003C220000}"/>
    <cellStyle name="Normal 2 49 9 11" xfId="8782" xr:uid="{00000000-0005-0000-0000-00003D220000}"/>
    <cellStyle name="Normal 2 49 9 11 2" xfId="8783" xr:uid="{00000000-0005-0000-0000-00003E220000}"/>
    <cellStyle name="Normal 2 49 9 11 3" xfId="8784" xr:uid="{00000000-0005-0000-0000-00003F220000}"/>
    <cellStyle name="Normal 2 49 9 12" xfId="8785" xr:uid="{00000000-0005-0000-0000-000040220000}"/>
    <cellStyle name="Normal 2 49 9 12 2" xfId="8786" xr:uid="{00000000-0005-0000-0000-000041220000}"/>
    <cellStyle name="Normal 2 49 9 12 3" xfId="8787" xr:uid="{00000000-0005-0000-0000-000042220000}"/>
    <cellStyle name="Normal 2 49 9 13" xfId="8788" xr:uid="{00000000-0005-0000-0000-000043220000}"/>
    <cellStyle name="Normal 2 49 9 13 2" xfId="8789" xr:uid="{00000000-0005-0000-0000-000044220000}"/>
    <cellStyle name="Normal 2 49 9 13 3" xfId="8790" xr:uid="{00000000-0005-0000-0000-000045220000}"/>
    <cellStyle name="Normal 2 49 9 14" xfId="8791" xr:uid="{00000000-0005-0000-0000-000046220000}"/>
    <cellStyle name="Normal 2 49 9 14 2" xfId="8792" xr:uid="{00000000-0005-0000-0000-000047220000}"/>
    <cellStyle name="Normal 2 49 9 14 3" xfId="8793" xr:uid="{00000000-0005-0000-0000-000048220000}"/>
    <cellStyle name="Normal 2 49 9 15" xfId="8794" xr:uid="{00000000-0005-0000-0000-000049220000}"/>
    <cellStyle name="Normal 2 49 9 16" xfId="8795" xr:uid="{00000000-0005-0000-0000-00004A220000}"/>
    <cellStyle name="Normal 2 49 9 2" xfId="8796" xr:uid="{00000000-0005-0000-0000-00004B220000}"/>
    <cellStyle name="Normal 2 49 9 2 2" xfId="8797" xr:uid="{00000000-0005-0000-0000-00004C220000}"/>
    <cellStyle name="Normal 2 49 9 2 3" xfId="8798" xr:uid="{00000000-0005-0000-0000-00004D220000}"/>
    <cellStyle name="Normal 2 49 9 3" xfId="8799" xr:uid="{00000000-0005-0000-0000-00004E220000}"/>
    <cellStyle name="Normal 2 49 9 3 2" xfId="8800" xr:uid="{00000000-0005-0000-0000-00004F220000}"/>
    <cellStyle name="Normal 2 49 9 3 3" xfId="8801" xr:uid="{00000000-0005-0000-0000-000050220000}"/>
    <cellStyle name="Normal 2 49 9 4" xfId="8802" xr:uid="{00000000-0005-0000-0000-000051220000}"/>
    <cellStyle name="Normal 2 49 9 4 2" xfId="8803" xr:uid="{00000000-0005-0000-0000-000052220000}"/>
    <cellStyle name="Normal 2 49 9 4 3" xfId="8804" xr:uid="{00000000-0005-0000-0000-000053220000}"/>
    <cellStyle name="Normal 2 49 9 5" xfId="8805" xr:uid="{00000000-0005-0000-0000-000054220000}"/>
    <cellStyle name="Normal 2 49 9 5 2" xfId="8806" xr:uid="{00000000-0005-0000-0000-000055220000}"/>
    <cellStyle name="Normal 2 49 9 5 3" xfId="8807" xr:uid="{00000000-0005-0000-0000-000056220000}"/>
    <cellStyle name="Normal 2 49 9 6" xfId="8808" xr:uid="{00000000-0005-0000-0000-000057220000}"/>
    <cellStyle name="Normal 2 49 9 6 2" xfId="8809" xr:uid="{00000000-0005-0000-0000-000058220000}"/>
    <cellStyle name="Normal 2 49 9 6 3" xfId="8810" xr:uid="{00000000-0005-0000-0000-000059220000}"/>
    <cellStyle name="Normal 2 49 9 7" xfId="8811" xr:uid="{00000000-0005-0000-0000-00005A220000}"/>
    <cellStyle name="Normal 2 49 9 7 2" xfId="8812" xr:uid="{00000000-0005-0000-0000-00005B220000}"/>
    <cellStyle name="Normal 2 49 9 7 3" xfId="8813" xr:uid="{00000000-0005-0000-0000-00005C220000}"/>
    <cellStyle name="Normal 2 49 9 8" xfId="8814" xr:uid="{00000000-0005-0000-0000-00005D220000}"/>
    <cellStyle name="Normal 2 49 9 8 2" xfId="8815" xr:uid="{00000000-0005-0000-0000-00005E220000}"/>
    <cellStyle name="Normal 2 49 9 8 3" xfId="8816" xr:uid="{00000000-0005-0000-0000-00005F220000}"/>
    <cellStyle name="Normal 2 49 9 9" xfId="8817" xr:uid="{00000000-0005-0000-0000-000060220000}"/>
    <cellStyle name="Normal 2 49 9 9 2" xfId="8818" xr:uid="{00000000-0005-0000-0000-000061220000}"/>
    <cellStyle name="Normal 2 49 9 9 3" xfId="8819" xr:uid="{00000000-0005-0000-0000-000062220000}"/>
    <cellStyle name="Normal 2 5" xfId="8820" xr:uid="{00000000-0005-0000-0000-000063220000}"/>
    <cellStyle name="Normal 2 5 2" xfId="8821" xr:uid="{00000000-0005-0000-0000-000064220000}"/>
    <cellStyle name="Normal 2 5 2 2" xfId="8822" xr:uid="{00000000-0005-0000-0000-000065220000}"/>
    <cellStyle name="Normal 2 5 2 2 2" xfId="8823" xr:uid="{00000000-0005-0000-0000-000066220000}"/>
    <cellStyle name="Normal 2 5 2 3" xfId="8824" xr:uid="{00000000-0005-0000-0000-000067220000}"/>
    <cellStyle name="Normal 2 5 2 3 2" xfId="8825" xr:uid="{00000000-0005-0000-0000-000068220000}"/>
    <cellStyle name="Normal 2 5 2 4" xfId="8826" xr:uid="{00000000-0005-0000-0000-000069220000}"/>
    <cellStyle name="Normal 2 5 2 4 2" xfId="8827" xr:uid="{00000000-0005-0000-0000-00006A220000}"/>
    <cellStyle name="Normal 2 5 2 5" xfId="8828" xr:uid="{00000000-0005-0000-0000-00006B220000}"/>
    <cellStyle name="Normal 2 5 2 5 2" xfId="8829" xr:uid="{00000000-0005-0000-0000-00006C220000}"/>
    <cellStyle name="Normal 2 5 2 6" xfId="8830" xr:uid="{00000000-0005-0000-0000-00006D220000}"/>
    <cellStyle name="Normal 2 5 2 6 2" xfId="8831" xr:uid="{00000000-0005-0000-0000-00006E220000}"/>
    <cellStyle name="Normal 2 5 2 7" xfId="8832" xr:uid="{00000000-0005-0000-0000-00006F220000}"/>
    <cellStyle name="Normal 2 5 2 7 2" xfId="8833" xr:uid="{00000000-0005-0000-0000-000070220000}"/>
    <cellStyle name="Normal 2 5 3" xfId="8834" xr:uid="{00000000-0005-0000-0000-000071220000}"/>
    <cellStyle name="Normal 2 5 4" xfId="8835" xr:uid="{00000000-0005-0000-0000-000072220000}"/>
    <cellStyle name="Normal 2 5 5" xfId="8836" xr:uid="{00000000-0005-0000-0000-000073220000}"/>
    <cellStyle name="Normal 2 5 6" xfId="8837" xr:uid="{00000000-0005-0000-0000-000074220000}"/>
    <cellStyle name="Normal 2 5 7" xfId="8838" xr:uid="{00000000-0005-0000-0000-000075220000}"/>
    <cellStyle name="Normal 2 5 8" xfId="8839" xr:uid="{00000000-0005-0000-0000-000076220000}"/>
    <cellStyle name="Normal 2 50" xfId="8840" xr:uid="{00000000-0005-0000-0000-000077220000}"/>
    <cellStyle name="Normal 2 50 10" xfId="8841" xr:uid="{00000000-0005-0000-0000-000078220000}"/>
    <cellStyle name="Normal 2 50 10 10" xfId="8842" xr:uid="{00000000-0005-0000-0000-000079220000}"/>
    <cellStyle name="Normal 2 50 10 10 2" xfId="8843" xr:uid="{00000000-0005-0000-0000-00007A220000}"/>
    <cellStyle name="Normal 2 50 10 10 3" xfId="8844" xr:uid="{00000000-0005-0000-0000-00007B220000}"/>
    <cellStyle name="Normal 2 50 10 11" xfId="8845" xr:uid="{00000000-0005-0000-0000-00007C220000}"/>
    <cellStyle name="Normal 2 50 10 11 2" xfId="8846" xr:uid="{00000000-0005-0000-0000-00007D220000}"/>
    <cellStyle name="Normal 2 50 10 11 3" xfId="8847" xr:uid="{00000000-0005-0000-0000-00007E220000}"/>
    <cellStyle name="Normal 2 50 10 12" xfId="8848" xr:uid="{00000000-0005-0000-0000-00007F220000}"/>
    <cellStyle name="Normal 2 50 10 12 2" xfId="8849" xr:uid="{00000000-0005-0000-0000-000080220000}"/>
    <cellStyle name="Normal 2 50 10 12 3" xfId="8850" xr:uid="{00000000-0005-0000-0000-000081220000}"/>
    <cellStyle name="Normal 2 50 10 13" xfId="8851" xr:uid="{00000000-0005-0000-0000-000082220000}"/>
    <cellStyle name="Normal 2 50 10 13 2" xfId="8852" xr:uid="{00000000-0005-0000-0000-000083220000}"/>
    <cellStyle name="Normal 2 50 10 13 3" xfId="8853" xr:uid="{00000000-0005-0000-0000-000084220000}"/>
    <cellStyle name="Normal 2 50 10 14" xfId="8854" xr:uid="{00000000-0005-0000-0000-000085220000}"/>
    <cellStyle name="Normal 2 50 10 14 2" xfId="8855" xr:uid="{00000000-0005-0000-0000-000086220000}"/>
    <cellStyle name="Normal 2 50 10 14 3" xfId="8856" xr:uid="{00000000-0005-0000-0000-000087220000}"/>
    <cellStyle name="Normal 2 50 10 15" xfId="8857" xr:uid="{00000000-0005-0000-0000-000088220000}"/>
    <cellStyle name="Normal 2 50 10 16" xfId="8858" xr:uid="{00000000-0005-0000-0000-000089220000}"/>
    <cellStyle name="Normal 2 50 10 2" xfId="8859" xr:uid="{00000000-0005-0000-0000-00008A220000}"/>
    <cellStyle name="Normal 2 50 10 2 2" xfId="8860" xr:uid="{00000000-0005-0000-0000-00008B220000}"/>
    <cellStyle name="Normal 2 50 10 2 3" xfId="8861" xr:uid="{00000000-0005-0000-0000-00008C220000}"/>
    <cellStyle name="Normal 2 50 10 3" xfId="8862" xr:uid="{00000000-0005-0000-0000-00008D220000}"/>
    <cellStyle name="Normal 2 50 10 3 2" xfId="8863" xr:uid="{00000000-0005-0000-0000-00008E220000}"/>
    <cellStyle name="Normal 2 50 10 3 3" xfId="8864" xr:uid="{00000000-0005-0000-0000-00008F220000}"/>
    <cellStyle name="Normal 2 50 10 4" xfId="8865" xr:uid="{00000000-0005-0000-0000-000090220000}"/>
    <cellStyle name="Normal 2 50 10 4 2" xfId="8866" xr:uid="{00000000-0005-0000-0000-000091220000}"/>
    <cellStyle name="Normal 2 50 10 4 3" xfId="8867" xr:uid="{00000000-0005-0000-0000-000092220000}"/>
    <cellStyle name="Normal 2 50 10 5" xfId="8868" xr:uid="{00000000-0005-0000-0000-000093220000}"/>
    <cellStyle name="Normal 2 50 10 5 2" xfId="8869" xr:uid="{00000000-0005-0000-0000-000094220000}"/>
    <cellStyle name="Normal 2 50 10 5 3" xfId="8870" xr:uid="{00000000-0005-0000-0000-000095220000}"/>
    <cellStyle name="Normal 2 50 10 6" xfId="8871" xr:uid="{00000000-0005-0000-0000-000096220000}"/>
    <cellStyle name="Normal 2 50 10 6 2" xfId="8872" xr:uid="{00000000-0005-0000-0000-000097220000}"/>
    <cellStyle name="Normal 2 50 10 6 3" xfId="8873" xr:uid="{00000000-0005-0000-0000-000098220000}"/>
    <cellStyle name="Normal 2 50 10 7" xfId="8874" xr:uid="{00000000-0005-0000-0000-000099220000}"/>
    <cellStyle name="Normal 2 50 10 7 2" xfId="8875" xr:uid="{00000000-0005-0000-0000-00009A220000}"/>
    <cellStyle name="Normal 2 50 10 7 3" xfId="8876" xr:uid="{00000000-0005-0000-0000-00009B220000}"/>
    <cellStyle name="Normal 2 50 10 8" xfId="8877" xr:uid="{00000000-0005-0000-0000-00009C220000}"/>
    <cellStyle name="Normal 2 50 10 8 2" xfId="8878" xr:uid="{00000000-0005-0000-0000-00009D220000}"/>
    <cellStyle name="Normal 2 50 10 8 3" xfId="8879" xr:uid="{00000000-0005-0000-0000-00009E220000}"/>
    <cellStyle name="Normal 2 50 10 9" xfId="8880" xr:uid="{00000000-0005-0000-0000-00009F220000}"/>
    <cellStyle name="Normal 2 50 10 9 2" xfId="8881" xr:uid="{00000000-0005-0000-0000-0000A0220000}"/>
    <cellStyle name="Normal 2 50 10 9 3" xfId="8882" xr:uid="{00000000-0005-0000-0000-0000A1220000}"/>
    <cellStyle name="Normal 2 50 11" xfId="8883" xr:uid="{00000000-0005-0000-0000-0000A2220000}"/>
    <cellStyle name="Normal 2 50 11 2" xfId="8884" xr:uid="{00000000-0005-0000-0000-0000A3220000}"/>
    <cellStyle name="Normal 2 50 11 3" xfId="8885" xr:uid="{00000000-0005-0000-0000-0000A4220000}"/>
    <cellStyle name="Normal 2 50 12" xfId="8886" xr:uid="{00000000-0005-0000-0000-0000A5220000}"/>
    <cellStyle name="Normal 2 50 12 2" xfId="8887" xr:uid="{00000000-0005-0000-0000-0000A6220000}"/>
    <cellStyle name="Normal 2 50 12 3" xfId="8888" xr:uid="{00000000-0005-0000-0000-0000A7220000}"/>
    <cellStyle name="Normal 2 50 13" xfId="8889" xr:uid="{00000000-0005-0000-0000-0000A8220000}"/>
    <cellStyle name="Normal 2 50 13 2" xfId="8890" xr:uid="{00000000-0005-0000-0000-0000A9220000}"/>
    <cellStyle name="Normal 2 50 13 3" xfId="8891" xr:uid="{00000000-0005-0000-0000-0000AA220000}"/>
    <cellStyle name="Normal 2 50 14" xfId="8892" xr:uid="{00000000-0005-0000-0000-0000AB220000}"/>
    <cellStyle name="Normal 2 50 14 2" xfId="8893" xr:uid="{00000000-0005-0000-0000-0000AC220000}"/>
    <cellStyle name="Normal 2 50 14 3" xfId="8894" xr:uid="{00000000-0005-0000-0000-0000AD220000}"/>
    <cellStyle name="Normal 2 50 15" xfId="8895" xr:uid="{00000000-0005-0000-0000-0000AE220000}"/>
    <cellStyle name="Normal 2 50 15 2" xfId="8896" xr:uid="{00000000-0005-0000-0000-0000AF220000}"/>
    <cellStyle name="Normal 2 50 15 3" xfId="8897" xr:uid="{00000000-0005-0000-0000-0000B0220000}"/>
    <cellStyle name="Normal 2 50 16" xfId="8898" xr:uid="{00000000-0005-0000-0000-0000B1220000}"/>
    <cellStyle name="Normal 2 50 16 2" xfId="8899" xr:uid="{00000000-0005-0000-0000-0000B2220000}"/>
    <cellStyle name="Normal 2 50 16 3" xfId="8900" xr:uid="{00000000-0005-0000-0000-0000B3220000}"/>
    <cellStyle name="Normal 2 50 17" xfId="8901" xr:uid="{00000000-0005-0000-0000-0000B4220000}"/>
    <cellStyle name="Normal 2 50 17 2" xfId="8902" xr:uid="{00000000-0005-0000-0000-0000B5220000}"/>
    <cellStyle name="Normal 2 50 17 3" xfId="8903" xr:uid="{00000000-0005-0000-0000-0000B6220000}"/>
    <cellStyle name="Normal 2 50 18" xfId="8904" xr:uid="{00000000-0005-0000-0000-0000B7220000}"/>
    <cellStyle name="Normal 2 50 18 2" xfId="8905" xr:uid="{00000000-0005-0000-0000-0000B8220000}"/>
    <cellStyle name="Normal 2 50 18 3" xfId="8906" xr:uid="{00000000-0005-0000-0000-0000B9220000}"/>
    <cellStyle name="Normal 2 50 19" xfId="8907" xr:uid="{00000000-0005-0000-0000-0000BA220000}"/>
    <cellStyle name="Normal 2 50 19 2" xfId="8908" xr:uid="{00000000-0005-0000-0000-0000BB220000}"/>
    <cellStyle name="Normal 2 50 19 3" xfId="8909" xr:uid="{00000000-0005-0000-0000-0000BC220000}"/>
    <cellStyle name="Normal 2 50 2" xfId="8910" xr:uid="{00000000-0005-0000-0000-0000BD220000}"/>
    <cellStyle name="Normal 2 50 2 10" xfId="8911" xr:uid="{00000000-0005-0000-0000-0000BE220000}"/>
    <cellStyle name="Normal 2 50 2 10 2" xfId="8912" xr:uid="{00000000-0005-0000-0000-0000BF220000}"/>
    <cellStyle name="Normal 2 50 2 10 3" xfId="8913" xr:uid="{00000000-0005-0000-0000-0000C0220000}"/>
    <cellStyle name="Normal 2 50 2 11" xfId="8914" xr:uid="{00000000-0005-0000-0000-0000C1220000}"/>
    <cellStyle name="Normal 2 50 2 11 2" xfId="8915" xr:uid="{00000000-0005-0000-0000-0000C2220000}"/>
    <cellStyle name="Normal 2 50 2 11 3" xfId="8916" xr:uid="{00000000-0005-0000-0000-0000C3220000}"/>
    <cellStyle name="Normal 2 50 2 12" xfId="8917" xr:uid="{00000000-0005-0000-0000-0000C4220000}"/>
    <cellStyle name="Normal 2 50 2 12 2" xfId="8918" xr:uid="{00000000-0005-0000-0000-0000C5220000}"/>
    <cellStyle name="Normal 2 50 2 12 3" xfId="8919" xr:uid="{00000000-0005-0000-0000-0000C6220000}"/>
    <cellStyle name="Normal 2 50 2 13" xfId="8920" xr:uid="{00000000-0005-0000-0000-0000C7220000}"/>
    <cellStyle name="Normal 2 50 2 13 2" xfId="8921" xr:uid="{00000000-0005-0000-0000-0000C8220000}"/>
    <cellStyle name="Normal 2 50 2 13 3" xfId="8922" xr:uid="{00000000-0005-0000-0000-0000C9220000}"/>
    <cellStyle name="Normal 2 50 2 14" xfId="8923" xr:uid="{00000000-0005-0000-0000-0000CA220000}"/>
    <cellStyle name="Normal 2 50 2 14 2" xfId="8924" xr:uid="{00000000-0005-0000-0000-0000CB220000}"/>
    <cellStyle name="Normal 2 50 2 14 3" xfId="8925" xr:uid="{00000000-0005-0000-0000-0000CC220000}"/>
    <cellStyle name="Normal 2 50 2 15" xfId="8926" xr:uid="{00000000-0005-0000-0000-0000CD220000}"/>
    <cellStyle name="Normal 2 50 2 15 2" xfId="8927" xr:uid="{00000000-0005-0000-0000-0000CE220000}"/>
    <cellStyle name="Normal 2 50 2 15 3" xfId="8928" xr:uid="{00000000-0005-0000-0000-0000CF220000}"/>
    <cellStyle name="Normal 2 50 2 16" xfId="8929" xr:uid="{00000000-0005-0000-0000-0000D0220000}"/>
    <cellStyle name="Normal 2 50 2 17" xfId="8930" xr:uid="{00000000-0005-0000-0000-0000D1220000}"/>
    <cellStyle name="Normal 2 50 2 2" xfId="8931" xr:uid="{00000000-0005-0000-0000-0000D2220000}"/>
    <cellStyle name="Normal 2 50 2 2 10" xfId="8932" xr:uid="{00000000-0005-0000-0000-0000D3220000}"/>
    <cellStyle name="Normal 2 50 2 2 10 2" xfId="8933" xr:uid="{00000000-0005-0000-0000-0000D4220000}"/>
    <cellStyle name="Normal 2 50 2 2 10 3" xfId="8934" xr:uid="{00000000-0005-0000-0000-0000D5220000}"/>
    <cellStyle name="Normal 2 50 2 2 11" xfId="8935" xr:uid="{00000000-0005-0000-0000-0000D6220000}"/>
    <cellStyle name="Normal 2 50 2 2 11 2" xfId="8936" xr:uid="{00000000-0005-0000-0000-0000D7220000}"/>
    <cellStyle name="Normal 2 50 2 2 11 3" xfId="8937" xr:uid="{00000000-0005-0000-0000-0000D8220000}"/>
    <cellStyle name="Normal 2 50 2 2 12" xfId="8938" xr:uid="{00000000-0005-0000-0000-0000D9220000}"/>
    <cellStyle name="Normal 2 50 2 2 12 2" xfId="8939" xr:uid="{00000000-0005-0000-0000-0000DA220000}"/>
    <cellStyle name="Normal 2 50 2 2 12 3" xfId="8940" xr:uid="{00000000-0005-0000-0000-0000DB220000}"/>
    <cellStyle name="Normal 2 50 2 2 13" xfId="8941" xr:uid="{00000000-0005-0000-0000-0000DC220000}"/>
    <cellStyle name="Normal 2 50 2 2 13 2" xfId="8942" xr:uid="{00000000-0005-0000-0000-0000DD220000}"/>
    <cellStyle name="Normal 2 50 2 2 13 3" xfId="8943" xr:uid="{00000000-0005-0000-0000-0000DE220000}"/>
    <cellStyle name="Normal 2 50 2 2 14" xfId="8944" xr:uid="{00000000-0005-0000-0000-0000DF220000}"/>
    <cellStyle name="Normal 2 50 2 2 14 2" xfId="8945" xr:uid="{00000000-0005-0000-0000-0000E0220000}"/>
    <cellStyle name="Normal 2 50 2 2 14 3" xfId="8946" xr:uid="{00000000-0005-0000-0000-0000E1220000}"/>
    <cellStyle name="Normal 2 50 2 2 15" xfId="8947" xr:uid="{00000000-0005-0000-0000-0000E2220000}"/>
    <cellStyle name="Normal 2 50 2 2 16" xfId="8948" xr:uid="{00000000-0005-0000-0000-0000E3220000}"/>
    <cellStyle name="Normal 2 50 2 2 2" xfId="8949" xr:uid="{00000000-0005-0000-0000-0000E4220000}"/>
    <cellStyle name="Normal 2 50 2 2 2 2" xfId="8950" xr:uid="{00000000-0005-0000-0000-0000E5220000}"/>
    <cellStyle name="Normal 2 50 2 2 2 3" xfId="8951" xr:uid="{00000000-0005-0000-0000-0000E6220000}"/>
    <cellStyle name="Normal 2 50 2 2 3" xfId="8952" xr:uid="{00000000-0005-0000-0000-0000E7220000}"/>
    <cellStyle name="Normal 2 50 2 2 3 2" xfId="8953" xr:uid="{00000000-0005-0000-0000-0000E8220000}"/>
    <cellStyle name="Normal 2 50 2 2 3 3" xfId="8954" xr:uid="{00000000-0005-0000-0000-0000E9220000}"/>
    <cellStyle name="Normal 2 50 2 2 4" xfId="8955" xr:uid="{00000000-0005-0000-0000-0000EA220000}"/>
    <cellStyle name="Normal 2 50 2 2 4 2" xfId="8956" xr:uid="{00000000-0005-0000-0000-0000EB220000}"/>
    <cellStyle name="Normal 2 50 2 2 4 3" xfId="8957" xr:uid="{00000000-0005-0000-0000-0000EC220000}"/>
    <cellStyle name="Normal 2 50 2 2 5" xfId="8958" xr:uid="{00000000-0005-0000-0000-0000ED220000}"/>
    <cellStyle name="Normal 2 50 2 2 5 2" xfId="8959" xr:uid="{00000000-0005-0000-0000-0000EE220000}"/>
    <cellStyle name="Normal 2 50 2 2 5 3" xfId="8960" xr:uid="{00000000-0005-0000-0000-0000EF220000}"/>
    <cellStyle name="Normal 2 50 2 2 6" xfId="8961" xr:uid="{00000000-0005-0000-0000-0000F0220000}"/>
    <cellStyle name="Normal 2 50 2 2 6 2" xfId="8962" xr:uid="{00000000-0005-0000-0000-0000F1220000}"/>
    <cellStyle name="Normal 2 50 2 2 6 3" xfId="8963" xr:uid="{00000000-0005-0000-0000-0000F2220000}"/>
    <cellStyle name="Normal 2 50 2 2 7" xfId="8964" xr:uid="{00000000-0005-0000-0000-0000F3220000}"/>
    <cellStyle name="Normal 2 50 2 2 7 2" xfId="8965" xr:uid="{00000000-0005-0000-0000-0000F4220000}"/>
    <cellStyle name="Normal 2 50 2 2 7 3" xfId="8966" xr:uid="{00000000-0005-0000-0000-0000F5220000}"/>
    <cellStyle name="Normal 2 50 2 2 8" xfId="8967" xr:uid="{00000000-0005-0000-0000-0000F6220000}"/>
    <cellStyle name="Normal 2 50 2 2 8 2" xfId="8968" xr:uid="{00000000-0005-0000-0000-0000F7220000}"/>
    <cellStyle name="Normal 2 50 2 2 8 3" xfId="8969" xr:uid="{00000000-0005-0000-0000-0000F8220000}"/>
    <cellStyle name="Normal 2 50 2 2 9" xfId="8970" xr:uid="{00000000-0005-0000-0000-0000F9220000}"/>
    <cellStyle name="Normal 2 50 2 2 9 2" xfId="8971" xr:uid="{00000000-0005-0000-0000-0000FA220000}"/>
    <cellStyle name="Normal 2 50 2 2 9 3" xfId="8972" xr:uid="{00000000-0005-0000-0000-0000FB220000}"/>
    <cellStyle name="Normal 2 50 2 3" xfId="8973" xr:uid="{00000000-0005-0000-0000-0000FC220000}"/>
    <cellStyle name="Normal 2 50 2 3 2" xfId="8974" xr:uid="{00000000-0005-0000-0000-0000FD220000}"/>
    <cellStyle name="Normal 2 50 2 3 3" xfId="8975" xr:uid="{00000000-0005-0000-0000-0000FE220000}"/>
    <cellStyle name="Normal 2 50 2 4" xfId="8976" xr:uid="{00000000-0005-0000-0000-0000FF220000}"/>
    <cellStyle name="Normal 2 50 2 4 2" xfId="8977" xr:uid="{00000000-0005-0000-0000-000000230000}"/>
    <cellStyle name="Normal 2 50 2 4 3" xfId="8978" xr:uid="{00000000-0005-0000-0000-000001230000}"/>
    <cellStyle name="Normal 2 50 2 5" xfId="8979" xr:uid="{00000000-0005-0000-0000-000002230000}"/>
    <cellStyle name="Normal 2 50 2 5 2" xfId="8980" xr:uid="{00000000-0005-0000-0000-000003230000}"/>
    <cellStyle name="Normal 2 50 2 5 3" xfId="8981" xr:uid="{00000000-0005-0000-0000-000004230000}"/>
    <cellStyle name="Normal 2 50 2 6" xfId="8982" xr:uid="{00000000-0005-0000-0000-000005230000}"/>
    <cellStyle name="Normal 2 50 2 6 2" xfId="8983" xr:uid="{00000000-0005-0000-0000-000006230000}"/>
    <cellStyle name="Normal 2 50 2 6 3" xfId="8984" xr:uid="{00000000-0005-0000-0000-000007230000}"/>
    <cellStyle name="Normal 2 50 2 7" xfId="8985" xr:uid="{00000000-0005-0000-0000-000008230000}"/>
    <cellStyle name="Normal 2 50 2 7 2" xfId="8986" xr:uid="{00000000-0005-0000-0000-000009230000}"/>
    <cellStyle name="Normal 2 50 2 7 3" xfId="8987" xr:uid="{00000000-0005-0000-0000-00000A230000}"/>
    <cellStyle name="Normal 2 50 2 8" xfId="8988" xr:uid="{00000000-0005-0000-0000-00000B230000}"/>
    <cellStyle name="Normal 2 50 2 8 2" xfId="8989" xr:uid="{00000000-0005-0000-0000-00000C230000}"/>
    <cellStyle name="Normal 2 50 2 8 3" xfId="8990" xr:uid="{00000000-0005-0000-0000-00000D230000}"/>
    <cellStyle name="Normal 2 50 2 9" xfId="8991" xr:uid="{00000000-0005-0000-0000-00000E230000}"/>
    <cellStyle name="Normal 2 50 2 9 2" xfId="8992" xr:uid="{00000000-0005-0000-0000-00000F230000}"/>
    <cellStyle name="Normal 2 50 2 9 3" xfId="8993" xr:uid="{00000000-0005-0000-0000-000010230000}"/>
    <cellStyle name="Normal 2 50 20" xfId="8994" xr:uid="{00000000-0005-0000-0000-000011230000}"/>
    <cellStyle name="Normal 2 50 20 2" xfId="8995" xr:uid="{00000000-0005-0000-0000-000012230000}"/>
    <cellStyle name="Normal 2 50 20 3" xfId="8996" xr:uid="{00000000-0005-0000-0000-000013230000}"/>
    <cellStyle name="Normal 2 50 21" xfId="8997" xr:uid="{00000000-0005-0000-0000-000014230000}"/>
    <cellStyle name="Normal 2 50 21 2" xfId="8998" xr:uid="{00000000-0005-0000-0000-000015230000}"/>
    <cellStyle name="Normal 2 50 21 3" xfId="8999" xr:uid="{00000000-0005-0000-0000-000016230000}"/>
    <cellStyle name="Normal 2 50 22" xfId="9000" xr:uid="{00000000-0005-0000-0000-000017230000}"/>
    <cellStyle name="Normal 2 50 22 2" xfId="9001" xr:uid="{00000000-0005-0000-0000-000018230000}"/>
    <cellStyle name="Normal 2 50 22 3" xfId="9002" xr:uid="{00000000-0005-0000-0000-000019230000}"/>
    <cellStyle name="Normal 2 50 23" xfId="9003" xr:uid="{00000000-0005-0000-0000-00001A230000}"/>
    <cellStyle name="Normal 2 50 23 2" xfId="9004" xr:uid="{00000000-0005-0000-0000-00001B230000}"/>
    <cellStyle name="Normal 2 50 23 3" xfId="9005" xr:uid="{00000000-0005-0000-0000-00001C230000}"/>
    <cellStyle name="Normal 2 50 24" xfId="9006" xr:uid="{00000000-0005-0000-0000-00001D230000}"/>
    <cellStyle name="Normal 2 50 25" xfId="9007" xr:uid="{00000000-0005-0000-0000-00001E230000}"/>
    <cellStyle name="Normal 2 50 3" xfId="9008" xr:uid="{00000000-0005-0000-0000-00001F230000}"/>
    <cellStyle name="Normal 2 50 3 10" xfId="9009" xr:uid="{00000000-0005-0000-0000-000020230000}"/>
    <cellStyle name="Normal 2 50 3 10 2" xfId="9010" xr:uid="{00000000-0005-0000-0000-000021230000}"/>
    <cellStyle name="Normal 2 50 3 10 3" xfId="9011" xr:uid="{00000000-0005-0000-0000-000022230000}"/>
    <cellStyle name="Normal 2 50 3 11" xfId="9012" xr:uid="{00000000-0005-0000-0000-000023230000}"/>
    <cellStyle name="Normal 2 50 3 11 2" xfId="9013" xr:uid="{00000000-0005-0000-0000-000024230000}"/>
    <cellStyle name="Normal 2 50 3 11 3" xfId="9014" xr:uid="{00000000-0005-0000-0000-000025230000}"/>
    <cellStyle name="Normal 2 50 3 12" xfId="9015" xr:uid="{00000000-0005-0000-0000-000026230000}"/>
    <cellStyle name="Normal 2 50 3 12 2" xfId="9016" xr:uid="{00000000-0005-0000-0000-000027230000}"/>
    <cellStyle name="Normal 2 50 3 12 3" xfId="9017" xr:uid="{00000000-0005-0000-0000-000028230000}"/>
    <cellStyle name="Normal 2 50 3 13" xfId="9018" xr:uid="{00000000-0005-0000-0000-000029230000}"/>
    <cellStyle name="Normal 2 50 3 13 2" xfId="9019" xr:uid="{00000000-0005-0000-0000-00002A230000}"/>
    <cellStyle name="Normal 2 50 3 13 3" xfId="9020" xr:uid="{00000000-0005-0000-0000-00002B230000}"/>
    <cellStyle name="Normal 2 50 3 14" xfId="9021" xr:uid="{00000000-0005-0000-0000-00002C230000}"/>
    <cellStyle name="Normal 2 50 3 14 2" xfId="9022" xr:uid="{00000000-0005-0000-0000-00002D230000}"/>
    <cellStyle name="Normal 2 50 3 14 3" xfId="9023" xr:uid="{00000000-0005-0000-0000-00002E230000}"/>
    <cellStyle name="Normal 2 50 3 15" xfId="9024" xr:uid="{00000000-0005-0000-0000-00002F230000}"/>
    <cellStyle name="Normal 2 50 3 15 2" xfId="9025" xr:uid="{00000000-0005-0000-0000-000030230000}"/>
    <cellStyle name="Normal 2 50 3 15 3" xfId="9026" xr:uid="{00000000-0005-0000-0000-000031230000}"/>
    <cellStyle name="Normal 2 50 3 16" xfId="9027" xr:uid="{00000000-0005-0000-0000-000032230000}"/>
    <cellStyle name="Normal 2 50 3 17" xfId="9028" xr:uid="{00000000-0005-0000-0000-000033230000}"/>
    <cellStyle name="Normal 2 50 3 2" xfId="9029" xr:uid="{00000000-0005-0000-0000-000034230000}"/>
    <cellStyle name="Normal 2 50 3 2 10" xfId="9030" xr:uid="{00000000-0005-0000-0000-000035230000}"/>
    <cellStyle name="Normal 2 50 3 2 10 2" xfId="9031" xr:uid="{00000000-0005-0000-0000-000036230000}"/>
    <cellStyle name="Normal 2 50 3 2 10 3" xfId="9032" xr:uid="{00000000-0005-0000-0000-000037230000}"/>
    <cellStyle name="Normal 2 50 3 2 11" xfId="9033" xr:uid="{00000000-0005-0000-0000-000038230000}"/>
    <cellStyle name="Normal 2 50 3 2 11 2" xfId="9034" xr:uid="{00000000-0005-0000-0000-000039230000}"/>
    <cellStyle name="Normal 2 50 3 2 11 3" xfId="9035" xr:uid="{00000000-0005-0000-0000-00003A230000}"/>
    <cellStyle name="Normal 2 50 3 2 12" xfId="9036" xr:uid="{00000000-0005-0000-0000-00003B230000}"/>
    <cellStyle name="Normal 2 50 3 2 12 2" xfId="9037" xr:uid="{00000000-0005-0000-0000-00003C230000}"/>
    <cellStyle name="Normal 2 50 3 2 12 3" xfId="9038" xr:uid="{00000000-0005-0000-0000-00003D230000}"/>
    <cellStyle name="Normal 2 50 3 2 13" xfId="9039" xr:uid="{00000000-0005-0000-0000-00003E230000}"/>
    <cellStyle name="Normal 2 50 3 2 13 2" xfId="9040" xr:uid="{00000000-0005-0000-0000-00003F230000}"/>
    <cellStyle name="Normal 2 50 3 2 13 3" xfId="9041" xr:uid="{00000000-0005-0000-0000-000040230000}"/>
    <cellStyle name="Normal 2 50 3 2 14" xfId="9042" xr:uid="{00000000-0005-0000-0000-000041230000}"/>
    <cellStyle name="Normal 2 50 3 2 14 2" xfId="9043" xr:uid="{00000000-0005-0000-0000-000042230000}"/>
    <cellStyle name="Normal 2 50 3 2 14 3" xfId="9044" xr:uid="{00000000-0005-0000-0000-000043230000}"/>
    <cellStyle name="Normal 2 50 3 2 15" xfId="9045" xr:uid="{00000000-0005-0000-0000-000044230000}"/>
    <cellStyle name="Normal 2 50 3 2 16" xfId="9046" xr:uid="{00000000-0005-0000-0000-000045230000}"/>
    <cellStyle name="Normal 2 50 3 2 2" xfId="9047" xr:uid="{00000000-0005-0000-0000-000046230000}"/>
    <cellStyle name="Normal 2 50 3 2 2 2" xfId="9048" xr:uid="{00000000-0005-0000-0000-000047230000}"/>
    <cellStyle name="Normal 2 50 3 2 2 3" xfId="9049" xr:uid="{00000000-0005-0000-0000-000048230000}"/>
    <cellStyle name="Normal 2 50 3 2 3" xfId="9050" xr:uid="{00000000-0005-0000-0000-000049230000}"/>
    <cellStyle name="Normal 2 50 3 2 3 2" xfId="9051" xr:uid="{00000000-0005-0000-0000-00004A230000}"/>
    <cellStyle name="Normal 2 50 3 2 3 3" xfId="9052" xr:uid="{00000000-0005-0000-0000-00004B230000}"/>
    <cellStyle name="Normal 2 50 3 2 4" xfId="9053" xr:uid="{00000000-0005-0000-0000-00004C230000}"/>
    <cellStyle name="Normal 2 50 3 2 4 2" xfId="9054" xr:uid="{00000000-0005-0000-0000-00004D230000}"/>
    <cellStyle name="Normal 2 50 3 2 4 3" xfId="9055" xr:uid="{00000000-0005-0000-0000-00004E230000}"/>
    <cellStyle name="Normal 2 50 3 2 5" xfId="9056" xr:uid="{00000000-0005-0000-0000-00004F230000}"/>
    <cellStyle name="Normal 2 50 3 2 5 2" xfId="9057" xr:uid="{00000000-0005-0000-0000-000050230000}"/>
    <cellStyle name="Normal 2 50 3 2 5 3" xfId="9058" xr:uid="{00000000-0005-0000-0000-000051230000}"/>
    <cellStyle name="Normal 2 50 3 2 6" xfId="9059" xr:uid="{00000000-0005-0000-0000-000052230000}"/>
    <cellStyle name="Normal 2 50 3 2 6 2" xfId="9060" xr:uid="{00000000-0005-0000-0000-000053230000}"/>
    <cellStyle name="Normal 2 50 3 2 6 3" xfId="9061" xr:uid="{00000000-0005-0000-0000-000054230000}"/>
    <cellStyle name="Normal 2 50 3 2 7" xfId="9062" xr:uid="{00000000-0005-0000-0000-000055230000}"/>
    <cellStyle name="Normal 2 50 3 2 7 2" xfId="9063" xr:uid="{00000000-0005-0000-0000-000056230000}"/>
    <cellStyle name="Normal 2 50 3 2 7 3" xfId="9064" xr:uid="{00000000-0005-0000-0000-000057230000}"/>
    <cellStyle name="Normal 2 50 3 2 8" xfId="9065" xr:uid="{00000000-0005-0000-0000-000058230000}"/>
    <cellStyle name="Normal 2 50 3 2 8 2" xfId="9066" xr:uid="{00000000-0005-0000-0000-000059230000}"/>
    <cellStyle name="Normal 2 50 3 2 8 3" xfId="9067" xr:uid="{00000000-0005-0000-0000-00005A230000}"/>
    <cellStyle name="Normal 2 50 3 2 9" xfId="9068" xr:uid="{00000000-0005-0000-0000-00005B230000}"/>
    <cellStyle name="Normal 2 50 3 2 9 2" xfId="9069" xr:uid="{00000000-0005-0000-0000-00005C230000}"/>
    <cellStyle name="Normal 2 50 3 2 9 3" xfId="9070" xr:uid="{00000000-0005-0000-0000-00005D230000}"/>
    <cellStyle name="Normal 2 50 3 3" xfId="9071" xr:uid="{00000000-0005-0000-0000-00005E230000}"/>
    <cellStyle name="Normal 2 50 3 3 2" xfId="9072" xr:uid="{00000000-0005-0000-0000-00005F230000}"/>
    <cellStyle name="Normal 2 50 3 3 3" xfId="9073" xr:uid="{00000000-0005-0000-0000-000060230000}"/>
    <cellStyle name="Normal 2 50 3 4" xfId="9074" xr:uid="{00000000-0005-0000-0000-000061230000}"/>
    <cellStyle name="Normal 2 50 3 4 2" xfId="9075" xr:uid="{00000000-0005-0000-0000-000062230000}"/>
    <cellStyle name="Normal 2 50 3 4 3" xfId="9076" xr:uid="{00000000-0005-0000-0000-000063230000}"/>
    <cellStyle name="Normal 2 50 3 5" xfId="9077" xr:uid="{00000000-0005-0000-0000-000064230000}"/>
    <cellStyle name="Normal 2 50 3 5 2" xfId="9078" xr:uid="{00000000-0005-0000-0000-000065230000}"/>
    <cellStyle name="Normal 2 50 3 5 3" xfId="9079" xr:uid="{00000000-0005-0000-0000-000066230000}"/>
    <cellStyle name="Normal 2 50 3 6" xfId="9080" xr:uid="{00000000-0005-0000-0000-000067230000}"/>
    <cellStyle name="Normal 2 50 3 6 2" xfId="9081" xr:uid="{00000000-0005-0000-0000-000068230000}"/>
    <cellStyle name="Normal 2 50 3 6 3" xfId="9082" xr:uid="{00000000-0005-0000-0000-000069230000}"/>
    <cellStyle name="Normal 2 50 3 7" xfId="9083" xr:uid="{00000000-0005-0000-0000-00006A230000}"/>
    <cellStyle name="Normal 2 50 3 7 2" xfId="9084" xr:uid="{00000000-0005-0000-0000-00006B230000}"/>
    <cellStyle name="Normal 2 50 3 7 3" xfId="9085" xr:uid="{00000000-0005-0000-0000-00006C230000}"/>
    <cellStyle name="Normal 2 50 3 8" xfId="9086" xr:uid="{00000000-0005-0000-0000-00006D230000}"/>
    <cellStyle name="Normal 2 50 3 8 2" xfId="9087" xr:uid="{00000000-0005-0000-0000-00006E230000}"/>
    <cellStyle name="Normal 2 50 3 8 3" xfId="9088" xr:uid="{00000000-0005-0000-0000-00006F230000}"/>
    <cellStyle name="Normal 2 50 3 9" xfId="9089" xr:uid="{00000000-0005-0000-0000-000070230000}"/>
    <cellStyle name="Normal 2 50 3 9 2" xfId="9090" xr:uid="{00000000-0005-0000-0000-000071230000}"/>
    <cellStyle name="Normal 2 50 3 9 3" xfId="9091" xr:uid="{00000000-0005-0000-0000-000072230000}"/>
    <cellStyle name="Normal 2 50 4" xfId="9092" xr:uid="{00000000-0005-0000-0000-000073230000}"/>
    <cellStyle name="Normal 2 50 4 10" xfId="9093" xr:uid="{00000000-0005-0000-0000-000074230000}"/>
    <cellStyle name="Normal 2 50 4 10 2" xfId="9094" xr:uid="{00000000-0005-0000-0000-000075230000}"/>
    <cellStyle name="Normal 2 50 4 10 3" xfId="9095" xr:uid="{00000000-0005-0000-0000-000076230000}"/>
    <cellStyle name="Normal 2 50 4 11" xfId="9096" xr:uid="{00000000-0005-0000-0000-000077230000}"/>
    <cellStyle name="Normal 2 50 4 11 2" xfId="9097" xr:uid="{00000000-0005-0000-0000-000078230000}"/>
    <cellStyle name="Normal 2 50 4 11 3" xfId="9098" xr:uid="{00000000-0005-0000-0000-000079230000}"/>
    <cellStyle name="Normal 2 50 4 12" xfId="9099" xr:uid="{00000000-0005-0000-0000-00007A230000}"/>
    <cellStyle name="Normal 2 50 4 12 2" xfId="9100" xr:uid="{00000000-0005-0000-0000-00007B230000}"/>
    <cellStyle name="Normal 2 50 4 12 3" xfId="9101" xr:uid="{00000000-0005-0000-0000-00007C230000}"/>
    <cellStyle name="Normal 2 50 4 13" xfId="9102" xr:uid="{00000000-0005-0000-0000-00007D230000}"/>
    <cellStyle name="Normal 2 50 4 13 2" xfId="9103" xr:uid="{00000000-0005-0000-0000-00007E230000}"/>
    <cellStyle name="Normal 2 50 4 13 3" xfId="9104" xr:uid="{00000000-0005-0000-0000-00007F230000}"/>
    <cellStyle name="Normal 2 50 4 14" xfId="9105" xr:uid="{00000000-0005-0000-0000-000080230000}"/>
    <cellStyle name="Normal 2 50 4 14 2" xfId="9106" xr:uid="{00000000-0005-0000-0000-000081230000}"/>
    <cellStyle name="Normal 2 50 4 14 3" xfId="9107" xr:uid="{00000000-0005-0000-0000-000082230000}"/>
    <cellStyle name="Normal 2 50 4 15" xfId="9108" xr:uid="{00000000-0005-0000-0000-000083230000}"/>
    <cellStyle name="Normal 2 50 4 15 2" xfId="9109" xr:uid="{00000000-0005-0000-0000-000084230000}"/>
    <cellStyle name="Normal 2 50 4 15 3" xfId="9110" xr:uid="{00000000-0005-0000-0000-000085230000}"/>
    <cellStyle name="Normal 2 50 4 16" xfId="9111" xr:uid="{00000000-0005-0000-0000-000086230000}"/>
    <cellStyle name="Normal 2 50 4 17" xfId="9112" xr:uid="{00000000-0005-0000-0000-000087230000}"/>
    <cellStyle name="Normal 2 50 4 2" xfId="9113" xr:uid="{00000000-0005-0000-0000-000088230000}"/>
    <cellStyle name="Normal 2 50 4 2 10" xfId="9114" xr:uid="{00000000-0005-0000-0000-000089230000}"/>
    <cellStyle name="Normal 2 50 4 2 10 2" xfId="9115" xr:uid="{00000000-0005-0000-0000-00008A230000}"/>
    <cellStyle name="Normal 2 50 4 2 10 3" xfId="9116" xr:uid="{00000000-0005-0000-0000-00008B230000}"/>
    <cellStyle name="Normal 2 50 4 2 11" xfId="9117" xr:uid="{00000000-0005-0000-0000-00008C230000}"/>
    <cellStyle name="Normal 2 50 4 2 11 2" xfId="9118" xr:uid="{00000000-0005-0000-0000-00008D230000}"/>
    <cellStyle name="Normal 2 50 4 2 11 3" xfId="9119" xr:uid="{00000000-0005-0000-0000-00008E230000}"/>
    <cellStyle name="Normal 2 50 4 2 12" xfId="9120" xr:uid="{00000000-0005-0000-0000-00008F230000}"/>
    <cellStyle name="Normal 2 50 4 2 12 2" xfId="9121" xr:uid="{00000000-0005-0000-0000-000090230000}"/>
    <cellStyle name="Normal 2 50 4 2 12 3" xfId="9122" xr:uid="{00000000-0005-0000-0000-000091230000}"/>
    <cellStyle name="Normal 2 50 4 2 13" xfId="9123" xr:uid="{00000000-0005-0000-0000-000092230000}"/>
    <cellStyle name="Normal 2 50 4 2 13 2" xfId="9124" xr:uid="{00000000-0005-0000-0000-000093230000}"/>
    <cellStyle name="Normal 2 50 4 2 13 3" xfId="9125" xr:uid="{00000000-0005-0000-0000-000094230000}"/>
    <cellStyle name="Normal 2 50 4 2 14" xfId="9126" xr:uid="{00000000-0005-0000-0000-000095230000}"/>
    <cellStyle name="Normal 2 50 4 2 14 2" xfId="9127" xr:uid="{00000000-0005-0000-0000-000096230000}"/>
    <cellStyle name="Normal 2 50 4 2 14 3" xfId="9128" xr:uid="{00000000-0005-0000-0000-000097230000}"/>
    <cellStyle name="Normal 2 50 4 2 15" xfId="9129" xr:uid="{00000000-0005-0000-0000-000098230000}"/>
    <cellStyle name="Normal 2 50 4 2 16" xfId="9130" xr:uid="{00000000-0005-0000-0000-000099230000}"/>
    <cellStyle name="Normal 2 50 4 2 2" xfId="9131" xr:uid="{00000000-0005-0000-0000-00009A230000}"/>
    <cellStyle name="Normal 2 50 4 2 2 2" xfId="9132" xr:uid="{00000000-0005-0000-0000-00009B230000}"/>
    <cellStyle name="Normal 2 50 4 2 2 3" xfId="9133" xr:uid="{00000000-0005-0000-0000-00009C230000}"/>
    <cellStyle name="Normal 2 50 4 2 3" xfId="9134" xr:uid="{00000000-0005-0000-0000-00009D230000}"/>
    <cellStyle name="Normal 2 50 4 2 3 2" xfId="9135" xr:uid="{00000000-0005-0000-0000-00009E230000}"/>
    <cellStyle name="Normal 2 50 4 2 3 3" xfId="9136" xr:uid="{00000000-0005-0000-0000-00009F230000}"/>
    <cellStyle name="Normal 2 50 4 2 4" xfId="9137" xr:uid="{00000000-0005-0000-0000-0000A0230000}"/>
    <cellStyle name="Normal 2 50 4 2 4 2" xfId="9138" xr:uid="{00000000-0005-0000-0000-0000A1230000}"/>
    <cellStyle name="Normal 2 50 4 2 4 3" xfId="9139" xr:uid="{00000000-0005-0000-0000-0000A2230000}"/>
    <cellStyle name="Normal 2 50 4 2 5" xfId="9140" xr:uid="{00000000-0005-0000-0000-0000A3230000}"/>
    <cellStyle name="Normal 2 50 4 2 5 2" xfId="9141" xr:uid="{00000000-0005-0000-0000-0000A4230000}"/>
    <cellStyle name="Normal 2 50 4 2 5 3" xfId="9142" xr:uid="{00000000-0005-0000-0000-0000A5230000}"/>
    <cellStyle name="Normal 2 50 4 2 6" xfId="9143" xr:uid="{00000000-0005-0000-0000-0000A6230000}"/>
    <cellStyle name="Normal 2 50 4 2 6 2" xfId="9144" xr:uid="{00000000-0005-0000-0000-0000A7230000}"/>
    <cellStyle name="Normal 2 50 4 2 6 3" xfId="9145" xr:uid="{00000000-0005-0000-0000-0000A8230000}"/>
    <cellStyle name="Normal 2 50 4 2 7" xfId="9146" xr:uid="{00000000-0005-0000-0000-0000A9230000}"/>
    <cellStyle name="Normal 2 50 4 2 7 2" xfId="9147" xr:uid="{00000000-0005-0000-0000-0000AA230000}"/>
    <cellStyle name="Normal 2 50 4 2 7 3" xfId="9148" xr:uid="{00000000-0005-0000-0000-0000AB230000}"/>
    <cellStyle name="Normal 2 50 4 2 8" xfId="9149" xr:uid="{00000000-0005-0000-0000-0000AC230000}"/>
    <cellStyle name="Normal 2 50 4 2 8 2" xfId="9150" xr:uid="{00000000-0005-0000-0000-0000AD230000}"/>
    <cellStyle name="Normal 2 50 4 2 8 3" xfId="9151" xr:uid="{00000000-0005-0000-0000-0000AE230000}"/>
    <cellStyle name="Normal 2 50 4 2 9" xfId="9152" xr:uid="{00000000-0005-0000-0000-0000AF230000}"/>
    <cellStyle name="Normal 2 50 4 2 9 2" xfId="9153" xr:uid="{00000000-0005-0000-0000-0000B0230000}"/>
    <cellStyle name="Normal 2 50 4 2 9 3" xfId="9154" xr:uid="{00000000-0005-0000-0000-0000B1230000}"/>
    <cellStyle name="Normal 2 50 4 3" xfId="9155" xr:uid="{00000000-0005-0000-0000-0000B2230000}"/>
    <cellStyle name="Normal 2 50 4 3 2" xfId="9156" xr:uid="{00000000-0005-0000-0000-0000B3230000}"/>
    <cellStyle name="Normal 2 50 4 3 3" xfId="9157" xr:uid="{00000000-0005-0000-0000-0000B4230000}"/>
    <cellStyle name="Normal 2 50 4 4" xfId="9158" xr:uid="{00000000-0005-0000-0000-0000B5230000}"/>
    <cellStyle name="Normal 2 50 4 4 2" xfId="9159" xr:uid="{00000000-0005-0000-0000-0000B6230000}"/>
    <cellStyle name="Normal 2 50 4 4 3" xfId="9160" xr:uid="{00000000-0005-0000-0000-0000B7230000}"/>
    <cellStyle name="Normal 2 50 4 5" xfId="9161" xr:uid="{00000000-0005-0000-0000-0000B8230000}"/>
    <cellStyle name="Normal 2 50 4 5 2" xfId="9162" xr:uid="{00000000-0005-0000-0000-0000B9230000}"/>
    <cellStyle name="Normal 2 50 4 5 3" xfId="9163" xr:uid="{00000000-0005-0000-0000-0000BA230000}"/>
    <cellStyle name="Normal 2 50 4 6" xfId="9164" xr:uid="{00000000-0005-0000-0000-0000BB230000}"/>
    <cellStyle name="Normal 2 50 4 6 2" xfId="9165" xr:uid="{00000000-0005-0000-0000-0000BC230000}"/>
    <cellStyle name="Normal 2 50 4 6 3" xfId="9166" xr:uid="{00000000-0005-0000-0000-0000BD230000}"/>
    <cellStyle name="Normal 2 50 4 7" xfId="9167" xr:uid="{00000000-0005-0000-0000-0000BE230000}"/>
    <cellStyle name="Normal 2 50 4 7 2" xfId="9168" xr:uid="{00000000-0005-0000-0000-0000BF230000}"/>
    <cellStyle name="Normal 2 50 4 7 3" xfId="9169" xr:uid="{00000000-0005-0000-0000-0000C0230000}"/>
    <cellStyle name="Normal 2 50 4 8" xfId="9170" xr:uid="{00000000-0005-0000-0000-0000C1230000}"/>
    <cellStyle name="Normal 2 50 4 8 2" xfId="9171" xr:uid="{00000000-0005-0000-0000-0000C2230000}"/>
    <cellStyle name="Normal 2 50 4 8 3" xfId="9172" xr:uid="{00000000-0005-0000-0000-0000C3230000}"/>
    <cellStyle name="Normal 2 50 4 9" xfId="9173" xr:uid="{00000000-0005-0000-0000-0000C4230000}"/>
    <cellStyle name="Normal 2 50 4 9 2" xfId="9174" xr:uid="{00000000-0005-0000-0000-0000C5230000}"/>
    <cellStyle name="Normal 2 50 4 9 3" xfId="9175" xr:uid="{00000000-0005-0000-0000-0000C6230000}"/>
    <cellStyle name="Normal 2 50 5" xfId="9176" xr:uid="{00000000-0005-0000-0000-0000C7230000}"/>
    <cellStyle name="Normal 2 50 5 10" xfId="9177" xr:uid="{00000000-0005-0000-0000-0000C8230000}"/>
    <cellStyle name="Normal 2 50 5 10 2" xfId="9178" xr:uid="{00000000-0005-0000-0000-0000C9230000}"/>
    <cellStyle name="Normal 2 50 5 10 3" xfId="9179" xr:uid="{00000000-0005-0000-0000-0000CA230000}"/>
    <cellStyle name="Normal 2 50 5 11" xfId="9180" xr:uid="{00000000-0005-0000-0000-0000CB230000}"/>
    <cellStyle name="Normal 2 50 5 11 2" xfId="9181" xr:uid="{00000000-0005-0000-0000-0000CC230000}"/>
    <cellStyle name="Normal 2 50 5 11 3" xfId="9182" xr:uid="{00000000-0005-0000-0000-0000CD230000}"/>
    <cellStyle name="Normal 2 50 5 12" xfId="9183" xr:uid="{00000000-0005-0000-0000-0000CE230000}"/>
    <cellStyle name="Normal 2 50 5 12 2" xfId="9184" xr:uid="{00000000-0005-0000-0000-0000CF230000}"/>
    <cellStyle name="Normal 2 50 5 12 3" xfId="9185" xr:uid="{00000000-0005-0000-0000-0000D0230000}"/>
    <cellStyle name="Normal 2 50 5 13" xfId="9186" xr:uid="{00000000-0005-0000-0000-0000D1230000}"/>
    <cellStyle name="Normal 2 50 5 13 2" xfId="9187" xr:uid="{00000000-0005-0000-0000-0000D2230000}"/>
    <cellStyle name="Normal 2 50 5 13 3" xfId="9188" xr:uid="{00000000-0005-0000-0000-0000D3230000}"/>
    <cellStyle name="Normal 2 50 5 14" xfId="9189" xr:uid="{00000000-0005-0000-0000-0000D4230000}"/>
    <cellStyle name="Normal 2 50 5 14 2" xfId="9190" xr:uid="{00000000-0005-0000-0000-0000D5230000}"/>
    <cellStyle name="Normal 2 50 5 14 3" xfId="9191" xr:uid="{00000000-0005-0000-0000-0000D6230000}"/>
    <cellStyle name="Normal 2 50 5 15" xfId="9192" xr:uid="{00000000-0005-0000-0000-0000D7230000}"/>
    <cellStyle name="Normal 2 50 5 16" xfId="9193" xr:uid="{00000000-0005-0000-0000-0000D8230000}"/>
    <cellStyle name="Normal 2 50 5 2" xfId="9194" xr:uid="{00000000-0005-0000-0000-0000D9230000}"/>
    <cellStyle name="Normal 2 50 5 2 2" xfId="9195" xr:uid="{00000000-0005-0000-0000-0000DA230000}"/>
    <cellStyle name="Normal 2 50 5 2 3" xfId="9196" xr:uid="{00000000-0005-0000-0000-0000DB230000}"/>
    <cellStyle name="Normal 2 50 5 3" xfId="9197" xr:uid="{00000000-0005-0000-0000-0000DC230000}"/>
    <cellStyle name="Normal 2 50 5 3 2" xfId="9198" xr:uid="{00000000-0005-0000-0000-0000DD230000}"/>
    <cellStyle name="Normal 2 50 5 3 3" xfId="9199" xr:uid="{00000000-0005-0000-0000-0000DE230000}"/>
    <cellStyle name="Normal 2 50 5 4" xfId="9200" xr:uid="{00000000-0005-0000-0000-0000DF230000}"/>
    <cellStyle name="Normal 2 50 5 4 2" xfId="9201" xr:uid="{00000000-0005-0000-0000-0000E0230000}"/>
    <cellStyle name="Normal 2 50 5 4 3" xfId="9202" xr:uid="{00000000-0005-0000-0000-0000E1230000}"/>
    <cellStyle name="Normal 2 50 5 5" xfId="9203" xr:uid="{00000000-0005-0000-0000-0000E2230000}"/>
    <cellStyle name="Normal 2 50 5 5 2" xfId="9204" xr:uid="{00000000-0005-0000-0000-0000E3230000}"/>
    <cellStyle name="Normal 2 50 5 5 3" xfId="9205" xr:uid="{00000000-0005-0000-0000-0000E4230000}"/>
    <cellStyle name="Normal 2 50 5 6" xfId="9206" xr:uid="{00000000-0005-0000-0000-0000E5230000}"/>
    <cellStyle name="Normal 2 50 5 6 2" xfId="9207" xr:uid="{00000000-0005-0000-0000-0000E6230000}"/>
    <cellStyle name="Normal 2 50 5 6 3" xfId="9208" xr:uid="{00000000-0005-0000-0000-0000E7230000}"/>
    <cellStyle name="Normal 2 50 5 7" xfId="9209" xr:uid="{00000000-0005-0000-0000-0000E8230000}"/>
    <cellStyle name="Normal 2 50 5 7 2" xfId="9210" xr:uid="{00000000-0005-0000-0000-0000E9230000}"/>
    <cellStyle name="Normal 2 50 5 7 3" xfId="9211" xr:uid="{00000000-0005-0000-0000-0000EA230000}"/>
    <cellStyle name="Normal 2 50 5 8" xfId="9212" xr:uid="{00000000-0005-0000-0000-0000EB230000}"/>
    <cellStyle name="Normal 2 50 5 8 2" xfId="9213" xr:uid="{00000000-0005-0000-0000-0000EC230000}"/>
    <cellStyle name="Normal 2 50 5 8 3" xfId="9214" xr:uid="{00000000-0005-0000-0000-0000ED230000}"/>
    <cellStyle name="Normal 2 50 5 9" xfId="9215" xr:uid="{00000000-0005-0000-0000-0000EE230000}"/>
    <cellStyle name="Normal 2 50 5 9 2" xfId="9216" xr:uid="{00000000-0005-0000-0000-0000EF230000}"/>
    <cellStyle name="Normal 2 50 5 9 3" xfId="9217" xr:uid="{00000000-0005-0000-0000-0000F0230000}"/>
    <cellStyle name="Normal 2 50 6" xfId="9218" xr:uid="{00000000-0005-0000-0000-0000F1230000}"/>
    <cellStyle name="Normal 2 50 6 10" xfId="9219" xr:uid="{00000000-0005-0000-0000-0000F2230000}"/>
    <cellStyle name="Normal 2 50 6 10 2" xfId="9220" xr:uid="{00000000-0005-0000-0000-0000F3230000}"/>
    <cellStyle name="Normal 2 50 6 10 3" xfId="9221" xr:uid="{00000000-0005-0000-0000-0000F4230000}"/>
    <cellStyle name="Normal 2 50 6 11" xfId="9222" xr:uid="{00000000-0005-0000-0000-0000F5230000}"/>
    <cellStyle name="Normal 2 50 6 11 2" xfId="9223" xr:uid="{00000000-0005-0000-0000-0000F6230000}"/>
    <cellStyle name="Normal 2 50 6 11 3" xfId="9224" xr:uid="{00000000-0005-0000-0000-0000F7230000}"/>
    <cellStyle name="Normal 2 50 6 12" xfId="9225" xr:uid="{00000000-0005-0000-0000-0000F8230000}"/>
    <cellStyle name="Normal 2 50 6 12 2" xfId="9226" xr:uid="{00000000-0005-0000-0000-0000F9230000}"/>
    <cellStyle name="Normal 2 50 6 12 3" xfId="9227" xr:uid="{00000000-0005-0000-0000-0000FA230000}"/>
    <cellStyle name="Normal 2 50 6 13" xfId="9228" xr:uid="{00000000-0005-0000-0000-0000FB230000}"/>
    <cellStyle name="Normal 2 50 6 13 2" xfId="9229" xr:uid="{00000000-0005-0000-0000-0000FC230000}"/>
    <cellStyle name="Normal 2 50 6 13 3" xfId="9230" xr:uid="{00000000-0005-0000-0000-0000FD230000}"/>
    <cellStyle name="Normal 2 50 6 14" xfId="9231" xr:uid="{00000000-0005-0000-0000-0000FE230000}"/>
    <cellStyle name="Normal 2 50 6 14 2" xfId="9232" xr:uid="{00000000-0005-0000-0000-0000FF230000}"/>
    <cellStyle name="Normal 2 50 6 14 3" xfId="9233" xr:uid="{00000000-0005-0000-0000-000000240000}"/>
    <cellStyle name="Normal 2 50 6 15" xfId="9234" xr:uid="{00000000-0005-0000-0000-000001240000}"/>
    <cellStyle name="Normal 2 50 6 16" xfId="9235" xr:uid="{00000000-0005-0000-0000-000002240000}"/>
    <cellStyle name="Normal 2 50 6 2" xfId="9236" xr:uid="{00000000-0005-0000-0000-000003240000}"/>
    <cellStyle name="Normal 2 50 6 2 2" xfId="9237" xr:uid="{00000000-0005-0000-0000-000004240000}"/>
    <cellStyle name="Normal 2 50 6 2 3" xfId="9238" xr:uid="{00000000-0005-0000-0000-000005240000}"/>
    <cellStyle name="Normal 2 50 6 3" xfId="9239" xr:uid="{00000000-0005-0000-0000-000006240000}"/>
    <cellStyle name="Normal 2 50 6 3 2" xfId="9240" xr:uid="{00000000-0005-0000-0000-000007240000}"/>
    <cellStyle name="Normal 2 50 6 3 3" xfId="9241" xr:uid="{00000000-0005-0000-0000-000008240000}"/>
    <cellStyle name="Normal 2 50 6 4" xfId="9242" xr:uid="{00000000-0005-0000-0000-000009240000}"/>
    <cellStyle name="Normal 2 50 6 4 2" xfId="9243" xr:uid="{00000000-0005-0000-0000-00000A240000}"/>
    <cellStyle name="Normal 2 50 6 4 3" xfId="9244" xr:uid="{00000000-0005-0000-0000-00000B240000}"/>
    <cellStyle name="Normal 2 50 6 5" xfId="9245" xr:uid="{00000000-0005-0000-0000-00000C240000}"/>
    <cellStyle name="Normal 2 50 6 5 2" xfId="9246" xr:uid="{00000000-0005-0000-0000-00000D240000}"/>
    <cellStyle name="Normal 2 50 6 5 3" xfId="9247" xr:uid="{00000000-0005-0000-0000-00000E240000}"/>
    <cellStyle name="Normal 2 50 6 6" xfId="9248" xr:uid="{00000000-0005-0000-0000-00000F240000}"/>
    <cellStyle name="Normal 2 50 6 6 2" xfId="9249" xr:uid="{00000000-0005-0000-0000-000010240000}"/>
    <cellStyle name="Normal 2 50 6 6 3" xfId="9250" xr:uid="{00000000-0005-0000-0000-000011240000}"/>
    <cellStyle name="Normal 2 50 6 7" xfId="9251" xr:uid="{00000000-0005-0000-0000-000012240000}"/>
    <cellStyle name="Normal 2 50 6 7 2" xfId="9252" xr:uid="{00000000-0005-0000-0000-000013240000}"/>
    <cellStyle name="Normal 2 50 6 7 3" xfId="9253" xr:uid="{00000000-0005-0000-0000-000014240000}"/>
    <cellStyle name="Normal 2 50 6 8" xfId="9254" xr:uid="{00000000-0005-0000-0000-000015240000}"/>
    <cellStyle name="Normal 2 50 6 8 2" xfId="9255" xr:uid="{00000000-0005-0000-0000-000016240000}"/>
    <cellStyle name="Normal 2 50 6 8 3" xfId="9256" xr:uid="{00000000-0005-0000-0000-000017240000}"/>
    <cellStyle name="Normal 2 50 6 9" xfId="9257" xr:uid="{00000000-0005-0000-0000-000018240000}"/>
    <cellStyle name="Normal 2 50 6 9 2" xfId="9258" xr:uid="{00000000-0005-0000-0000-000019240000}"/>
    <cellStyle name="Normal 2 50 6 9 3" xfId="9259" xr:uid="{00000000-0005-0000-0000-00001A240000}"/>
    <cellStyle name="Normal 2 50 7" xfId="9260" xr:uid="{00000000-0005-0000-0000-00001B240000}"/>
    <cellStyle name="Normal 2 50 7 10" xfId="9261" xr:uid="{00000000-0005-0000-0000-00001C240000}"/>
    <cellStyle name="Normal 2 50 7 10 2" xfId="9262" xr:uid="{00000000-0005-0000-0000-00001D240000}"/>
    <cellStyle name="Normal 2 50 7 10 3" xfId="9263" xr:uid="{00000000-0005-0000-0000-00001E240000}"/>
    <cellStyle name="Normal 2 50 7 11" xfId="9264" xr:uid="{00000000-0005-0000-0000-00001F240000}"/>
    <cellStyle name="Normal 2 50 7 11 2" xfId="9265" xr:uid="{00000000-0005-0000-0000-000020240000}"/>
    <cellStyle name="Normal 2 50 7 11 3" xfId="9266" xr:uid="{00000000-0005-0000-0000-000021240000}"/>
    <cellStyle name="Normal 2 50 7 12" xfId="9267" xr:uid="{00000000-0005-0000-0000-000022240000}"/>
    <cellStyle name="Normal 2 50 7 12 2" xfId="9268" xr:uid="{00000000-0005-0000-0000-000023240000}"/>
    <cellStyle name="Normal 2 50 7 12 3" xfId="9269" xr:uid="{00000000-0005-0000-0000-000024240000}"/>
    <cellStyle name="Normal 2 50 7 13" xfId="9270" xr:uid="{00000000-0005-0000-0000-000025240000}"/>
    <cellStyle name="Normal 2 50 7 13 2" xfId="9271" xr:uid="{00000000-0005-0000-0000-000026240000}"/>
    <cellStyle name="Normal 2 50 7 13 3" xfId="9272" xr:uid="{00000000-0005-0000-0000-000027240000}"/>
    <cellStyle name="Normal 2 50 7 14" xfId="9273" xr:uid="{00000000-0005-0000-0000-000028240000}"/>
    <cellStyle name="Normal 2 50 7 14 2" xfId="9274" xr:uid="{00000000-0005-0000-0000-000029240000}"/>
    <cellStyle name="Normal 2 50 7 14 3" xfId="9275" xr:uid="{00000000-0005-0000-0000-00002A240000}"/>
    <cellStyle name="Normal 2 50 7 15" xfId="9276" xr:uid="{00000000-0005-0000-0000-00002B240000}"/>
    <cellStyle name="Normal 2 50 7 16" xfId="9277" xr:uid="{00000000-0005-0000-0000-00002C240000}"/>
    <cellStyle name="Normal 2 50 7 2" xfId="9278" xr:uid="{00000000-0005-0000-0000-00002D240000}"/>
    <cellStyle name="Normal 2 50 7 2 2" xfId="9279" xr:uid="{00000000-0005-0000-0000-00002E240000}"/>
    <cellStyle name="Normal 2 50 7 2 3" xfId="9280" xr:uid="{00000000-0005-0000-0000-00002F240000}"/>
    <cellStyle name="Normal 2 50 7 3" xfId="9281" xr:uid="{00000000-0005-0000-0000-000030240000}"/>
    <cellStyle name="Normal 2 50 7 3 2" xfId="9282" xr:uid="{00000000-0005-0000-0000-000031240000}"/>
    <cellStyle name="Normal 2 50 7 3 3" xfId="9283" xr:uid="{00000000-0005-0000-0000-000032240000}"/>
    <cellStyle name="Normal 2 50 7 4" xfId="9284" xr:uid="{00000000-0005-0000-0000-000033240000}"/>
    <cellStyle name="Normal 2 50 7 4 2" xfId="9285" xr:uid="{00000000-0005-0000-0000-000034240000}"/>
    <cellStyle name="Normal 2 50 7 4 3" xfId="9286" xr:uid="{00000000-0005-0000-0000-000035240000}"/>
    <cellStyle name="Normal 2 50 7 5" xfId="9287" xr:uid="{00000000-0005-0000-0000-000036240000}"/>
    <cellStyle name="Normal 2 50 7 5 2" xfId="9288" xr:uid="{00000000-0005-0000-0000-000037240000}"/>
    <cellStyle name="Normal 2 50 7 5 3" xfId="9289" xr:uid="{00000000-0005-0000-0000-000038240000}"/>
    <cellStyle name="Normal 2 50 7 6" xfId="9290" xr:uid="{00000000-0005-0000-0000-000039240000}"/>
    <cellStyle name="Normal 2 50 7 6 2" xfId="9291" xr:uid="{00000000-0005-0000-0000-00003A240000}"/>
    <cellStyle name="Normal 2 50 7 6 3" xfId="9292" xr:uid="{00000000-0005-0000-0000-00003B240000}"/>
    <cellStyle name="Normal 2 50 7 7" xfId="9293" xr:uid="{00000000-0005-0000-0000-00003C240000}"/>
    <cellStyle name="Normal 2 50 7 7 2" xfId="9294" xr:uid="{00000000-0005-0000-0000-00003D240000}"/>
    <cellStyle name="Normal 2 50 7 7 3" xfId="9295" xr:uid="{00000000-0005-0000-0000-00003E240000}"/>
    <cellStyle name="Normal 2 50 7 8" xfId="9296" xr:uid="{00000000-0005-0000-0000-00003F240000}"/>
    <cellStyle name="Normal 2 50 7 8 2" xfId="9297" xr:uid="{00000000-0005-0000-0000-000040240000}"/>
    <cellStyle name="Normal 2 50 7 8 3" xfId="9298" xr:uid="{00000000-0005-0000-0000-000041240000}"/>
    <cellStyle name="Normal 2 50 7 9" xfId="9299" xr:uid="{00000000-0005-0000-0000-000042240000}"/>
    <cellStyle name="Normal 2 50 7 9 2" xfId="9300" xr:uid="{00000000-0005-0000-0000-000043240000}"/>
    <cellStyle name="Normal 2 50 7 9 3" xfId="9301" xr:uid="{00000000-0005-0000-0000-000044240000}"/>
    <cellStyle name="Normal 2 50 8" xfId="9302" xr:uid="{00000000-0005-0000-0000-000045240000}"/>
    <cellStyle name="Normal 2 50 8 10" xfId="9303" xr:uid="{00000000-0005-0000-0000-000046240000}"/>
    <cellStyle name="Normal 2 50 8 10 2" xfId="9304" xr:uid="{00000000-0005-0000-0000-000047240000}"/>
    <cellStyle name="Normal 2 50 8 10 3" xfId="9305" xr:uid="{00000000-0005-0000-0000-000048240000}"/>
    <cellStyle name="Normal 2 50 8 11" xfId="9306" xr:uid="{00000000-0005-0000-0000-000049240000}"/>
    <cellStyle name="Normal 2 50 8 11 2" xfId="9307" xr:uid="{00000000-0005-0000-0000-00004A240000}"/>
    <cellStyle name="Normal 2 50 8 11 3" xfId="9308" xr:uid="{00000000-0005-0000-0000-00004B240000}"/>
    <cellStyle name="Normal 2 50 8 12" xfId="9309" xr:uid="{00000000-0005-0000-0000-00004C240000}"/>
    <cellStyle name="Normal 2 50 8 12 2" xfId="9310" xr:uid="{00000000-0005-0000-0000-00004D240000}"/>
    <cellStyle name="Normal 2 50 8 12 3" xfId="9311" xr:uid="{00000000-0005-0000-0000-00004E240000}"/>
    <cellStyle name="Normal 2 50 8 13" xfId="9312" xr:uid="{00000000-0005-0000-0000-00004F240000}"/>
    <cellStyle name="Normal 2 50 8 13 2" xfId="9313" xr:uid="{00000000-0005-0000-0000-000050240000}"/>
    <cellStyle name="Normal 2 50 8 13 3" xfId="9314" xr:uid="{00000000-0005-0000-0000-000051240000}"/>
    <cellStyle name="Normal 2 50 8 14" xfId="9315" xr:uid="{00000000-0005-0000-0000-000052240000}"/>
    <cellStyle name="Normal 2 50 8 14 2" xfId="9316" xr:uid="{00000000-0005-0000-0000-000053240000}"/>
    <cellStyle name="Normal 2 50 8 14 3" xfId="9317" xr:uid="{00000000-0005-0000-0000-000054240000}"/>
    <cellStyle name="Normal 2 50 8 15" xfId="9318" xr:uid="{00000000-0005-0000-0000-000055240000}"/>
    <cellStyle name="Normal 2 50 8 16" xfId="9319" xr:uid="{00000000-0005-0000-0000-000056240000}"/>
    <cellStyle name="Normal 2 50 8 2" xfId="9320" xr:uid="{00000000-0005-0000-0000-000057240000}"/>
    <cellStyle name="Normal 2 50 8 2 2" xfId="9321" xr:uid="{00000000-0005-0000-0000-000058240000}"/>
    <cellStyle name="Normal 2 50 8 2 3" xfId="9322" xr:uid="{00000000-0005-0000-0000-000059240000}"/>
    <cellStyle name="Normal 2 50 8 3" xfId="9323" xr:uid="{00000000-0005-0000-0000-00005A240000}"/>
    <cellStyle name="Normal 2 50 8 3 2" xfId="9324" xr:uid="{00000000-0005-0000-0000-00005B240000}"/>
    <cellStyle name="Normal 2 50 8 3 3" xfId="9325" xr:uid="{00000000-0005-0000-0000-00005C240000}"/>
    <cellStyle name="Normal 2 50 8 4" xfId="9326" xr:uid="{00000000-0005-0000-0000-00005D240000}"/>
    <cellStyle name="Normal 2 50 8 4 2" xfId="9327" xr:uid="{00000000-0005-0000-0000-00005E240000}"/>
    <cellStyle name="Normal 2 50 8 4 3" xfId="9328" xr:uid="{00000000-0005-0000-0000-00005F240000}"/>
    <cellStyle name="Normal 2 50 8 5" xfId="9329" xr:uid="{00000000-0005-0000-0000-000060240000}"/>
    <cellStyle name="Normal 2 50 8 5 2" xfId="9330" xr:uid="{00000000-0005-0000-0000-000061240000}"/>
    <cellStyle name="Normal 2 50 8 5 3" xfId="9331" xr:uid="{00000000-0005-0000-0000-000062240000}"/>
    <cellStyle name="Normal 2 50 8 6" xfId="9332" xr:uid="{00000000-0005-0000-0000-000063240000}"/>
    <cellStyle name="Normal 2 50 8 6 2" xfId="9333" xr:uid="{00000000-0005-0000-0000-000064240000}"/>
    <cellStyle name="Normal 2 50 8 6 3" xfId="9334" xr:uid="{00000000-0005-0000-0000-000065240000}"/>
    <cellStyle name="Normal 2 50 8 7" xfId="9335" xr:uid="{00000000-0005-0000-0000-000066240000}"/>
    <cellStyle name="Normal 2 50 8 7 2" xfId="9336" xr:uid="{00000000-0005-0000-0000-000067240000}"/>
    <cellStyle name="Normal 2 50 8 7 3" xfId="9337" xr:uid="{00000000-0005-0000-0000-000068240000}"/>
    <cellStyle name="Normal 2 50 8 8" xfId="9338" xr:uid="{00000000-0005-0000-0000-000069240000}"/>
    <cellStyle name="Normal 2 50 8 8 2" xfId="9339" xr:uid="{00000000-0005-0000-0000-00006A240000}"/>
    <cellStyle name="Normal 2 50 8 8 3" xfId="9340" xr:uid="{00000000-0005-0000-0000-00006B240000}"/>
    <cellStyle name="Normal 2 50 8 9" xfId="9341" xr:uid="{00000000-0005-0000-0000-00006C240000}"/>
    <cellStyle name="Normal 2 50 8 9 2" xfId="9342" xr:uid="{00000000-0005-0000-0000-00006D240000}"/>
    <cellStyle name="Normal 2 50 8 9 3" xfId="9343" xr:uid="{00000000-0005-0000-0000-00006E240000}"/>
    <cellStyle name="Normal 2 50 9" xfId="9344" xr:uid="{00000000-0005-0000-0000-00006F240000}"/>
    <cellStyle name="Normal 2 50 9 10" xfId="9345" xr:uid="{00000000-0005-0000-0000-000070240000}"/>
    <cellStyle name="Normal 2 50 9 10 2" xfId="9346" xr:uid="{00000000-0005-0000-0000-000071240000}"/>
    <cellStyle name="Normal 2 50 9 10 3" xfId="9347" xr:uid="{00000000-0005-0000-0000-000072240000}"/>
    <cellStyle name="Normal 2 50 9 11" xfId="9348" xr:uid="{00000000-0005-0000-0000-000073240000}"/>
    <cellStyle name="Normal 2 50 9 11 2" xfId="9349" xr:uid="{00000000-0005-0000-0000-000074240000}"/>
    <cellStyle name="Normal 2 50 9 11 3" xfId="9350" xr:uid="{00000000-0005-0000-0000-000075240000}"/>
    <cellStyle name="Normal 2 50 9 12" xfId="9351" xr:uid="{00000000-0005-0000-0000-000076240000}"/>
    <cellStyle name="Normal 2 50 9 12 2" xfId="9352" xr:uid="{00000000-0005-0000-0000-000077240000}"/>
    <cellStyle name="Normal 2 50 9 12 3" xfId="9353" xr:uid="{00000000-0005-0000-0000-000078240000}"/>
    <cellStyle name="Normal 2 50 9 13" xfId="9354" xr:uid="{00000000-0005-0000-0000-000079240000}"/>
    <cellStyle name="Normal 2 50 9 13 2" xfId="9355" xr:uid="{00000000-0005-0000-0000-00007A240000}"/>
    <cellStyle name="Normal 2 50 9 13 3" xfId="9356" xr:uid="{00000000-0005-0000-0000-00007B240000}"/>
    <cellStyle name="Normal 2 50 9 14" xfId="9357" xr:uid="{00000000-0005-0000-0000-00007C240000}"/>
    <cellStyle name="Normal 2 50 9 14 2" xfId="9358" xr:uid="{00000000-0005-0000-0000-00007D240000}"/>
    <cellStyle name="Normal 2 50 9 14 3" xfId="9359" xr:uid="{00000000-0005-0000-0000-00007E240000}"/>
    <cellStyle name="Normal 2 50 9 15" xfId="9360" xr:uid="{00000000-0005-0000-0000-00007F240000}"/>
    <cellStyle name="Normal 2 50 9 16" xfId="9361" xr:uid="{00000000-0005-0000-0000-000080240000}"/>
    <cellStyle name="Normal 2 50 9 2" xfId="9362" xr:uid="{00000000-0005-0000-0000-000081240000}"/>
    <cellStyle name="Normal 2 50 9 2 2" xfId="9363" xr:uid="{00000000-0005-0000-0000-000082240000}"/>
    <cellStyle name="Normal 2 50 9 2 3" xfId="9364" xr:uid="{00000000-0005-0000-0000-000083240000}"/>
    <cellStyle name="Normal 2 50 9 3" xfId="9365" xr:uid="{00000000-0005-0000-0000-000084240000}"/>
    <cellStyle name="Normal 2 50 9 3 2" xfId="9366" xr:uid="{00000000-0005-0000-0000-000085240000}"/>
    <cellStyle name="Normal 2 50 9 3 3" xfId="9367" xr:uid="{00000000-0005-0000-0000-000086240000}"/>
    <cellStyle name="Normal 2 50 9 4" xfId="9368" xr:uid="{00000000-0005-0000-0000-000087240000}"/>
    <cellStyle name="Normal 2 50 9 4 2" xfId="9369" xr:uid="{00000000-0005-0000-0000-000088240000}"/>
    <cellStyle name="Normal 2 50 9 4 3" xfId="9370" xr:uid="{00000000-0005-0000-0000-000089240000}"/>
    <cellStyle name="Normal 2 50 9 5" xfId="9371" xr:uid="{00000000-0005-0000-0000-00008A240000}"/>
    <cellStyle name="Normal 2 50 9 5 2" xfId="9372" xr:uid="{00000000-0005-0000-0000-00008B240000}"/>
    <cellStyle name="Normal 2 50 9 5 3" xfId="9373" xr:uid="{00000000-0005-0000-0000-00008C240000}"/>
    <cellStyle name="Normal 2 50 9 6" xfId="9374" xr:uid="{00000000-0005-0000-0000-00008D240000}"/>
    <cellStyle name="Normal 2 50 9 6 2" xfId="9375" xr:uid="{00000000-0005-0000-0000-00008E240000}"/>
    <cellStyle name="Normal 2 50 9 6 3" xfId="9376" xr:uid="{00000000-0005-0000-0000-00008F240000}"/>
    <cellStyle name="Normal 2 50 9 7" xfId="9377" xr:uid="{00000000-0005-0000-0000-000090240000}"/>
    <cellStyle name="Normal 2 50 9 7 2" xfId="9378" xr:uid="{00000000-0005-0000-0000-000091240000}"/>
    <cellStyle name="Normal 2 50 9 7 3" xfId="9379" xr:uid="{00000000-0005-0000-0000-000092240000}"/>
    <cellStyle name="Normal 2 50 9 8" xfId="9380" xr:uid="{00000000-0005-0000-0000-000093240000}"/>
    <cellStyle name="Normal 2 50 9 8 2" xfId="9381" xr:uid="{00000000-0005-0000-0000-000094240000}"/>
    <cellStyle name="Normal 2 50 9 8 3" xfId="9382" xr:uid="{00000000-0005-0000-0000-000095240000}"/>
    <cellStyle name="Normal 2 50 9 9" xfId="9383" xr:uid="{00000000-0005-0000-0000-000096240000}"/>
    <cellStyle name="Normal 2 50 9 9 2" xfId="9384" xr:uid="{00000000-0005-0000-0000-000097240000}"/>
    <cellStyle name="Normal 2 50 9 9 3" xfId="9385" xr:uid="{00000000-0005-0000-0000-000098240000}"/>
    <cellStyle name="Normal 2 51" xfId="9386" xr:uid="{00000000-0005-0000-0000-000099240000}"/>
    <cellStyle name="Normal 2 51 10" xfId="9387" xr:uid="{00000000-0005-0000-0000-00009A240000}"/>
    <cellStyle name="Normal 2 51 10 10" xfId="9388" xr:uid="{00000000-0005-0000-0000-00009B240000}"/>
    <cellStyle name="Normal 2 51 10 10 2" xfId="9389" xr:uid="{00000000-0005-0000-0000-00009C240000}"/>
    <cellStyle name="Normal 2 51 10 10 3" xfId="9390" xr:uid="{00000000-0005-0000-0000-00009D240000}"/>
    <cellStyle name="Normal 2 51 10 11" xfId="9391" xr:uid="{00000000-0005-0000-0000-00009E240000}"/>
    <cellStyle name="Normal 2 51 10 11 2" xfId="9392" xr:uid="{00000000-0005-0000-0000-00009F240000}"/>
    <cellStyle name="Normal 2 51 10 11 3" xfId="9393" xr:uid="{00000000-0005-0000-0000-0000A0240000}"/>
    <cellStyle name="Normal 2 51 10 12" xfId="9394" xr:uid="{00000000-0005-0000-0000-0000A1240000}"/>
    <cellStyle name="Normal 2 51 10 12 2" xfId="9395" xr:uid="{00000000-0005-0000-0000-0000A2240000}"/>
    <cellStyle name="Normal 2 51 10 12 3" xfId="9396" xr:uid="{00000000-0005-0000-0000-0000A3240000}"/>
    <cellStyle name="Normal 2 51 10 13" xfId="9397" xr:uid="{00000000-0005-0000-0000-0000A4240000}"/>
    <cellStyle name="Normal 2 51 10 13 2" xfId="9398" xr:uid="{00000000-0005-0000-0000-0000A5240000}"/>
    <cellStyle name="Normal 2 51 10 13 3" xfId="9399" xr:uid="{00000000-0005-0000-0000-0000A6240000}"/>
    <cellStyle name="Normal 2 51 10 14" xfId="9400" xr:uid="{00000000-0005-0000-0000-0000A7240000}"/>
    <cellStyle name="Normal 2 51 10 14 2" xfId="9401" xr:uid="{00000000-0005-0000-0000-0000A8240000}"/>
    <cellStyle name="Normal 2 51 10 14 3" xfId="9402" xr:uid="{00000000-0005-0000-0000-0000A9240000}"/>
    <cellStyle name="Normal 2 51 10 15" xfId="9403" xr:uid="{00000000-0005-0000-0000-0000AA240000}"/>
    <cellStyle name="Normal 2 51 10 16" xfId="9404" xr:uid="{00000000-0005-0000-0000-0000AB240000}"/>
    <cellStyle name="Normal 2 51 10 2" xfId="9405" xr:uid="{00000000-0005-0000-0000-0000AC240000}"/>
    <cellStyle name="Normal 2 51 10 2 2" xfId="9406" xr:uid="{00000000-0005-0000-0000-0000AD240000}"/>
    <cellStyle name="Normal 2 51 10 2 3" xfId="9407" xr:uid="{00000000-0005-0000-0000-0000AE240000}"/>
    <cellStyle name="Normal 2 51 10 3" xfId="9408" xr:uid="{00000000-0005-0000-0000-0000AF240000}"/>
    <cellStyle name="Normal 2 51 10 3 2" xfId="9409" xr:uid="{00000000-0005-0000-0000-0000B0240000}"/>
    <cellStyle name="Normal 2 51 10 3 3" xfId="9410" xr:uid="{00000000-0005-0000-0000-0000B1240000}"/>
    <cellStyle name="Normal 2 51 10 4" xfId="9411" xr:uid="{00000000-0005-0000-0000-0000B2240000}"/>
    <cellStyle name="Normal 2 51 10 4 2" xfId="9412" xr:uid="{00000000-0005-0000-0000-0000B3240000}"/>
    <cellStyle name="Normal 2 51 10 4 3" xfId="9413" xr:uid="{00000000-0005-0000-0000-0000B4240000}"/>
    <cellStyle name="Normal 2 51 10 5" xfId="9414" xr:uid="{00000000-0005-0000-0000-0000B5240000}"/>
    <cellStyle name="Normal 2 51 10 5 2" xfId="9415" xr:uid="{00000000-0005-0000-0000-0000B6240000}"/>
    <cellStyle name="Normal 2 51 10 5 3" xfId="9416" xr:uid="{00000000-0005-0000-0000-0000B7240000}"/>
    <cellStyle name="Normal 2 51 10 6" xfId="9417" xr:uid="{00000000-0005-0000-0000-0000B8240000}"/>
    <cellStyle name="Normal 2 51 10 6 2" xfId="9418" xr:uid="{00000000-0005-0000-0000-0000B9240000}"/>
    <cellStyle name="Normal 2 51 10 6 3" xfId="9419" xr:uid="{00000000-0005-0000-0000-0000BA240000}"/>
    <cellStyle name="Normal 2 51 10 7" xfId="9420" xr:uid="{00000000-0005-0000-0000-0000BB240000}"/>
    <cellStyle name="Normal 2 51 10 7 2" xfId="9421" xr:uid="{00000000-0005-0000-0000-0000BC240000}"/>
    <cellStyle name="Normal 2 51 10 7 3" xfId="9422" xr:uid="{00000000-0005-0000-0000-0000BD240000}"/>
    <cellStyle name="Normal 2 51 10 8" xfId="9423" xr:uid="{00000000-0005-0000-0000-0000BE240000}"/>
    <cellStyle name="Normal 2 51 10 8 2" xfId="9424" xr:uid="{00000000-0005-0000-0000-0000BF240000}"/>
    <cellStyle name="Normal 2 51 10 8 3" xfId="9425" xr:uid="{00000000-0005-0000-0000-0000C0240000}"/>
    <cellStyle name="Normal 2 51 10 9" xfId="9426" xr:uid="{00000000-0005-0000-0000-0000C1240000}"/>
    <cellStyle name="Normal 2 51 10 9 2" xfId="9427" xr:uid="{00000000-0005-0000-0000-0000C2240000}"/>
    <cellStyle name="Normal 2 51 10 9 3" xfId="9428" xr:uid="{00000000-0005-0000-0000-0000C3240000}"/>
    <cellStyle name="Normal 2 51 11" xfId="9429" xr:uid="{00000000-0005-0000-0000-0000C4240000}"/>
    <cellStyle name="Normal 2 51 11 2" xfId="9430" xr:uid="{00000000-0005-0000-0000-0000C5240000}"/>
    <cellStyle name="Normal 2 51 11 3" xfId="9431" xr:uid="{00000000-0005-0000-0000-0000C6240000}"/>
    <cellStyle name="Normal 2 51 12" xfId="9432" xr:uid="{00000000-0005-0000-0000-0000C7240000}"/>
    <cellStyle name="Normal 2 51 12 2" xfId="9433" xr:uid="{00000000-0005-0000-0000-0000C8240000}"/>
    <cellStyle name="Normal 2 51 12 3" xfId="9434" xr:uid="{00000000-0005-0000-0000-0000C9240000}"/>
    <cellStyle name="Normal 2 51 13" xfId="9435" xr:uid="{00000000-0005-0000-0000-0000CA240000}"/>
    <cellStyle name="Normal 2 51 13 2" xfId="9436" xr:uid="{00000000-0005-0000-0000-0000CB240000}"/>
    <cellStyle name="Normal 2 51 13 3" xfId="9437" xr:uid="{00000000-0005-0000-0000-0000CC240000}"/>
    <cellStyle name="Normal 2 51 14" xfId="9438" xr:uid="{00000000-0005-0000-0000-0000CD240000}"/>
    <cellStyle name="Normal 2 51 14 2" xfId="9439" xr:uid="{00000000-0005-0000-0000-0000CE240000}"/>
    <cellStyle name="Normal 2 51 14 3" xfId="9440" xr:uid="{00000000-0005-0000-0000-0000CF240000}"/>
    <cellStyle name="Normal 2 51 15" xfId="9441" xr:uid="{00000000-0005-0000-0000-0000D0240000}"/>
    <cellStyle name="Normal 2 51 15 2" xfId="9442" xr:uid="{00000000-0005-0000-0000-0000D1240000}"/>
    <cellStyle name="Normal 2 51 15 3" xfId="9443" xr:uid="{00000000-0005-0000-0000-0000D2240000}"/>
    <cellStyle name="Normal 2 51 16" xfId="9444" xr:uid="{00000000-0005-0000-0000-0000D3240000}"/>
    <cellStyle name="Normal 2 51 16 2" xfId="9445" xr:uid="{00000000-0005-0000-0000-0000D4240000}"/>
    <cellStyle name="Normal 2 51 16 3" xfId="9446" xr:uid="{00000000-0005-0000-0000-0000D5240000}"/>
    <cellStyle name="Normal 2 51 17" xfId="9447" xr:uid="{00000000-0005-0000-0000-0000D6240000}"/>
    <cellStyle name="Normal 2 51 17 2" xfId="9448" xr:uid="{00000000-0005-0000-0000-0000D7240000}"/>
    <cellStyle name="Normal 2 51 17 3" xfId="9449" xr:uid="{00000000-0005-0000-0000-0000D8240000}"/>
    <cellStyle name="Normal 2 51 18" xfId="9450" xr:uid="{00000000-0005-0000-0000-0000D9240000}"/>
    <cellStyle name="Normal 2 51 18 2" xfId="9451" xr:uid="{00000000-0005-0000-0000-0000DA240000}"/>
    <cellStyle name="Normal 2 51 18 3" xfId="9452" xr:uid="{00000000-0005-0000-0000-0000DB240000}"/>
    <cellStyle name="Normal 2 51 19" xfId="9453" xr:uid="{00000000-0005-0000-0000-0000DC240000}"/>
    <cellStyle name="Normal 2 51 19 2" xfId="9454" xr:uid="{00000000-0005-0000-0000-0000DD240000}"/>
    <cellStyle name="Normal 2 51 19 3" xfId="9455" xr:uid="{00000000-0005-0000-0000-0000DE240000}"/>
    <cellStyle name="Normal 2 51 2" xfId="9456" xr:uid="{00000000-0005-0000-0000-0000DF240000}"/>
    <cellStyle name="Normal 2 51 2 10" xfId="9457" xr:uid="{00000000-0005-0000-0000-0000E0240000}"/>
    <cellStyle name="Normal 2 51 2 10 2" xfId="9458" xr:uid="{00000000-0005-0000-0000-0000E1240000}"/>
    <cellStyle name="Normal 2 51 2 10 3" xfId="9459" xr:uid="{00000000-0005-0000-0000-0000E2240000}"/>
    <cellStyle name="Normal 2 51 2 11" xfId="9460" xr:uid="{00000000-0005-0000-0000-0000E3240000}"/>
    <cellStyle name="Normal 2 51 2 11 2" xfId="9461" xr:uid="{00000000-0005-0000-0000-0000E4240000}"/>
    <cellStyle name="Normal 2 51 2 11 3" xfId="9462" xr:uid="{00000000-0005-0000-0000-0000E5240000}"/>
    <cellStyle name="Normal 2 51 2 12" xfId="9463" xr:uid="{00000000-0005-0000-0000-0000E6240000}"/>
    <cellStyle name="Normal 2 51 2 12 2" xfId="9464" xr:uid="{00000000-0005-0000-0000-0000E7240000}"/>
    <cellStyle name="Normal 2 51 2 12 3" xfId="9465" xr:uid="{00000000-0005-0000-0000-0000E8240000}"/>
    <cellStyle name="Normal 2 51 2 13" xfId="9466" xr:uid="{00000000-0005-0000-0000-0000E9240000}"/>
    <cellStyle name="Normal 2 51 2 13 2" xfId="9467" xr:uid="{00000000-0005-0000-0000-0000EA240000}"/>
    <cellStyle name="Normal 2 51 2 13 3" xfId="9468" xr:uid="{00000000-0005-0000-0000-0000EB240000}"/>
    <cellStyle name="Normal 2 51 2 14" xfId="9469" xr:uid="{00000000-0005-0000-0000-0000EC240000}"/>
    <cellStyle name="Normal 2 51 2 14 2" xfId="9470" xr:uid="{00000000-0005-0000-0000-0000ED240000}"/>
    <cellStyle name="Normal 2 51 2 14 3" xfId="9471" xr:uid="{00000000-0005-0000-0000-0000EE240000}"/>
    <cellStyle name="Normal 2 51 2 15" xfId="9472" xr:uid="{00000000-0005-0000-0000-0000EF240000}"/>
    <cellStyle name="Normal 2 51 2 15 2" xfId="9473" xr:uid="{00000000-0005-0000-0000-0000F0240000}"/>
    <cellStyle name="Normal 2 51 2 15 3" xfId="9474" xr:uid="{00000000-0005-0000-0000-0000F1240000}"/>
    <cellStyle name="Normal 2 51 2 16" xfId="9475" xr:uid="{00000000-0005-0000-0000-0000F2240000}"/>
    <cellStyle name="Normal 2 51 2 17" xfId="9476" xr:uid="{00000000-0005-0000-0000-0000F3240000}"/>
    <cellStyle name="Normal 2 51 2 2" xfId="9477" xr:uid="{00000000-0005-0000-0000-0000F4240000}"/>
    <cellStyle name="Normal 2 51 2 2 10" xfId="9478" xr:uid="{00000000-0005-0000-0000-0000F5240000}"/>
    <cellStyle name="Normal 2 51 2 2 10 2" xfId="9479" xr:uid="{00000000-0005-0000-0000-0000F6240000}"/>
    <cellStyle name="Normal 2 51 2 2 10 3" xfId="9480" xr:uid="{00000000-0005-0000-0000-0000F7240000}"/>
    <cellStyle name="Normal 2 51 2 2 11" xfId="9481" xr:uid="{00000000-0005-0000-0000-0000F8240000}"/>
    <cellStyle name="Normal 2 51 2 2 11 2" xfId="9482" xr:uid="{00000000-0005-0000-0000-0000F9240000}"/>
    <cellStyle name="Normal 2 51 2 2 11 3" xfId="9483" xr:uid="{00000000-0005-0000-0000-0000FA240000}"/>
    <cellStyle name="Normal 2 51 2 2 12" xfId="9484" xr:uid="{00000000-0005-0000-0000-0000FB240000}"/>
    <cellStyle name="Normal 2 51 2 2 12 2" xfId="9485" xr:uid="{00000000-0005-0000-0000-0000FC240000}"/>
    <cellStyle name="Normal 2 51 2 2 12 3" xfId="9486" xr:uid="{00000000-0005-0000-0000-0000FD240000}"/>
    <cellStyle name="Normal 2 51 2 2 13" xfId="9487" xr:uid="{00000000-0005-0000-0000-0000FE240000}"/>
    <cellStyle name="Normal 2 51 2 2 13 2" xfId="9488" xr:uid="{00000000-0005-0000-0000-0000FF240000}"/>
    <cellStyle name="Normal 2 51 2 2 13 3" xfId="9489" xr:uid="{00000000-0005-0000-0000-000000250000}"/>
    <cellStyle name="Normal 2 51 2 2 14" xfId="9490" xr:uid="{00000000-0005-0000-0000-000001250000}"/>
    <cellStyle name="Normal 2 51 2 2 14 2" xfId="9491" xr:uid="{00000000-0005-0000-0000-000002250000}"/>
    <cellStyle name="Normal 2 51 2 2 14 3" xfId="9492" xr:uid="{00000000-0005-0000-0000-000003250000}"/>
    <cellStyle name="Normal 2 51 2 2 15" xfId="9493" xr:uid="{00000000-0005-0000-0000-000004250000}"/>
    <cellStyle name="Normal 2 51 2 2 16" xfId="9494" xr:uid="{00000000-0005-0000-0000-000005250000}"/>
    <cellStyle name="Normal 2 51 2 2 2" xfId="9495" xr:uid="{00000000-0005-0000-0000-000006250000}"/>
    <cellStyle name="Normal 2 51 2 2 2 2" xfId="9496" xr:uid="{00000000-0005-0000-0000-000007250000}"/>
    <cellStyle name="Normal 2 51 2 2 2 3" xfId="9497" xr:uid="{00000000-0005-0000-0000-000008250000}"/>
    <cellStyle name="Normal 2 51 2 2 3" xfId="9498" xr:uid="{00000000-0005-0000-0000-000009250000}"/>
    <cellStyle name="Normal 2 51 2 2 3 2" xfId="9499" xr:uid="{00000000-0005-0000-0000-00000A250000}"/>
    <cellStyle name="Normal 2 51 2 2 3 3" xfId="9500" xr:uid="{00000000-0005-0000-0000-00000B250000}"/>
    <cellStyle name="Normal 2 51 2 2 4" xfId="9501" xr:uid="{00000000-0005-0000-0000-00000C250000}"/>
    <cellStyle name="Normal 2 51 2 2 4 2" xfId="9502" xr:uid="{00000000-0005-0000-0000-00000D250000}"/>
    <cellStyle name="Normal 2 51 2 2 4 3" xfId="9503" xr:uid="{00000000-0005-0000-0000-00000E250000}"/>
    <cellStyle name="Normal 2 51 2 2 5" xfId="9504" xr:uid="{00000000-0005-0000-0000-00000F250000}"/>
    <cellStyle name="Normal 2 51 2 2 5 2" xfId="9505" xr:uid="{00000000-0005-0000-0000-000010250000}"/>
    <cellStyle name="Normal 2 51 2 2 5 3" xfId="9506" xr:uid="{00000000-0005-0000-0000-000011250000}"/>
    <cellStyle name="Normal 2 51 2 2 6" xfId="9507" xr:uid="{00000000-0005-0000-0000-000012250000}"/>
    <cellStyle name="Normal 2 51 2 2 6 2" xfId="9508" xr:uid="{00000000-0005-0000-0000-000013250000}"/>
    <cellStyle name="Normal 2 51 2 2 6 3" xfId="9509" xr:uid="{00000000-0005-0000-0000-000014250000}"/>
    <cellStyle name="Normal 2 51 2 2 7" xfId="9510" xr:uid="{00000000-0005-0000-0000-000015250000}"/>
    <cellStyle name="Normal 2 51 2 2 7 2" xfId="9511" xr:uid="{00000000-0005-0000-0000-000016250000}"/>
    <cellStyle name="Normal 2 51 2 2 7 3" xfId="9512" xr:uid="{00000000-0005-0000-0000-000017250000}"/>
    <cellStyle name="Normal 2 51 2 2 8" xfId="9513" xr:uid="{00000000-0005-0000-0000-000018250000}"/>
    <cellStyle name="Normal 2 51 2 2 8 2" xfId="9514" xr:uid="{00000000-0005-0000-0000-000019250000}"/>
    <cellStyle name="Normal 2 51 2 2 8 3" xfId="9515" xr:uid="{00000000-0005-0000-0000-00001A250000}"/>
    <cellStyle name="Normal 2 51 2 2 9" xfId="9516" xr:uid="{00000000-0005-0000-0000-00001B250000}"/>
    <cellStyle name="Normal 2 51 2 2 9 2" xfId="9517" xr:uid="{00000000-0005-0000-0000-00001C250000}"/>
    <cellStyle name="Normal 2 51 2 2 9 3" xfId="9518" xr:uid="{00000000-0005-0000-0000-00001D250000}"/>
    <cellStyle name="Normal 2 51 2 3" xfId="9519" xr:uid="{00000000-0005-0000-0000-00001E250000}"/>
    <cellStyle name="Normal 2 51 2 3 2" xfId="9520" xr:uid="{00000000-0005-0000-0000-00001F250000}"/>
    <cellStyle name="Normal 2 51 2 3 3" xfId="9521" xr:uid="{00000000-0005-0000-0000-000020250000}"/>
    <cellStyle name="Normal 2 51 2 4" xfId="9522" xr:uid="{00000000-0005-0000-0000-000021250000}"/>
    <cellStyle name="Normal 2 51 2 4 2" xfId="9523" xr:uid="{00000000-0005-0000-0000-000022250000}"/>
    <cellStyle name="Normal 2 51 2 4 3" xfId="9524" xr:uid="{00000000-0005-0000-0000-000023250000}"/>
    <cellStyle name="Normal 2 51 2 5" xfId="9525" xr:uid="{00000000-0005-0000-0000-000024250000}"/>
    <cellStyle name="Normal 2 51 2 5 2" xfId="9526" xr:uid="{00000000-0005-0000-0000-000025250000}"/>
    <cellStyle name="Normal 2 51 2 5 3" xfId="9527" xr:uid="{00000000-0005-0000-0000-000026250000}"/>
    <cellStyle name="Normal 2 51 2 6" xfId="9528" xr:uid="{00000000-0005-0000-0000-000027250000}"/>
    <cellStyle name="Normal 2 51 2 6 2" xfId="9529" xr:uid="{00000000-0005-0000-0000-000028250000}"/>
    <cellStyle name="Normal 2 51 2 6 3" xfId="9530" xr:uid="{00000000-0005-0000-0000-000029250000}"/>
    <cellStyle name="Normal 2 51 2 7" xfId="9531" xr:uid="{00000000-0005-0000-0000-00002A250000}"/>
    <cellStyle name="Normal 2 51 2 7 2" xfId="9532" xr:uid="{00000000-0005-0000-0000-00002B250000}"/>
    <cellStyle name="Normal 2 51 2 7 3" xfId="9533" xr:uid="{00000000-0005-0000-0000-00002C250000}"/>
    <cellStyle name="Normal 2 51 2 8" xfId="9534" xr:uid="{00000000-0005-0000-0000-00002D250000}"/>
    <cellStyle name="Normal 2 51 2 8 2" xfId="9535" xr:uid="{00000000-0005-0000-0000-00002E250000}"/>
    <cellStyle name="Normal 2 51 2 8 3" xfId="9536" xr:uid="{00000000-0005-0000-0000-00002F250000}"/>
    <cellStyle name="Normal 2 51 2 9" xfId="9537" xr:uid="{00000000-0005-0000-0000-000030250000}"/>
    <cellStyle name="Normal 2 51 2 9 2" xfId="9538" xr:uid="{00000000-0005-0000-0000-000031250000}"/>
    <cellStyle name="Normal 2 51 2 9 3" xfId="9539" xr:uid="{00000000-0005-0000-0000-000032250000}"/>
    <cellStyle name="Normal 2 51 20" xfId="9540" xr:uid="{00000000-0005-0000-0000-000033250000}"/>
    <cellStyle name="Normal 2 51 20 2" xfId="9541" xr:uid="{00000000-0005-0000-0000-000034250000}"/>
    <cellStyle name="Normal 2 51 20 3" xfId="9542" xr:uid="{00000000-0005-0000-0000-000035250000}"/>
    <cellStyle name="Normal 2 51 21" xfId="9543" xr:uid="{00000000-0005-0000-0000-000036250000}"/>
    <cellStyle name="Normal 2 51 21 2" xfId="9544" xr:uid="{00000000-0005-0000-0000-000037250000}"/>
    <cellStyle name="Normal 2 51 21 3" xfId="9545" xr:uid="{00000000-0005-0000-0000-000038250000}"/>
    <cellStyle name="Normal 2 51 22" xfId="9546" xr:uid="{00000000-0005-0000-0000-000039250000}"/>
    <cellStyle name="Normal 2 51 22 2" xfId="9547" xr:uid="{00000000-0005-0000-0000-00003A250000}"/>
    <cellStyle name="Normal 2 51 22 3" xfId="9548" xr:uid="{00000000-0005-0000-0000-00003B250000}"/>
    <cellStyle name="Normal 2 51 23" xfId="9549" xr:uid="{00000000-0005-0000-0000-00003C250000}"/>
    <cellStyle name="Normal 2 51 23 2" xfId="9550" xr:uid="{00000000-0005-0000-0000-00003D250000}"/>
    <cellStyle name="Normal 2 51 23 3" xfId="9551" xr:uid="{00000000-0005-0000-0000-00003E250000}"/>
    <cellStyle name="Normal 2 51 24" xfId="9552" xr:uid="{00000000-0005-0000-0000-00003F250000}"/>
    <cellStyle name="Normal 2 51 25" xfId="9553" xr:uid="{00000000-0005-0000-0000-000040250000}"/>
    <cellStyle name="Normal 2 51 3" xfId="9554" xr:uid="{00000000-0005-0000-0000-000041250000}"/>
    <cellStyle name="Normal 2 51 3 10" xfId="9555" xr:uid="{00000000-0005-0000-0000-000042250000}"/>
    <cellStyle name="Normal 2 51 3 10 2" xfId="9556" xr:uid="{00000000-0005-0000-0000-000043250000}"/>
    <cellStyle name="Normal 2 51 3 10 3" xfId="9557" xr:uid="{00000000-0005-0000-0000-000044250000}"/>
    <cellStyle name="Normal 2 51 3 11" xfId="9558" xr:uid="{00000000-0005-0000-0000-000045250000}"/>
    <cellStyle name="Normal 2 51 3 11 2" xfId="9559" xr:uid="{00000000-0005-0000-0000-000046250000}"/>
    <cellStyle name="Normal 2 51 3 11 3" xfId="9560" xr:uid="{00000000-0005-0000-0000-000047250000}"/>
    <cellStyle name="Normal 2 51 3 12" xfId="9561" xr:uid="{00000000-0005-0000-0000-000048250000}"/>
    <cellStyle name="Normal 2 51 3 12 2" xfId="9562" xr:uid="{00000000-0005-0000-0000-000049250000}"/>
    <cellStyle name="Normal 2 51 3 12 3" xfId="9563" xr:uid="{00000000-0005-0000-0000-00004A250000}"/>
    <cellStyle name="Normal 2 51 3 13" xfId="9564" xr:uid="{00000000-0005-0000-0000-00004B250000}"/>
    <cellStyle name="Normal 2 51 3 13 2" xfId="9565" xr:uid="{00000000-0005-0000-0000-00004C250000}"/>
    <cellStyle name="Normal 2 51 3 13 3" xfId="9566" xr:uid="{00000000-0005-0000-0000-00004D250000}"/>
    <cellStyle name="Normal 2 51 3 14" xfId="9567" xr:uid="{00000000-0005-0000-0000-00004E250000}"/>
    <cellStyle name="Normal 2 51 3 14 2" xfId="9568" xr:uid="{00000000-0005-0000-0000-00004F250000}"/>
    <cellStyle name="Normal 2 51 3 14 3" xfId="9569" xr:uid="{00000000-0005-0000-0000-000050250000}"/>
    <cellStyle name="Normal 2 51 3 15" xfId="9570" xr:uid="{00000000-0005-0000-0000-000051250000}"/>
    <cellStyle name="Normal 2 51 3 15 2" xfId="9571" xr:uid="{00000000-0005-0000-0000-000052250000}"/>
    <cellStyle name="Normal 2 51 3 15 3" xfId="9572" xr:uid="{00000000-0005-0000-0000-000053250000}"/>
    <cellStyle name="Normal 2 51 3 16" xfId="9573" xr:uid="{00000000-0005-0000-0000-000054250000}"/>
    <cellStyle name="Normal 2 51 3 17" xfId="9574" xr:uid="{00000000-0005-0000-0000-000055250000}"/>
    <cellStyle name="Normal 2 51 3 2" xfId="9575" xr:uid="{00000000-0005-0000-0000-000056250000}"/>
    <cellStyle name="Normal 2 51 3 2 10" xfId="9576" xr:uid="{00000000-0005-0000-0000-000057250000}"/>
    <cellStyle name="Normal 2 51 3 2 10 2" xfId="9577" xr:uid="{00000000-0005-0000-0000-000058250000}"/>
    <cellStyle name="Normal 2 51 3 2 10 3" xfId="9578" xr:uid="{00000000-0005-0000-0000-000059250000}"/>
    <cellStyle name="Normal 2 51 3 2 11" xfId="9579" xr:uid="{00000000-0005-0000-0000-00005A250000}"/>
    <cellStyle name="Normal 2 51 3 2 11 2" xfId="9580" xr:uid="{00000000-0005-0000-0000-00005B250000}"/>
    <cellStyle name="Normal 2 51 3 2 11 3" xfId="9581" xr:uid="{00000000-0005-0000-0000-00005C250000}"/>
    <cellStyle name="Normal 2 51 3 2 12" xfId="9582" xr:uid="{00000000-0005-0000-0000-00005D250000}"/>
    <cellStyle name="Normal 2 51 3 2 12 2" xfId="9583" xr:uid="{00000000-0005-0000-0000-00005E250000}"/>
    <cellStyle name="Normal 2 51 3 2 12 3" xfId="9584" xr:uid="{00000000-0005-0000-0000-00005F250000}"/>
    <cellStyle name="Normal 2 51 3 2 13" xfId="9585" xr:uid="{00000000-0005-0000-0000-000060250000}"/>
    <cellStyle name="Normal 2 51 3 2 13 2" xfId="9586" xr:uid="{00000000-0005-0000-0000-000061250000}"/>
    <cellStyle name="Normal 2 51 3 2 13 3" xfId="9587" xr:uid="{00000000-0005-0000-0000-000062250000}"/>
    <cellStyle name="Normal 2 51 3 2 14" xfId="9588" xr:uid="{00000000-0005-0000-0000-000063250000}"/>
    <cellStyle name="Normal 2 51 3 2 14 2" xfId="9589" xr:uid="{00000000-0005-0000-0000-000064250000}"/>
    <cellStyle name="Normal 2 51 3 2 14 3" xfId="9590" xr:uid="{00000000-0005-0000-0000-000065250000}"/>
    <cellStyle name="Normal 2 51 3 2 15" xfId="9591" xr:uid="{00000000-0005-0000-0000-000066250000}"/>
    <cellStyle name="Normal 2 51 3 2 16" xfId="9592" xr:uid="{00000000-0005-0000-0000-000067250000}"/>
    <cellStyle name="Normal 2 51 3 2 2" xfId="9593" xr:uid="{00000000-0005-0000-0000-000068250000}"/>
    <cellStyle name="Normal 2 51 3 2 2 2" xfId="9594" xr:uid="{00000000-0005-0000-0000-000069250000}"/>
    <cellStyle name="Normal 2 51 3 2 2 3" xfId="9595" xr:uid="{00000000-0005-0000-0000-00006A250000}"/>
    <cellStyle name="Normal 2 51 3 2 3" xfId="9596" xr:uid="{00000000-0005-0000-0000-00006B250000}"/>
    <cellStyle name="Normal 2 51 3 2 3 2" xfId="9597" xr:uid="{00000000-0005-0000-0000-00006C250000}"/>
    <cellStyle name="Normal 2 51 3 2 3 3" xfId="9598" xr:uid="{00000000-0005-0000-0000-00006D250000}"/>
    <cellStyle name="Normal 2 51 3 2 4" xfId="9599" xr:uid="{00000000-0005-0000-0000-00006E250000}"/>
    <cellStyle name="Normal 2 51 3 2 4 2" xfId="9600" xr:uid="{00000000-0005-0000-0000-00006F250000}"/>
    <cellStyle name="Normal 2 51 3 2 4 3" xfId="9601" xr:uid="{00000000-0005-0000-0000-000070250000}"/>
    <cellStyle name="Normal 2 51 3 2 5" xfId="9602" xr:uid="{00000000-0005-0000-0000-000071250000}"/>
    <cellStyle name="Normal 2 51 3 2 5 2" xfId="9603" xr:uid="{00000000-0005-0000-0000-000072250000}"/>
    <cellStyle name="Normal 2 51 3 2 5 3" xfId="9604" xr:uid="{00000000-0005-0000-0000-000073250000}"/>
    <cellStyle name="Normal 2 51 3 2 6" xfId="9605" xr:uid="{00000000-0005-0000-0000-000074250000}"/>
    <cellStyle name="Normal 2 51 3 2 6 2" xfId="9606" xr:uid="{00000000-0005-0000-0000-000075250000}"/>
    <cellStyle name="Normal 2 51 3 2 6 3" xfId="9607" xr:uid="{00000000-0005-0000-0000-000076250000}"/>
    <cellStyle name="Normal 2 51 3 2 7" xfId="9608" xr:uid="{00000000-0005-0000-0000-000077250000}"/>
    <cellStyle name="Normal 2 51 3 2 7 2" xfId="9609" xr:uid="{00000000-0005-0000-0000-000078250000}"/>
    <cellStyle name="Normal 2 51 3 2 7 3" xfId="9610" xr:uid="{00000000-0005-0000-0000-000079250000}"/>
    <cellStyle name="Normal 2 51 3 2 8" xfId="9611" xr:uid="{00000000-0005-0000-0000-00007A250000}"/>
    <cellStyle name="Normal 2 51 3 2 8 2" xfId="9612" xr:uid="{00000000-0005-0000-0000-00007B250000}"/>
    <cellStyle name="Normal 2 51 3 2 8 3" xfId="9613" xr:uid="{00000000-0005-0000-0000-00007C250000}"/>
    <cellStyle name="Normal 2 51 3 2 9" xfId="9614" xr:uid="{00000000-0005-0000-0000-00007D250000}"/>
    <cellStyle name="Normal 2 51 3 2 9 2" xfId="9615" xr:uid="{00000000-0005-0000-0000-00007E250000}"/>
    <cellStyle name="Normal 2 51 3 2 9 3" xfId="9616" xr:uid="{00000000-0005-0000-0000-00007F250000}"/>
    <cellStyle name="Normal 2 51 3 3" xfId="9617" xr:uid="{00000000-0005-0000-0000-000080250000}"/>
    <cellStyle name="Normal 2 51 3 3 2" xfId="9618" xr:uid="{00000000-0005-0000-0000-000081250000}"/>
    <cellStyle name="Normal 2 51 3 3 3" xfId="9619" xr:uid="{00000000-0005-0000-0000-000082250000}"/>
    <cellStyle name="Normal 2 51 3 4" xfId="9620" xr:uid="{00000000-0005-0000-0000-000083250000}"/>
    <cellStyle name="Normal 2 51 3 4 2" xfId="9621" xr:uid="{00000000-0005-0000-0000-000084250000}"/>
    <cellStyle name="Normal 2 51 3 4 3" xfId="9622" xr:uid="{00000000-0005-0000-0000-000085250000}"/>
    <cellStyle name="Normal 2 51 3 5" xfId="9623" xr:uid="{00000000-0005-0000-0000-000086250000}"/>
    <cellStyle name="Normal 2 51 3 5 2" xfId="9624" xr:uid="{00000000-0005-0000-0000-000087250000}"/>
    <cellStyle name="Normal 2 51 3 5 3" xfId="9625" xr:uid="{00000000-0005-0000-0000-000088250000}"/>
    <cellStyle name="Normal 2 51 3 6" xfId="9626" xr:uid="{00000000-0005-0000-0000-000089250000}"/>
    <cellStyle name="Normal 2 51 3 6 2" xfId="9627" xr:uid="{00000000-0005-0000-0000-00008A250000}"/>
    <cellStyle name="Normal 2 51 3 6 3" xfId="9628" xr:uid="{00000000-0005-0000-0000-00008B250000}"/>
    <cellStyle name="Normal 2 51 3 7" xfId="9629" xr:uid="{00000000-0005-0000-0000-00008C250000}"/>
    <cellStyle name="Normal 2 51 3 7 2" xfId="9630" xr:uid="{00000000-0005-0000-0000-00008D250000}"/>
    <cellStyle name="Normal 2 51 3 7 3" xfId="9631" xr:uid="{00000000-0005-0000-0000-00008E250000}"/>
    <cellStyle name="Normal 2 51 3 8" xfId="9632" xr:uid="{00000000-0005-0000-0000-00008F250000}"/>
    <cellStyle name="Normal 2 51 3 8 2" xfId="9633" xr:uid="{00000000-0005-0000-0000-000090250000}"/>
    <cellStyle name="Normal 2 51 3 8 3" xfId="9634" xr:uid="{00000000-0005-0000-0000-000091250000}"/>
    <cellStyle name="Normal 2 51 3 9" xfId="9635" xr:uid="{00000000-0005-0000-0000-000092250000}"/>
    <cellStyle name="Normal 2 51 3 9 2" xfId="9636" xr:uid="{00000000-0005-0000-0000-000093250000}"/>
    <cellStyle name="Normal 2 51 3 9 3" xfId="9637" xr:uid="{00000000-0005-0000-0000-000094250000}"/>
    <cellStyle name="Normal 2 51 4" xfId="9638" xr:uid="{00000000-0005-0000-0000-000095250000}"/>
    <cellStyle name="Normal 2 51 4 10" xfId="9639" xr:uid="{00000000-0005-0000-0000-000096250000}"/>
    <cellStyle name="Normal 2 51 4 10 2" xfId="9640" xr:uid="{00000000-0005-0000-0000-000097250000}"/>
    <cellStyle name="Normal 2 51 4 10 3" xfId="9641" xr:uid="{00000000-0005-0000-0000-000098250000}"/>
    <cellStyle name="Normal 2 51 4 11" xfId="9642" xr:uid="{00000000-0005-0000-0000-000099250000}"/>
    <cellStyle name="Normal 2 51 4 11 2" xfId="9643" xr:uid="{00000000-0005-0000-0000-00009A250000}"/>
    <cellStyle name="Normal 2 51 4 11 3" xfId="9644" xr:uid="{00000000-0005-0000-0000-00009B250000}"/>
    <cellStyle name="Normal 2 51 4 12" xfId="9645" xr:uid="{00000000-0005-0000-0000-00009C250000}"/>
    <cellStyle name="Normal 2 51 4 12 2" xfId="9646" xr:uid="{00000000-0005-0000-0000-00009D250000}"/>
    <cellStyle name="Normal 2 51 4 12 3" xfId="9647" xr:uid="{00000000-0005-0000-0000-00009E250000}"/>
    <cellStyle name="Normal 2 51 4 13" xfId="9648" xr:uid="{00000000-0005-0000-0000-00009F250000}"/>
    <cellStyle name="Normal 2 51 4 13 2" xfId="9649" xr:uid="{00000000-0005-0000-0000-0000A0250000}"/>
    <cellStyle name="Normal 2 51 4 13 3" xfId="9650" xr:uid="{00000000-0005-0000-0000-0000A1250000}"/>
    <cellStyle name="Normal 2 51 4 14" xfId="9651" xr:uid="{00000000-0005-0000-0000-0000A2250000}"/>
    <cellStyle name="Normal 2 51 4 14 2" xfId="9652" xr:uid="{00000000-0005-0000-0000-0000A3250000}"/>
    <cellStyle name="Normal 2 51 4 14 3" xfId="9653" xr:uid="{00000000-0005-0000-0000-0000A4250000}"/>
    <cellStyle name="Normal 2 51 4 15" xfId="9654" xr:uid="{00000000-0005-0000-0000-0000A5250000}"/>
    <cellStyle name="Normal 2 51 4 15 2" xfId="9655" xr:uid="{00000000-0005-0000-0000-0000A6250000}"/>
    <cellStyle name="Normal 2 51 4 15 3" xfId="9656" xr:uid="{00000000-0005-0000-0000-0000A7250000}"/>
    <cellStyle name="Normal 2 51 4 16" xfId="9657" xr:uid="{00000000-0005-0000-0000-0000A8250000}"/>
    <cellStyle name="Normal 2 51 4 17" xfId="9658" xr:uid="{00000000-0005-0000-0000-0000A9250000}"/>
    <cellStyle name="Normal 2 51 4 2" xfId="9659" xr:uid="{00000000-0005-0000-0000-0000AA250000}"/>
    <cellStyle name="Normal 2 51 4 2 10" xfId="9660" xr:uid="{00000000-0005-0000-0000-0000AB250000}"/>
    <cellStyle name="Normal 2 51 4 2 10 2" xfId="9661" xr:uid="{00000000-0005-0000-0000-0000AC250000}"/>
    <cellStyle name="Normal 2 51 4 2 10 3" xfId="9662" xr:uid="{00000000-0005-0000-0000-0000AD250000}"/>
    <cellStyle name="Normal 2 51 4 2 11" xfId="9663" xr:uid="{00000000-0005-0000-0000-0000AE250000}"/>
    <cellStyle name="Normal 2 51 4 2 11 2" xfId="9664" xr:uid="{00000000-0005-0000-0000-0000AF250000}"/>
    <cellStyle name="Normal 2 51 4 2 11 3" xfId="9665" xr:uid="{00000000-0005-0000-0000-0000B0250000}"/>
    <cellStyle name="Normal 2 51 4 2 12" xfId="9666" xr:uid="{00000000-0005-0000-0000-0000B1250000}"/>
    <cellStyle name="Normal 2 51 4 2 12 2" xfId="9667" xr:uid="{00000000-0005-0000-0000-0000B2250000}"/>
    <cellStyle name="Normal 2 51 4 2 12 3" xfId="9668" xr:uid="{00000000-0005-0000-0000-0000B3250000}"/>
    <cellStyle name="Normal 2 51 4 2 13" xfId="9669" xr:uid="{00000000-0005-0000-0000-0000B4250000}"/>
    <cellStyle name="Normal 2 51 4 2 13 2" xfId="9670" xr:uid="{00000000-0005-0000-0000-0000B5250000}"/>
    <cellStyle name="Normal 2 51 4 2 13 3" xfId="9671" xr:uid="{00000000-0005-0000-0000-0000B6250000}"/>
    <cellStyle name="Normal 2 51 4 2 14" xfId="9672" xr:uid="{00000000-0005-0000-0000-0000B7250000}"/>
    <cellStyle name="Normal 2 51 4 2 14 2" xfId="9673" xr:uid="{00000000-0005-0000-0000-0000B8250000}"/>
    <cellStyle name="Normal 2 51 4 2 14 3" xfId="9674" xr:uid="{00000000-0005-0000-0000-0000B9250000}"/>
    <cellStyle name="Normal 2 51 4 2 15" xfId="9675" xr:uid="{00000000-0005-0000-0000-0000BA250000}"/>
    <cellStyle name="Normal 2 51 4 2 16" xfId="9676" xr:uid="{00000000-0005-0000-0000-0000BB250000}"/>
    <cellStyle name="Normal 2 51 4 2 2" xfId="9677" xr:uid="{00000000-0005-0000-0000-0000BC250000}"/>
    <cellStyle name="Normal 2 51 4 2 2 2" xfId="9678" xr:uid="{00000000-0005-0000-0000-0000BD250000}"/>
    <cellStyle name="Normal 2 51 4 2 2 3" xfId="9679" xr:uid="{00000000-0005-0000-0000-0000BE250000}"/>
    <cellStyle name="Normal 2 51 4 2 3" xfId="9680" xr:uid="{00000000-0005-0000-0000-0000BF250000}"/>
    <cellStyle name="Normal 2 51 4 2 3 2" xfId="9681" xr:uid="{00000000-0005-0000-0000-0000C0250000}"/>
    <cellStyle name="Normal 2 51 4 2 3 3" xfId="9682" xr:uid="{00000000-0005-0000-0000-0000C1250000}"/>
    <cellStyle name="Normal 2 51 4 2 4" xfId="9683" xr:uid="{00000000-0005-0000-0000-0000C2250000}"/>
    <cellStyle name="Normal 2 51 4 2 4 2" xfId="9684" xr:uid="{00000000-0005-0000-0000-0000C3250000}"/>
    <cellStyle name="Normal 2 51 4 2 4 3" xfId="9685" xr:uid="{00000000-0005-0000-0000-0000C4250000}"/>
    <cellStyle name="Normal 2 51 4 2 5" xfId="9686" xr:uid="{00000000-0005-0000-0000-0000C5250000}"/>
    <cellStyle name="Normal 2 51 4 2 5 2" xfId="9687" xr:uid="{00000000-0005-0000-0000-0000C6250000}"/>
    <cellStyle name="Normal 2 51 4 2 5 3" xfId="9688" xr:uid="{00000000-0005-0000-0000-0000C7250000}"/>
    <cellStyle name="Normal 2 51 4 2 6" xfId="9689" xr:uid="{00000000-0005-0000-0000-0000C8250000}"/>
    <cellStyle name="Normal 2 51 4 2 6 2" xfId="9690" xr:uid="{00000000-0005-0000-0000-0000C9250000}"/>
    <cellStyle name="Normal 2 51 4 2 6 3" xfId="9691" xr:uid="{00000000-0005-0000-0000-0000CA250000}"/>
    <cellStyle name="Normal 2 51 4 2 7" xfId="9692" xr:uid="{00000000-0005-0000-0000-0000CB250000}"/>
    <cellStyle name="Normal 2 51 4 2 7 2" xfId="9693" xr:uid="{00000000-0005-0000-0000-0000CC250000}"/>
    <cellStyle name="Normal 2 51 4 2 7 3" xfId="9694" xr:uid="{00000000-0005-0000-0000-0000CD250000}"/>
    <cellStyle name="Normal 2 51 4 2 8" xfId="9695" xr:uid="{00000000-0005-0000-0000-0000CE250000}"/>
    <cellStyle name="Normal 2 51 4 2 8 2" xfId="9696" xr:uid="{00000000-0005-0000-0000-0000CF250000}"/>
    <cellStyle name="Normal 2 51 4 2 8 3" xfId="9697" xr:uid="{00000000-0005-0000-0000-0000D0250000}"/>
    <cellStyle name="Normal 2 51 4 2 9" xfId="9698" xr:uid="{00000000-0005-0000-0000-0000D1250000}"/>
    <cellStyle name="Normal 2 51 4 2 9 2" xfId="9699" xr:uid="{00000000-0005-0000-0000-0000D2250000}"/>
    <cellStyle name="Normal 2 51 4 2 9 3" xfId="9700" xr:uid="{00000000-0005-0000-0000-0000D3250000}"/>
    <cellStyle name="Normal 2 51 4 3" xfId="9701" xr:uid="{00000000-0005-0000-0000-0000D4250000}"/>
    <cellStyle name="Normal 2 51 4 3 2" xfId="9702" xr:uid="{00000000-0005-0000-0000-0000D5250000}"/>
    <cellStyle name="Normal 2 51 4 3 3" xfId="9703" xr:uid="{00000000-0005-0000-0000-0000D6250000}"/>
    <cellStyle name="Normal 2 51 4 4" xfId="9704" xr:uid="{00000000-0005-0000-0000-0000D7250000}"/>
    <cellStyle name="Normal 2 51 4 4 2" xfId="9705" xr:uid="{00000000-0005-0000-0000-0000D8250000}"/>
    <cellStyle name="Normal 2 51 4 4 3" xfId="9706" xr:uid="{00000000-0005-0000-0000-0000D9250000}"/>
    <cellStyle name="Normal 2 51 4 5" xfId="9707" xr:uid="{00000000-0005-0000-0000-0000DA250000}"/>
    <cellStyle name="Normal 2 51 4 5 2" xfId="9708" xr:uid="{00000000-0005-0000-0000-0000DB250000}"/>
    <cellStyle name="Normal 2 51 4 5 3" xfId="9709" xr:uid="{00000000-0005-0000-0000-0000DC250000}"/>
    <cellStyle name="Normal 2 51 4 6" xfId="9710" xr:uid="{00000000-0005-0000-0000-0000DD250000}"/>
    <cellStyle name="Normal 2 51 4 6 2" xfId="9711" xr:uid="{00000000-0005-0000-0000-0000DE250000}"/>
    <cellStyle name="Normal 2 51 4 6 3" xfId="9712" xr:uid="{00000000-0005-0000-0000-0000DF250000}"/>
    <cellStyle name="Normal 2 51 4 7" xfId="9713" xr:uid="{00000000-0005-0000-0000-0000E0250000}"/>
    <cellStyle name="Normal 2 51 4 7 2" xfId="9714" xr:uid="{00000000-0005-0000-0000-0000E1250000}"/>
    <cellStyle name="Normal 2 51 4 7 3" xfId="9715" xr:uid="{00000000-0005-0000-0000-0000E2250000}"/>
    <cellStyle name="Normal 2 51 4 8" xfId="9716" xr:uid="{00000000-0005-0000-0000-0000E3250000}"/>
    <cellStyle name="Normal 2 51 4 8 2" xfId="9717" xr:uid="{00000000-0005-0000-0000-0000E4250000}"/>
    <cellStyle name="Normal 2 51 4 8 3" xfId="9718" xr:uid="{00000000-0005-0000-0000-0000E5250000}"/>
    <cellStyle name="Normal 2 51 4 9" xfId="9719" xr:uid="{00000000-0005-0000-0000-0000E6250000}"/>
    <cellStyle name="Normal 2 51 4 9 2" xfId="9720" xr:uid="{00000000-0005-0000-0000-0000E7250000}"/>
    <cellStyle name="Normal 2 51 4 9 3" xfId="9721" xr:uid="{00000000-0005-0000-0000-0000E8250000}"/>
    <cellStyle name="Normal 2 51 5" xfId="9722" xr:uid="{00000000-0005-0000-0000-0000E9250000}"/>
    <cellStyle name="Normal 2 51 5 10" xfId="9723" xr:uid="{00000000-0005-0000-0000-0000EA250000}"/>
    <cellStyle name="Normal 2 51 5 10 2" xfId="9724" xr:uid="{00000000-0005-0000-0000-0000EB250000}"/>
    <cellStyle name="Normal 2 51 5 10 3" xfId="9725" xr:uid="{00000000-0005-0000-0000-0000EC250000}"/>
    <cellStyle name="Normal 2 51 5 11" xfId="9726" xr:uid="{00000000-0005-0000-0000-0000ED250000}"/>
    <cellStyle name="Normal 2 51 5 11 2" xfId="9727" xr:uid="{00000000-0005-0000-0000-0000EE250000}"/>
    <cellStyle name="Normal 2 51 5 11 3" xfId="9728" xr:uid="{00000000-0005-0000-0000-0000EF250000}"/>
    <cellStyle name="Normal 2 51 5 12" xfId="9729" xr:uid="{00000000-0005-0000-0000-0000F0250000}"/>
    <cellStyle name="Normal 2 51 5 12 2" xfId="9730" xr:uid="{00000000-0005-0000-0000-0000F1250000}"/>
    <cellStyle name="Normal 2 51 5 12 3" xfId="9731" xr:uid="{00000000-0005-0000-0000-0000F2250000}"/>
    <cellStyle name="Normal 2 51 5 13" xfId="9732" xr:uid="{00000000-0005-0000-0000-0000F3250000}"/>
    <cellStyle name="Normal 2 51 5 13 2" xfId="9733" xr:uid="{00000000-0005-0000-0000-0000F4250000}"/>
    <cellStyle name="Normal 2 51 5 13 3" xfId="9734" xr:uid="{00000000-0005-0000-0000-0000F5250000}"/>
    <cellStyle name="Normal 2 51 5 14" xfId="9735" xr:uid="{00000000-0005-0000-0000-0000F6250000}"/>
    <cellStyle name="Normal 2 51 5 14 2" xfId="9736" xr:uid="{00000000-0005-0000-0000-0000F7250000}"/>
    <cellStyle name="Normal 2 51 5 14 3" xfId="9737" xr:uid="{00000000-0005-0000-0000-0000F8250000}"/>
    <cellStyle name="Normal 2 51 5 15" xfId="9738" xr:uid="{00000000-0005-0000-0000-0000F9250000}"/>
    <cellStyle name="Normal 2 51 5 16" xfId="9739" xr:uid="{00000000-0005-0000-0000-0000FA250000}"/>
    <cellStyle name="Normal 2 51 5 2" xfId="9740" xr:uid="{00000000-0005-0000-0000-0000FB250000}"/>
    <cellStyle name="Normal 2 51 5 2 2" xfId="9741" xr:uid="{00000000-0005-0000-0000-0000FC250000}"/>
    <cellStyle name="Normal 2 51 5 2 3" xfId="9742" xr:uid="{00000000-0005-0000-0000-0000FD250000}"/>
    <cellStyle name="Normal 2 51 5 3" xfId="9743" xr:uid="{00000000-0005-0000-0000-0000FE250000}"/>
    <cellStyle name="Normal 2 51 5 3 2" xfId="9744" xr:uid="{00000000-0005-0000-0000-0000FF250000}"/>
    <cellStyle name="Normal 2 51 5 3 3" xfId="9745" xr:uid="{00000000-0005-0000-0000-000000260000}"/>
    <cellStyle name="Normal 2 51 5 4" xfId="9746" xr:uid="{00000000-0005-0000-0000-000001260000}"/>
    <cellStyle name="Normal 2 51 5 4 2" xfId="9747" xr:uid="{00000000-0005-0000-0000-000002260000}"/>
    <cellStyle name="Normal 2 51 5 4 3" xfId="9748" xr:uid="{00000000-0005-0000-0000-000003260000}"/>
    <cellStyle name="Normal 2 51 5 5" xfId="9749" xr:uid="{00000000-0005-0000-0000-000004260000}"/>
    <cellStyle name="Normal 2 51 5 5 2" xfId="9750" xr:uid="{00000000-0005-0000-0000-000005260000}"/>
    <cellStyle name="Normal 2 51 5 5 3" xfId="9751" xr:uid="{00000000-0005-0000-0000-000006260000}"/>
    <cellStyle name="Normal 2 51 5 6" xfId="9752" xr:uid="{00000000-0005-0000-0000-000007260000}"/>
    <cellStyle name="Normal 2 51 5 6 2" xfId="9753" xr:uid="{00000000-0005-0000-0000-000008260000}"/>
    <cellStyle name="Normal 2 51 5 6 3" xfId="9754" xr:uid="{00000000-0005-0000-0000-000009260000}"/>
    <cellStyle name="Normal 2 51 5 7" xfId="9755" xr:uid="{00000000-0005-0000-0000-00000A260000}"/>
    <cellStyle name="Normal 2 51 5 7 2" xfId="9756" xr:uid="{00000000-0005-0000-0000-00000B260000}"/>
    <cellStyle name="Normal 2 51 5 7 3" xfId="9757" xr:uid="{00000000-0005-0000-0000-00000C260000}"/>
    <cellStyle name="Normal 2 51 5 8" xfId="9758" xr:uid="{00000000-0005-0000-0000-00000D260000}"/>
    <cellStyle name="Normal 2 51 5 8 2" xfId="9759" xr:uid="{00000000-0005-0000-0000-00000E260000}"/>
    <cellStyle name="Normal 2 51 5 8 3" xfId="9760" xr:uid="{00000000-0005-0000-0000-00000F260000}"/>
    <cellStyle name="Normal 2 51 5 9" xfId="9761" xr:uid="{00000000-0005-0000-0000-000010260000}"/>
    <cellStyle name="Normal 2 51 5 9 2" xfId="9762" xr:uid="{00000000-0005-0000-0000-000011260000}"/>
    <cellStyle name="Normal 2 51 5 9 3" xfId="9763" xr:uid="{00000000-0005-0000-0000-000012260000}"/>
    <cellStyle name="Normal 2 51 6" xfId="9764" xr:uid="{00000000-0005-0000-0000-000013260000}"/>
    <cellStyle name="Normal 2 51 6 10" xfId="9765" xr:uid="{00000000-0005-0000-0000-000014260000}"/>
    <cellStyle name="Normal 2 51 6 10 2" xfId="9766" xr:uid="{00000000-0005-0000-0000-000015260000}"/>
    <cellStyle name="Normal 2 51 6 10 3" xfId="9767" xr:uid="{00000000-0005-0000-0000-000016260000}"/>
    <cellStyle name="Normal 2 51 6 11" xfId="9768" xr:uid="{00000000-0005-0000-0000-000017260000}"/>
    <cellStyle name="Normal 2 51 6 11 2" xfId="9769" xr:uid="{00000000-0005-0000-0000-000018260000}"/>
    <cellStyle name="Normal 2 51 6 11 3" xfId="9770" xr:uid="{00000000-0005-0000-0000-000019260000}"/>
    <cellStyle name="Normal 2 51 6 12" xfId="9771" xr:uid="{00000000-0005-0000-0000-00001A260000}"/>
    <cellStyle name="Normal 2 51 6 12 2" xfId="9772" xr:uid="{00000000-0005-0000-0000-00001B260000}"/>
    <cellStyle name="Normal 2 51 6 12 3" xfId="9773" xr:uid="{00000000-0005-0000-0000-00001C260000}"/>
    <cellStyle name="Normal 2 51 6 13" xfId="9774" xr:uid="{00000000-0005-0000-0000-00001D260000}"/>
    <cellStyle name="Normal 2 51 6 13 2" xfId="9775" xr:uid="{00000000-0005-0000-0000-00001E260000}"/>
    <cellStyle name="Normal 2 51 6 13 3" xfId="9776" xr:uid="{00000000-0005-0000-0000-00001F260000}"/>
    <cellStyle name="Normal 2 51 6 14" xfId="9777" xr:uid="{00000000-0005-0000-0000-000020260000}"/>
    <cellStyle name="Normal 2 51 6 14 2" xfId="9778" xr:uid="{00000000-0005-0000-0000-000021260000}"/>
    <cellStyle name="Normal 2 51 6 14 3" xfId="9779" xr:uid="{00000000-0005-0000-0000-000022260000}"/>
    <cellStyle name="Normal 2 51 6 15" xfId="9780" xr:uid="{00000000-0005-0000-0000-000023260000}"/>
    <cellStyle name="Normal 2 51 6 16" xfId="9781" xr:uid="{00000000-0005-0000-0000-000024260000}"/>
    <cellStyle name="Normal 2 51 6 2" xfId="9782" xr:uid="{00000000-0005-0000-0000-000025260000}"/>
    <cellStyle name="Normal 2 51 6 2 2" xfId="9783" xr:uid="{00000000-0005-0000-0000-000026260000}"/>
    <cellStyle name="Normal 2 51 6 2 3" xfId="9784" xr:uid="{00000000-0005-0000-0000-000027260000}"/>
    <cellStyle name="Normal 2 51 6 3" xfId="9785" xr:uid="{00000000-0005-0000-0000-000028260000}"/>
    <cellStyle name="Normal 2 51 6 3 2" xfId="9786" xr:uid="{00000000-0005-0000-0000-000029260000}"/>
    <cellStyle name="Normal 2 51 6 3 3" xfId="9787" xr:uid="{00000000-0005-0000-0000-00002A260000}"/>
    <cellStyle name="Normal 2 51 6 4" xfId="9788" xr:uid="{00000000-0005-0000-0000-00002B260000}"/>
    <cellStyle name="Normal 2 51 6 4 2" xfId="9789" xr:uid="{00000000-0005-0000-0000-00002C260000}"/>
    <cellStyle name="Normal 2 51 6 4 3" xfId="9790" xr:uid="{00000000-0005-0000-0000-00002D260000}"/>
    <cellStyle name="Normal 2 51 6 5" xfId="9791" xr:uid="{00000000-0005-0000-0000-00002E260000}"/>
    <cellStyle name="Normal 2 51 6 5 2" xfId="9792" xr:uid="{00000000-0005-0000-0000-00002F260000}"/>
    <cellStyle name="Normal 2 51 6 5 3" xfId="9793" xr:uid="{00000000-0005-0000-0000-000030260000}"/>
    <cellStyle name="Normal 2 51 6 6" xfId="9794" xr:uid="{00000000-0005-0000-0000-000031260000}"/>
    <cellStyle name="Normal 2 51 6 6 2" xfId="9795" xr:uid="{00000000-0005-0000-0000-000032260000}"/>
    <cellStyle name="Normal 2 51 6 6 3" xfId="9796" xr:uid="{00000000-0005-0000-0000-000033260000}"/>
    <cellStyle name="Normal 2 51 6 7" xfId="9797" xr:uid="{00000000-0005-0000-0000-000034260000}"/>
    <cellStyle name="Normal 2 51 6 7 2" xfId="9798" xr:uid="{00000000-0005-0000-0000-000035260000}"/>
    <cellStyle name="Normal 2 51 6 7 3" xfId="9799" xr:uid="{00000000-0005-0000-0000-000036260000}"/>
    <cellStyle name="Normal 2 51 6 8" xfId="9800" xr:uid="{00000000-0005-0000-0000-000037260000}"/>
    <cellStyle name="Normal 2 51 6 8 2" xfId="9801" xr:uid="{00000000-0005-0000-0000-000038260000}"/>
    <cellStyle name="Normal 2 51 6 8 3" xfId="9802" xr:uid="{00000000-0005-0000-0000-000039260000}"/>
    <cellStyle name="Normal 2 51 6 9" xfId="9803" xr:uid="{00000000-0005-0000-0000-00003A260000}"/>
    <cellStyle name="Normal 2 51 6 9 2" xfId="9804" xr:uid="{00000000-0005-0000-0000-00003B260000}"/>
    <cellStyle name="Normal 2 51 6 9 3" xfId="9805" xr:uid="{00000000-0005-0000-0000-00003C260000}"/>
    <cellStyle name="Normal 2 51 7" xfId="9806" xr:uid="{00000000-0005-0000-0000-00003D260000}"/>
    <cellStyle name="Normal 2 51 7 10" xfId="9807" xr:uid="{00000000-0005-0000-0000-00003E260000}"/>
    <cellStyle name="Normal 2 51 7 10 2" xfId="9808" xr:uid="{00000000-0005-0000-0000-00003F260000}"/>
    <cellStyle name="Normal 2 51 7 10 3" xfId="9809" xr:uid="{00000000-0005-0000-0000-000040260000}"/>
    <cellStyle name="Normal 2 51 7 11" xfId="9810" xr:uid="{00000000-0005-0000-0000-000041260000}"/>
    <cellStyle name="Normal 2 51 7 11 2" xfId="9811" xr:uid="{00000000-0005-0000-0000-000042260000}"/>
    <cellStyle name="Normal 2 51 7 11 3" xfId="9812" xr:uid="{00000000-0005-0000-0000-000043260000}"/>
    <cellStyle name="Normal 2 51 7 12" xfId="9813" xr:uid="{00000000-0005-0000-0000-000044260000}"/>
    <cellStyle name="Normal 2 51 7 12 2" xfId="9814" xr:uid="{00000000-0005-0000-0000-000045260000}"/>
    <cellStyle name="Normal 2 51 7 12 3" xfId="9815" xr:uid="{00000000-0005-0000-0000-000046260000}"/>
    <cellStyle name="Normal 2 51 7 13" xfId="9816" xr:uid="{00000000-0005-0000-0000-000047260000}"/>
    <cellStyle name="Normal 2 51 7 13 2" xfId="9817" xr:uid="{00000000-0005-0000-0000-000048260000}"/>
    <cellStyle name="Normal 2 51 7 13 3" xfId="9818" xr:uid="{00000000-0005-0000-0000-000049260000}"/>
    <cellStyle name="Normal 2 51 7 14" xfId="9819" xr:uid="{00000000-0005-0000-0000-00004A260000}"/>
    <cellStyle name="Normal 2 51 7 14 2" xfId="9820" xr:uid="{00000000-0005-0000-0000-00004B260000}"/>
    <cellStyle name="Normal 2 51 7 14 3" xfId="9821" xr:uid="{00000000-0005-0000-0000-00004C260000}"/>
    <cellStyle name="Normal 2 51 7 15" xfId="9822" xr:uid="{00000000-0005-0000-0000-00004D260000}"/>
    <cellStyle name="Normal 2 51 7 16" xfId="9823" xr:uid="{00000000-0005-0000-0000-00004E260000}"/>
    <cellStyle name="Normal 2 51 7 2" xfId="9824" xr:uid="{00000000-0005-0000-0000-00004F260000}"/>
    <cellStyle name="Normal 2 51 7 2 2" xfId="9825" xr:uid="{00000000-0005-0000-0000-000050260000}"/>
    <cellStyle name="Normal 2 51 7 2 3" xfId="9826" xr:uid="{00000000-0005-0000-0000-000051260000}"/>
    <cellStyle name="Normal 2 51 7 3" xfId="9827" xr:uid="{00000000-0005-0000-0000-000052260000}"/>
    <cellStyle name="Normal 2 51 7 3 2" xfId="9828" xr:uid="{00000000-0005-0000-0000-000053260000}"/>
    <cellStyle name="Normal 2 51 7 3 3" xfId="9829" xr:uid="{00000000-0005-0000-0000-000054260000}"/>
    <cellStyle name="Normal 2 51 7 4" xfId="9830" xr:uid="{00000000-0005-0000-0000-000055260000}"/>
    <cellStyle name="Normal 2 51 7 4 2" xfId="9831" xr:uid="{00000000-0005-0000-0000-000056260000}"/>
    <cellStyle name="Normal 2 51 7 4 3" xfId="9832" xr:uid="{00000000-0005-0000-0000-000057260000}"/>
    <cellStyle name="Normal 2 51 7 5" xfId="9833" xr:uid="{00000000-0005-0000-0000-000058260000}"/>
    <cellStyle name="Normal 2 51 7 5 2" xfId="9834" xr:uid="{00000000-0005-0000-0000-000059260000}"/>
    <cellStyle name="Normal 2 51 7 5 3" xfId="9835" xr:uid="{00000000-0005-0000-0000-00005A260000}"/>
    <cellStyle name="Normal 2 51 7 6" xfId="9836" xr:uid="{00000000-0005-0000-0000-00005B260000}"/>
    <cellStyle name="Normal 2 51 7 6 2" xfId="9837" xr:uid="{00000000-0005-0000-0000-00005C260000}"/>
    <cellStyle name="Normal 2 51 7 6 3" xfId="9838" xr:uid="{00000000-0005-0000-0000-00005D260000}"/>
    <cellStyle name="Normal 2 51 7 7" xfId="9839" xr:uid="{00000000-0005-0000-0000-00005E260000}"/>
    <cellStyle name="Normal 2 51 7 7 2" xfId="9840" xr:uid="{00000000-0005-0000-0000-00005F260000}"/>
    <cellStyle name="Normal 2 51 7 7 3" xfId="9841" xr:uid="{00000000-0005-0000-0000-000060260000}"/>
    <cellStyle name="Normal 2 51 7 8" xfId="9842" xr:uid="{00000000-0005-0000-0000-000061260000}"/>
    <cellStyle name="Normal 2 51 7 8 2" xfId="9843" xr:uid="{00000000-0005-0000-0000-000062260000}"/>
    <cellStyle name="Normal 2 51 7 8 3" xfId="9844" xr:uid="{00000000-0005-0000-0000-000063260000}"/>
    <cellStyle name="Normal 2 51 7 9" xfId="9845" xr:uid="{00000000-0005-0000-0000-000064260000}"/>
    <cellStyle name="Normal 2 51 7 9 2" xfId="9846" xr:uid="{00000000-0005-0000-0000-000065260000}"/>
    <cellStyle name="Normal 2 51 7 9 3" xfId="9847" xr:uid="{00000000-0005-0000-0000-000066260000}"/>
    <cellStyle name="Normal 2 51 8" xfId="9848" xr:uid="{00000000-0005-0000-0000-000067260000}"/>
    <cellStyle name="Normal 2 51 8 10" xfId="9849" xr:uid="{00000000-0005-0000-0000-000068260000}"/>
    <cellStyle name="Normal 2 51 8 10 2" xfId="9850" xr:uid="{00000000-0005-0000-0000-000069260000}"/>
    <cellStyle name="Normal 2 51 8 10 3" xfId="9851" xr:uid="{00000000-0005-0000-0000-00006A260000}"/>
    <cellStyle name="Normal 2 51 8 11" xfId="9852" xr:uid="{00000000-0005-0000-0000-00006B260000}"/>
    <cellStyle name="Normal 2 51 8 11 2" xfId="9853" xr:uid="{00000000-0005-0000-0000-00006C260000}"/>
    <cellStyle name="Normal 2 51 8 11 3" xfId="9854" xr:uid="{00000000-0005-0000-0000-00006D260000}"/>
    <cellStyle name="Normal 2 51 8 12" xfId="9855" xr:uid="{00000000-0005-0000-0000-00006E260000}"/>
    <cellStyle name="Normal 2 51 8 12 2" xfId="9856" xr:uid="{00000000-0005-0000-0000-00006F260000}"/>
    <cellStyle name="Normal 2 51 8 12 3" xfId="9857" xr:uid="{00000000-0005-0000-0000-000070260000}"/>
    <cellStyle name="Normal 2 51 8 13" xfId="9858" xr:uid="{00000000-0005-0000-0000-000071260000}"/>
    <cellStyle name="Normal 2 51 8 13 2" xfId="9859" xr:uid="{00000000-0005-0000-0000-000072260000}"/>
    <cellStyle name="Normal 2 51 8 13 3" xfId="9860" xr:uid="{00000000-0005-0000-0000-000073260000}"/>
    <cellStyle name="Normal 2 51 8 14" xfId="9861" xr:uid="{00000000-0005-0000-0000-000074260000}"/>
    <cellStyle name="Normal 2 51 8 14 2" xfId="9862" xr:uid="{00000000-0005-0000-0000-000075260000}"/>
    <cellStyle name="Normal 2 51 8 14 3" xfId="9863" xr:uid="{00000000-0005-0000-0000-000076260000}"/>
    <cellStyle name="Normal 2 51 8 15" xfId="9864" xr:uid="{00000000-0005-0000-0000-000077260000}"/>
    <cellStyle name="Normal 2 51 8 16" xfId="9865" xr:uid="{00000000-0005-0000-0000-000078260000}"/>
    <cellStyle name="Normal 2 51 8 2" xfId="9866" xr:uid="{00000000-0005-0000-0000-000079260000}"/>
    <cellStyle name="Normal 2 51 8 2 2" xfId="9867" xr:uid="{00000000-0005-0000-0000-00007A260000}"/>
    <cellStyle name="Normal 2 51 8 2 3" xfId="9868" xr:uid="{00000000-0005-0000-0000-00007B260000}"/>
    <cellStyle name="Normal 2 51 8 3" xfId="9869" xr:uid="{00000000-0005-0000-0000-00007C260000}"/>
    <cellStyle name="Normal 2 51 8 3 2" xfId="9870" xr:uid="{00000000-0005-0000-0000-00007D260000}"/>
    <cellStyle name="Normal 2 51 8 3 3" xfId="9871" xr:uid="{00000000-0005-0000-0000-00007E260000}"/>
    <cellStyle name="Normal 2 51 8 4" xfId="9872" xr:uid="{00000000-0005-0000-0000-00007F260000}"/>
    <cellStyle name="Normal 2 51 8 4 2" xfId="9873" xr:uid="{00000000-0005-0000-0000-000080260000}"/>
    <cellStyle name="Normal 2 51 8 4 3" xfId="9874" xr:uid="{00000000-0005-0000-0000-000081260000}"/>
    <cellStyle name="Normal 2 51 8 5" xfId="9875" xr:uid="{00000000-0005-0000-0000-000082260000}"/>
    <cellStyle name="Normal 2 51 8 5 2" xfId="9876" xr:uid="{00000000-0005-0000-0000-000083260000}"/>
    <cellStyle name="Normal 2 51 8 5 3" xfId="9877" xr:uid="{00000000-0005-0000-0000-000084260000}"/>
    <cellStyle name="Normal 2 51 8 6" xfId="9878" xr:uid="{00000000-0005-0000-0000-000085260000}"/>
    <cellStyle name="Normal 2 51 8 6 2" xfId="9879" xr:uid="{00000000-0005-0000-0000-000086260000}"/>
    <cellStyle name="Normal 2 51 8 6 3" xfId="9880" xr:uid="{00000000-0005-0000-0000-000087260000}"/>
    <cellStyle name="Normal 2 51 8 7" xfId="9881" xr:uid="{00000000-0005-0000-0000-000088260000}"/>
    <cellStyle name="Normal 2 51 8 7 2" xfId="9882" xr:uid="{00000000-0005-0000-0000-000089260000}"/>
    <cellStyle name="Normal 2 51 8 7 3" xfId="9883" xr:uid="{00000000-0005-0000-0000-00008A260000}"/>
    <cellStyle name="Normal 2 51 8 8" xfId="9884" xr:uid="{00000000-0005-0000-0000-00008B260000}"/>
    <cellStyle name="Normal 2 51 8 8 2" xfId="9885" xr:uid="{00000000-0005-0000-0000-00008C260000}"/>
    <cellStyle name="Normal 2 51 8 8 3" xfId="9886" xr:uid="{00000000-0005-0000-0000-00008D260000}"/>
    <cellStyle name="Normal 2 51 8 9" xfId="9887" xr:uid="{00000000-0005-0000-0000-00008E260000}"/>
    <cellStyle name="Normal 2 51 8 9 2" xfId="9888" xr:uid="{00000000-0005-0000-0000-00008F260000}"/>
    <cellStyle name="Normal 2 51 8 9 3" xfId="9889" xr:uid="{00000000-0005-0000-0000-000090260000}"/>
    <cellStyle name="Normal 2 51 9" xfId="9890" xr:uid="{00000000-0005-0000-0000-000091260000}"/>
    <cellStyle name="Normal 2 51 9 10" xfId="9891" xr:uid="{00000000-0005-0000-0000-000092260000}"/>
    <cellStyle name="Normal 2 51 9 10 2" xfId="9892" xr:uid="{00000000-0005-0000-0000-000093260000}"/>
    <cellStyle name="Normal 2 51 9 10 3" xfId="9893" xr:uid="{00000000-0005-0000-0000-000094260000}"/>
    <cellStyle name="Normal 2 51 9 11" xfId="9894" xr:uid="{00000000-0005-0000-0000-000095260000}"/>
    <cellStyle name="Normal 2 51 9 11 2" xfId="9895" xr:uid="{00000000-0005-0000-0000-000096260000}"/>
    <cellStyle name="Normal 2 51 9 11 3" xfId="9896" xr:uid="{00000000-0005-0000-0000-000097260000}"/>
    <cellStyle name="Normal 2 51 9 12" xfId="9897" xr:uid="{00000000-0005-0000-0000-000098260000}"/>
    <cellStyle name="Normal 2 51 9 12 2" xfId="9898" xr:uid="{00000000-0005-0000-0000-000099260000}"/>
    <cellStyle name="Normal 2 51 9 12 3" xfId="9899" xr:uid="{00000000-0005-0000-0000-00009A260000}"/>
    <cellStyle name="Normal 2 51 9 13" xfId="9900" xr:uid="{00000000-0005-0000-0000-00009B260000}"/>
    <cellStyle name="Normal 2 51 9 13 2" xfId="9901" xr:uid="{00000000-0005-0000-0000-00009C260000}"/>
    <cellStyle name="Normal 2 51 9 13 3" xfId="9902" xr:uid="{00000000-0005-0000-0000-00009D260000}"/>
    <cellStyle name="Normal 2 51 9 14" xfId="9903" xr:uid="{00000000-0005-0000-0000-00009E260000}"/>
    <cellStyle name="Normal 2 51 9 14 2" xfId="9904" xr:uid="{00000000-0005-0000-0000-00009F260000}"/>
    <cellStyle name="Normal 2 51 9 14 3" xfId="9905" xr:uid="{00000000-0005-0000-0000-0000A0260000}"/>
    <cellStyle name="Normal 2 51 9 15" xfId="9906" xr:uid="{00000000-0005-0000-0000-0000A1260000}"/>
    <cellStyle name="Normal 2 51 9 16" xfId="9907" xr:uid="{00000000-0005-0000-0000-0000A2260000}"/>
    <cellStyle name="Normal 2 51 9 2" xfId="9908" xr:uid="{00000000-0005-0000-0000-0000A3260000}"/>
    <cellStyle name="Normal 2 51 9 2 2" xfId="9909" xr:uid="{00000000-0005-0000-0000-0000A4260000}"/>
    <cellStyle name="Normal 2 51 9 2 3" xfId="9910" xr:uid="{00000000-0005-0000-0000-0000A5260000}"/>
    <cellStyle name="Normal 2 51 9 3" xfId="9911" xr:uid="{00000000-0005-0000-0000-0000A6260000}"/>
    <cellStyle name="Normal 2 51 9 3 2" xfId="9912" xr:uid="{00000000-0005-0000-0000-0000A7260000}"/>
    <cellStyle name="Normal 2 51 9 3 3" xfId="9913" xr:uid="{00000000-0005-0000-0000-0000A8260000}"/>
    <cellStyle name="Normal 2 51 9 4" xfId="9914" xr:uid="{00000000-0005-0000-0000-0000A9260000}"/>
    <cellStyle name="Normal 2 51 9 4 2" xfId="9915" xr:uid="{00000000-0005-0000-0000-0000AA260000}"/>
    <cellStyle name="Normal 2 51 9 4 3" xfId="9916" xr:uid="{00000000-0005-0000-0000-0000AB260000}"/>
    <cellStyle name="Normal 2 51 9 5" xfId="9917" xr:uid="{00000000-0005-0000-0000-0000AC260000}"/>
    <cellStyle name="Normal 2 51 9 5 2" xfId="9918" xr:uid="{00000000-0005-0000-0000-0000AD260000}"/>
    <cellStyle name="Normal 2 51 9 5 3" xfId="9919" xr:uid="{00000000-0005-0000-0000-0000AE260000}"/>
    <cellStyle name="Normal 2 51 9 6" xfId="9920" xr:uid="{00000000-0005-0000-0000-0000AF260000}"/>
    <cellStyle name="Normal 2 51 9 6 2" xfId="9921" xr:uid="{00000000-0005-0000-0000-0000B0260000}"/>
    <cellStyle name="Normal 2 51 9 6 3" xfId="9922" xr:uid="{00000000-0005-0000-0000-0000B1260000}"/>
    <cellStyle name="Normal 2 51 9 7" xfId="9923" xr:uid="{00000000-0005-0000-0000-0000B2260000}"/>
    <cellStyle name="Normal 2 51 9 7 2" xfId="9924" xr:uid="{00000000-0005-0000-0000-0000B3260000}"/>
    <cellStyle name="Normal 2 51 9 7 3" xfId="9925" xr:uid="{00000000-0005-0000-0000-0000B4260000}"/>
    <cellStyle name="Normal 2 51 9 8" xfId="9926" xr:uid="{00000000-0005-0000-0000-0000B5260000}"/>
    <cellStyle name="Normal 2 51 9 8 2" xfId="9927" xr:uid="{00000000-0005-0000-0000-0000B6260000}"/>
    <cellStyle name="Normal 2 51 9 8 3" xfId="9928" xr:uid="{00000000-0005-0000-0000-0000B7260000}"/>
    <cellStyle name="Normal 2 51 9 9" xfId="9929" xr:uid="{00000000-0005-0000-0000-0000B8260000}"/>
    <cellStyle name="Normal 2 51 9 9 2" xfId="9930" xr:uid="{00000000-0005-0000-0000-0000B9260000}"/>
    <cellStyle name="Normal 2 51 9 9 3" xfId="9931" xr:uid="{00000000-0005-0000-0000-0000BA260000}"/>
    <cellStyle name="Normal 2 52" xfId="9932" xr:uid="{00000000-0005-0000-0000-0000BB260000}"/>
    <cellStyle name="Normal 2 52 10" xfId="9933" xr:uid="{00000000-0005-0000-0000-0000BC260000}"/>
    <cellStyle name="Normal 2 52 10 10" xfId="9934" xr:uid="{00000000-0005-0000-0000-0000BD260000}"/>
    <cellStyle name="Normal 2 52 10 10 2" xfId="9935" xr:uid="{00000000-0005-0000-0000-0000BE260000}"/>
    <cellStyle name="Normal 2 52 10 10 3" xfId="9936" xr:uid="{00000000-0005-0000-0000-0000BF260000}"/>
    <cellStyle name="Normal 2 52 10 11" xfId="9937" xr:uid="{00000000-0005-0000-0000-0000C0260000}"/>
    <cellStyle name="Normal 2 52 10 11 2" xfId="9938" xr:uid="{00000000-0005-0000-0000-0000C1260000}"/>
    <cellStyle name="Normal 2 52 10 11 3" xfId="9939" xr:uid="{00000000-0005-0000-0000-0000C2260000}"/>
    <cellStyle name="Normal 2 52 10 12" xfId="9940" xr:uid="{00000000-0005-0000-0000-0000C3260000}"/>
    <cellStyle name="Normal 2 52 10 12 2" xfId="9941" xr:uid="{00000000-0005-0000-0000-0000C4260000}"/>
    <cellStyle name="Normal 2 52 10 12 3" xfId="9942" xr:uid="{00000000-0005-0000-0000-0000C5260000}"/>
    <cellStyle name="Normal 2 52 10 13" xfId="9943" xr:uid="{00000000-0005-0000-0000-0000C6260000}"/>
    <cellStyle name="Normal 2 52 10 13 2" xfId="9944" xr:uid="{00000000-0005-0000-0000-0000C7260000}"/>
    <cellStyle name="Normal 2 52 10 13 3" xfId="9945" xr:uid="{00000000-0005-0000-0000-0000C8260000}"/>
    <cellStyle name="Normal 2 52 10 14" xfId="9946" xr:uid="{00000000-0005-0000-0000-0000C9260000}"/>
    <cellStyle name="Normal 2 52 10 14 2" xfId="9947" xr:uid="{00000000-0005-0000-0000-0000CA260000}"/>
    <cellStyle name="Normal 2 52 10 14 3" xfId="9948" xr:uid="{00000000-0005-0000-0000-0000CB260000}"/>
    <cellStyle name="Normal 2 52 10 15" xfId="9949" xr:uid="{00000000-0005-0000-0000-0000CC260000}"/>
    <cellStyle name="Normal 2 52 10 16" xfId="9950" xr:uid="{00000000-0005-0000-0000-0000CD260000}"/>
    <cellStyle name="Normal 2 52 10 2" xfId="9951" xr:uid="{00000000-0005-0000-0000-0000CE260000}"/>
    <cellStyle name="Normal 2 52 10 2 2" xfId="9952" xr:uid="{00000000-0005-0000-0000-0000CF260000}"/>
    <cellStyle name="Normal 2 52 10 2 3" xfId="9953" xr:uid="{00000000-0005-0000-0000-0000D0260000}"/>
    <cellStyle name="Normal 2 52 10 3" xfId="9954" xr:uid="{00000000-0005-0000-0000-0000D1260000}"/>
    <cellStyle name="Normal 2 52 10 3 2" xfId="9955" xr:uid="{00000000-0005-0000-0000-0000D2260000}"/>
    <cellStyle name="Normal 2 52 10 3 3" xfId="9956" xr:uid="{00000000-0005-0000-0000-0000D3260000}"/>
    <cellStyle name="Normal 2 52 10 4" xfId="9957" xr:uid="{00000000-0005-0000-0000-0000D4260000}"/>
    <cellStyle name="Normal 2 52 10 4 2" xfId="9958" xr:uid="{00000000-0005-0000-0000-0000D5260000}"/>
    <cellStyle name="Normal 2 52 10 4 3" xfId="9959" xr:uid="{00000000-0005-0000-0000-0000D6260000}"/>
    <cellStyle name="Normal 2 52 10 5" xfId="9960" xr:uid="{00000000-0005-0000-0000-0000D7260000}"/>
    <cellStyle name="Normal 2 52 10 5 2" xfId="9961" xr:uid="{00000000-0005-0000-0000-0000D8260000}"/>
    <cellStyle name="Normal 2 52 10 5 3" xfId="9962" xr:uid="{00000000-0005-0000-0000-0000D9260000}"/>
    <cellStyle name="Normal 2 52 10 6" xfId="9963" xr:uid="{00000000-0005-0000-0000-0000DA260000}"/>
    <cellStyle name="Normal 2 52 10 6 2" xfId="9964" xr:uid="{00000000-0005-0000-0000-0000DB260000}"/>
    <cellStyle name="Normal 2 52 10 6 3" xfId="9965" xr:uid="{00000000-0005-0000-0000-0000DC260000}"/>
    <cellStyle name="Normal 2 52 10 7" xfId="9966" xr:uid="{00000000-0005-0000-0000-0000DD260000}"/>
    <cellStyle name="Normal 2 52 10 7 2" xfId="9967" xr:uid="{00000000-0005-0000-0000-0000DE260000}"/>
    <cellStyle name="Normal 2 52 10 7 3" xfId="9968" xr:uid="{00000000-0005-0000-0000-0000DF260000}"/>
    <cellStyle name="Normal 2 52 10 8" xfId="9969" xr:uid="{00000000-0005-0000-0000-0000E0260000}"/>
    <cellStyle name="Normal 2 52 10 8 2" xfId="9970" xr:uid="{00000000-0005-0000-0000-0000E1260000}"/>
    <cellStyle name="Normal 2 52 10 8 3" xfId="9971" xr:uid="{00000000-0005-0000-0000-0000E2260000}"/>
    <cellStyle name="Normal 2 52 10 9" xfId="9972" xr:uid="{00000000-0005-0000-0000-0000E3260000}"/>
    <cellStyle name="Normal 2 52 10 9 2" xfId="9973" xr:uid="{00000000-0005-0000-0000-0000E4260000}"/>
    <cellStyle name="Normal 2 52 10 9 3" xfId="9974" xr:uid="{00000000-0005-0000-0000-0000E5260000}"/>
    <cellStyle name="Normal 2 52 11" xfId="9975" xr:uid="{00000000-0005-0000-0000-0000E6260000}"/>
    <cellStyle name="Normal 2 52 11 2" xfId="9976" xr:uid="{00000000-0005-0000-0000-0000E7260000}"/>
    <cellStyle name="Normal 2 52 11 3" xfId="9977" xr:uid="{00000000-0005-0000-0000-0000E8260000}"/>
    <cellStyle name="Normal 2 52 12" xfId="9978" xr:uid="{00000000-0005-0000-0000-0000E9260000}"/>
    <cellStyle name="Normal 2 52 12 2" xfId="9979" xr:uid="{00000000-0005-0000-0000-0000EA260000}"/>
    <cellStyle name="Normal 2 52 12 3" xfId="9980" xr:uid="{00000000-0005-0000-0000-0000EB260000}"/>
    <cellStyle name="Normal 2 52 13" xfId="9981" xr:uid="{00000000-0005-0000-0000-0000EC260000}"/>
    <cellStyle name="Normal 2 52 13 2" xfId="9982" xr:uid="{00000000-0005-0000-0000-0000ED260000}"/>
    <cellStyle name="Normal 2 52 13 3" xfId="9983" xr:uid="{00000000-0005-0000-0000-0000EE260000}"/>
    <cellStyle name="Normal 2 52 14" xfId="9984" xr:uid="{00000000-0005-0000-0000-0000EF260000}"/>
    <cellStyle name="Normal 2 52 14 2" xfId="9985" xr:uid="{00000000-0005-0000-0000-0000F0260000}"/>
    <cellStyle name="Normal 2 52 14 3" xfId="9986" xr:uid="{00000000-0005-0000-0000-0000F1260000}"/>
    <cellStyle name="Normal 2 52 15" xfId="9987" xr:uid="{00000000-0005-0000-0000-0000F2260000}"/>
    <cellStyle name="Normal 2 52 15 2" xfId="9988" xr:uid="{00000000-0005-0000-0000-0000F3260000}"/>
    <cellStyle name="Normal 2 52 15 3" xfId="9989" xr:uid="{00000000-0005-0000-0000-0000F4260000}"/>
    <cellStyle name="Normal 2 52 16" xfId="9990" xr:uid="{00000000-0005-0000-0000-0000F5260000}"/>
    <cellStyle name="Normal 2 52 16 2" xfId="9991" xr:uid="{00000000-0005-0000-0000-0000F6260000}"/>
    <cellStyle name="Normal 2 52 16 3" xfId="9992" xr:uid="{00000000-0005-0000-0000-0000F7260000}"/>
    <cellStyle name="Normal 2 52 17" xfId="9993" xr:uid="{00000000-0005-0000-0000-0000F8260000}"/>
    <cellStyle name="Normal 2 52 17 2" xfId="9994" xr:uid="{00000000-0005-0000-0000-0000F9260000}"/>
    <cellStyle name="Normal 2 52 17 3" xfId="9995" xr:uid="{00000000-0005-0000-0000-0000FA260000}"/>
    <cellStyle name="Normal 2 52 18" xfId="9996" xr:uid="{00000000-0005-0000-0000-0000FB260000}"/>
    <cellStyle name="Normal 2 52 18 2" xfId="9997" xr:uid="{00000000-0005-0000-0000-0000FC260000}"/>
    <cellStyle name="Normal 2 52 18 3" xfId="9998" xr:uid="{00000000-0005-0000-0000-0000FD260000}"/>
    <cellStyle name="Normal 2 52 19" xfId="9999" xr:uid="{00000000-0005-0000-0000-0000FE260000}"/>
    <cellStyle name="Normal 2 52 19 2" xfId="10000" xr:uid="{00000000-0005-0000-0000-0000FF260000}"/>
    <cellStyle name="Normal 2 52 19 3" xfId="10001" xr:uid="{00000000-0005-0000-0000-000000270000}"/>
    <cellStyle name="Normal 2 52 2" xfId="10002" xr:uid="{00000000-0005-0000-0000-000001270000}"/>
    <cellStyle name="Normal 2 52 2 10" xfId="10003" xr:uid="{00000000-0005-0000-0000-000002270000}"/>
    <cellStyle name="Normal 2 52 2 10 2" xfId="10004" xr:uid="{00000000-0005-0000-0000-000003270000}"/>
    <cellStyle name="Normal 2 52 2 10 3" xfId="10005" xr:uid="{00000000-0005-0000-0000-000004270000}"/>
    <cellStyle name="Normal 2 52 2 11" xfId="10006" xr:uid="{00000000-0005-0000-0000-000005270000}"/>
    <cellStyle name="Normal 2 52 2 11 2" xfId="10007" xr:uid="{00000000-0005-0000-0000-000006270000}"/>
    <cellStyle name="Normal 2 52 2 11 3" xfId="10008" xr:uid="{00000000-0005-0000-0000-000007270000}"/>
    <cellStyle name="Normal 2 52 2 12" xfId="10009" xr:uid="{00000000-0005-0000-0000-000008270000}"/>
    <cellStyle name="Normal 2 52 2 12 2" xfId="10010" xr:uid="{00000000-0005-0000-0000-000009270000}"/>
    <cellStyle name="Normal 2 52 2 12 3" xfId="10011" xr:uid="{00000000-0005-0000-0000-00000A270000}"/>
    <cellStyle name="Normal 2 52 2 13" xfId="10012" xr:uid="{00000000-0005-0000-0000-00000B270000}"/>
    <cellStyle name="Normal 2 52 2 13 2" xfId="10013" xr:uid="{00000000-0005-0000-0000-00000C270000}"/>
    <cellStyle name="Normal 2 52 2 13 3" xfId="10014" xr:uid="{00000000-0005-0000-0000-00000D270000}"/>
    <cellStyle name="Normal 2 52 2 14" xfId="10015" xr:uid="{00000000-0005-0000-0000-00000E270000}"/>
    <cellStyle name="Normal 2 52 2 14 2" xfId="10016" xr:uid="{00000000-0005-0000-0000-00000F270000}"/>
    <cellStyle name="Normal 2 52 2 14 3" xfId="10017" xr:uid="{00000000-0005-0000-0000-000010270000}"/>
    <cellStyle name="Normal 2 52 2 15" xfId="10018" xr:uid="{00000000-0005-0000-0000-000011270000}"/>
    <cellStyle name="Normal 2 52 2 15 2" xfId="10019" xr:uid="{00000000-0005-0000-0000-000012270000}"/>
    <cellStyle name="Normal 2 52 2 15 3" xfId="10020" xr:uid="{00000000-0005-0000-0000-000013270000}"/>
    <cellStyle name="Normal 2 52 2 16" xfId="10021" xr:uid="{00000000-0005-0000-0000-000014270000}"/>
    <cellStyle name="Normal 2 52 2 17" xfId="10022" xr:uid="{00000000-0005-0000-0000-000015270000}"/>
    <cellStyle name="Normal 2 52 2 2" xfId="10023" xr:uid="{00000000-0005-0000-0000-000016270000}"/>
    <cellStyle name="Normal 2 52 2 2 10" xfId="10024" xr:uid="{00000000-0005-0000-0000-000017270000}"/>
    <cellStyle name="Normal 2 52 2 2 10 2" xfId="10025" xr:uid="{00000000-0005-0000-0000-000018270000}"/>
    <cellStyle name="Normal 2 52 2 2 10 3" xfId="10026" xr:uid="{00000000-0005-0000-0000-000019270000}"/>
    <cellStyle name="Normal 2 52 2 2 11" xfId="10027" xr:uid="{00000000-0005-0000-0000-00001A270000}"/>
    <cellStyle name="Normal 2 52 2 2 11 2" xfId="10028" xr:uid="{00000000-0005-0000-0000-00001B270000}"/>
    <cellStyle name="Normal 2 52 2 2 11 3" xfId="10029" xr:uid="{00000000-0005-0000-0000-00001C270000}"/>
    <cellStyle name="Normal 2 52 2 2 12" xfId="10030" xr:uid="{00000000-0005-0000-0000-00001D270000}"/>
    <cellStyle name="Normal 2 52 2 2 12 2" xfId="10031" xr:uid="{00000000-0005-0000-0000-00001E270000}"/>
    <cellStyle name="Normal 2 52 2 2 12 3" xfId="10032" xr:uid="{00000000-0005-0000-0000-00001F270000}"/>
    <cellStyle name="Normal 2 52 2 2 13" xfId="10033" xr:uid="{00000000-0005-0000-0000-000020270000}"/>
    <cellStyle name="Normal 2 52 2 2 13 2" xfId="10034" xr:uid="{00000000-0005-0000-0000-000021270000}"/>
    <cellStyle name="Normal 2 52 2 2 13 3" xfId="10035" xr:uid="{00000000-0005-0000-0000-000022270000}"/>
    <cellStyle name="Normal 2 52 2 2 14" xfId="10036" xr:uid="{00000000-0005-0000-0000-000023270000}"/>
    <cellStyle name="Normal 2 52 2 2 14 2" xfId="10037" xr:uid="{00000000-0005-0000-0000-000024270000}"/>
    <cellStyle name="Normal 2 52 2 2 14 3" xfId="10038" xr:uid="{00000000-0005-0000-0000-000025270000}"/>
    <cellStyle name="Normal 2 52 2 2 15" xfId="10039" xr:uid="{00000000-0005-0000-0000-000026270000}"/>
    <cellStyle name="Normal 2 52 2 2 16" xfId="10040" xr:uid="{00000000-0005-0000-0000-000027270000}"/>
    <cellStyle name="Normal 2 52 2 2 2" xfId="10041" xr:uid="{00000000-0005-0000-0000-000028270000}"/>
    <cellStyle name="Normal 2 52 2 2 2 2" xfId="10042" xr:uid="{00000000-0005-0000-0000-000029270000}"/>
    <cellStyle name="Normal 2 52 2 2 2 3" xfId="10043" xr:uid="{00000000-0005-0000-0000-00002A270000}"/>
    <cellStyle name="Normal 2 52 2 2 3" xfId="10044" xr:uid="{00000000-0005-0000-0000-00002B270000}"/>
    <cellStyle name="Normal 2 52 2 2 3 2" xfId="10045" xr:uid="{00000000-0005-0000-0000-00002C270000}"/>
    <cellStyle name="Normal 2 52 2 2 3 3" xfId="10046" xr:uid="{00000000-0005-0000-0000-00002D270000}"/>
    <cellStyle name="Normal 2 52 2 2 4" xfId="10047" xr:uid="{00000000-0005-0000-0000-00002E270000}"/>
    <cellStyle name="Normal 2 52 2 2 4 2" xfId="10048" xr:uid="{00000000-0005-0000-0000-00002F270000}"/>
    <cellStyle name="Normal 2 52 2 2 4 3" xfId="10049" xr:uid="{00000000-0005-0000-0000-000030270000}"/>
    <cellStyle name="Normal 2 52 2 2 5" xfId="10050" xr:uid="{00000000-0005-0000-0000-000031270000}"/>
    <cellStyle name="Normal 2 52 2 2 5 2" xfId="10051" xr:uid="{00000000-0005-0000-0000-000032270000}"/>
    <cellStyle name="Normal 2 52 2 2 5 3" xfId="10052" xr:uid="{00000000-0005-0000-0000-000033270000}"/>
    <cellStyle name="Normal 2 52 2 2 6" xfId="10053" xr:uid="{00000000-0005-0000-0000-000034270000}"/>
    <cellStyle name="Normal 2 52 2 2 6 2" xfId="10054" xr:uid="{00000000-0005-0000-0000-000035270000}"/>
    <cellStyle name="Normal 2 52 2 2 6 3" xfId="10055" xr:uid="{00000000-0005-0000-0000-000036270000}"/>
    <cellStyle name="Normal 2 52 2 2 7" xfId="10056" xr:uid="{00000000-0005-0000-0000-000037270000}"/>
    <cellStyle name="Normal 2 52 2 2 7 2" xfId="10057" xr:uid="{00000000-0005-0000-0000-000038270000}"/>
    <cellStyle name="Normal 2 52 2 2 7 3" xfId="10058" xr:uid="{00000000-0005-0000-0000-000039270000}"/>
    <cellStyle name="Normal 2 52 2 2 8" xfId="10059" xr:uid="{00000000-0005-0000-0000-00003A270000}"/>
    <cellStyle name="Normal 2 52 2 2 8 2" xfId="10060" xr:uid="{00000000-0005-0000-0000-00003B270000}"/>
    <cellStyle name="Normal 2 52 2 2 8 3" xfId="10061" xr:uid="{00000000-0005-0000-0000-00003C270000}"/>
    <cellStyle name="Normal 2 52 2 2 9" xfId="10062" xr:uid="{00000000-0005-0000-0000-00003D270000}"/>
    <cellStyle name="Normal 2 52 2 2 9 2" xfId="10063" xr:uid="{00000000-0005-0000-0000-00003E270000}"/>
    <cellStyle name="Normal 2 52 2 2 9 3" xfId="10064" xr:uid="{00000000-0005-0000-0000-00003F270000}"/>
    <cellStyle name="Normal 2 52 2 3" xfId="10065" xr:uid="{00000000-0005-0000-0000-000040270000}"/>
    <cellStyle name="Normal 2 52 2 3 2" xfId="10066" xr:uid="{00000000-0005-0000-0000-000041270000}"/>
    <cellStyle name="Normal 2 52 2 3 3" xfId="10067" xr:uid="{00000000-0005-0000-0000-000042270000}"/>
    <cellStyle name="Normal 2 52 2 4" xfId="10068" xr:uid="{00000000-0005-0000-0000-000043270000}"/>
    <cellStyle name="Normal 2 52 2 4 2" xfId="10069" xr:uid="{00000000-0005-0000-0000-000044270000}"/>
    <cellStyle name="Normal 2 52 2 4 3" xfId="10070" xr:uid="{00000000-0005-0000-0000-000045270000}"/>
    <cellStyle name="Normal 2 52 2 5" xfId="10071" xr:uid="{00000000-0005-0000-0000-000046270000}"/>
    <cellStyle name="Normal 2 52 2 5 2" xfId="10072" xr:uid="{00000000-0005-0000-0000-000047270000}"/>
    <cellStyle name="Normal 2 52 2 5 3" xfId="10073" xr:uid="{00000000-0005-0000-0000-000048270000}"/>
    <cellStyle name="Normal 2 52 2 6" xfId="10074" xr:uid="{00000000-0005-0000-0000-000049270000}"/>
    <cellStyle name="Normal 2 52 2 6 2" xfId="10075" xr:uid="{00000000-0005-0000-0000-00004A270000}"/>
    <cellStyle name="Normal 2 52 2 6 3" xfId="10076" xr:uid="{00000000-0005-0000-0000-00004B270000}"/>
    <cellStyle name="Normal 2 52 2 7" xfId="10077" xr:uid="{00000000-0005-0000-0000-00004C270000}"/>
    <cellStyle name="Normal 2 52 2 7 2" xfId="10078" xr:uid="{00000000-0005-0000-0000-00004D270000}"/>
    <cellStyle name="Normal 2 52 2 7 3" xfId="10079" xr:uid="{00000000-0005-0000-0000-00004E270000}"/>
    <cellStyle name="Normal 2 52 2 8" xfId="10080" xr:uid="{00000000-0005-0000-0000-00004F270000}"/>
    <cellStyle name="Normal 2 52 2 8 2" xfId="10081" xr:uid="{00000000-0005-0000-0000-000050270000}"/>
    <cellStyle name="Normal 2 52 2 8 3" xfId="10082" xr:uid="{00000000-0005-0000-0000-000051270000}"/>
    <cellStyle name="Normal 2 52 2 9" xfId="10083" xr:uid="{00000000-0005-0000-0000-000052270000}"/>
    <cellStyle name="Normal 2 52 2 9 2" xfId="10084" xr:uid="{00000000-0005-0000-0000-000053270000}"/>
    <cellStyle name="Normal 2 52 2 9 3" xfId="10085" xr:uid="{00000000-0005-0000-0000-000054270000}"/>
    <cellStyle name="Normal 2 52 20" xfId="10086" xr:uid="{00000000-0005-0000-0000-000055270000}"/>
    <cellStyle name="Normal 2 52 20 2" xfId="10087" xr:uid="{00000000-0005-0000-0000-000056270000}"/>
    <cellStyle name="Normal 2 52 20 3" xfId="10088" xr:uid="{00000000-0005-0000-0000-000057270000}"/>
    <cellStyle name="Normal 2 52 21" xfId="10089" xr:uid="{00000000-0005-0000-0000-000058270000}"/>
    <cellStyle name="Normal 2 52 21 2" xfId="10090" xr:uid="{00000000-0005-0000-0000-000059270000}"/>
    <cellStyle name="Normal 2 52 21 3" xfId="10091" xr:uid="{00000000-0005-0000-0000-00005A270000}"/>
    <cellStyle name="Normal 2 52 22" xfId="10092" xr:uid="{00000000-0005-0000-0000-00005B270000}"/>
    <cellStyle name="Normal 2 52 22 2" xfId="10093" xr:uid="{00000000-0005-0000-0000-00005C270000}"/>
    <cellStyle name="Normal 2 52 22 3" xfId="10094" xr:uid="{00000000-0005-0000-0000-00005D270000}"/>
    <cellStyle name="Normal 2 52 23" xfId="10095" xr:uid="{00000000-0005-0000-0000-00005E270000}"/>
    <cellStyle name="Normal 2 52 23 2" xfId="10096" xr:uid="{00000000-0005-0000-0000-00005F270000}"/>
    <cellStyle name="Normal 2 52 23 3" xfId="10097" xr:uid="{00000000-0005-0000-0000-000060270000}"/>
    <cellStyle name="Normal 2 52 24" xfId="10098" xr:uid="{00000000-0005-0000-0000-000061270000}"/>
    <cellStyle name="Normal 2 52 25" xfId="10099" xr:uid="{00000000-0005-0000-0000-000062270000}"/>
    <cellStyle name="Normal 2 52 3" xfId="10100" xr:uid="{00000000-0005-0000-0000-000063270000}"/>
    <cellStyle name="Normal 2 52 3 10" xfId="10101" xr:uid="{00000000-0005-0000-0000-000064270000}"/>
    <cellStyle name="Normal 2 52 3 10 2" xfId="10102" xr:uid="{00000000-0005-0000-0000-000065270000}"/>
    <cellStyle name="Normal 2 52 3 10 3" xfId="10103" xr:uid="{00000000-0005-0000-0000-000066270000}"/>
    <cellStyle name="Normal 2 52 3 11" xfId="10104" xr:uid="{00000000-0005-0000-0000-000067270000}"/>
    <cellStyle name="Normal 2 52 3 11 2" xfId="10105" xr:uid="{00000000-0005-0000-0000-000068270000}"/>
    <cellStyle name="Normal 2 52 3 11 3" xfId="10106" xr:uid="{00000000-0005-0000-0000-000069270000}"/>
    <cellStyle name="Normal 2 52 3 12" xfId="10107" xr:uid="{00000000-0005-0000-0000-00006A270000}"/>
    <cellStyle name="Normal 2 52 3 12 2" xfId="10108" xr:uid="{00000000-0005-0000-0000-00006B270000}"/>
    <cellStyle name="Normal 2 52 3 12 3" xfId="10109" xr:uid="{00000000-0005-0000-0000-00006C270000}"/>
    <cellStyle name="Normal 2 52 3 13" xfId="10110" xr:uid="{00000000-0005-0000-0000-00006D270000}"/>
    <cellStyle name="Normal 2 52 3 13 2" xfId="10111" xr:uid="{00000000-0005-0000-0000-00006E270000}"/>
    <cellStyle name="Normal 2 52 3 13 3" xfId="10112" xr:uid="{00000000-0005-0000-0000-00006F270000}"/>
    <cellStyle name="Normal 2 52 3 14" xfId="10113" xr:uid="{00000000-0005-0000-0000-000070270000}"/>
    <cellStyle name="Normal 2 52 3 14 2" xfId="10114" xr:uid="{00000000-0005-0000-0000-000071270000}"/>
    <cellStyle name="Normal 2 52 3 14 3" xfId="10115" xr:uid="{00000000-0005-0000-0000-000072270000}"/>
    <cellStyle name="Normal 2 52 3 15" xfId="10116" xr:uid="{00000000-0005-0000-0000-000073270000}"/>
    <cellStyle name="Normal 2 52 3 15 2" xfId="10117" xr:uid="{00000000-0005-0000-0000-000074270000}"/>
    <cellStyle name="Normal 2 52 3 15 3" xfId="10118" xr:uid="{00000000-0005-0000-0000-000075270000}"/>
    <cellStyle name="Normal 2 52 3 16" xfId="10119" xr:uid="{00000000-0005-0000-0000-000076270000}"/>
    <cellStyle name="Normal 2 52 3 17" xfId="10120" xr:uid="{00000000-0005-0000-0000-000077270000}"/>
    <cellStyle name="Normal 2 52 3 2" xfId="10121" xr:uid="{00000000-0005-0000-0000-000078270000}"/>
    <cellStyle name="Normal 2 52 3 2 10" xfId="10122" xr:uid="{00000000-0005-0000-0000-000079270000}"/>
    <cellStyle name="Normal 2 52 3 2 10 2" xfId="10123" xr:uid="{00000000-0005-0000-0000-00007A270000}"/>
    <cellStyle name="Normal 2 52 3 2 10 3" xfId="10124" xr:uid="{00000000-0005-0000-0000-00007B270000}"/>
    <cellStyle name="Normal 2 52 3 2 11" xfId="10125" xr:uid="{00000000-0005-0000-0000-00007C270000}"/>
    <cellStyle name="Normal 2 52 3 2 11 2" xfId="10126" xr:uid="{00000000-0005-0000-0000-00007D270000}"/>
    <cellStyle name="Normal 2 52 3 2 11 3" xfId="10127" xr:uid="{00000000-0005-0000-0000-00007E270000}"/>
    <cellStyle name="Normal 2 52 3 2 12" xfId="10128" xr:uid="{00000000-0005-0000-0000-00007F270000}"/>
    <cellStyle name="Normal 2 52 3 2 12 2" xfId="10129" xr:uid="{00000000-0005-0000-0000-000080270000}"/>
    <cellStyle name="Normal 2 52 3 2 12 3" xfId="10130" xr:uid="{00000000-0005-0000-0000-000081270000}"/>
    <cellStyle name="Normal 2 52 3 2 13" xfId="10131" xr:uid="{00000000-0005-0000-0000-000082270000}"/>
    <cellStyle name="Normal 2 52 3 2 13 2" xfId="10132" xr:uid="{00000000-0005-0000-0000-000083270000}"/>
    <cellStyle name="Normal 2 52 3 2 13 3" xfId="10133" xr:uid="{00000000-0005-0000-0000-000084270000}"/>
    <cellStyle name="Normal 2 52 3 2 14" xfId="10134" xr:uid="{00000000-0005-0000-0000-000085270000}"/>
    <cellStyle name="Normal 2 52 3 2 14 2" xfId="10135" xr:uid="{00000000-0005-0000-0000-000086270000}"/>
    <cellStyle name="Normal 2 52 3 2 14 3" xfId="10136" xr:uid="{00000000-0005-0000-0000-000087270000}"/>
    <cellStyle name="Normal 2 52 3 2 15" xfId="10137" xr:uid="{00000000-0005-0000-0000-000088270000}"/>
    <cellStyle name="Normal 2 52 3 2 16" xfId="10138" xr:uid="{00000000-0005-0000-0000-000089270000}"/>
    <cellStyle name="Normal 2 52 3 2 2" xfId="10139" xr:uid="{00000000-0005-0000-0000-00008A270000}"/>
    <cellStyle name="Normal 2 52 3 2 2 2" xfId="10140" xr:uid="{00000000-0005-0000-0000-00008B270000}"/>
    <cellStyle name="Normal 2 52 3 2 2 3" xfId="10141" xr:uid="{00000000-0005-0000-0000-00008C270000}"/>
    <cellStyle name="Normal 2 52 3 2 3" xfId="10142" xr:uid="{00000000-0005-0000-0000-00008D270000}"/>
    <cellStyle name="Normal 2 52 3 2 3 2" xfId="10143" xr:uid="{00000000-0005-0000-0000-00008E270000}"/>
    <cellStyle name="Normal 2 52 3 2 3 3" xfId="10144" xr:uid="{00000000-0005-0000-0000-00008F270000}"/>
    <cellStyle name="Normal 2 52 3 2 4" xfId="10145" xr:uid="{00000000-0005-0000-0000-000090270000}"/>
    <cellStyle name="Normal 2 52 3 2 4 2" xfId="10146" xr:uid="{00000000-0005-0000-0000-000091270000}"/>
    <cellStyle name="Normal 2 52 3 2 4 3" xfId="10147" xr:uid="{00000000-0005-0000-0000-000092270000}"/>
    <cellStyle name="Normal 2 52 3 2 5" xfId="10148" xr:uid="{00000000-0005-0000-0000-000093270000}"/>
    <cellStyle name="Normal 2 52 3 2 5 2" xfId="10149" xr:uid="{00000000-0005-0000-0000-000094270000}"/>
    <cellStyle name="Normal 2 52 3 2 5 3" xfId="10150" xr:uid="{00000000-0005-0000-0000-000095270000}"/>
    <cellStyle name="Normal 2 52 3 2 6" xfId="10151" xr:uid="{00000000-0005-0000-0000-000096270000}"/>
    <cellStyle name="Normal 2 52 3 2 6 2" xfId="10152" xr:uid="{00000000-0005-0000-0000-000097270000}"/>
    <cellStyle name="Normal 2 52 3 2 6 3" xfId="10153" xr:uid="{00000000-0005-0000-0000-000098270000}"/>
    <cellStyle name="Normal 2 52 3 2 7" xfId="10154" xr:uid="{00000000-0005-0000-0000-000099270000}"/>
    <cellStyle name="Normal 2 52 3 2 7 2" xfId="10155" xr:uid="{00000000-0005-0000-0000-00009A270000}"/>
    <cellStyle name="Normal 2 52 3 2 7 3" xfId="10156" xr:uid="{00000000-0005-0000-0000-00009B270000}"/>
    <cellStyle name="Normal 2 52 3 2 8" xfId="10157" xr:uid="{00000000-0005-0000-0000-00009C270000}"/>
    <cellStyle name="Normal 2 52 3 2 8 2" xfId="10158" xr:uid="{00000000-0005-0000-0000-00009D270000}"/>
    <cellStyle name="Normal 2 52 3 2 8 3" xfId="10159" xr:uid="{00000000-0005-0000-0000-00009E270000}"/>
    <cellStyle name="Normal 2 52 3 2 9" xfId="10160" xr:uid="{00000000-0005-0000-0000-00009F270000}"/>
    <cellStyle name="Normal 2 52 3 2 9 2" xfId="10161" xr:uid="{00000000-0005-0000-0000-0000A0270000}"/>
    <cellStyle name="Normal 2 52 3 2 9 3" xfId="10162" xr:uid="{00000000-0005-0000-0000-0000A1270000}"/>
    <cellStyle name="Normal 2 52 3 3" xfId="10163" xr:uid="{00000000-0005-0000-0000-0000A2270000}"/>
    <cellStyle name="Normal 2 52 3 3 2" xfId="10164" xr:uid="{00000000-0005-0000-0000-0000A3270000}"/>
    <cellStyle name="Normal 2 52 3 3 3" xfId="10165" xr:uid="{00000000-0005-0000-0000-0000A4270000}"/>
    <cellStyle name="Normal 2 52 3 4" xfId="10166" xr:uid="{00000000-0005-0000-0000-0000A5270000}"/>
    <cellStyle name="Normal 2 52 3 4 2" xfId="10167" xr:uid="{00000000-0005-0000-0000-0000A6270000}"/>
    <cellStyle name="Normal 2 52 3 4 3" xfId="10168" xr:uid="{00000000-0005-0000-0000-0000A7270000}"/>
    <cellStyle name="Normal 2 52 3 5" xfId="10169" xr:uid="{00000000-0005-0000-0000-0000A8270000}"/>
    <cellStyle name="Normal 2 52 3 5 2" xfId="10170" xr:uid="{00000000-0005-0000-0000-0000A9270000}"/>
    <cellStyle name="Normal 2 52 3 5 3" xfId="10171" xr:uid="{00000000-0005-0000-0000-0000AA270000}"/>
    <cellStyle name="Normal 2 52 3 6" xfId="10172" xr:uid="{00000000-0005-0000-0000-0000AB270000}"/>
    <cellStyle name="Normal 2 52 3 6 2" xfId="10173" xr:uid="{00000000-0005-0000-0000-0000AC270000}"/>
    <cellStyle name="Normal 2 52 3 6 3" xfId="10174" xr:uid="{00000000-0005-0000-0000-0000AD270000}"/>
    <cellStyle name="Normal 2 52 3 7" xfId="10175" xr:uid="{00000000-0005-0000-0000-0000AE270000}"/>
    <cellStyle name="Normal 2 52 3 7 2" xfId="10176" xr:uid="{00000000-0005-0000-0000-0000AF270000}"/>
    <cellStyle name="Normal 2 52 3 7 3" xfId="10177" xr:uid="{00000000-0005-0000-0000-0000B0270000}"/>
    <cellStyle name="Normal 2 52 3 8" xfId="10178" xr:uid="{00000000-0005-0000-0000-0000B1270000}"/>
    <cellStyle name="Normal 2 52 3 8 2" xfId="10179" xr:uid="{00000000-0005-0000-0000-0000B2270000}"/>
    <cellStyle name="Normal 2 52 3 8 3" xfId="10180" xr:uid="{00000000-0005-0000-0000-0000B3270000}"/>
    <cellStyle name="Normal 2 52 3 9" xfId="10181" xr:uid="{00000000-0005-0000-0000-0000B4270000}"/>
    <cellStyle name="Normal 2 52 3 9 2" xfId="10182" xr:uid="{00000000-0005-0000-0000-0000B5270000}"/>
    <cellStyle name="Normal 2 52 3 9 3" xfId="10183" xr:uid="{00000000-0005-0000-0000-0000B6270000}"/>
    <cellStyle name="Normal 2 52 4" xfId="10184" xr:uid="{00000000-0005-0000-0000-0000B7270000}"/>
    <cellStyle name="Normal 2 52 4 10" xfId="10185" xr:uid="{00000000-0005-0000-0000-0000B8270000}"/>
    <cellStyle name="Normal 2 52 4 10 2" xfId="10186" xr:uid="{00000000-0005-0000-0000-0000B9270000}"/>
    <cellStyle name="Normal 2 52 4 10 3" xfId="10187" xr:uid="{00000000-0005-0000-0000-0000BA270000}"/>
    <cellStyle name="Normal 2 52 4 11" xfId="10188" xr:uid="{00000000-0005-0000-0000-0000BB270000}"/>
    <cellStyle name="Normal 2 52 4 11 2" xfId="10189" xr:uid="{00000000-0005-0000-0000-0000BC270000}"/>
    <cellStyle name="Normal 2 52 4 11 3" xfId="10190" xr:uid="{00000000-0005-0000-0000-0000BD270000}"/>
    <cellStyle name="Normal 2 52 4 12" xfId="10191" xr:uid="{00000000-0005-0000-0000-0000BE270000}"/>
    <cellStyle name="Normal 2 52 4 12 2" xfId="10192" xr:uid="{00000000-0005-0000-0000-0000BF270000}"/>
    <cellStyle name="Normal 2 52 4 12 3" xfId="10193" xr:uid="{00000000-0005-0000-0000-0000C0270000}"/>
    <cellStyle name="Normal 2 52 4 13" xfId="10194" xr:uid="{00000000-0005-0000-0000-0000C1270000}"/>
    <cellStyle name="Normal 2 52 4 13 2" xfId="10195" xr:uid="{00000000-0005-0000-0000-0000C2270000}"/>
    <cellStyle name="Normal 2 52 4 13 3" xfId="10196" xr:uid="{00000000-0005-0000-0000-0000C3270000}"/>
    <cellStyle name="Normal 2 52 4 14" xfId="10197" xr:uid="{00000000-0005-0000-0000-0000C4270000}"/>
    <cellStyle name="Normal 2 52 4 14 2" xfId="10198" xr:uid="{00000000-0005-0000-0000-0000C5270000}"/>
    <cellStyle name="Normal 2 52 4 14 3" xfId="10199" xr:uid="{00000000-0005-0000-0000-0000C6270000}"/>
    <cellStyle name="Normal 2 52 4 15" xfId="10200" xr:uid="{00000000-0005-0000-0000-0000C7270000}"/>
    <cellStyle name="Normal 2 52 4 15 2" xfId="10201" xr:uid="{00000000-0005-0000-0000-0000C8270000}"/>
    <cellStyle name="Normal 2 52 4 15 3" xfId="10202" xr:uid="{00000000-0005-0000-0000-0000C9270000}"/>
    <cellStyle name="Normal 2 52 4 16" xfId="10203" xr:uid="{00000000-0005-0000-0000-0000CA270000}"/>
    <cellStyle name="Normal 2 52 4 17" xfId="10204" xr:uid="{00000000-0005-0000-0000-0000CB270000}"/>
    <cellStyle name="Normal 2 52 4 2" xfId="10205" xr:uid="{00000000-0005-0000-0000-0000CC270000}"/>
    <cellStyle name="Normal 2 52 4 2 10" xfId="10206" xr:uid="{00000000-0005-0000-0000-0000CD270000}"/>
    <cellStyle name="Normal 2 52 4 2 10 2" xfId="10207" xr:uid="{00000000-0005-0000-0000-0000CE270000}"/>
    <cellStyle name="Normal 2 52 4 2 10 3" xfId="10208" xr:uid="{00000000-0005-0000-0000-0000CF270000}"/>
    <cellStyle name="Normal 2 52 4 2 11" xfId="10209" xr:uid="{00000000-0005-0000-0000-0000D0270000}"/>
    <cellStyle name="Normal 2 52 4 2 11 2" xfId="10210" xr:uid="{00000000-0005-0000-0000-0000D1270000}"/>
    <cellStyle name="Normal 2 52 4 2 11 3" xfId="10211" xr:uid="{00000000-0005-0000-0000-0000D2270000}"/>
    <cellStyle name="Normal 2 52 4 2 12" xfId="10212" xr:uid="{00000000-0005-0000-0000-0000D3270000}"/>
    <cellStyle name="Normal 2 52 4 2 12 2" xfId="10213" xr:uid="{00000000-0005-0000-0000-0000D4270000}"/>
    <cellStyle name="Normal 2 52 4 2 12 3" xfId="10214" xr:uid="{00000000-0005-0000-0000-0000D5270000}"/>
    <cellStyle name="Normal 2 52 4 2 13" xfId="10215" xr:uid="{00000000-0005-0000-0000-0000D6270000}"/>
    <cellStyle name="Normal 2 52 4 2 13 2" xfId="10216" xr:uid="{00000000-0005-0000-0000-0000D7270000}"/>
    <cellStyle name="Normal 2 52 4 2 13 3" xfId="10217" xr:uid="{00000000-0005-0000-0000-0000D8270000}"/>
    <cellStyle name="Normal 2 52 4 2 14" xfId="10218" xr:uid="{00000000-0005-0000-0000-0000D9270000}"/>
    <cellStyle name="Normal 2 52 4 2 14 2" xfId="10219" xr:uid="{00000000-0005-0000-0000-0000DA270000}"/>
    <cellStyle name="Normal 2 52 4 2 14 3" xfId="10220" xr:uid="{00000000-0005-0000-0000-0000DB270000}"/>
    <cellStyle name="Normal 2 52 4 2 15" xfId="10221" xr:uid="{00000000-0005-0000-0000-0000DC270000}"/>
    <cellStyle name="Normal 2 52 4 2 16" xfId="10222" xr:uid="{00000000-0005-0000-0000-0000DD270000}"/>
    <cellStyle name="Normal 2 52 4 2 2" xfId="10223" xr:uid="{00000000-0005-0000-0000-0000DE270000}"/>
    <cellStyle name="Normal 2 52 4 2 2 2" xfId="10224" xr:uid="{00000000-0005-0000-0000-0000DF270000}"/>
    <cellStyle name="Normal 2 52 4 2 2 3" xfId="10225" xr:uid="{00000000-0005-0000-0000-0000E0270000}"/>
    <cellStyle name="Normal 2 52 4 2 3" xfId="10226" xr:uid="{00000000-0005-0000-0000-0000E1270000}"/>
    <cellStyle name="Normal 2 52 4 2 3 2" xfId="10227" xr:uid="{00000000-0005-0000-0000-0000E2270000}"/>
    <cellStyle name="Normal 2 52 4 2 3 3" xfId="10228" xr:uid="{00000000-0005-0000-0000-0000E3270000}"/>
    <cellStyle name="Normal 2 52 4 2 4" xfId="10229" xr:uid="{00000000-0005-0000-0000-0000E4270000}"/>
    <cellStyle name="Normal 2 52 4 2 4 2" xfId="10230" xr:uid="{00000000-0005-0000-0000-0000E5270000}"/>
    <cellStyle name="Normal 2 52 4 2 4 3" xfId="10231" xr:uid="{00000000-0005-0000-0000-0000E6270000}"/>
    <cellStyle name="Normal 2 52 4 2 5" xfId="10232" xr:uid="{00000000-0005-0000-0000-0000E7270000}"/>
    <cellStyle name="Normal 2 52 4 2 5 2" xfId="10233" xr:uid="{00000000-0005-0000-0000-0000E8270000}"/>
    <cellStyle name="Normal 2 52 4 2 5 3" xfId="10234" xr:uid="{00000000-0005-0000-0000-0000E9270000}"/>
    <cellStyle name="Normal 2 52 4 2 6" xfId="10235" xr:uid="{00000000-0005-0000-0000-0000EA270000}"/>
    <cellStyle name="Normal 2 52 4 2 6 2" xfId="10236" xr:uid="{00000000-0005-0000-0000-0000EB270000}"/>
    <cellStyle name="Normal 2 52 4 2 6 3" xfId="10237" xr:uid="{00000000-0005-0000-0000-0000EC270000}"/>
    <cellStyle name="Normal 2 52 4 2 7" xfId="10238" xr:uid="{00000000-0005-0000-0000-0000ED270000}"/>
    <cellStyle name="Normal 2 52 4 2 7 2" xfId="10239" xr:uid="{00000000-0005-0000-0000-0000EE270000}"/>
    <cellStyle name="Normal 2 52 4 2 7 3" xfId="10240" xr:uid="{00000000-0005-0000-0000-0000EF270000}"/>
    <cellStyle name="Normal 2 52 4 2 8" xfId="10241" xr:uid="{00000000-0005-0000-0000-0000F0270000}"/>
    <cellStyle name="Normal 2 52 4 2 8 2" xfId="10242" xr:uid="{00000000-0005-0000-0000-0000F1270000}"/>
    <cellStyle name="Normal 2 52 4 2 8 3" xfId="10243" xr:uid="{00000000-0005-0000-0000-0000F2270000}"/>
    <cellStyle name="Normal 2 52 4 2 9" xfId="10244" xr:uid="{00000000-0005-0000-0000-0000F3270000}"/>
    <cellStyle name="Normal 2 52 4 2 9 2" xfId="10245" xr:uid="{00000000-0005-0000-0000-0000F4270000}"/>
    <cellStyle name="Normal 2 52 4 2 9 3" xfId="10246" xr:uid="{00000000-0005-0000-0000-0000F5270000}"/>
    <cellStyle name="Normal 2 52 4 3" xfId="10247" xr:uid="{00000000-0005-0000-0000-0000F6270000}"/>
    <cellStyle name="Normal 2 52 4 3 2" xfId="10248" xr:uid="{00000000-0005-0000-0000-0000F7270000}"/>
    <cellStyle name="Normal 2 52 4 3 3" xfId="10249" xr:uid="{00000000-0005-0000-0000-0000F8270000}"/>
    <cellStyle name="Normal 2 52 4 4" xfId="10250" xr:uid="{00000000-0005-0000-0000-0000F9270000}"/>
    <cellStyle name="Normal 2 52 4 4 2" xfId="10251" xr:uid="{00000000-0005-0000-0000-0000FA270000}"/>
    <cellStyle name="Normal 2 52 4 4 3" xfId="10252" xr:uid="{00000000-0005-0000-0000-0000FB270000}"/>
    <cellStyle name="Normal 2 52 4 5" xfId="10253" xr:uid="{00000000-0005-0000-0000-0000FC270000}"/>
    <cellStyle name="Normal 2 52 4 5 2" xfId="10254" xr:uid="{00000000-0005-0000-0000-0000FD270000}"/>
    <cellStyle name="Normal 2 52 4 5 3" xfId="10255" xr:uid="{00000000-0005-0000-0000-0000FE270000}"/>
    <cellStyle name="Normal 2 52 4 6" xfId="10256" xr:uid="{00000000-0005-0000-0000-0000FF270000}"/>
    <cellStyle name="Normal 2 52 4 6 2" xfId="10257" xr:uid="{00000000-0005-0000-0000-000000280000}"/>
    <cellStyle name="Normal 2 52 4 6 3" xfId="10258" xr:uid="{00000000-0005-0000-0000-000001280000}"/>
    <cellStyle name="Normal 2 52 4 7" xfId="10259" xr:uid="{00000000-0005-0000-0000-000002280000}"/>
    <cellStyle name="Normal 2 52 4 7 2" xfId="10260" xr:uid="{00000000-0005-0000-0000-000003280000}"/>
    <cellStyle name="Normal 2 52 4 7 3" xfId="10261" xr:uid="{00000000-0005-0000-0000-000004280000}"/>
    <cellStyle name="Normal 2 52 4 8" xfId="10262" xr:uid="{00000000-0005-0000-0000-000005280000}"/>
    <cellStyle name="Normal 2 52 4 8 2" xfId="10263" xr:uid="{00000000-0005-0000-0000-000006280000}"/>
    <cellStyle name="Normal 2 52 4 8 3" xfId="10264" xr:uid="{00000000-0005-0000-0000-000007280000}"/>
    <cellStyle name="Normal 2 52 4 9" xfId="10265" xr:uid="{00000000-0005-0000-0000-000008280000}"/>
    <cellStyle name="Normal 2 52 4 9 2" xfId="10266" xr:uid="{00000000-0005-0000-0000-000009280000}"/>
    <cellStyle name="Normal 2 52 4 9 3" xfId="10267" xr:uid="{00000000-0005-0000-0000-00000A280000}"/>
    <cellStyle name="Normal 2 52 5" xfId="10268" xr:uid="{00000000-0005-0000-0000-00000B280000}"/>
    <cellStyle name="Normal 2 52 5 10" xfId="10269" xr:uid="{00000000-0005-0000-0000-00000C280000}"/>
    <cellStyle name="Normal 2 52 5 10 2" xfId="10270" xr:uid="{00000000-0005-0000-0000-00000D280000}"/>
    <cellStyle name="Normal 2 52 5 10 3" xfId="10271" xr:uid="{00000000-0005-0000-0000-00000E280000}"/>
    <cellStyle name="Normal 2 52 5 11" xfId="10272" xr:uid="{00000000-0005-0000-0000-00000F280000}"/>
    <cellStyle name="Normal 2 52 5 11 2" xfId="10273" xr:uid="{00000000-0005-0000-0000-000010280000}"/>
    <cellStyle name="Normal 2 52 5 11 3" xfId="10274" xr:uid="{00000000-0005-0000-0000-000011280000}"/>
    <cellStyle name="Normal 2 52 5 12" xfId="10275" xr:uid="{00000000-0005-0000-0000-000012280000}"/>
    <cellStyle name="Normal 2 52 5 12 2" xfId="10276" xr:uid="{00000000-0005-0000-0000-000013280000}"/>
    <cellStyle name="Normal 2 52 5 12 3" xfId="10277" xr:uid="{00000000-0005-0000-0000-000014280000}"/>
    <cellStyle name="Normal 2 52 5 13" xfId="10278" xr:uid="{00000000-0005-0000-0000-000015280000}"/>
    <cellStyle name="Normal 2 52 5 13 2" xfId="10279" xr:uid="{00000000-0005-0000-0000-000016280000}"/>
    <cellStyle name="Normal 2 52 5 13 3" xfId="10280" xr:uid="{00000000-0005-0000-0000-000017280000}"/>
    <cellStyle name="Normal 2 52 5 14" xfId="10281" xr:uid="{00000000-0005-0000-0000-000018280000}"/>
    <cellStyle name="Normal 2 52 5 14 2" xfId="10282" xr:uid="{00000000-0005-0000-0000-000019280000}"/>
    <cellStyle name="Normal 2 52 5 14 3" xfId="10283" xr:uid="{00000000-0005-0000-0000-00001A280000}"/>
    <cellStyle name="Normal 2 52 5 15" xfId="10284" xr:uid="{00000000-0005-0000-0000-00001B280000}"/>
    <cellStyle name="Normal 2 52 5 16" xfId="10285" xr:uid="{00000000-0005-0000-0000-00001C280000}"/>
    <cellStyle name="Normal 2 52 5 2" xfId="10286" xr:uid="{00000000-0005-0000-0000-00001D280000}"/>
    <cellStyle name="Normal 2 52 5 2 2" xfId="10287" xr:uid="{00000000-0005-0000-0000-00001E280000}"/>
    <cellStyle name="Normal 2 52 5 2 3" xfId="10288" xr:uid="{00000000-0005-0000-0000-00001F280000}"/>
    <cellStyle name="Normal 2 52 5 3" xfId="10289" xr:uid="{00000000-0005-0000-0000-000020280000}"/>
    <cellStyle name="Normal 2 52 5 3 2" xfId="10290" xr:uid="{00000000-0005-0000-0000-000021280000}"/>
    <cellStyle name="Normal 2 52 5 3 3" xfId="10291" xr:uid="{00000000-0005-0000-0000-000022280000}"/>
    <cellStyle name="Normal 2 52 5 4" xfId="10292" xr:uid="{00000000-0005-0000-0000-000023280000}"/>
    <cellStyle name="Normal 2 52 5 4 2" xfId="10293" xr:uid="{00000000-0005-0000-0000-000024280000}"/>
    <cellStyle name="Normal 2 52 5 4 3" xfId="10294" xr:uid="{00000000-0005-0000-0000-000025280000}"/>
    <cellStyle name="Normal 2 52 5 5" xfId="10295" xr:uid="{00000000-0005-0000-0000-000026280000}"/>
    <cellStyle name="Normal 2 52 5 5 2" xfId="10296" xr:uid="{00000000-0005-0000-0000-000027280000}"/>
    <cellStyle name="Normal 2 52 5 5 3" xfId="10297" xr:uid="{00000000-0005-0000-0000-000028280000}"/>
    <cellStyle name="Normal 2 52 5 6" xfId="10298" xr:uid="{00000000-0005-0000-0000-000029280000}"/>
    <cellStyle name="Normal 2 52 5 6 2" xfId="10299" xr:uid="{00000000-0005-0000-0000-00002A280000}"/>
    <cellStyle name="Normal 2 52 5 6 3" xfId="10300" xr:uid="{00000000-0005-0000-0000-00002B280000}"/>
    <cellStyle name="Normal 2 52 5 7" xfId="10301" xr:uid="{00000000-0005-0000-0000-00002C280000}"/>
    <cellStyle name="Normal 2 52 5 7 2" xfId="10302" xr:uid="{00000000-0005-0000-0000-00002D280000}"/>
    <cellStyle name="Normal 2 52 5 7 3" xfId="10303" xr:uid="{00000000-0005-0000-0000-00002E280000}"/>
    <cellStyle name="Normal 2 52 5 8" xfId="10304" xr:uid="{00000000-0005-0000-0000-00002F280000}"/>
    <cellStyle name="Normal 2 52 5 8 2" xfId="10305" xr:uid="{00000000-0005-0000-0000-000030280000}"/>
    <cellStyle name="Normal 2 52 5 8 3" xfId="10306" xr:uid="{00000000-0005-0000-0000-000031280000}"/>
    <cellStyle name="Normal 2 52 5 9" xfId="10307" xr:uid="{00000000-0005-0000-0000-000032280000}"/>
    <cellStyle name="Normal 2 52 5 9 2" xfId="10308" xr:uid="{00000000-0005-0000-0000-000033280000}"/>
    <cellStyle name="Normal 2 52 5 9 3" xfId="10309" xr:uid="{00000000-0005-0000-0000-000034280000}"/>
    <cellStyle name="Normal 2 52 6" xfId="10310" xr:uid="{00000000-0005-0000-0000-000035280000}"/>
    <cellStyle name="Normal 2 52 6 10" xfId="10311" xr:uid="{00000000-0005-0000-0000-000036280000}"/>
    <cellStyle name="Normal 2 52 6 10 2" xfId="10312" xr:uid="{00000000-0005-0000-0000-000037280000}"/>
    <cellStyle name="Normal 2 52 6 10 3" xfId="10313" xr:uid="{00000000-0005-0000-0000-000038280000}"/>
    <cellStyle name="Normal 2 52 6 11" xfId="10314" xr:uid="{00000000-0005-0000-0000-000039280000}"/>
    <cellStyle name="Normal 2 52 6 11 2" xfId="10315" xr:uid="{00000000-0005-0000-0000-00003A280000}"/>
    <cellStyle name="Normal 2 52 6 11 3" xfId="10316" xr:uid="{00000000-0005-0000-0000-00003B280000}"/>
    <cellStyle name="Normal 2 52 6 12" xfId="10317" xr:uid="{00000000-0005-0000-0000-00003C280000}"/>
    <cellStyle name="Normal 2 52 6 12 2" xfId="10318" xr:uid="{00000000-0005-0000-0000-00003D280000}"/>
    <cellStyle name="Normal 2 52 6 12 3" xfId="10319" xr:uid="{00000000-0005-0000-0000-00003E280000}"/>
    <cellStyle name="Normal 2 52 6 13" xfId="10320" xr:uid="{00000000-0005-0000-0000-00003F280000}"/>
    <cellStyle name="Normal 2 52 6 13 2" xfId="10321" xr:uid="{00000000-0005-0000-0000-000040280000}"/>
    <cellStyle name="Normal 2 52 6 13 3" xfId="10322" xr:uid="{00000000-0005-0000-0000-000041280000}"/>
    <cellStyle name="Normal 2 52 6 14" xfId="10323" xr:uid="{00000000-0005-0000-0000-000042280000}"/>
    <cellStyle name="Normal 2 52 6 14 2" xfId="10324" xr:uid="{00000000-0005-0000-0000-000043280000}"/>
    <cellStyle name="Normal 2 52 6 14 3" xfId="10325" xr:uid="{00000000-0005-0000-0000-000044280000}"/>
    <cellStyle name="Normal 2 52 6 15" xfId="10326" xr:uid="{00000000-0005-0000-0000-000045280000}"/>
    <cellStyle name="Normal 2 52 6 16" xfId="10327" xr:uid="{00000000-0005-0000-0000-000046280000}"/>
    <cellStyle name="Normal 2 52 6 2" xfId="10328" xr:uid="{00000000-0005-0000-0000-000047280000}"/>
    <cellStyle name="Normal 2 52 6 2 2" xfId="10329" xr:uid="{00000000-0005-0000-0000-000048280000}"/>
    <cellStyle name="Normal 2 52 6 2 3" xfId="10330" xr:uid="{00000000-0005-0000-0000-000049280000}"/>
    <cellStyle name="Normal 2 52 6 3" xfId="10331" xr:uid="{00000000-0005-0000-0000-00004A280000}"/>
    <cellStyle name="Normal 2 52 6 3 2" xfId="10332" xr:uid="{00000000-0005-0000-0000-00004B280000}"/>
    <cellStyle name="Normal 2 52 6 3 3" xfId="10333" xr:uid="{00000000-0005-0000-0000-00004C280000}"/>
    <cellStyle name="Normal 2 52 6 4" xfId="10334" xr:uid="{00000000-0005-0000-0000-00004D280000}"/>
    <cellStyle name="Normal 2 52 6 4 2" xfId="10335" xr:uid="{00000000-0005-0000-0000-00004E280000}"/>
    <cellStyle name="Normal 2 52 6 4 3" xfId="10336" xr:uid="{00000000-0005-0000-0000-00004F280000}"/>
    <cellStyle name="Normal 2 52 6 5" xfId="10337" xr:uid="{00000000-0005-0000-0000-000050280000}"/>
    <cellStyle name="Normal 2 52 6 5 2" xfId="10338" xr:uid="{00000000-0005-0000-0000-000051280000}"/>
    <cellStyle name="Normal 2 52 6 5 3" xfId="10339" xr:uid="{00000000-0005-0000-0000-000052280000}"/>
    <cellStyle name="Normal 2 52 6 6" xfId="10340" xr:uid="{00000000-0005-0000-0000-000053280000}"/>
    <cellStyle name="Normal 2 52 6 6 2" xfId="10341" xr:uid="{00000000-0005-0000-0000-000054280000}"/>
    <cellStyle name="Normal 2 52 6 6 3" xfId="10342" xr:uid="{00000000-0005-0000-0000-000055280000}"/>
    <cellStyle name="Normal 2 52 6 7" xfId="10343" xr:uid="{00000000-0005-0000-0000-000056280000}"/>
    <cellStyle name="Normal 2 52 6 7 2" xfId="10344" xr:uid="{00000000-0005-0000-0000-000057280000}"/>
    <cellStyle name="Normal 2 52 6 7 3" xfId="10345" xr:uid="{00000000-0005-0000-0000-000058280000}"/>
    <cellStyle name="Normal 2 52 6 8" xfId="10346" xr:uid="{00000000-0005-0000-0000-000059280000}"/>
    <cellStyle name="Normal 2 52 6 8 2" xfId="10347" xr:uid="{00000000-0005-0000-0000-00005A280000}"/>
    <cellStyle name="Normal 2 52 6 8 3" xfId="10348" xr:uid="{00000000-0005-0000-0000-00005B280000}"/>
    <cellStyle name="Normal 2 52 6 9" xfId="10349" xr:uid="{00000000-0005-0000-0000-00005C280000}"/>
    <cellStyle name="Normal 2 52 6 9 2" xfId="10350" xr:uid="{00000000-0005-0000-0000-00005D280000}"/>
    <cellStyle name="Normal 2 52 6 9 3" xfId="10351" xr:uid="{00000000-0005-0000-0000-00005E280000}"/>
    <cellStyle name="Normal 2 52 7" xfId="10352" xr:uid="{00000000-0005-0000-0000-00005F280000}"/>
    <cellStyle name="Normal 2 52 7 10" xfId="10353" xr:uid="{00000000-0005-0000-0000-000060280000}"/>
    <cellStyle name="Normal 2 52 7 10 2" xfId="10354" xr:uid="{00000000-0005-0000-0000-000061280000}"/>
    <cellStyle name="Normal 2 52 7 10 3" xfId="10355" xr:uid="{00000000-0005-0000-0000-000062280000}"/>
    <cellStyle name="Normal 2 52 7 11" xfId="10356" xr:uid="{00000000-0005-0000-0000-000063280000}"/>
    <cellStyle name="Normal 2 52 7 11 2" xfId="10357" xr:uid="{00000000-0005-0000-0000-000064280000}"/>
    <cellStyle name="Normal 2 52 7 11 3" xfId="10358" xr:uid="{00000000-0005-0000-0000-000065280000}"/>
    <cellStyle name="Normal 2 52 7 12" xfId="10359" xr:uid="{00000000-0005-0000-0000-000066280000}"/>
    <cellStyle name="Normal 2 52 7 12 2" xfId="10360" xr:uid="{00000000-0005-0000-0000-000067280000}"/>
    <cellStyle name="Normal 2 52 7 12 3" xfId="10361" xr:uid="{00000000-0005-0000-0000-000068280000}"/>
    <cellStyle name="Normal 2 52 7 13" xfId="10362" xr:uid="{00000000-0005-0000-0000-000069280000}"/>
    <cellStyle name="Normal 2 52 7 13 2" xfId="10363" xr:uid="{00000000-0005-0000-0000-00006A280000}"/>
    <cellStyle name="Normal 2 52 7 13 3" xfId="10364" xr:uid="{00000000-0005-0000-0000-00006B280000}"/>
    <cellStyle name="Normal 2 52 7 14" xfId="10365" xr:uid="{00000000-0005-0000-0000-00006C280000}"/>
    <cellStyle name="Normal 2 52 7 14 2" xfId="10366" xr:uid="{00000000-0005-0000-0000-00006D280000}"/>
    <cellStyle name="Normal 2 52 7 14 3" xfId="10367" xr:uid="{00000000-0005-0000-0000-00006E280000}"/>
    <cellStyle name="Normal 2 52 7 15" xfId="10368" xr:uid="{00000000-0005-0000-0000-00006F280000}"/>
    <cellStyle name="Normal 2 52 7 16" xfId="10369" xr:uid="{00000000-0005-0000-0000-000070280000}"/>
    <cellStyle name="Normal 2 52 7 2" xfId="10370" xr:uid="{00000000-0005-0000-0000-000071280000}"/>
    <cellStyle name="Normal 2 52 7 2 2" xfId="10371" xr:uid="{00000000-0005-0000-0000-000072280000}"/>
    <cellStyle name="Normal 2 52 7 2 3" xfId="10372" xr:uid="{00000000-0005-0000-0000-000073280000}"/>
    <cellStyle name="Normal 2 52 7 3" xfId="10373" xr:uid="{00000000-0005-0000-0000-000074280000}"/>
    <cellStyle name="Normal 2 52 7 3 2" xfId="10374" xr:uid="{00000000-0005-0000-0000-000075280000}"/>
    <cellStyle name="Normal 2 52 7 3 3" xfId="10375" xr:uid="{00000000-0005-0000-0000-000076280000}"/>
    <cellStyle name="Normal 2 52 7 4" xfId="10376" xr:uid="{00000000-0005-0000-0000-000077280000}"/>
    <cellStyle name="Normal 2 52 7 4 2" xfId="10377" xr:uid="{00000000-0005-0000-0000-000078280000}"/>
    <cellStyle name="Normal 2 52 7 4 3" xfId="10378" xr:uid="{00000000-0005-0000-0000-000079280000}"/>
    <cellStyle name="Normal 2 52 7 5" xfId="10379" xr:uid="{00000000-0005-0000-0000-00007A280000}"/>
    <cellStyle name="Normal 2 52 7 5 2" xfId="10380" xr:uid="{00000000-0005-0000-0000-00007B280000}"/>
    <cellStyle name="Normal 2 52 7 5 3" xfId="10381" xr:uid="{00000000-0005-0000-0000-00007C280000}"/>
    <cellStyle name="Normal 2 52 7 6" xfId="10382" xr:uid="{00000000-0005-0000-0000-00007D280000}"/>
    <cellStyle name="Normal 2 52 7 6 2" xfId="10383" xr:uid="{00000000-0005-0000-0000-00007E280000}"/>
    <cellStyle name="Normal 2 52 7 6 3" xfId="10384" xr:uid="{00000000-0005-0000-0000-00007F280000}"/>
    <cellStyle name="Normal 2 52 7 7" xfId="10385" xr:uid="{00000000-0005-0000-0000-000080280000}"/>
    <cellStyle name="Normal 2 52 7 7 2" xfId="10386" xr:uid="{00000000-0005-0000-0000-000081280000}"/>
    <cellStyle name="Normal 2 52 7 7 3" xfId="10387" xr:uid="{00000000-0005-0000-0000-000082280000}"/>
    <cellStyle name="Normal 2 52 7 8" xfId="10388" xr:uid="{00000000-0005-0000-0000-000083280000}"/>
    <cellStyle name="Normal 2 52 7 8 2" xfId="10389" xr:uid="{00000000-0005-0000-0000-000084280000}"/>
    <cellStyle name="Normal 2 52 7 8 3" xfId="10390" xr:uid="{00000000-0005-0000-0000-000085280000}"/>
    <cellStyle name="Normal 2 52 7 9" xfId="10391" xr:uid="{00000000-0005-0000-0000-000086280000}"/>
    <cellStyle name="Normal 2 52 7 9 2" xfId="10392" xr:uid="{00000000-0005-0000-0000-000087280000}"/>
    <cellStyle name="Normal 2 52 7 9 3" xfId="10393" xr:uid="{00000000-0005-0000-0000-000088280000}"/>
    <cellStyle name="Normal 2 52 8" xfId="10394" xr:uid="{00000000-0005-0000-0000-000089280000}"/>
    <cellStyle name="Normal 2 52 8 10" xfId="10395" xr:uid="{00000000-0005-0000-0000-00008A280000}"/>
    <cellStyle name="Normal 2 52 8 10 2" xfId="10396" xr:uid="{00000000-0005-0000-0000-00008B280000}"/>
    <cellStyle name="Normal 2 52 8 10 3" xfId="10397" xr:uid="{00000000-0005-0000-0000-00008C280000}"/>
    <cellStyle name="Normal 2 52 8 11" xfId="10398" xr:uid="{00000000-0005-0000-0000-00008D280000}"/>
    <cellStyle name="Normal 2 52 8 11 2" xfId="10399" xr:uid="{00000000-0005-0000-0000-00008E280000}"/>
    <cellStyle name="Normal 2 52 8 11 3" xfId="10400" xr:uid="{00000000-0005-0000-0000-00008F280000}"/>
    <cellStyle name="Normal 2 52 8 12" xfId="10401" xr:uid="{00000000-0005-0000-0000-000090280000}"/>
    <cellStyle name="Normal 2 52 8 12 2" xfId="10402" xr:uid="{00000000-0005-0000-0000-000091280000}"/>
    <cellStyle name="Normal 2 52 8 12 3" xfId="10403" xr:uid="{00000000-0005-0000-0000-000092280000}"/>
    <cellStyle name="Normal 2 52 8 13" xfId="10404" xr:uid="{00000000-0005-0000-0000-000093280000}"/>
    <cellStyle name="Normal 2 52 8 13 2" xfId="10405" xr:uid="{00000000-0005-0000-0000-000094280000}"/>
    <cellStyle name="Normal 2 52 8 13 3" xfId="10406" xr:uid="{00000000-0005-0000-0000-000095280000}"/>
    <cellStyle name="Normal 2 52 8 14" xfId="10407" xr:uid="{00000000-0005-0000-0000-000096280000}"/>
    <cellStyle name="Normal 2 52 8 14 2" xfId="10408" xr:uid="{00000000-0005-0000-0000-000097280000}"/>
    <cellStyle name="Normal 2 52 8 14 3" xfId="10409" xr:uid="{00000000-0005-0000-0000-000098280000}"/>
    <cellStyle name="Normal 2 52 8 15" xfId="10410" xr:uid="{00000000-0005-0000-0000-000099280000}"/>
    <cellStyle name="Normal 2 52 8 16" xfId="10411" xr:uid="{00000000-0005-0000-0000-00009A280000}"/>
    <cellStyle name="Normal 2 52 8 2" xfId="10412" xr:uid="{00000000-0005-0000-0000-00009B280000}"/>
    <cellStyle name="Normal 2 52 8 2 2" xfId="10413" xr:uid="{00000000-0005-0000-0000-00009C280000}"/>
    <cellStyle name="Normal 2 52 8 2 3" xfId="10414" xr:uid="{00000000-0005-0000-0000-00009D280000}"/>
    <cellStyle name="Normal 2 52 8 3" xfId="10415" xr:uid="{00000000-0005-0000-0000-00009E280000}"/>
    <cellStyle name="Normal 2 52 8 3 2" xfId="10416" xr:uid="{00000000-0005-0000-0000-00009F280000}"/>
    <cellStyle name="Normal 2 52 8 3 3" xfId="10417" xr:uid="{00000000-0005-0000-0000-0000A0280000}"/>
    <cellStyle name="Normal 2 52 8 4" xfId="10418" xr:uid="{00000000-0005-0000-0000-0000A1280000}"/>
    <cellStyle name="Normal 2 52 8 4 2" xfId="10419" xr:uid="{00000000-0005-0000-0000-0000A2280000}"/>
    <cellStyle name="Normal 2 52 8 4 3" xfId="10420" xr:uid="{00000000-0005-0000-0000-0000A3280000}"/>
    <cellStyle name="Normal 2 52 8 5" xfId="10421" xr:uid="{00000000-0005-0000-0000-0000A4280000}"/>
    <cellStyle name="Normal 2 52 8 5 2" xfId="10422" xr:uid="{00000000-0005-0000-0000-0000A5280000}"/>
    <cellStyle name="Normal 2 52 8 5 3" xfId="10423" xr:uid="{00000000-0005-0000-0000-0000A6280000}"/>
    <cellStyle name="Normal 2 52 8 6" xfId="10424" xr:uid="{00000000-0005-0000-0000-0000A7280000}"/>
    <cellStyle name="Normal 2 52 8 6 2" xfId="10425" xr:uid="{00000000-0005-0000-0000-0000A8280000}"/>
    <cellStyle name="Normal 2 52 8 6 3" xfId="10426" xr:uid="{00000000-0005-0000-0000-0000A9280000}"/>
    <cellStyle name="Normal 2 52 8 7" xfId="10427" xr:uid="{00000000-0005-0000-0000-0000AA280000}"/>
    <cellStyle name="Normal 2 52 8 7 2" xfId="10428" xr:uid="{00000000-0005-0000-0000-0000AB280000}"/>
    <cellStyle name="Normal 2 52 8 7 3" xfId="10429" xr:uid="{00000000-0005-0000-0000-0000AC280000}"/>
    <cellStyle name="Normal 2 52 8 8" xfId="10430" xr:uid="{00000000-0005-0000-0000-0000AD280000}"/>
    <cellStyle name="Normal 2 52 8 8 2" xfId="10431" xr:uid="{00000000-0005-0000-0000-0000AE280000}"/>
    <cellStyle name="Normal 2 52 8 8 3" xfId="10432" xr:uid="{00000000-0005-0000-0000-0000AF280000}"/>
    <cellStyle name="Normal 2 52 8 9" xfId="10433" xr:uid="{00000000-0005-0000-0000-0000B0280000}"/>
    <cellStyle name="Normal 2 52 8 9 2" xfId="10434" xr:uid="{00000000-0005-0000-0000-0000B1280000}"/>
    <cellStyle name="Normal 2 52 8 9 3" xfId="10435" xr:uid="{00000000-0005-0000-0000-0000B2280000}"/>
    <cellStyle name="Normal 2 52 9" xfId="10436" xr:uid="{00000000-0005-0000-0000-0000B3280000}"/>
    <cellStyle name="Normal 2 52 9 10" xfId="10437" xr:uid="{00000000-0005-0000-0000-0000B4280000}"/>
    <cellStyle name="Normal 2 52 9 10 2" xfId="10438" xr:uid="{00000000-0005-0000-0000-0000B5280000}"/>
    <cellStyle name="Normal 2 52 9 10 3" xfId="10439" xr:uid="{00000000-0005-0000-0000-0000B6280000}"/>
    <cellStyle name="Normal 2 52 9 11" xfId="10440" xr:uid="{00000000-0005-0000-0000-0000B7280000}"/>
    <cellStyle name="Normal 2 52 9 11 2" xfId="10441" xr:uid="{00000000-0005-0000-0000-0000B8280000}"/>
    <cellStyle name="Normal 2 52 9 11 3" xfId="10442" xr:uid="{00000000-0005-0000-0000-0000B9280000}"/>
    <cellStyle name="Normal 2 52 9 12" xfId="10443" xr:uid="{00000000-0005-0000-0000-0000BA280000}"/>
    <cellStyle name="Normal 2 52 9 12 2" xfId="10444" xr:uid="{00000000-0005-0000-0000-0000BB280000}"/>
    <cellStyle name="Normal 2 52 9 12 3" xfId="10445" xr:uid="{00000000-0005-0000-0000-0000BC280000}"/>
    <cellStyle name="Normal 2 52 9 13" xfId="10446" xr:uid="{00000000-0005-0000-0000-0000BD280000}"/>
    <cellStyle name="Normal 2 52 9 13 2" xfId="10447" xr:uid="{00000000-0005-0000-0000-0000BE280000}"/>
    <cellStyle name="Normal 2 52 9 13 3" xfId="10448" xr:uid="{00000000-0005-0000-0000-0000BF280000}"/>
    <cellStyle name="Normal 2 52 9 14" xfId="10449" xr:uid="{00000000-0005-0000-0000-0000C0280000}"/>
    <cellStyle name="Normal 2 52 9 14 2" xfId="10450" xr:uid="{00000000-0005-0000-0000-0000C1280000}"/>
    <cellStyle name="Normal 2 52 9 14 3" xfId="10451" xr:uid="{00000000-0005-0000-0000-0000C2280000}"/>
    <cellStyle name="Normal 2 52 9 15" xfId="10452" xr:uid="{00000000-0005-0000-0000-0000C3280000}"/>
    <cellStyle name="Normal 2 52 9 16" xfId="10453" xr:uid="{00000000-0005-0000-0000-0000C4280000}"/>
    <cellStyle name="Normal 2 52 9 2" xfId="10454" xr:uid="{00000000-0005-0000-0000-0000C5280000}"/>
    <cellStyle name="Normal 2 52 9 2 2" xfId="10455" xr:uid="{00000000-0005-0000-0000-0000C6280000}"/>
    <cellStyle name="Normal 2 52 9 2 3" xfId="10456" xr:uid="{00000000-0005-0000-0000-0000C7280000}"/>
    <cellStyle name="Normal 2 52 9 3" xfId="10457" xr:uid="{00000000-0005-0000-0000-0000C8280000}"/>
    <cellStyle name="Normal 2 52 9 3 2" xfId="10458" xr:uid="{00000000-0005-0000-0000-0000C9280000}"/>
    <cellStyle name="Normal 2 52 9 3 3" xfId="10459" xr:uid="{00000000-0005-0000-0000-0000CA280000}"/>
    <cellStyle name="Normal 2 52 9 4" xfId="10460" xr:uid="{00000000-0005-0000-0000-0000CB280000}"/>
    <cellStyle name="Normal 2 52 9 4 2" xfId="10461" xr:uid="{00000000-0005-0000-0000-0000CC280000}"/>
    <cellStyle name="Normal 2 52 9 4 3" xfId="10462" xr:uid="{00000000-0005-0000-0000-0000CD280000}"/>
    <cellStyle name="Normal 2 52 9 5" xfId="10463" xr:uid="{00000000-0005-0000-0000-0000CE280000}"/>
    <cellStyle name="Normal 2 52 9 5 2" xfId="10464" xr:uid="{00000000-0005-0000-0000-0000CF280000}"/>
    <cellStyle name="Normal 2 52 9 5 3" xfId="10465" xr:uid="{00000000-0005-0000-0000-0000D0280000}"/>
    <cellStyle name="Normal 2 52 9 6" xfId="10466" xr:uid="{00000000-0005-0000-0000-0000D1280000}"/>
    <cellStyle name="Normal 2 52 9 6 2" xfId="10467" xr:uid="{00000000-0005-0000-0000-0000D2280000}"/>
    <cellStyle name="Normal 2 52 9 6 3" xfId="10468" xr:uid="{00000000-0005-0000-0000-0000D3280000}"/>
    <cellStyle name="Normal 2 52 9 7" xfId="10469" xr:uid="{00000000-0005-0000-0000-0000D4280000}"/>
    <cellStyle name="Normal 2 52 9 7 2" xfId="10470" xr:uid="{00000000-0005-0000-0000-0000D5280000}"/>
    <cellStyle name="Normal 2 52 9 7 3" xfId="10471" xr:uid="{00000000-0005-0000-0000-0000D6280000}"/>
    <cellStyle name="Normal 2 52 9 8" xfId="10472" xr:uid="{00000000-0005-0000-0000-0000D7280000}"/>
    <cellStyle name="Normal 2 52 9 8 2" xfId="10473" xr:uid="{00000000-0005-0000-0000-0000D8280000}"/>
    <cellStyle name="Normal 2 52 9 8 3" xfId="10474" xr:uid="{00000000-0005-0000-0000-0000D9280000}"/>
    <cellStyle name="Normal 2 52 9 9" xfId="10475" xr:uid="{00000000-0005-0000-0000-0000DA280000}"/>
    <cellStyle name="Normal 2 52 9 9 2" xfId="10476" xr:uid="{00000000-0005-0000-0000-0000DB280000}"/>
    <cellStyle name="Normal 2 52 9 9 3" xfId="10477" xr:uid="{00000000-0005-0000-0000-0000DC280000}"/>
    <cellStyle name="Normal 2 53" xfId="10478" xr:uid="{00000000-0005-0000-0000-0000DD280000}"/>
    <cellStyle name="Normal 2 53 10" xfId="10479" xr:uid="{00000000-0005-0000-0000-0000DE280000}"/>
    <cellStyle name="Normal 2 53 10 10" xfId="10480" xr:uid="{00000000-0005-0000-0000-0000DF280000}"/>
    <cellStyle name="Normal 2 53 10 10 2" xfId="10481" xr:uid="{00000000-0005-0000-0000-0000E0280000}"/>
    <cellStyle name="Normal 2 53 10 10 3" xfId="10482" xr:uid="{00000000-0005-0000-0000-0000E1280000}"/>
    <cellStyle name="Normal 2 53 10 11" xfId="10483" xr:uid="{00000000-0005-0000-0000-0000E2280000}"/>
    <cellStyle name="Normal 2 53 10 11 2" xfId="10484" xr:uid="{00000000-0005-0000-0000-0000E3280000}"/>
    <cellStyle name="Normal 2 53 10 11 3" xfId="10485" xr:uid="{00000000-0005-0000-0000-0000E4280000}"/>
    <cellStyle name="Normal 2 53 10 12" xfId="10486" xr:uid="{00000000-0005-0000-0000-0000E5280000}"/>
    <cellStyle name="Normal 2 53 10 12 2" xfId="10487" xr:uid="{00000000-0005-0000-0000-0000E6280000}"/>
    <cellStyle name="Normal 2 53 10 12 3" xfId="10488" xr:uid="{00000000-0005-0000-0000-0000E7280000}"/>
    <cellStyle name="Normal 2 53 10 13" xfId="10489" xr:uid="{00000000-0005-0000-0000-0000E8280000}"/>
    <cellStyle name="Normal 2 53 10 13 2" xfId="10490" xr:uid="{00000000-0005-0000-0000-0000E9280000}"/>
    <cellStyle name="Normal 2 53 10 13 3" xfId="10491" xr:uid="{00000000-0005-0000-0000-0000EA280000}"/>
    <cellStyle name="Normal 2 53 10 14" xfId="10492" xr:uid="{00000000-0005-0000-0000-0000EB280000}"/>
    <cellStyle name="Normal 2 53 10 14 2" xfId="10493" xr:uid="{00000000-0005-0000-0000-0000EC280000}"/>
    <cellStyle name="Normal 2 53 10 14 3" xfId="10494" xr:uid="{00000000-0005-0000-0000-0000ED280000}"/>
    <cellStyle name="Normal 2 53 10 15" xfId="10495" xr:uid="{00000000-0005-0000-0000-0000EE280000}"/>
    <cellStyle name="Normal 2 53 10 16" xfId="10496" xr:uid="{00000000-0005-0000-0000-0000EF280000}"/>
    <cellStyle name="Normal 2 53 10 2" xfId="10497" xr:uid="{00000000-0005-0000-0000-0000F0280000}"/>
    <cellStyle name="Normal 2 53 10 2 2" xfId="10498" xr:uid="{00000000-0005-0000-0000-0000F1280000}"/>
    <cellStyle name="Normal 2 53 10 2 3" xfId="10499" xr:uid="{00000000-0005-0000-0000-0000F2280000}"/>
    <cellStyle name="Normal 2 53 10 3" xfId="10500" xr:uid="{00000000-0005-0000-0000-0000F3280000}"/>
    <cellStyle name="Normal 2 53 10 3 2" xfId="10501" xr:uid="{00000000-0005-0000-0000-0000F4280000}"/>
    <cellStyle name="Normal 2 53 10 3 3" xfId="10502" xr:uid="{00000000-0005-0000-0000-0000F5280000}"/>
    <cellStyle name="Normal 2 53 10 4" xfId="10503" xr:uid="{00000000-0005-0000-0000-0000F6280000}"/>
    <cellStyle name="Normal 2 53 10 4 2" xfId="10504" xr:uid="{00000000-0005-0000-0000-0000F7280000}"/>
    <cellStyle name="Normal 2 53 10 4 3" xfId="10505" xr:uid="{00000000-0005-0000-0000-0000F8280000}"/>
    <cellStyle name="Normal 2 53 10 5" xfId="10506" xr:uid="{00000000-0005-0000-0000-0000F9280000}"/>
    <cellStyle name="Normal 2 53 10 5 2" xfId="10507" xr:uid="{00000000-0005-0000-0000-0000FA280000}"/>
    <cellStyle name="Normal 2 53 10 5 3" xfId="10508" xr:uid="{00000000-0005-0000-0000-0000FB280000}"/>
    <cellStyle name="Normal 2 53 10 6" xfId="10509" xr:uid="{00000000-0005-0000-0000-0000FC280000}"/>
    <cellStyle name="Normal 2 53 10 6 2" xfId="10510" xr:uid="{00000000-0005-0000-0000-0000FD280000}"/>
    <cellStyle name="Normal 2 53 10 6 3" xfId="10511" xr:uid="{00000000-0005-0000-0000-0000FE280000}"/>
    <cellStyle name="Normal 2 53 10 7" xfId="10512" xr:uid="{00000000-0005-0000-0000-0000FF280000}"/>
    <cellStyle name="Normal 2 53 10 7 2" xfId="10513" xr:uid="{00000000-0005-0000-0000-000000290000}"/>
    <cellStyle name="Normal 2 53 10 7 3" xfId="10514" xr:uid="{00000000-0005-0000-0000-000001290000}"/>
    <cellStyle name="Normal 2 53 10 8" xfId="10515" xr:uid="{00000000-0005-0000-0000-000002290000}"/>
    <cellStyle name="Normal 2 53 10 8 2" xfId="10516" xr:uid="{00000000-0005-0000-0000-000003290000}"/>
    <cellStyle name="Normal 2 53 10 8 3" xfId="10517" xr:uid="{00000000-0005-0000-0000-000004290000}"/>
    <cellStyle name="Normal 2 53 10 9" xfId="10518" xr:uid="{00000000-0005-0000-0000-000005290000}"/>
    <cellStyle name="Normal 2 53 10 9 2" xfId="10519" xr:uid="{00000000-0005-0000-0000-000006290000}"/>
    <cellStyle name="Normal 2 53 10 9 3" xfId="10520" xr:uid="{00000000-0005-0000-0000-000007290000}"/>
    <cellStyle name="Normal 2 53 11" xfId="10521" xr:uid="{00000000-0005-0000-0000-000008290000}"/>
    <cellStyle name="Normal 2 53 11 2" xfId="10522" xr:uid="{00000000-0005-0000-0000-000009290000}"/>
    <cellStyle name="Normal 2 53 11 3" xfId="10523" xr:uid="{00000000-0005-0000-0000-00000A290000}"/>
    <cellStyle name="Normal 2 53 12" xfId="10524" xr:uid="{00000000-0005-0000-0000-00000B290000}"/>
    <cellStyle name="Normal 2 53 12 2" xfId="10525" xr:uid="{00000000-0005-0000-0000-00000C290000}"/>
    <cellStyle name="Normal 2 53 12 3" xfId="10526" xr:uid="{00000000-0005-0000-0000-00000D290000}"/>
    <cellStyle name="Normal 2 53 13" xfId="10527" xr:uid="{00000000-0005-0000-0000-00000E290000}"/>
    <cellStyle name="Normal 2 53 13 2" xfId="10528" xr:uid="{00000000-0005-0000-0000-00000F290000}"/>
    <cellStyle name="Normal 2 53 13 3" xfId="10529" xr:uid="{00000000-0005-0000-0000-000010290000}"/>
    <cellStyle name="Normal 2 53 14" xfId="10530" xr:uid="{00000000-0005-0000-0000-000011290000}"/>
    <cellStyle name="Normal 2 53 14 2" xfId="10531" xr:uid="{00000000-0005-0000-0000-000012290000}"/>
    <cellStyle name="Normal 2 53 14 3" xfId="10532" xr:uid="{00000000-0005-0000-0000-000013290000}"/>
    <cellStyle name="Normal 2 53 15" xfId="10533" xr:uid="{00000000-0005-0000-0000-000014290000}"/>
    <cellStyle name="Normal 2 53 15 2" xfId="10534" xr:uid="{00000000-0005-0000-0000-000015290000}"/>
    <cellStyle name="Normal 2 53 15 3" xfId="10535" xr:uid="{00000000-0005-0000-0000-000016290000}"/>
    <cellStyle name="Normal 2 53 16" xfId="10536" xr:uid="{00000000-0005-0000-0000-000017290000}"/>
    <cellStyle name="Normal 2 53 16 2" xfId="10537" xr:uid="{00000000-0005-0000-0000-000018290000}"/>
    <cellStyle name="Normal 2 53 16 3" xfId="10538" xr:uid="{00000000-0005-0000-0000-000019290000}"/>
    <cellStyle name="Normal 2 53 17" xfId="10539" xr:uid="{00000000-0005-0000-0000-00001A290000}"/>
    <cellStyle name="Normal 2 53 17 2" xfId="10540" xr:uid="{00000000-0005-0000-0000-00001B290000}"/>
    <cellStyle name="Normal 2 53 17 3" xfId="10541" xr:uid="{00000000-0005-0000-0000-00001C290000}"/>
    <cellStyle name="Normal 2 53 18" xfId="10542" xr:uid="{00000000-0005-0000-0000-00001D290000}"/>
    <cellStyle name="Normal 2 53 18 2" xfId="10543" xr:uid="{00000000-0005-0000-0000-00001E290000}"/>
    <cellStyle name="Normal 2 53 18 3" xfId="10544" xr:uid="{00000000-0005-0000-0000-00001F290000}"/>
    <cellStyle name="Normal 2 53 19" xfId="10545" xr:uid="{00000000-0005-0000-0000-000020290000}"/>
    <cellStyle name="Normal 2 53 19 2" xfId="10546" xr:uid="{00000000-0005-0000-0000-000021290000}"/>
    <cellStyle name="Normal 2 53 19 3" xfId="10547" xr:uid="{00000000-0005-0000-0000-000022290000}"/>
    <cellStyle name="Normal 2 53 2" xfId="10548" xr:uid="{00000000-0005-0000-0000-000023290000}"/>
    <cellStyle name="Normal 2 53 2 10" xfId="10549" xr:uid="{00000000-0005-0000-0000-000024290000}"/>
    <cellStyle name="Normal 2 53 2 10 2" xfId="10550" xr:uid="{00000000-0005-0000-0000-000025290000}"/>
    <cellStyle name="Normal 2 53 2 10 3" xfId="10551" xr:uid="{00000000-0005-0000-0000-000026290000}"/>
    <cellStyle name="Normal 2 53 2 11" xfId="10552" xr:uid="{00000000-0005-0000-0000-000027290000}"/>
    <cellStyle name="Normal 2 53 2 11 2" xfId="10553" xr:uid="{00000000-0005-0000-0000-000028290000}"/>
    <cellStyle name="Normal 2 53 2 11 3" xfId="10554" xr:uid="{00000000-0005-0000-0000-000029290000}"/>
    <cellStyle name="Normal 2 53 2 12" xfId="10555" xr:uid="{00000000-0005-0000-0000-00002A290000}"/>
    <cellStyle name="Normal 2 53 2 12 2" xfId="10556" xr:uid="{00000000-0005-0000-0000-00002B290000}"/>
    <cellStyle name="Normal 2 53 2 12 3" xfId="10557" xr:uid="{00000000-0005-0000-0000-00002C290000}"/>
    <cellStyle name="Normal 2 53 2 13" xfId="10558" xr:uid="{00000000-0005-0000-0000-00002D290000}"/>
    <cellStyle name="Normal 2 53 2 13 2" xfId="10559" xr:uid="{00000000-0005-0000-0000-00002E290000}"/>
    <cellStyle name="Normal 2 53 2 13 3" xfId="10560" xr:uid="{00000000-0005-0000-0000-00002F290000}"/>
    <cellStyle name="Normal 2 53 2 14" xfId="10561" xr:uid="{00000000-0005-0000-0000-000030290000}"/>
    <cellStyle name="Normal 2 53 2 14 2" xfId="10562" xr:uid="{00000000-0005-0000-0000-000031290000}"/>
    <cellStyle name="Normal 2 53 2 14 3" xfId="10563" xr:uid="{00000000-0005-0000-0000-000032290000}"/>
    <cellStyle name="Normal 2 53 2 15" xfId="10564" xr:uid="{00000000-0005-0000-0000-000033290000}"/>
    <cellStyle name="Normal 2 53 2 15 2" xfId="10565" xr:uid="{00000000-0005-0000-0000-000034290000}"/>
    <cellStyle name="Normal 2 53 2 15 3" xfId="10566" xr:uid="{00000000-0005-0000-0000-000035290000}"/>
    <cellStyle name="Normal 2 53 2 16" xfId="10567" xr:uid="{00000000-0005-0000-0000-000036290000}"/>
    <cellStyle name="Normal 2 53 2 17" xfId="10568" xr:uid="{00000000-0005-0000-0000-000037290000}"/>
    <cellStyle name="Normal 2 53 2 2" xfId="10569" xr:uid="{00000000-0005-0000-0000-000038290000}"/>
    <cellStyle name="Normal 2 53 2 2 10" xfId="10570" xr:uid="{00000000-0005-0000-0000-000039290000}"/>
    <cellStyle name="Normal 2 53 2 2 10 2" xfId="10571" xr:uid="{00000000-0005-0000-0000-00003A290000}"/>
    <cellStyle name="Normal 2 53 2 2 10 3" xfId="10572" xr:uid="{00000000-0005-0000-0000-00003B290000}"/>
    <cellStyle name="Normal 2 53 2 2 11" xfId="10573" xr:uid="{00000000-0005-0000-0000-00003C290000}"/>
    <cellStyle name="Normal 2 53 2 2 11 2" xfId="10574" xr:uid="{00000000-0005-0000-0000-00003D290000}"/>
    <cellStyle name="Normal 2 53 2 2 11 3" xfId="10575" xr:uid="{00000000-0005-0000-0000-00003E290000}"/>
    <cellStyle name="Normal 2 53 2 2 12" xfId="10576" xr:uid="{00000000-0005-0000-0000-00003F290000}"/>
    <cellStyle name="Normal 2 53 2 2 12 2" xfId="10577" xr:uid="{00000000-0005-0000-0000-000040290000}"/>
    <cellStyle name="Normal 2 53 2 2 12 3" xfId="10578" xr:uid="{00000000-0005-0000-0000-000041290000}"/>
    <cellStyle name="Normal 2 53 2 2 13" xfId="10579" xr:uid="{00000000-0005-0000-0000-000042290000}"/>
    <cellStyle name="Normal 2 53 2 2 13 2" xfId="10580" xr:uid="{00000000-0005-0000-0000-000043290000}"/>
    <cellStyle name="Normal 2 53 2 2 13 3" xfId="10581" xr:uid="{00000000-0005-0000-0000-000044290000}"/>
    <cellStyle name="Normal 2 53 2 2 14" xfId="10582" xr:uid="{00000000-0005-0000-0000-000045290000}"/>
    <cellStyle name="Normal 2 53 2 2 14 2" xfId="10583" xr:uid="{00000000-0005-0000-0000-000046290000}"/>
    <cellStyle name="Normal 2 53 2 2 14 3" xfId="10584" xr:uid="{00000000-0005-0000-0000-000047290000}"/>
    <cellStyle name="Normal 2 53 2 2 15" xfId="10585" xr:uid="{00000000-0005-0000-0000-000048290000}"/>
    <cellStyle name="Normal 2 53 2 2 16" xfId="10586" xr:uid="{00000000-0005-0000-0000-000049290000}"/>
    <cellStyle name="Normal 2 53 2 2 2" xfId="10587" xr:uid="{00000000-0005-0000-0000-00004A290000}"/>
    <cellStyle name="Normal 2 53 2 2 2 2" xfId="10588" xr:uid="{00000000-0005-0000-0000-00004B290000}"/>
    <cellStyle name="Normal 2 53 2 2 2 3" xfId="10589" xr:uid="{00000000-0005-0000-0000-00004C290000}"/>
    <cellStyle name="Normal 2 53 2 2 3" xfId="10590" xr:uid="{00000000-0005-0000-0000-00004D290000}"/>
    <cellStyle name="Normal 2 53 2 2 3 2" xfId="10591" xr:uid="{00000000-0005-0000-0000-00004E290000}"/>
    <cellStyle name="Normal 2 53 2 2 3 3" xfId="10592" xr:uid="{00000000-0005-0000-0000-00004F290000}"/>
    <cellStyle name="Normal 2 53 2 2 4" xfId="10593" xr:uid="{00000000-0005-0000-0000-000050290000}"/>
    <cellStyle name="Normal 2 53 2 2 4 2" xfId="10594" xr:uid="{00000000-0005-0000-0000-000051290000}"/>
    <cellStyle name="Normal 2 53 2 2 4 3" xfId="10595" xr:uid="{00000000-0005-0000-0000-000052290000}"/>
    <cellStyle name="Normal 2 53 2 2 5" xfId="10596" xr:uid="{00000000-0005-0000-0000-000053290000}"/>
    <cellStyle name="Normal 2 53 2 2 5 2" xfId="10597" xr:uid="{00000000-0005-0000-0000-000054290000}"/>
    <cellStyle name="Normal 2 53 2 2 5 3" xfId="10598" xr:uid="{00000000-0005-0000-0000-000055290000}"/>
    <cellStyle name="Normal 2 53 2 2 6" xfId="10599" xr:uid="{00000000-0005-0000-0000-000056290000}"/>
    <cellStyle name="Normal 2 53 2 2 6 2" xfId="10600" xr:uid="{00000000-0005-0000-0000-000057290000}"/>
    <cellStyle name="Normal 2 53 2 2 6 3" xfId="10601" xr:uid="{00000000-0005-0000-0000-000058290000}"/>
    <cellStyle name="Normal 2 53 2 2 7" xfId="10602" xr:uid="{00000000-0005-0000-0000-000059290000}"/>
    <cellStyle name="Normal 2 53 2 2 7 2" xfId="10603" xr:uid="{00000000-0005-0000-0000-00005A290000}"/>
    <cellStyle name="Normal 2 53 2 2 7 3" xfId="10604" xr:uid="{00000000-0005-0000-0000-00005B290000}"/>
    <cellStyle name="Normal 2 53 2 2 8" xfId="10605" xr:uid="{00000000-0005-0000-0000-00005C290000}"/>
    <cellStyle name="Normal 2 53 2 2 8 2" xfId="10606" xr:uid="{00000000-0005-0000-0000-00005D290000}"/>
    <cellStyle name="Normal 2 53 2 2 8 3" xfId="10607" xr:uid="{00000000-0005-0000-0000-00005E290000}"/>
    <cellStyle name="Normal 2 53 2 2 9" xfId="10608" xr:uid="{00000000-0005-0000-0000-00005F290000}"/>
    <cellStyle name="Normal 2 53 2 2 9 2" xfId="10609" xr:uid="{00000000-0005-0000-0000-000060290000}"/>
    <cellStyle name="Normal 2 53 2 2 9 3" xfId="10610" xr:uid="{00000000-0005-0000-0000-000061290000}"/>
    <cellStyle name="Normal 2 53 2 3" xfId="10611" xr:uid="{00000000-0005-0000-0000-000062290000}"/>
    <cellStyle name="Normal 2 53 2 3 2" xfId="10612" xr:uid="{00000000-0005-0000-0000-000063290000}"/>
    <cellStyle name="Normal 2 53 2 3 3" xfId="10613" xr:uid="{00000000-0005-0000-0000-000064290000}"/>
    <cellStyle name="Normal 2 53 2 4" xfId="10614" xr:uid="{00000000-0005-0000-0000-000065290000}"/>
    <cellStyle name="Normal 2 53 2 4 2" xfId="10615" xr:uid="{00000000-0005-0000-0000-000066290000}"/>
    <cellStyle name="Normal 2 53 2 4 3" xfId="10616" xr:uid="{00000000-0005-0000-0000-000067290000}"/>
    <cellStyle name="Normal 2 53 2 5" xfId="10617" xr:uid="{00000000-0005-0000-0000-000068290000}"/>
    <cellStyle name="Normal 2 53 2 5 2" xfId="10618" xr:uid="{00000000-0005-0000-0000-000069290000}"/>
    <cellStyle name="Normal 2 53 2 5 3" xfId="10619" xr:uid="{00000000-0005-0000-0000-00006A290000}"/>
    <cellStyle name="Normal 2 53 2 6" xfId="10620" xr:uid="{00000000-0005-0000-0000-00006B290000}"/>
    <cellStyle name="Normal 2 53 2 6 2" xfId="10621" xr:uid="{00000000-0005-0000-0000-00006C290000}"/>
    <cellStyle name="Normal 2 53 2 6 3" xfId="10622" xr:uid="{00000000-0005-0000-0000-00006D290000}"/>
    <cellStyle name="Normal 2 53 2 7" xfId="10623" xr:uid="{00000000-0005-0000-0000-00006E290000}"/>
    <cellStyle name="Normal 2 53 2 7 2" xfId="10624" xr:uid="{00000000-0005-0000-0000-00006F290000}"/>
    <cellStyle name="Normal 2 53 2 7 3" xfId="10625" xr:uid="{00000000-0005-0000-0000-000070290000}"/>
    <cellStyle name="Normal 2 53 2 8" xfId="10626" xr:uid="{00000000-0005-0000-0000-000071290000}"/>
    <cellStyle name="Normal 2 53 2 8 2" xfId="10627" xr:uid="{00000000-0005-0000-0000-000072290000}"/>
    <cellStyle name="Normal 2 53 2 8 3" xfId="10628" xr:uid="{00000000-0005-0000-0000-000073290000}"/>
    <cellStyle name="Normal 2 53 2 9" xfId="10629" xr:uid="{00000000-0005-0000-0000-000074290000}"/>
    <cellStyle name="Normal 2 53 2 9 2" xfId="10630" xr:uid="{00000000-0005-0000-0000-000075290000}"/>
    <cellStyle name="Normal 2 53 2 9 3" xfId="10631" xr:uid="{00000000-0005-0000-0000-000076290000}"/>
    <cellStyle name="Normal 2 53 20" xfId="10632" xr:uid="{00000000-0005-0000-0000-000077290000}"/>
    <cellStyle name="Normal 2 53 20 2" xfId="10633" xr:uid="{00000000-0005-0000-0000-000078290000}"/>
    <cellStyle name="Normal 2 53 20 3" xfId="10634" xr:uid="{00000000-0005-0000-0000-000079290000}"/>
    <cellStyle name="Normal 2 53 21" xfId="10635" xr:uid="{00000000-0005-0000-0000-00007A290000}"/>
    <cellStyle name="Normal 2 53 21 2" xfId="10636" xr:uid="{00000000-0005-0000-0000-00007B290000}"/>
    <cellStyle name="Normal 2 53 21 3" xfId="10637" xr:uid="{00000000-0005-0000-0000-00007C290000}"/>
    <cellStyle name="Normal 2 53 22" xfId="10638" xr:uid="{00000000-0005-0000-0000-00007D290000}"/>
    <cellStyle name="Normal 2 53 22 2" xfId="10639" xr:uid="{00000000-0005-0000-0000-00007E290000}"/>
    <cellStyle name="Normal 2 53 22 3" xfId="10640" xr:uid="{00000000-0005-0000-0000-00007F290000}"/>
    <cellStyle name="Normal 2 53 23" xfId="10641" xr:uid="{00000000-0005-0000-0000-000080290000}"/>
    <cellStyle name="Normal 2 53 23 2" xfId="10642" xr:uid="{00000000-0005-0000-0000-000081290000}"/>
    <cellStyle name="Normal 2 53 23 3" xfId="10643" xr:uid="{00000000-0005-0000-0000-000082290000}"/>
    <cellStyle name="Normal 2 53 24" xfId="10644" xr:uid="{00000000-0005-0000-0000-000083290000}"/>
    <cellStyle name="Normal 2 53 25" xfId="10645" xr:uid="{00000000-0005-0000-0000-000084290000}"/>
    <cellStyle name="Normal 2 53 3" xfId="10646" xr:uid="{00000000-0005-0000-0000-000085290000}"/>
    <cellStyle name="Normal 2 53 3 10" xfId="10647" xr:uid="{00000000-0005-0000-0000-000086290000}"/>
    <cellStyle name="Normal 2 53 3 10 2" xfId="10648" xr:uid="{00000000-0005-0000-0000-000087290000}"/>
    <cellStyle name="Normal 2 53 3 10 3" xfId="10649" xr:uid="{00000000-0005-0000-0000-000088290000}"/>
    <cellStyle name="Normal 2 53 3 11" xfId="10650" xr:uid="{00000000-0005-0000-0000-000089290000}"/>
    <cellStyle name="Normal 2 53 3 11 2" xfId="10651" xr:uid="{00000000-0005-0000-0000-00008A290000}"/>
    <cellStyle name="Normal 2 53 3 11 3" xfId="10652" xr:uid="{00000000-0005-0000-0000-00008B290000}"/>
    <cellStyle name="Normal 2 53 3 12" xfId="10653" xr:uid="{00000000-0005-0000-0000-00008C290000}"/>
    <cellStyle name="Normal 2 53 3 12 2" xfId="10654" xr:uid="{00000000-0005-0000-0000-00008D290000}"/>
    <cellStyle name="Normal 2 53 3 12 3" xfId="10655" xr:uid="{00000000-0005-0000-0000-00008E290000}"/>
    <cellStyle name="Normal 2 53 3 13" xfId="10656" xr:uid="{00000000-0005-0000-0000-00008F290000}"/>
    <cellStyle name="Normal 2 53 3 13 2" xfId="10657" xr:uid="{00000000-0005-0000-0000-000090290000}"/>
    <cellStyle name="Normal 2 53 3 13 3" xfId="10658" xr:uid="{00000000-0005-0000-0000-000091290000}"/>
    <cellStyle name="Normal 2 53 3 14" xfId="10659" xr:uid="{00000000-0005-0000-0000-000092290000}"/>
    <cellStyle name="Normal 2 53 3 14 2" xfId="10660" xr:uid="{00000000-0005-0000-0000-000093290000}"/>
    <cellStyle name="Normal 2 53 3 14 3" xfId="10661" xr:uid="{00000000-0005-0000-0000-000094290000}"/>
    <cellStyle name="Normal 2 53 3 15" xfId="10662" xr:uid="{00000000-0005-0000-0000-000095290000}"/>
    <cellStyle name="Normal 2 53 3 15 2" xfId="10663" xr:uid="{00000000-0005-0000-0000-000096290000}"/>
    <cellStyle name="Normal 2 53 3 15 3" xfId="10664" xr:uid="{00000000-0005-0000-0000-000097290000}"/>
    <cellStyle name="Normal 2 53 3 16" xfId="10665" xr:uid="{00000000-0005-0000-0000-000098290000}"/>
    <cellStyle name="Normal 2 53 3 17" xfId="10666" xr:uid="{00000000-0005-0000-0000-000099290000}"/>
    <cellStyle name="Normal 2 53 3 2" xfId="10667" xr:uid="{00000000-0005-0000-0000-00009A290000}"/>
    <cellStyle name="Normal 2 53 3 2 10" xfId="10668" xr:uid="{00000000-0005-0000-0000-00009B290000}"/>
    <cellStyle name="Normal 2 53 3 2 10 2" xfId="10669" xr:uid="{00000000-0005-0000-0000-00009C290000}"/>
    <cellStyle name="Normal 2 53 3 2 10 3" xfId="10670" xr:uid="{00000000-0005-0000-0000-00009D290000}"/>
    <cellStyle name="Normal 2 53 3 2 11" xfId="10671" xr:uid="{00000000-0005-0000-0000-00009E290000}"/>
    <cellStyle name="Normal 2 53 3 2 11 2" xfId="10672" xr:uid="{00000000-0005-0000-0000-00009F290000}"/>
    <cellStyle name="Normal 2 53 3 2 11 3" xfId="10673" xr:uid="{00000000-0005-0000-0000-0000A0290000}"/>
    <cellStyle name="Normal 2 53 3 2 12" xfId="10674" xr:uid="{00000000-0005-0000-0000-0000A1290000}"/>
    <cellStyle name="Normal 2 53 3 2 12 2" xfId="10675" xr:uid="{00000000-0005-0000-0000-0000A2290000}"/>
    <cellStyle name="Normal 2 53 3 2 12 3" xfId="10676" xr:uid="{00000000-0005-0000-0000-0000A3290000}"/>
    <cellStyle name="Normal 2 53 3 2 13" xfId="10677" xr:uid="{00000000-0005-0000-0000-0000A4290000}"/>
    <cellStyle name="Normal 2 53 3 2 13 2" xfId="10678" xr:uid="{00000000-0005-0000-0000-0000A5290000}"/>
    <cellStyle name="Normal 2 53 3 2 13 3" xfId="10679" xr:uid="{00000000-0005-0000-0000-0000A6290000}"/>
    <cellStyle name="Normal 2 53 3 2 14" xfId="10680" xr:uid="{00000000-0005-0000-0000-0000A7290000}"/>
    <cellStyle name="Normal 2 53 3 2 14 2" xfId="10681" xr:uid="{00000000-0005-0000-0000-0000A8290000}"/>
    <cellStyle name="Normal 2 53 3 2 14 3" xfId="10682" xr:uid="{00000000-0005-0000-0000-0000A9290000}"/>
    <cellStyle name="Normal 2 53 3 2 15" xfId="10683" xr:uid="{00000000-0005-0000-0000-0000AA290000}"/>
    <cellStyle name="Normal 2 53 3 2 16" xfId="10684" xr:uid="{00000000-0005-0000-0000-0000AB290000}"/>
    <cellStyle name="Normal 2 53 3 2 2" xfId="10685" xr:uid="{00000000-0005-0000-0000-0000AC290000}"/>
    <cellStyle name="Normal 2 53 3 2 2 2" xfId="10686" xr:uid="{00000000-0005-0000-0000-0000AD290000}"/>
    <cellStyle name="Normal 2 53 3 2 2 3" xfId="10687" xr:uid="{00000000-0005-0000-0000-0000AE290000}"/>
    <cellStyle name="Normal 2 53 3 2 3" xfId="10688" xr:uid="{00000000-0005-0000-0000-0000AF290000}"/>
    <cellStyle name="Normal 2 53 3 2 3 2" xfId="10689" xr:uid="{00000000-0005-0000-0000-0000B0290000}"/>
    <cellStyle name="Normal 2 53 3 2 3 3" xfId="10690" xr:uid="{00000000-0005-0000-0000-0000B1290000}"/>
    <cellStyle name="Normal 2 53 3 2 4" xfId="10691" xr:uid="{00000000-0005-0000-0000-0000B2290000}"/>
    <cellStyle name="Normal 2 53 3 2 4 2" xfId="10692" xr:uid="{00000000-0005-0000-0000-0000B3290000}"/>
    <cellStyle name="Normal 2 53 3 2 4 3" xfId="10693" xr:uid="{00000000-0005-0000-0000-0000B4290000}"/>
    <cellStyle name="Normal 2 53 3 2 5" xfId="10694" xr:uid="{00000000-0005-0000-0000-0000B5290000}"/>
    <cellStyle name="Normal 2 53 3 2 5 2" xfId="10695" xr:uid="{00000000-0005-0000-0000-0000B6290000}"/>
    <cellStyle name="Normal 2 53 3 2 5 3" xfId="10696" xr:uid="{00000000-0005-0000-0000-0000B7290000}"/>
    <cellStyle name="Normal 2 53 3 2 6" xfId="10697" xr:uid="{00000000-0005-0000-0000-0000B8290000}"/>
    <cellStyle name="Normal 2 53 3 2 6 2" xfId="10698" xr:uid="{00000000-0005-0000-0000-0000B9290000}"/>
    <cellStyle name="Normal 2 53 3 2 6 3" xfId="10699" xr:uid="{00000000-0005-0000-0000-0000BA290000}"/>
    <cellStyle name="Normal 2 53 3 2 7" xfId="10700" xr:uid="{00000000-0005-0000-0000-0000BB290000}"/>
    <cellStyle name="Normal 2 53 3 2 7 2" xfId="10701" xr:uid="{00000000-0005-0000-0000-0000BC290000}"/>
    <cellStyle name="Normal 2 53 3 2 7 3" xfId="10702" xr:uid="{00000000-0005-0000-0000-0000BD290000}"/>
    <cellStyle name="Normal 2 53 3 2 8" xfId="10703" xr:uid="{00000000-0005-0000-0000-0000BE290000}"/>
    <cellStyle name="Normal 2 53 3 2 8 2" xfId="10704" xr:uid="{00000000-0005-0000-0000-0000BF290000}"/>
    <cellStyle name="Normal 2 53 3 2 8 3" xfId="10705" xr:uid="{00000000-0005-0000-0000-0000C0290000}"/>
    <cellStyle name="Normal 2 53 3 2 9" xfId="10706" xr:uid="{00000000-0005-0000-0000-0000C1290000}"/>
    <cellStyle name="Normal 2 53 3 2 9 2" xfId="10707" xr:uid="{00000000-0005-0000-0000-0000C2290000}"/>
    <cellStyle name="Normal 2 53 3 2 9 3" xfId="10708" xr:uid="{00000000-0005-0000-0000-0000C3290000}"/>
    <cellStyle name="Normal 2 53 3 3" xfId="10709" xr:uid="{00000000-0005-0000-0000-0000C4290000}"/>
    <cellStyle name="Normal 2 53 3 3 2" xfId="10710" xr:uid="{00000000-0005-0000-0000-0000C5290000}"/>
    <cellStyle name="Normal 2 53 3 3 3" xfId="10711" xr:uid="{00000000-0005-0000-0000-0000C6290000}"/>
    <cellStyle name="Normal 2 53 3 4" xfId="10712" xr:uid="{00000000-0005-0000-0000-0000C7290000}"/>
    <cellStyle name="Normal 2 53 3 4 2" xfId="10713" xr:uid="{00000000-0005-0000-0000-0000C8290000}"/>
    <cellStyle name="Normal 2 53 3 4 3" xfId="10714" xr:uid="{00000000-0005-0000-0000-0000C9290000}"/>
    <cellStyle name="Normal 2 53 3 5" xfId="10715" xr:uid="{00000000-0005-0000-0000-0000CA290000}"/>
    <cellStyle name="Normal 2 53 3 5 2" xfId="10716" xr:uid="{00000000-0005-0000-0000-0000CB290000}"/>
    <cellStyle name="Normal 2 53 3 5 3" xfId="10717" xr:uid="{00000000-0005-0000-0000-0000CC290000}"/>
    <cellStyle name="Normal 2 53 3 6" xfId="10718" xr:uid="{00000000-0005-0000-0000-0000CD290000}"/>
    <cellStyle name="Normal 2 53 3 6 2" xfId="10719" xr:uid="{00000000-0005-0000-0000-0000CE290000}"/>
    <cellStyle name="Normal 2 53 3 6 3" xfId="10720" xr:uid="{00000000-0005-0000-0000-0000CF290000}"/>
    <cellStyle name="Normal 2 53 3 7" xfId="10721" xr:uid="{00000000-0005-0000-0000-0000D0290000}"/>
    <cellStyle name="Normal 2 53 3 7 2" xfId="10722" xr:uid="{00000000-0005-0000-0000-0000D1290000}"/>
    <cellStyle name="Normal 2 53 3 7 3" xfId="10723" xr:uid="{00000000-0005-0000-0000-0000D2290000}"/>
    <cellStyle name="Normal 2 53 3 8" xfId="10724" xr:uid="{00000000-0005-0000-0000-0000D3290000}"/>
    <cellStyle name="Normal 2 53 3 8 2" xfId="10725" xr:uid="{00000000-0005-0000-0000-0000D4290000}"/>
    <cellStyle name="Normal 2 53 3 8 3" xfId="10726" xr:uid="{00000000-0005-0000-0000-0000D5290000}"/>
    <cellStyle name="Normal 2 53 3 9" xfId="10727" xr:uid="{00000000-0005-0000-0000-0000D6290000}"/>
    <cellStyle name="Normal 2 53 3 9 2" xfId="10728" xr:uid="{00000000-0005-0000-0000-0000D7290000}"/>
    <cellStyle name="Normal 2 53 3 9 3" xfId="10729" xr:uid="{00000000-0005-0000-0000-0000D8290000}"/>
    <cellStyle name="Normal 2 53 4" xfId="10730" xr:uid="{00000000-0005-0000-0000-0000D9290000}"/>
    <cellStyle name="Normal 2 53 4 10" xfId="10731" xr:uid="{00000000-0005-0000-0000-0000DA290000}"/>
    <cellStyle name="Normal 2 53 4 10 2" xfId="10732" xr:uid="{00000000-0005-0000-0000-0000DB290000}"/>
    <cellStyle name="Normal 2 53 4 10 3" xfId="10733" xr:uid="{00000000-0005-0000-0000-0000DC290000}"/>
    <cellStyle name="Normal 2 53 4 11" xfId="10734" xr:uid="{00000000-0005-0000-0000-0000DD290000}"/>
    <cellStyle name="Normal 2 53 4 11 2" xfId="10735" xr:uid="{00000000-0005-0000-0000-0000DE290000}"/>
    <cellStyle name="Normal 2 53 4 11 3" xfId="10736" xr:uid="{00000000-0005-0000-0000-0000DF290000}"/>
    <cellStyle name="Normal 2 53 4 12" xfId="10737" xr:uid="{00000000-0005-0000-0000-0000E0290000}"/>
    <cellStyle name="Normal 2 53 4 12 2" xfId="10738" xr:uid="{00000000-0005-0000-0000-0000E1290000}"/>
    <cellStyle name="Normal 2 53 4 12 3" xfId="10739" xr:uid="{00000000-0005-0000-0000-0000E2290000}"/>
    <cellStyle name="Normal 2 53 4 13" xfId="10740" xr:uid="{00000000-0005-0000-0000-0000E3290000}"/>
    <cellStyle name="Normal 2 53 4 13 2" xfId="10741" xr:uid="{00000000-0005-0000-0000-0000E4290000}"/>
    <cellStyle name="Normal 2 53 4 13 3" xfId="10742" xr:uid="{00000000-0005-0000-0000-0000E5290000}"/>
    <cellStyle name="Normal 2 53 4 14" xfId="10743" xr:uid="{00000000-0005-0000-0000-0000E6290000}"/>
    <cellStyle name="Normal 2 53 4 14 2" xfId="10744" xr:uid="{00000000-0005-0000-0000-0000E7290000}"/>
    <cellStyle name="Normal 2 53 4 14 3" xfId="10745" xr:uid="{00000000-0005-0000-0000-0000E8290000}"/>
    <cellStyle name="Normal 2 53 4 15" xfId="10746" xr:uid="{00000000-0005-0000-0000-0000E9290000}"/>
    <cellStyle name="Normal 2 53 4 15 2" xfId="10747" xr:uid="{00000000-0005-0000-0000-0000EA290000}"/>
    <cellStyle name="Normal 2 53 4 15 3" xfId="10748" xr:uid="{00000000-0005-0000-0000-0000EB290000}"/>
    <cellStyle name="Normal 2 53 4 16" xfId="10749" xr:uid="{00000000-0005-0000-0000-0000EC290000}"/>
    <cellStyle name="Normal 2 53 4 17" xfId="10750" xr:uid="{00000000-0005-0000-0000-0000ED290000}"/>
    <cellStyle name="Normal 2 53 4 2" xfId="10751" xr:uid="{00000000-0005-0000-0000-0000EE290000}"/>
    <cellStyle name="Normal 2 53 4 2 10" xfId="10752" xr:uid="{00000000-0005-0000-0000-0000EF290000}"/>
    <cellStyle name="Normal 2 53 4 2 10 2" xfId="10753" xr:uid="{00000000-0005-0000-0000-0000F0290000}"/>
    <cellStyle name="Normal 2 53 4 2 10 3" xfId="10754" xr:uid="{00000000-0005-0000-0000-0000F1290000}"/>
    <cellStyle name="Normal 2 53 4 2 11" xfId="10755" xr:uid="{00000000-0005-0000-0000-0000F2290000}"/>
    <cellStyle name="Normal 2 53 4 2 11 2" xfId="10756" xr:uid="{00000000-0005-0000-0000-0000F3290000}"/>
    <cellStyle name="Normal 2 53 4 2 11 3" xfId="10757" xr:uid="{00000000-0005-0000-0000-0000F4290000}"/>
    <cellStyle name="Normal 2 53 4 2 12" xfId="10758" xr:uid="{00000000-0005-0000-0000-0000F5290000}"/>
    <cellStyle name="Normal 2 53 4 2 12 2" xfId="10759" xr:uid="{00000000-0005-0000-0000-0000F6290000}"/>
    <cellStyle name="Normal 2 53 4 2 12 3" xfId="10760" xr:uid="{00000000-0005-0000-0000-0000F7290000}"/>
    <cellStyle name="Normal 2 53 4 2 13" xfId="10761" xr:uid="{00000000-0005-0000-0000-0000F8290000}"/>
    <cellStyle name="Normal 2 53 4 2 13 2" xfId="10762" xr:uid="{00000000-0005-0000-0000-0000F9290000}"/>
    <cellStyle name="Normal 2 53 4 2 13 3" xfId="10763" xr:uid="{00000000-0005-0000-0000-0000FA290000}"/>
    <cellStyle name="Normal 2 53 4 2 14" xfId="10764" xr:uid="{00000000-0005-0000-0000-0000FB290000}"/>
    <cellStyle name="Normal 2 53 4 2 14 2" xfId="10765" xr:uid="{00000000-0005-0000-0000-0000FC290000}"/>
    <cellStyle name="Normal 2 53 4 2 14 3" xfId="10766" xr:uid="{00000000-0005-0000-0000-0000FD290000}"/>
    <cellStyle name="Normal 2 53 4 2 15" xfId="10767" xr:uid="{00000000-0005-0000-0000-0000FE290000}"/>
    <cellStyle name="Normal 2 53 4 2 16" xfId="10768" xr:uid="{00000000-0005-0000-0000-0000FF290000}"/>
    <cellStyle name="Normal 2 53 4 2 2" xfId="10769" xr:uid="{00000000-0005-0000-0000-0000002A0000}"/>
    <cellStyle name="Normal 2 53 4 2 2 2" xfId="10770" xr:uid="{00000000-0005-0000-0000-0000012A0000}"/>
    <cellStyle name="Normal 2 53 4 2 2 3" xfId="10771" xr:uid="{00000000-0005-0000-0000-0000022A0000}"/>
    <cellStyle name="Normal 2 53 4 2 3" xfId="10772" xr:uid="{00000000-0005-0000-0000-0000032A0000}"/>
    <cellStyle name="Normal 2 53 4 2 3 2" xfId="10773" xr:uid="{00000000-0005-0000-0000-0000042A0000}"/>
    <cellStyle name="Normal 2 53 4 2 3 3" xfId="10774" xr:uid="{00000000-0005-0000-0000-0000052A0000}"/>
    <cellStyle name="Normal 2 53 4 2 4" xfId="10775" xr:uid="{00000000-0005-0000-0000-0000062A0000}"/>
    <cellStyle name="Normal 2 53 4 2 4 2" xfId="10776" xr:uid="{00000000-0005-0000-0000-0000072A0000}"/>
    <cellStyle name="Normal 2 53 4 2 4 3" xfId="10777" xr:uid="{00000000-0005-0000-0000-0000082A0000}"/>
    <cellStyle name="Normal 2 53 4 2 5" xfId="10778" xr:uid="{00000000-0005-0000-0000-0000092A0000}"/>
    <cellStyle name="Normal 2 53 4 2 5 2" xfId="10779" xr:uid="{00000000-0005-0000-0000-00000A2A0000}"/>
    <cellStyle name="Normal 2 53 4 2 5 3" xfId="10780" xr:uid="{00000000-0005-0000-0000-00000B2A0000}"/>
    <cellStyle name="Normal 2 53 4 2 6" xfId="10781" xr:uid="{00000000-0005-0000-0000-00000C2A0000}"/>
    <cellStyle name="Normal 2 53 4 2 6 2" xfId="10782" xr:uid="{00000000-0005-0000-0000-00000D2A0000}"/>
    <cellStyle name="Normal 2 53 4 2 6 3" xfId="10783" xr:uid="{00000000-0005-0000-0000-00000E2A0000}"/>
    <cellStyle name="Normal 2 53 4 2 7" xfId="10784" xr:uid="{00000000-0005-0000-0000-00000F2A0000}"/>
    <cellStyle name="Normal 2 53 4 2 7 2" xfId="10785" xr:uid="{00000000-0005-0000-0000-0000102A0000}"/>
    <cellStyle name="Normal 2 53 4 2 7 3" xfId="10786" xr:uid="{00000000-0005-0000-0000-0000112A0000}"/>
    <cellStyle name="Normal 2 53 4 2 8" xfId="10787" xr:uid="{00000000-0005-0000-0000-0000122A0000}"/>
    <cellStyle name="Normal 2 53 4 2 8 2" xfId="10788" xr:uid="{00000000-0005-0000-0000-0000132A0000}"/>
    <cellStyle name="Normal 2 53 4 2 8 3" xfId="10789" xr:uid="{00000000-0005-0000-0000-0000142A0000}"/>
    <cellStyle name="Normal 2 53 4 2 9" xfId="10790" xr:uid="{00000000-0005-0000-0000-0000152A0000}"/>
    <cellStyle name="Normal 2 53 4 2 9 2" xfId="10791" xr:uid="{00000000-0005-0000-0000-0000162A0000}"/>
    <cellStyle name="Normal 2 53 4 2 9 3" xfId="10792" xr:uid="{00000000-0005-0000-0000-0000172A0000}"/>
    <cellStyle name="Normal 2 53 4 3" xfId="10793" xr:uid="{00000000-0005-0000-0000-0000182A0000}"/>
    <cellStyle name="Normal 2 53 4 3 2" xfId="10794" xr:uid="{00000000-0005-0000-0000-0000192A0000}"/>
    <cellStyle name="Normal 2 53 4 3 3" xfId="10795" xr:uid="{00000000-0005-0000-0000-00001A2A0000}"/>
    <cellStyle name="Normal 2 53 4 4" xfId="10796" xr:uid="{00000000-0005-0000-0000-00001B2A0000}"/>
    <cellStyle name="Normal 2 53 4 4 2" xfId="10797" xr:uid="{00000000-0005-0000-0000-00001C2A0000}"/>
    <cellStyle name="Normal 2 53 4 4 3" xfId="10798" xr:uid="{00000000-0005-0000-0000-00001D2A0000}"/>
    <cellStyle name="Normal 2 53 4 5" xfId="10799" xr:uid="{00000000-0005-0000-0000-00001E2A0000}"/>
    <cellStyle name="Normal 2 53 4 5 2" xfId="10800" xr:uid="{00000000-0005-0000-0000-00001F2A0000}"/>
    <cellStyle name="Normal 2 53 4 5 3" xfId="10801" xr:uid="{00000000-0005-0000-0000-0000202A0000}"/>
    <cellStyle name="Normal 2 53 4 6" xfId="10802" xr:uid="{00000000-0005-0000-0000-0000212A0000}"/>
    <cellStyle name="Normal 2 53 4 6 2" xfId="10803" xr:uid="{00000000-0005-0000-0000-0000222A0000}"/>
    <cellStyle name="Normal 2 53 4 6 3" xfId="10804" xr:uid="{00000000-0005-0000-0000-0000232A0000}"/>
    <cellStyle name="Normal 2 53 4 7" xfId="10805" xr:uid="{00000000-0005-0000-0000-0000242A0000}"/>
    <cellStyle name="Normal 2 53 4 7 2" xfId="10806" xr:uid="{00000000-0005-0000-0000-0000252A0000}"/>
    <cellStyle name="Normal 2 53 4 7 3" xfId="10807" xr:uid="{00000000-0005-0000-0000-0000262A0000}"/>
    <cellStyle name="Normal 2 53 4 8" xfId="10808" xr:uid="{00000000-0005-0000-0000-0000272A0000}"/>
    <cellStyle name="Normal 2 53 4 8 2" xfId="10809" xr:uid="{00000000-0005-0000-0000-0000282A0000}"/>
    <cellStyle name="Normal 2 53 4 8 3" xfId="10810" xr:uid="{00000000-0005-0000-0000-0000292A0000}"/>
    <cellStyle name="Normal 2 53 4 9" xfId="10811" xr:uid="{00000000-0005-0000-0000-00002A2A0000}"/>
    <cellStyle name="Normal 2 53 4 9 2" xfId="10812" xr:uid="{00000000-0005-0000-0000-00002B2A0000}"/>
    <cellStyle name="Normal 2 53 4 9 3" xfId="10813" xr:uid="{00000000-0005-0000-0000-00002C2A0000}"/>
    <cellStyle name="Normal 2 53 5" xfId="10814" xr:uid="{00000000-0005-0000-0000-00002D2A0000}"/>
    <cellStyle name="Normal 2 53 5 10" xfId="10815" xr:uid="{00000000-0005-0000-0000-00002E2A0000}"/>
    <cellStyle name="Normal 2 53 5 10 2" xfId="10816" xr:uid="{00000000-0005-0000-0000-00002F2A0000}"/>
    <cellStyle name="Normal 2 53 5 10 3" xfId="10817" xr:uid="{00000000-0005-0000-0000-0000302A0000}"/>
    <cellStyle name="Normal 2 53 5 11" xfId="10818" xr:uid="{00000000-0005-0000-0000-0000312A0000}"/>
    <cellStyle name="Normal 2 53 5 11 2" xfId="10819" xr:uid="{00000000-0005-0000-0000-0000322A0000}"/>
    <cellStyle name="Normal 2 53 5 11 3" xfId="10820" xr:uid="{00000000-0005-0000-0000-0000332A0000}"/>
    <cellStyle name="Normal 2 53 5 12" xfId="10821" xr:uid="{00000000-0005-0000-0000-0000342A0000}"/>
    <cellStyle name="Normal 2 53 5 12 2" xfId="10822" xr:uid="{00000000-0005-0000-0000-0000352A0000}"/>
    <cellStyle name="Normal 2 53 5 12 3" xfId="10823" xr:uid="{00000000-0005-0000-0000-0000362A0000}"/>
    <cellStyle name="Normal 2 53 5 13" xfId="10824" xr:uid="{00000000-0005-0000-0000-0000372A0000}"/>
    <cellStyle name="Normal 2 53 5 13 2" xfId="10825" xr:uid="{00000000-0005-0000-0000-0000382A0000}"/>
    <cellStyle name="Normal 2 53 5 13 3" xfId="10826" xr:uid="{00000000-0005-0000-0000-0000392A0000}"/>
    <cellStyle name="Normal 2 53 5 14" xfId="10827" xr:uid="{00000000-0005-0000-0000-00003A2A0000}"/>
    <cellStyle name="Normal 2 53 5 14 2" xfId="10828" xr:uid="{00000000-0005-0000-0000-00003B2A0000}"/>
    <cellStyle name="Normal 2 53 5 14 3" xfId="10829" xr:uid="{00000000-0005-0000-0000-00003C2A0000}"/>
    <cellStyle name="Normal 2 53 5 15" xfId="10830" xr:uid="{00000000-0005-0000-0000-00003D2A0000}"/>
    <cellStyle name="Normal 2 53 5 16" xfId="10831" xr:uid="{00000000-0005-0000-0000-00003E2A0000}"/>
    <cellStyle name="Normal 2 53 5 2" xfId="10832" xr:uid="{00000000-0005-0000-0000-00003F2A0000}"/>
    <cellStyle name="Normal 2 53 5 2 2" xfId="10833" xr:uid="{00000000-0005-0000-0000-0000402A0000}"/>
    <cellStyle name="Normal 2 53 5 2 3" xfId="10834" xr:uid="{00000000-0005-0000-0000-0000412A0000}"/>
    <cellStyle name="Normal 2 53 5 3" xfId="10835" xr:uid="{00000000-0005-0000-0000-0000422A0000}"/>
    <cellStyle name="Normal 2 53 5 3 2" xfId="10836" xr:uid="{00000000-0005-0000-0000-0000432A0000}"/>
    <cellStyle name="Normal 2 53 5 3 3" xfId="10837" xr:uid="{00000000-0005-0000-0000-0000442A0000}"/>
    <cellStyle name="Normal 2 53 5 4" xfId="10838" xr:uid="{00000000-0005-0000-0000-0000452A0000}"/>
    <cellStyle name="Normal 2 53 5 4 2" xfId="10839" xr:uid="{00000000-0005-0000-0000-0000462A0000}"/>
    <cellStyle name="Normal 2 53 5 4 3" xfId="10840" xr:uid="{00000000-0005-0000-0000-0000472A0000}"/>
    <cellStyle name="Normal 2 53 5 5" xfId="10841" xr:uid="{00000000-0005-0000-0000-0000482A0000}"/>
    <cellStyle name="Normal 2 53 5 5 2" xfId="10842" xr:uid="{00000000-0005-0000-0000-0000492A0000}"/>
    <cellStyle name="Normal 2 53 5 5 3" xfId="10843" xr:uid="{00000000-0005-0000-0000-00004A2A0000}"/>
    <cellStyle name="Normal 2 53 5 6" xfId="10844" xr:uid="{00000000-0005-0000-0000-00004B2A0000}"/>
    <cellStyle name="Normal 2 53 5 6 2" xfId="10845" xr:uid="{00000000-0005-0000-0000-00004C2A0000}"/>
    <cellStyle name="Normal 2 53 5 6 3" xfId="10846" xr:uid="{00000000-0005-0000-0000-00004D2A0000}"/>
    <cellStyle name="Normal 2 53 5 7" xfId="10847" xr:uid="{00000000-0005-0000-0000-00004E2A0000}"/>
    <cellStyle name="Normal 2 53 5 7 2" xfId="10848" xr:uid="{00000000-0005-0000-0000-00004F2A0000}"/>
    <cellStyle name="Normal 2 53 5 7 3" xfId="10849" xr:uid="{00000000-0005-0000-0000-0000502A0000}"/>
    <cellStyle name="Normal 2 53 5 8" xfId="10850" xr:uid="{00000000-0005-0000-0000-0000512A0000}"/>
    <cellStyle name="Normal 2 53 5 8 2" xfId="10851" xr:uid="{00000000-0005-0000-0000-0000522A0000}"/>
    <cellStyle name="Normal 2 53 5 8 3" xfId="10852" xr:uid="{00000000-0005-0000-0000-0000532A0000}"/>
    <cellStyle name="Normal 2 53 5 9" xfId="10853" xr:uid="{00000000-0005-0000-0000-0000542A0000}"/>
    <cellStyle name="Normal 2 53 5 9 2" xfId="10854" xr:uid="{00000000-0005-0000-0000-0000552A0000}"/>
    <cellStyle name="Normal 2 53 5 9 3" xfId="10855" xr:uid="{00000000-0005-0000-0000-0000562A0000}"/>
    <cellStyle name="Normal 2 53 6" xfId="10856" xr:uid="{00000000-0005-0000-0000-0000572A0000}"/>
    <cellStyle name="Normal 2 53 6 10" xfId="10857" xr:uid="{00000000-0005-0000-0000-0000582A0000}"/>
    <cellStyle name="Normal 2 53 6 10 2" xfId="10858" xr:uid="{00000000-0005-0000-0000-0000592A0000}"/>
    <cellStyle name="Normal 2 53 6 10 3" xfId="10859" xr:uid="{00000000-0005-0000-0000-00005A2A0000}"/>
    <cellStyle name="Normal 2 53 6 11" xfId="10860" xr:uid="{00000000-0005-0000-0000-00005B2A0000}"/>
    <cellStyle name="Normal 2 53 6 11 2" xfId="10861" xr:uid="{00000000-0005-0000-0000-00005C2A0000}"/>
    <cellStyle name="Normal 2 53 6 11 3" xfId="10862" xr:uid="{00000000-0005-0000-0000-00005D2A0000}"/>
    <cellStyle name="Normal 2 53 6 12" xfId="10863" xr:uid="{00000000-0005-0000-0000-00005E2A0000}"/>
    <cellStyle name="Normal 2 53 6 12 2" xfId="10864" xr:uid="{00000000-0005-0000-0000-00005F2A0000}"/>
    <cellStyle name="Normal 2 53 6 12 3" xfId="10865" xr:uid="{00000000-0005-0000-0000-0000602A0000}"/>
    <cellStyle name="Normal 2 53 6 13" xfId="10866" xr:uid="{00000000-0005-0000-0000-0000612A0000}"/>
    <cellStyle name="Normal 2 53 6 13 2" xfId="10867" xr:uid="{00000000-0005-0000-0000-0000622A0000}"/>
    <cellStyle name="Normal 2 53 6 13 3" xfId="10868" xr:uid="{00000000-0005-0000-0000-0000632A0000}"/>
    <cellStyle name="Normal 2 53 6 14" xfId="10869" xr:uid="{00000000-0005-0000-0000-0000642A0000}"/>
    <cellStyle name="Normal 2 53 6 14 2" xfId="10870" xr:uid="{00000000-0005-0000-0000-0000652A0000}"/>
    <cellStyle name="Normal 2 53 6 14 3" xfId="10871" xr:uid="{00000000-0005-0000-0000-0000662A0000}"/>
    <cellStyle name="Normal 2 53 6 15" xfId="10872" xr:uid="{00000000-0005-0000-0000-0000672A0000}"/>
    <cellStyle name="Normal 2 53 6 16" xfId="10873" xr:uid="{00000000-0005-0000-0000-0000682A0000}"/>
    <cellStyle name="Normal 2 53 6 2" xfId="10874" xr:uid="{00000000-0005-0000-0000-0000692A0000}"/>
    <cellStyle name="Normal 2 53 6 2 2" xfId="10875" xr:uid="{00000000-0005-0000-0000-00006A2A0000}"/>
    <cellStyle name="Normal 2 53 6 2 3" xfId="10876" xr:uid="{00000000-0005-0000-0000-00006B2A0000}"/>
    <cellStyle name="Normal 2 53 6 3" xfId="10877" xr:uid="{00000000-0005-0000-0000-00006C2A0000}"/>
    <cellStyle name="Normal 2 53 6 3 2" xfId="10878" xr:uid="{00000000-0005-0000-0000-00006D2A0000}"/>
    <cellStyle name="Normal 2 53 6 3 3" xfId="10879" xr:uid="{00000000-0005-0000-0000-00006E2A0000}"/>
    <cellStyle name="Normal 2 53 6 4" xfId="10880" xr:uid="{00000000-0005-0000-0000-00006F2A0000}"/>
    <cellStyle name="Normal 2 53 6 4 2" xfId="10881" xr:uid="{00000000-0005-0000-0000-0000702A0000}"/>
    <cellStyle name="Normal 2 53 6 4 3" xfId="10882" xr:uid="{00000000-0005-0000-0000-0000712A0000}"/>
    <cellStyle name="Normal 2 53 6 5" xfId="10883" xr:uid="{00000000-0005-0000-0000-0000722A0000}"/>
    <cellStyle name="Normal 2 53 6 5 2" xfId="10884" xr:uid="{00000000-0005-0000-0000-0000732A0000}"/>
    <cellStyle name="Normal 2 53 6 5 3" xfId="10885" xr:uid="{00000000-0005-0000-0000-0000742A0000}"/>
    <cellStyle name="Normal 2 53 6 6" xfId="10886" xr:uid="{00000000-0005-0000-0000-0000752A0000}"/>
    <cellStyle name="Normal 2 53 6 6 2" xfId="10887" xr:uid="{00000000-0005-0000-0000-0000762A0000}"/>
    <cellStyle name="Normal 2 53 6 6 3" xfId="10888" xr:uid="{00000000-0005-0000-0000-0000772A0000}"/>
    <cellStyle name="Normal 2 53 6 7" xfId="10889" xr:uid="{00000000-0005-0000-0000-0000782A0000}"/>
    <cellStyle name="Normal 2 53 6 7 2" xfId="10890" xr:uid="{00000000-0005-0000-0000-0000792A0000}"/>
    <cellStyle name="Normal 2 53 6 7 3" xfId="10891" xr:uid="{00000000-0005-0000-0000-00007A2A0000}"/>
    <cellStyle name="Normal 2 53 6 8" xfId="10892" xr:uid="{00000000-0005-0000-0000-00007B2A0000}"/>
    <cellStyle name="Normal 2 53 6 8 2" xfId="10893" xr:uid="{00000000-0005-0000-0000-00007C2A0000}"/>
    <cellStyle name="Normal 2 53 6 8 3" xfId="10894" xr:uid="{00000000-0005-0000-0000-00007D2A0000}"/>
    <cellStyle name="Normal 2 53 6 9" xfId="10895" xr:uid="{00000000-0005-0000-0000-00007E2A0000}"/>
    <cellStyle name="Normal 2 53 6 9 2" xfId="10896" xr:uid="{00000000-0005-0000-0000-00007F2A0000}"/>
    <cellStyle name="Normal 2 53 6 9 3" xfId="10897" xr:uid="{00000000-0005-0000-0000-0000802A0000}"/>
    <cellStyle name="Normal 2 53 7" xfId="10898" xr:uid="{00000000-0005-0000-0000-0000812A0000}"/>
    <cellStyle name="Normal 2 53 7 10" xfId="10899" xr:uid="{00000000-0005-0000-0000-0000822A0000}"/>
    <cellStyle name="Normal 2 53 7 10 2" xfId="10900" xr:uid="{00000000-0005-0000-0000-0000832A0000}"/>
    <cellStyle name="Normal 2 53 7 10 3" xfId="10901" xr:uid="{00000000-0005-0000-0000-0000842A0000}"/>
    <cellStyle name="Normal 2 53 7 11" xfId="10902" xr:uid="{00000000-0005-0000-0000-0000852A0000}"/>
    <cellStyle name="Normal 2 53 7 11 2" xfId="10903" xr:uid="{00000000-0005-0000-0000-0000862A0000}"/>
    <cellStyle name="Normal 2 53 7 11 3" xfId="10904" xr:uid="{00000000-0005-0000-0000-0000872A0000}"/>
    <cellStyle name="Normal 2 53 7 12" xfId="10905" xr:uid="{00000000-0005-0000-0000-0000882A0000}"/>
    <cellStyle name="Normal 2 53 7 12 2" xfId="10906" xr:uid="{00000000-0005-0000-0000-0000892A0000}"/>
    <cellStyle name="Normal 2 53 7 12 3" xfId="10907" xr:uid="{00000000-0005-0000-0000-00008A2A0000}"/>
    <cellStyle name="Normal 2 53 7 13" xfId="10908" xr:uid="{00000000-0005-0000-0000-00008B2A0000}"/>
    <cellStyle name="Normal 2 53 7 13 2" xfId="10909" xr:uid="{00000000-0005-0000-0000-00008C2A0000}"/>
    <cellStyle name="Normal 2 53 7 13 3" xfId="10910" xr:uid="{00000000-0005-0000-0000-00008D2A0000}"/>
    <cellStyle name="Normal 2 53 7 14" xfId="10911" xr:uid="{00000000-0005-0000-0000-00008E2A0000}"/>
    <cellStyle name="Normal 2 53 7 14 2" xfId="10912" xr:uid="{00000000-0005-0000-0000-00008F2A0000}"/>
    <cellStyle name="Normal 2 53 7 14 3" xfId="10913" xr:uid="{00000000-0005-0000-0000-0000902A0000}"/>
    <cellStyle name="Normal 2 53 7 15" xfId="10914" xr:uid="{00000000-0005-0000-0000-0000912A0000}"/>
    <cellStyle name="Normal 2 53 7 16" xfId="10915" xr:uid="{00000000-0005-0000-0000-0000922A0000}"/>
    <cellStyle name="Normal 2 53 7 2" xfId="10916" xr:uid="{00000000-0005-0000-0000-0000932A0000}"/>
    <cellStyle name="Normal 2 53 7 2 2" xfId="10917" xr:uid="{00000000-0005-0000-0000-0000942A0000}"/>
    <cellStyle name="Normal 2 53 7 2 3" xfId="10918" xr:uid="{00000000-0005-0000-0000-0000952A0000}"/>
    <cellStyle name="Normal 2 53 7 3" xfId="10919" xr:uid="{00000000-0005-0000-0000-0000962A0000}"/>
    <cellStyle name="Normal 2 53 7 3 2" xfId="10920" xr:uid="{00000000-0005-0000-0000-0000972A0000}"/>
    <cellStyle name="Normal 2 53 7 3 3" xfId="10921" xr:uid="{00000000-0005-0000-0000-0000982A0000}"/>
    <cellStyle name="Normal 2 53 7 4" xfId="10922" xr:uid="{00000000-0005-0000-0000-0000992A0000}"/>
    <cellStyle name="Normal 2 53 7 4 2" xfId="10923" xr:uid="{00000000-0005-0000-0000-00009A2A0000}"/>
    <cellStyle name="Normal 2 53 7 4 3" xfId="10924" xr:uid="{00000000-0005-0000-0000-00009B2A0000}"/>
    <cellStyle name="Normal 2 53 7 5" xfId="10925" xr:uid="{00000000-0005-0000-0000-00009C2A0000}"/>
    <cellStyle name="Normal 2 53 7 5 2" xfId="10926" xr:uid="{00000000-0005-0000-0000-00009D2A0000}"/>
    <cellStyle name="Normal 2 53 7 5 3" xfId="10927" xr:uid="{00000000-0005-0000-0000-00009E2A0000}"/>
    <cellStyle name="Normal 2 53 7 6" xfId="10928" xr:uid="{00000000-0005-0000-0000-00009F2A0000}"/>
    <cellStyle name="Normal 2 53 7 6 2" xfId="10929" xr:uid="{00000000-0005-0000-0000-0000A02A0000}"/>
    <cellStyle name="Normal 2 53 7 6 3" xfId="10930" xr:uid="{00000000-0005-0000-0000-0000A12A0000}"/>
    <cellStyle name="Normal 2 53 7 7" xfId="10931" xr:uid="{00000000-0005-0000-0000-0000A22A0000}"/>
    <cellStyle name="Normal 2 53 7 7 2" xfId="10932" xr:uid="{00000000-0005-0000-0000-0000A32A0000}"/>
    <cellStyle name="Normal 2 53 7 7 3" xfId="10933" xr:uid="{00000000-0005-0000-0000-0000A42A0000}"/>
    <cellStyle name="Normal 2 53 7 8" xfId="10934" xr:uid="{00000000-0005-0000-0000-0000A52A0000}"/>
    <cellStyle name="Normal 2 53 7 8 2" xfId="10935" xr:uid="{00000000-0005-0000-0000-0000A62A0000}"/>
    <cellStyle name="Normal 2 53 7 8 3" xfId="10936" xr:uid="{00000000-0005-0000-0000-0000A72A0000}"/>
    <cellStyle name="Normal 2 53 7 9" xfId="10937" xr:uid="{00000000-0005-0000-0000-0000A82A0000}"/>
    <cellStyle name="Normal 2 53 7 9 2" xfId="10938" xr:uid="{00000000-0005-0000-0000-0000A92A0000}"/>
    <cellStyle name="Normal 2 53 7 9 3" xfId="10939" xr:uid="{00000000-0005-0000-0000-0000AA2A0000}"/>
    <cellStyle name="Normal 2 53 8" xfId="10940" xr:uid="{00000000-0005-0000-0000-0000AB2A0000}"/>
    <cellStyle name="Normal 2 53 8 10" xfId="10941" xr:uid="{00000000-0005-0000-0000-0000AC2A0000}"/>
    <cellStyle name="Normal 2 53 8 10 2" xfId="10942" xr:uid="{00000000-0005-0000-0000-0000AD2A0000}"/>
    <cellStyle name="Normal 2 53 8 10 3" xfId="10943" xr:uid="{00000000-0005-0000-0000-0000AE2A0000}"/>
    <cellStyle name="Normal 2 53 8 11" xfId="10944" xr:uid="{00000000-0005-0000-0000-0000AF2A0000}"/>
    <cellStyle name="Normal 2 53 8 11 2" xfId="10945" xr:uid="{00000000-0005-0000-0000-0000B02A0000}"/>
    <cellStyle name="Normal 2 53 8 11 3" xfId="10946" xr:uid="{00000000-0005-0000-0000-0000B12A0000}"/>
    <cellStyle name="Normal 2 53 8 12" xfId="10947" xr:uid="{00000000-0005-0000-0000-0000B22A0000}"/>
    <cellStyle name="Normal 2 53 8 12 2" xfId="10948" xr:uid="{00000000-0005-0000-0000-0000B32A0000}"/>
    <cellStyle name="Normal 2 53 8 12 3" xfId="10949" xr:uid="{00000000-0005-0000-0000-0000B42A0000}"/>
    <cellStyle name="Normal 2 53 8 13" xfId="10950" xr:uid="{00000000-0005-0000-0000-0000B52A0000}"/>
    <cellStyle name="Normal 2 53 8 13 2" xfId="10951" xr:uid="{00000000-0005-0000-0000-0000B62A0000}"/>
    <cellStyle name="Normal 2 53 8 13 3" xfId="10952" xr:uid="{00000000-0005-0000-0000-0000B72A0000}"/>
    <cellStyle name="Normal 2 53 8 14" xfId="10953" xr:uid="{00000000-0005-0000-0000-0000B82A0000}"/>
    <cellStyle name="Normal 2 53 8 14 2" xfId="10954" xr:uid="{00000000-0005-0000-0000-0000B92A0000}"/>
    <cellStyle name="Normal 2 53 8 14 3" xfId="10955" xr:uid="{00000000-0005-0000-0000-0000BA2A0000}"/>
    <cellStyle name="Normal 2 53 8 15" xfId="10956" xr:uid="{00000000-0005-0000-0000-0000BB2A0000}"/>
    <cellStyle name="Normal 2 53 8 16" xfId="10957" xr:uid="{00000000-0005-0000-0000-0000BC2A0000}"/>
    <cellStyle name="Normal 2 53 8 2" xfId="10958" xr:uid="{00000000-0005-0000-0000-0000BD2A0000}"/>
    <cellStyle name="Normal 2 53 8 2 2" xfId="10959" xr:uid="{00000000-0005-0000-0000-0000BE2A0000}"/>
    <cellStyle name="Normal 2 53 8 2 3" xfId="10960" xr:uid="{00000000-0005-0000-0000-0000BF2A0000}"/>
    <cellStyle name="Normal 2 53 8 3" xfId="10961" xr:uid="{00000000-0005-0000-0000-0000C02A0000}"/>
    <cellStyle name="Normal 2 53 8 3 2" xfId="10962" xr:uid="{00000000-0005-0000-0000-0000C12A0000}"/>
    <cellStyle name="Normal 2 53 8 3 3" xfId="10963" xr:uid="{00000000-0005-0000-0000-0000C22A0000}"/>
    <cellStyle name="Normal 2 53 8 4" xfId="10964" xr:uid="{00000000-0005-0000-0000-0000C32A0000}"/>
    <cellStyle name="Normal 2 53 8 4 2" xfId="10965" xr:uid="{00000000-0005-0000-0000-0000C42A0000}"/>
    <cellStyle name="Normal 2 53 8 4 3" xfId="10966" xr:uid="{00000000-0005-0000-0000-0000C52A0000}"/>
    <cellStyle name="Normal 2 53 8 5" xfId="10967" xr:uid="{00000000-0005-0000-0000-0000C62A0000}"/>
    <cellStyle name="Normal 2 53 8 5 2" xfId="10968" xr:uid="{00000000-0005-0000-0000-0000C72A0000}"/>
    <cellStyle name="Normal 2 53 8 5 3" xfId="10969" xr:uid="{00000000-0005-0000-0000-0000C82A0000}"/>
    <cellStyle name="Normal 2 53 8 6" xfId="10970" xr:uid="{00000000-0005-0000-0000-0000C92A0000}"/>
    <cellStyle name="Normal 2 53 8 6 2" xfId="10971" xr:uid="{00000000-0005-0000-0000-0000CA2A0000}"/>
    <cellStyle name="Normal 2 53 8 6 3" xfId="10972" xr:uid="{00000000-0005-0000-0000-0000CB2A0000}"/>
    <cellStyle name="Normal 2 53 8 7" xfId="10973" xr:uid="{00000000-0005-0000-0000-0000CC2A0000}"/>
    <cellStyle name="Normal 2 53 8 7 2" xfId="10974" xr:uid="{00000000-0005-0000-0000-0000CD2A0000}"/>
    <cellStyle name="Normal 2 53 8 7 3" xfId="10975" xr:uid="{00000000-0005-0000-0000-0000CE2A0000}"/>
    <cellStyle name="Normal 2 53 8 8" xfId="10976" xr:uid="{00000000-0005-0000-0000-0000CF2A0000}"/>
    <cellStyle name="Normal 2 53 8 8 2" xfId="10977" xr:uid="{00000000-0005-0000-0000-0000D02A0000}"/>
    <cellStyle name="Normal 2 53 8 8 3" xfId="10978" xr:uid="{00000000-0005-0000-0000-0000D12A0000}"/>
    <cellStyle name="Normal 2 53 8 9" xfId="10979" xr:uid="{00000000-0005-0000-0000-0000D22A0000}"/>
    <cellStyle name="Normal 2 53 8 9 2" xfId="10980" xr:uid="{00000000-0005-0000-0000-0000D32A0000}"/>
    <cellStyle name="Normal 2 53 8 9 3" xfId="10981" xr:uid="{00000000-0005-0000-0000-0000D42A0000}"/>
    <cellStyle name="Normal 2 53 9" xfId="10982" xr:uid="{00000000-0005-0000-0000-0000D52A0000}"/>
    <cellStyle name="Normal 2 53 9 10" xfId="10983" xr:uid="{00000000-0005-0000-0000-0000D62A0000}"/>
    <cellStyle name="Normal 2 53 9 10 2" xfId="10984" xr:uid="{00000000-0005-0000-0000-0000D72A0000}"/>
    <cellStyle name="Normal 2 53 9 10 3" xfId="10985" xr:uid="{00000000-0005-0000-0000-0000D82A0000}"/>
    <cellStyle name="Normal 2 53 9 11" xfId="10986" xr:uid="{00000000-0005-0000-0000-0000D92A0000}"/>
    <cellStyle name="Normal 2 53 9 11 2" xfId="10987" xr:uid="{00000000-0005-0000-0000-0000DA2A0000}"/>
    <cellStyle name="Normal 2 53 9 11 3" xfId="10988" xr:uid="{00000000-0005-0000-0000-0000DB2A0000}"/>
    <cellStyle name="Normal 2 53 9 12" xfId="10989" xr:uid="{00000000-0005-0000-0000-0000DC2A0000}"/>
    <cellStyle name="Normal 2 53 9 12 2" xfId="10990" xr:uid="{00000000-0005-0000-0000-0000DD2A0000}"/>
    <cellStyle name="Normal 2 53 9 12 3" xfId="10991" xr:uid="{00000000-0005-0000-0000-0000DE2A0000}"/>
    <cellStyle name="Normal 2 53 9 13" xfId="10992" xr:uid="{00000000-0005-0000-0000-0000DF2A0000}"/>
    <cellStyle name="Normal 2 53 9 13 2" xfId="10993" xr:uid="{00000000-0005-0000-0000-0000E02A0000}"/>
    <cellStyle name="Normal 2 53 9 13 3" xfId="10994" xr:uid="{00000000-0005-0000-0000-0000E12A0000}"/>
    <cellStyle name="Normal 2 53 9 14" xfId="10995" xr:uid="{00000000-0005-0000-0000-0000E22A0000}"/>
    <cellStyle name="Normal 2 53 9 14 2" xfId="10996" xr:uid="{00000000-0005-0000-0000-0000E32A0000}"/>
    <cellStyle name="Normal 2 53 9 14 3" xfId="10997" xr:uid="{00000000-0005-0000-0000-0000E42A0000}"/>
    <cellStyle name="Normal 2 53 9 15" xfId="10998" xr:uid="{00000000-0005-0000-0000-0000E52A0000}"/>
    <cellStyle name="Normal 2 53 9 16" xfId="10999" xr:uid="{00000000-0005-0000-0000-0000E62A0000}"/>
    <cellStyle name="Normal 2 53 9 2" xfId="11000" xr:uid="{00000000-0005-0000-0000-0000E72A0000}"/>
    <cellStyle name="Normal 2 53 9 2 2" xfId="11001" xr:uid="{00000000-0005-0000-0000-0000E82A0000}"/>
    <cellStyle name="Normal 2 53 9 2 3" xfId="11002" xr:uid="{00000000-0005-0000-0000-0000E92A0000}"/>
    <cellStyle name="Normal 2 53 9 3" xfId="11003" xr:uid="{00000000-0005-0000-0000-0000EA2A0000}"/>
    <cellStyle name="Normal 2 53 9 3 2" xfId="11004" xr:uid="{00000000-0005-0000-0000-0000EB2A0000}"/>
    <cellStyle name="Normal 2 53 9 3 3" xfId="11005" xr:uid="{00000000-0005-0000-0000-0000EC2A0000}"/>
    <cellStyle name="Normal 2 53 9 4" xfId="11006" xr:uid="{00000000-0005-0000-0000-0000ED2A0000}"/>
    <cellStyle name="Normal 2 53 9 4 2" xfId="11007" xr:uid="{00000000-0005-0000-0000-0000EE2A0000}"/>
    <cellStyle name="Normal 2 53 9 4 3" xfId="11008" xr:uid="{00000000-0005-0000-0000-0000EF2A0000}"/>
    <cellStyle name="Normal 2 53 9 5" xfId="11009" xr:uid="{00000000-0005-0000-0000-0000F02A0000}"/>
    <cellStyle name="Normal 2 53 9 5 2" xfId="11010" xr:uid="{00000000-0005-0000-0000-0000F12A0000}"/>
    <cellStyle name="Normal 2 53 9 5 3" xfId="11011" xr:uid="{00000000-0005-0000-0000-0000F22A0000}"/>
    <cellStyle name="Normal 2 53 9 6" xfId="11012" xr:uid="{00000000-0005-0000-0000-0000F32A0000}"/>
    <cellStyle name="Normal 2 53 9 6 2" xfId="11013" xr:uid="{00000000-0005-0000-0000-0000F42A0000}"/>
    <cellStyle name="Normal 2 53 9 6 3" xfId="11014" xr:uid="{00000000-0005-0000-0000-0000F52A0000}"/>
    <cellStyle name="Normal 2 53 9 7" xfId="11015" xr:uid="{00000000-0005-0000-0000-0000F62A0000}"/>
    <cellStyle name="Normal 2 53 9 7 2" xfId="11016" xr:uid="{00000000-0005-0000-0000-0000F72A0000}"/>
    <cellStyle name="Normal 2 53 9 7 3" xfId="11017" xr:uid="{00000000-0005-0000-0000-0000F82A0000}"/>
    <cellStyle name="Normal 2 53 9 8" xfId="11018" xr:uid="{00000000-0005-0000-0000-0000F92A0000}"/>
    <cellStyle name="Normal 2 53 9 8 2" xfId="11019" xr:uid="{00000000-0005-0000-0000-0000FA2A0000}"/>
    <cellStyle name="Normal 2 53 9 8 3" xfId="11020" xr:uid="{00000000-0005-0000-0000-0000FB2A0000}"/>
    <cellStyle name="Normal 2 53 9 9" xfId="11021" xr:uid="{00000000-0005-0000-0000-0000FC2A0000}"/>
    <cellStyle name="Normal 2 53 9 9 2" xfId="11022" xr:uid="{00000000-0005-0000-0000-0000FD2A0000}"/>
    <cellStyle name="Normal 2 53 9 9 3" xfId="11023" xr:uid="{00000000-0005-0000-0000-0000FE2A0000}"/>
    <cellStyle name="Normal 2 54" xfId="11024" xr:uid="{00000000-0005-0000-0000-0000FF2A0000}"/>
    <cellStyle name="Normal 2 54 10" xfId="11025" xr:uid="{00000000-0005-0000-0000-0000002B0000}"/>
    <cellStyle name="Normal 2 54 10 10" xfId="11026" xr:uid="{00000000-0005-0000-0000-0000012B0000}"/>
    <cellStyle name="Normal 2 54 10 10 2" xfId="11027" xr:uid="{00000000-0005-0000-0000-0000022B0000}"/>
    <cellStyle name="Normal 2 54 10 10 3" xfId="11028" xr:uid="{00000000-0005-0000-0000-0000032B0000}"/>
    <cellStyle name="Normal 2 54 10 11" xfId="11029" xr:uid="{00000000-0005-0000-0000-0000042B0000}"/>
    <cellStyle name="Normal 2 54 10 11 2" xfId="11030" xr:uid="{00000000-0005-0000-0000-0000052B0000}"/>
    <cellStyle name="Normal 2 54 10 11 3" xfId="11031" xr:uid="{00000000-0005-0000-0000-0000062B0000}"/>
    <cellStyle name="Normal 2 54 10 12" xfId="11032" xr:uid="{00000000-0005-0000-0000-0000072B0000}"/>
    <cellStyle name="Normal 2 54 10 12 2" xfId="11033" xr:uid="{00000000-0005-0000-0000-0000082B0000}"/>
    <cellStyle name="Normal 2 54 10 12 3" xfId="11034" xr:uid="{00000000-0005-0000-0000-0000092B0000}"/>
    <cellStyle name="Normal 2 54 10 13" xfId="11035" xr:uid="{00000000-0005-0000-0000-00000A2B0000}"/>
    <cellStyle name="Normal 2 54 10 13 2" xfId="11036" xr:uid="{00000000-0005-0000-0000-00000B2B0000}"/>
    <cellStyle name="Normal 2 54 10 13 3" xfId="11037" xr:uid="{00000000-0005-0000-0000-00000C2B0000}"/>
    <cellStyle name="Normal 2 54 10 14" xfId="11038" xr:uid="{00000000-0005-0000-0000-00000D2B0000}"/>
    <cellStyle name="Normal 2 54 10 14 2" xfId="11039" xr:uid="{00000000-0005-0000-0000-00000E2B0000}"/>
    <cellStyle name="Normal 2 54 10 14 3" xfId="11040" xr:uid="{00000000-0005-0000-0000-00000F2B0000}"/>
    <cellStyle name="Normal 2 54 10 15" xfId="11041" xr:uid="{00000000-0005-0000-0000-0000102B0000}"/>
    <cellStyle name="Normal 2 54 10 16" xfId="11042" xr:uid="{00000000-0005-0000-0000-0000112B0000}"/>
    <cellStyle name="Normal 2 54 10 2" xfId="11043" xr:uid="{00000000-0005-0000-0000-0000122B0000}"/>
    <cellStyle name="Normal 2 54 10 2 2" xfId="11044" xr:uid="{00000000-0005-0000-0000-0000132B0000}"/>
    <cellStyle name="Normal 2 54 10 2 3" xfId="11045" xr:uid="{00000000-0005-0000-0000-0000142B0000}"/>
    <cellStyle name="Normal 2 54 10 3" xfId="11046" xr:uid="{00000000-0005-0000-0000-0000152B0000}"/>
    <cellStyle name="Normal 2 54 10 3 2" xfId="11047" xr:uid="{00000000-0005-0000-0000-0000162B0000}"/>
    <cellStyle name="Normal 2 54 10 3 3" xfId="11048" xr:uid="{00000000-0005-0000-0000-0000172B0000}"/>
    <cellStyle name="Normal 2 54 10 4" xfId="11049" xr:uid="{00000000-0005-0000-0000-0000182B0000}"/>
    <cellStyle name="Normal 2 54 10 4 2" xfId="11050" xr:uid="{00000000-0005-0000-0000-0000192B0000}"/>
    <cellStyle name="Normal 2 54 10 4 3" xfId="11051" xr:uid="{00000000-0005-0000-0000-00001A2B0000}"/>
    <cellStyle name="Normal 2 54 10 5" xfId="11052" xr:uid="{00000000-0005-0000-0000-00001B2B0000}"/>
    <cellStyle name="Normal 2 54 10 5 2" xfId="11053" xr:uid="{00000000-0005-0000-0000-00001C2B0000}"/>
    <cellStyle name="Normal 2 54 10 5 3" xfId="11054" xr:uid="{00000000-0005-0000-0000-00001D2B0000}"/>
    <cellStyle name="Normal 2 54 10 6" xfId="11055" xr:uid="{00000000-0005-0000-0000-00001E2B0000}"/>
    <cellStyle name="Normal 2 54 10 6 2" xfId="11056" xr:uid="{00000000-0005-0000-0000-00001F2B0000}"/>
    <cellStyle name="Normal 2 54 10 6 3" xfId="11057" xr:uid="{00000000-0005-0000-0000-0000202B0000}"/>
    <cellStyle name="Normal 2 54 10 7" xfId="11058" xr:uid="{00000000-0005-0000-0000-0000212B0000}"/>
    <cellStyle name="Normal 2 54 10 7 2" xfId="11059" xr:uid="{00000000-0005-0000-0000-0000222B0000}"/>
    <cellStyle name="Normal 2 54 10 7 3" xfId="11060" xr:uid="{00000000-0005-0000-0000-0000232B0000}"/>
    <cellStyle name="Normal 2 54 10 8" xfId="11061" xr:uid="{00000000-0005-0000-0000-0000242B0000}"/>
    <cellStyle name="Normal 2 54 10 8 2" xfId="11062" xr:uid="{00000000-0005-0000-0000-0000252B0000}"/>
    <cellStyle name="Normal 2 54 10 8 3" xfId="11063" xr:uid="{00000000-0005-0000-0000-0000262B0000}"/>
    <cellStyle name="Normal 2 54 10 9" xfId="11064" xr:uid="{00000000-0005-0000-0000-0000272B0000}"/>
    <cellStyle name="Normal 2 54 10 9 2" xfId="11065" xr:uid="{00000000-0005-0000-0000-0000282B0000}"/>
    <cellStyle name="Normal 2 54 10 9 3" xfId="11066" xr:uid="{00000000-0005-0000-0000-0000292B0000}"/>
    <cellStyle name="Normal 2 54 11" xfId="11067" xr:uid="{00000000-0005-0000-0000-00002A2B0000}"/>
    <cellStyle name="Normal 2 54 11 2" xfId="11068" xr:uid="{00000000-0005-0000-0000-00002B2B0000}"/>
    <cellStyle name="Normal 2 54 11 3" xfId="11069" xr:uid="{00000000-0005-0000-0000-00002C2B0000}"/>
    <cellStyle name="Normal 2 54 12" xfId="11070" xr:uid="{00000000-0005-0000-0000-00002D2B0000}"/>
    <cellStyle name="Normal 2 54 12 2" xfId="11071" xr:uid="{00000000-0005-0000-0000-00002E2B0000}"/>
    <cellStyle name="Normal 2 54 12 3" xfId="11072" xr:uid="{00000000-0005-0000-0000-00002F2B0000}"/>
    <cellStyle name="Normal 2 54 13" xfId="11073" xr:uid="{00000000-0005-0000-0000-0000302B0000}"/>
    <cellStyle name="Normal 2 54 13 2" xfId="11074" xr:uid="{00000000-0005-0000-0000-0000312B0000}"/>
    <cellStyle name="Normal 2 54 13 3" xfId="11075" xr:uid="{00000000-0005-0000-0000-0000322B0000}"/>
    <cellStyle name="Normal 2 54 14" xfId="11076" xr:uid="{00000000-0005-0000-0000-0000332B0000}"/>
    <cellStyle name="Normal 2 54 14 2" xfId="11077" xr:uid="{00000000-0005-0000-0000-0000342B0000}"/>
    <cellStyle name="Normal 2 54 14 3" xfId="11078" xr:uid="{00000000-0005-0000-0000-0000352B0000}"/>
    <cellStyle name="Normal 2 54 15" xfId="11079" xr:uid="{00000000-0005-0000-0000-0000362B0000}"/>
    <cellStyle name="Normal 2 54 15 2" xfId="11080" xr:uid="{00000000-0005-0000-0000-0000372B0000}"/>
    <cellStyle name="Normal 2 54 15 3" xfId="11081" xr:uid="{00000000-0005-0000-0000-0000382B0000}"/>
    <cellStyle name="Normal 2 54 16" xfId="11082" xr:uid="{00000000-0005-0000-0000-0000392B0000}"/>
    <cellStyle name="Normal 2 54 16 2" xfId="11083" xr:uid="{00000000-0005-0000-0000-00003A2B0000}"/>
    <cellStyle name="Normal 2 54 16 3" xfId="11084" xr:uid="{00000000-0005-0000-0000-00003B2B0000}"/>
    <cellStyle name="Normal 2 54 17" xfId="11085" xr:uid="{00000000-0005-0000-0000-00003C2B0000}"/>
    <cellStyle name="Normal 2 54 17 2" xfId="11086" xr:uid="{00000000-0005-0000-0000-00003D2B0000}"/>
    <cellStyle name="Normal 2 54 17 3" xfId="11087" xr:uid="{00000000-0005-0000-0000-00003E2B0000}"/>
    <cellStyle name="Normal 2 54 18" xfId="11088" xr:uid="{00000000-0005-0000-0000-00003F2B0000}"/>
    <cellStyle name="Normal 2 54 18 2" xfId="11089" xr:uid="{00000000-0005-0000-0000-0000402B0000}"/>
    <cellStyle name="Normal 2 54 18 3" xfId="11090" xr:uid="{00000000-0005-0000-0000-0000412B0000}"/>
    <cellStyle name="Normal 2 54 19" xfId="11091" xr:uid="{00000000-0005-0000-0000-0000422B0000}"/>
    <cellStyle name="Normal 2 54 19 2" xfId="11092" xr:uid="{00000000-0005-0000-0000-0000432B0000}"/>
    <cellStyle name="Normal 2 54 19 3" xfId="11093" xr:uid="{00000000-0005-0000-0000-0000442B0000}"/>
    <cellStyle name="Normal 2 54 2" xfId="11094" xr:uid="{00000000-0005-0000-0000-0000452B0000}"/>
    <cellStyle name="Normal 2 54 2 10" xfId="11095" xr:uid="{00000000-0005-0000-0000-0000462B0000}"/>
    <cellStyle name="Normal 2 54 2 10 2" xfId="11096" xr:uid="{00000000-0005-0000-0000-0000472B0000}"/>
    <cellStyle name="Normal 2 54 2 10 3" xfId="11097" xr:uid="{00000000-0005-0000-0000-0000482B0000}"/>
    <cellStyle name="Normal 2 54 2 11" xfId="11098" xr:uid="{00000000-0005-0000-0000-0000492B0000}"/>
    <cellStyle name="Normal 2 54 2 11 2" xfId="11099" xr:uid="{00000000-0005-0000-0000-00004A2B0000}"/>
    <cellStyle name="Normal 2 54 2 11 3" xfId="11100" xr:uid="{00000000-0005-0000-0000-00004B2B0000}"/>
    <cellStyle name="Normal 2 54 2 12" xfId="11101" xr:uid="{00000000-0005-0000-0000-00004C2B0000}"/>
    <cellStyle name="Normal 2 54 2 12 2" xfId="11102" xr:uid="{00000000-0005-0000-0000-00004D2B0000}"/>
    <cellStyle name="Normal 2 54 2 12 3" xfId="11103" xr:uid="{00000000-0005-0000-0000-00004E2B0000}"/>
    <cellStyle name="Normal 2 54 2 13" xfId="11104" xr:uid="{00000000-0005-0000-0000-00004F2B0000}"/>
    <cellStyle name="Normal 2 54 2 13 2" xfId="11105" xr:uid="{00000000-0005-0000-0000-0000502B0000}"/>
    <cellStyle name="Normal 2 54 2 13 3" xfId="11106" xr:uid="{00000000-0005-0000-0000-0000512B0000}"/>
    <cellStyle name="Normal 2 54 2 14" xfId="11107" xr:uid="{00000000-0005-0000-0000-0000522B0000}"/>
    <cellStyle name="Normal 2 54 2 14 2" xfId="11108" xr:uid="{00000000-0005-0000-0000-0000532B0000}"/>
    <cellStyle name="Normal 2 54 2 14 3" xfId="11109" xr:uid="{00000000-0005-0000-0000-0000542B0000}"/>
    <cellStyle name="Normal 2 54 2 15" xfId="11110" xr:uid="{00000000-0005-0000-0000-0000552B0000}"/>
    <cellStyle name="Normal 2 54 2 15 2" xfId="11111" xr:uid="{00000000-0005-0000-0000-0000562B0000}"/>
    <cellStyle name="Normal 2 54 2 15 3" xfId="11112" xr:uid="{00000000-0005-0000-0000-0000572B0000}"/>
    <cellStyle name="Normal 2 54 2 16" xfId="11113" xr:uid="{00000000-0005-0000-0000-0000582B0000}"/>
    <cellStyle name="Normal 2 54 2 17" xfId="11114" xr:uid="{00000000-0005-0000-0000-0000592B0000}"/>
    <cellStyle name="Normal 2 54 2 2" xfId="11115" xr:uid="{00000000-0005-0000-0000-00005A2B0000}"/>
    <cellStyle name="Normal 2 54 2 2 10" xfId="11116" xr:uid="{00000000-0005-0000-0000-00005B2B0000}"/>
    <cellStyle name="Normal 2 54 2 2 10 2" xfId="11117" xr:uid="{00000000-0005-0000-0000-00005C2B0000}"/>
    <cellStyle name="Normal 2 54 2 2 10 3" xfId="11118" xr:uid="{00000000-0005-0000-0000-00005D2B0000}"/>
    <cellStyle name="Normal 2 54 2 2 11" xfId="11119" xr:uid="{00000000-0005-0000-0000-00005E2B0000}"/>
    <cellStyle name="Normal 2 54 2 2 11 2" xfId="11120" xr:uid="{00000000-0005-0000-0000-00005F2B0000}"/>
    <cellStyle name="Normal 2 54 2 2 11 3" xfId="11121" xr:uid="{00000000-0005-0000-0000-0000602B0000}"/>
    <cellStyle name="Normal 2 54 2 2 12" xfId="11122" xr:uid="{00000000-0005-0000-0000-0000612B0000}"/>
    <cellStyle name="Normal 2 54 2 2 12 2" xfId="11123" xr:uid="{00000000-0005-0000-0000-0000622B0000}"/>
    <cellStyle name="Normal 2 54 2 2 12 3" xfId="11124" xr:uid="{00000000-0005-0000-0000-0000632B0000}"/>
    <cellStyle name="Normal 2 54 2 2 13" xfId="11125" xr:uid="{00000000-0005-0000-0000-0000642B0000}"/>
    <cellStyle name="Normal 2 54 2 2 13 2" xfId="11126" xr:uid="{00000000-0005-0000-0000-0000652B0000}"/>
    <cellStyle name="Normal 2 54 2 2 13 3" xfId="11127" xr:uid="{00000000-0005-0000-0000-0000662B0000}"/>
    <cellStyle name="Normal 2 54 2 2 14" xfId="11128" xr:uid="{00000000-0005-0000-0000-0000672B0000}"/>
    <cellStyle name="Normal 2 54 2 2 14 2" xfId="11129" xr:uid="{00000000-0005-0000-0000-0000682B0000}"/>
    <cellStyle name="Normal 2 54 2 2 14 3" xfId="11130" xr:uid="{00000000-0005-0000-0000-0000692B0000}"/>
    <cellStyle name="Normal 2 54 2 2 15" xfId="11131" xr:uid="{00000000-0005-0000-0000-00006A2B0000}"/>
    <cellStyle name="Normal 2 54 2 2 16" xfId="11132" xr:uid="{00000000-0005-0000-0000-00006B2B0000}"/>
    <cellStyle name="Normal 2 54 2 2 2" xfId="11133" xr:uid="{00000000-0005-0000-0000-00006C2B0000}"/>
    <cellStyle name="Normal 2 54 2 2 2 2" xfId="11134" xr:uid="{00000000-0005-0000-0000-00006D2B0000}"/>
    <cellStyle name="Normal 2 54 2 2 2 3" xfId="11135" xr:uid="{00000000-0005-0000-0000-00006E2B0000}"/>
    <cellStyle name="Normal 2 54 2 2 3" xfId="11136" xr:uid="{00000000-0005-0000-0000-00006F2B0000}"/>
    <cellStyle name="Normal 2 54 2 2 3 2" xfId="11137" xr:uid="{00000000-0005-0000-0000-0000702B0000}"/>
    <cellStyle name="Normal 2 54 2 2 3 3" xfId="11138" xr:uid="{00000000-0005-0000-0000-0000712B0000}"/>
    <cellStyle name="Normal 2 54 2 2 4" xfId="11139" xr:uid="{00000000-0005-0000-0000-0000722B0000}"/>
    <cellStyle name="Normal 2 54 2 2 4 2" xfId="11140" xr:uid="{00000000-0005-0000-0000-0000732B0000}"/>
    <cellStyle name="Normal 2 54 2 2 4 3" xfId="11141" xr:uid="{00000000-0005-0000-0000-0000742B0000}"/>
    <cellStyle name="Normal 2 54 2 2 5" xfId="11142" xr:uid="{00000000-0005-0000-0000-0000752B0000}"/>
    <cellStyle name="Normal 2 54 2 2 5 2" xfId="11143" xr:uid="{00000000-0005-0000-0000-0000762B0000}"/>
    <cellStyle name="Normal 2 54 2 2 5 3" xfId="11144" xr:uid="{00000000-0005-0000-0000-0000772B0000}"/>
    <cellStyle name="Normal 2 54 2 2 6" xfId="11145" xr:uid="{00000000-0005-0000-0000-0000782B0000}"/>
    <cellStyle name="Normal 2 54 2 2 6 2" xfId="11146" xr:uid="{00000000-0005-0000-0000-0000792B0000}"/>
    <cellStyle name="Normal 2 54 2 2 6 3" xfId="11147" xr:uid="{00000000-0005-0000-0000-00007A2B0000}"/>
    <cellStyle name="Normal 2 54 2 2 7" xfId="11148" xr:uid="{00000000-0005-0000-0000-00007B2B0000}"/>
    <cellStyle name="Normal 2 54 2 2 7 2" xfId="11149" xr:uid="{00000000-0005-0000-0000-00007C2B0000}"/>
    <cellStyle name="Normal 2 54 2 2 7 3" xfId="11150" xr:uid="{00000000-0005-0000-0000-00007D2B0000}"/>
    <cellStyle name="Normal 2 54 2 2 8" xfId="11151" xr:uid="{00000000-0005-0000-0000-00007E2B0000}"/>
    <cellStyle name="Normal 2 54 2 2 8 2" xfId="11152" xr:uid="{00000000-0005-0000-0000-00007F2B0000}"/>
    <cellStyle name="Normal 2 54 2 2 8 3" xfId="11153" xr:uid="{00000000-0005-0000-0000-0000802B0000}"/>
    <cellStyle name="Normal 2 54 2 2 9" xfId="11154" xr:uid="{00000000-0005-0000-0000-0000812B0000}"/>
    <cellStyle name="Normal 2 54 2 2 9 2" xfId="11155" xr:uid="{00000000-0005-0000-0000-0000822B0000}"/>
    <cellStyle name="Normal 2 54 2 2 9 3" xfId="11156" xr:uid="{00000000-0005-0000-0000-0000832B0000}"/>
    <cellStyle name="Normal 2 54 2 3" xfId="11157" xr:uid="{00000000-0005-0000-0000-0000842B0000}"/>
    <cellStyle name="Normal 2 54 2 3 2" xfId="11158" xr:uid="{00000000-0005-0000-0000-0000852B0000}"/>
    <cellStyle name="Normal 2 54 2 3 3" xfId="11159" xr:uid="{00000000-0005-0000-0000-0000862B0000}"/>
    <cellStyle name="Normal 2 54 2 4" xfId="11160" xr:uid="{00000000-0005-0000-0000-0000872B0000}"/>
    <cellStyle name="Normal 2 54 2 4 2" xfId="11161" xr:uid="{00000000-0005-0000-0000-0000882B0000}"/>
    <cellStyle name="Normal 2 54 2 4 3" xfId="11162" xr:uid="{00000000-0005-0000-0000-0000892B0000}"/>
    <cellStyle name="Normal 2 54 2 5" xfId="11163" xr:uid="{00000000-0005-0000-0000-00008A2B0000}"/>
    <cellStyle name="Normal 2 54 2 5 2" xfId="11164" xr:uid="{00000000-0005-0000-0000-00008B2B0000}"/>
    <cellStyle name="Normal 2 54 2 5 3" xfId="11165" xr:uid="{00000000-0005-0000-0000-00008C2B0000}"/>
    <cellStyle name="Normal 2 54 2 6" xfId="11166" xr:uid="{00000000-0005-0000-0000-00008D2B0000}"/>
    <cellStyle name="Normal 2 54 2 6 2" xfId="11167" xr:uid="{00000000-0005-0000-0000-00008E2B0000}"/>
    <cellStyle name="Normal 2 54 2 6 3" xfId="11168" xr:uid="{00000000-0005-0000-0000-00008F2B0000}"/>
    <cellStyle name="Normal 2 54 2 7" xfId="11169" xr:uid="{00000000-0005-0000-0000-0000902B0000}"/>
    <cellStyle name="Normal 2 54 2 7 2" xfId="11170" xr:uid="{00000000-0005-0000-0000-0000912B0000}"/>
    <cellStyle name="Normal 2 54 2 7 3" xfId="11171" xr:uid="{00000000-0005-0000-0000-0000922B0000}"/>
    <cellStyle name="Normal 2 54 2 8" xfId="11172" xr:uid="{00000000-0005-0000-0000-0000932B0000}"/>
    <cellStyle name="Normal 2 54 2 8 2" xfId="11173" xr:uid="{00000000-0005-0000-0000-0000942B0000}"/>
    <cellStyle name="Normal 2 54 2 8 3" xfId="11174" xr:uid="{00000000-0005-0000-0000-0000952B0000}"/>
    <cellStyle name="Normal 2 54 2 9" xfId="11175" xr:uid="{00000000-0005-0000-0000-0000962B0000}"/>
    <cellStyle name="Normal 2 54 2 9 2" xfId="11176" xr:uid="{00000000-0005-0000-0000-0000972B0000}"/>
    <cellStyle name="Normal 2 54 2 9 3" xfId="11177" xr:uid="{00000000-0005-0000-0000-0000982B0000}"/>
    <cellStyle name="Normal 2 54 20" xfId="11178" xr:uid="{00000000-0005-0000-0000-0000992B0000}"/>
    <cellStyle name="Normal 2 54 20 2" xfId="11179" xr:uid="{00000000-0005-0000-0000-00009A2B0000}"/>
    <cellStyle name="Normal 2 54 20 3" xfId="11180" xr:uid="{00000000-0005-0000-0000-00009B2B0000}"/>
    <cellStyle name="Normal 2 54 21" xfId="11181" xr:uid="{00000000-0005-0000-0000-00009C2B0000}"/>
    <cellStyle name="Normal 2 54 21 2" xfId="11182" xr:uid="{00000000-0005-0000-0000-00009D2B0000}"/>
    <cellStyle name="Normal 2 54 21 3" xfId="11183" xr:uid="{00000000-0005-0000-0000-00009E2B0000}"/>
    <cellStyle name="Normal 2 54 22" xfId="11184" xr:uid="{00000000-0005-0000-0000-00009F2B0000}"/>
    <cellStyle name="Normal 2 54 22 2" xfId="11185" xr:uid="{00000000-0005-0000-0000-0000A02B0000}"/>
    <cellStyle name="Normal 2 54 22 3" xfId="11186" xr:uid="{00000000-0005-0000-0000-0000A12B0000}"/>
    <cellStyle name="Normal 2 54 23" xfId="11187" xr:uid="{00000000-0005-0000-0000-0000A22B0000}"/>
    <cellStyle name="Normal 2 54 23 2" xfId="11188" xr:uid="{00000000-0005-0000-0000-0000A32B0000}"/>
    <cellStyle name="Normal 2 54 23 3" xfId="11189" xr:uid="{00000000-0005-0000-0000-0000A42B0000}"/>
    <cellStyle name="Normal 2 54 24" xfId="11190" xr:uid="{00000000-0005-0000-0000-0000A52B0000}"/>
    <cellStyle name="Normal 2 54 25" xfId="11191" xr:uid="{00000000-0005-0000-0000-0000A62B0000}"/>
    <cellStyle name="Normal 2 54 3" xfId="11192" xr:uid="{00000000-0005-0000-0000-0000A72B0000}"/>
    <cellStyle name="Normal 2 54 3 10" xfId="11193" xr:uid="{00000000-0005-0000-0000-0000A82B0000}"/>
    <cellStyle name="Normal 2 54 3 10 2" xfId="11194" xr:uid="{00000000-0005-0000-0000-0000A92B0000}"/>
    <cellStyle name="Normal 2 54 3 10 3" xfId="11195" xr:uid="{00000000-0005-0000-0000-0000AA2B0000}"/>
    <cellStyle name="Normal 2 54 3 11" xfId="11196" xr:uid="{00000000-0005-0000-0000-0000AB2B0000}"/>
    <cellStyle name="Normal 2 54 3 11 2" xfId="11197" xr:uid="{00000000-0005-0000-0000-0000AC2B0000}"/>
    <cellStyle name="Normal 2 54 3 11 3" xfId="11198" xr:uid="{00000000-0005-0000-0000-0000AD2B0000}"/>
    <cellStyle name="Normal 2 54 3 12" xfId="11199" xr:uid="{00000000-0005-0000-0000-0000AE2B0000}"/>
    <cellStyle name="Normal 2 54 3 12 2" xfId="11200" xr:uid="{00000000-0005-0000-0000-0000AF2B0000}"/>
    <cellStyle name="Normal 2 54 3 12 3" xfId="11201" xr:uid="{00000000-0005-0000-0000-0000B02B0000}"/>
    <cellStyle name="Normal 2 54 3 13" xfId="11202" xr:uid="{00000000-0005-0000-0000-0000B12B0000}"/>
    <cellStyle name="Normal 2 54 3 13 2" xfId="11203" xr:uid="{00000000-0005-0000-0000-0000B22B0000}"/>
    <cellStyle name="Normal 2 54 3 13 3" xfId="11204" xr:uid="{00000000-0005-0000-0000-0000B32B0000}"/>
    <cellStyle name="Normal 2 54 3 14" xfId="11205" xr:uid="{00000000-0005-0000-0000-0000B42B0000}"/>
    <cellStyle name="Normal 2 54 3 14 2" xfId="11206" xr:uid="{00000000-0005-0000-0000-0000B52B0000}"/>
    <cellStyle name="Normal 2 54 3 14 3" xfId="11207" xr:uid="{00000000-0005-0000-0000-0000B62B0000}"/>
    <cellStyle name="Normal 2 54 3 15" xfId="11208" xr:uid="{00000000-0005-0000-0000-0000B72B0000}"/>
    <cellStyle name="Normal 2 54 3 15 2" xfId="11209" xr:uid="{00000000-0005-0000-0000-0000B82B0000}"/>
    <cellStyle name="Normal 2 54 3 15 3" xfId="11210" xr:uid="{00000000-0005-0000-0000-0000B92B0000}"/>
    <cellStyle name="Normal 2 54 3 16" xfId="11211" xr:uid="{00000000-0005-0000-0000-0000BA2B0000}"/>
    <cellStyle name="Normal 2 54 3 17" xfId="11212" xr:uid="{00000000-0005-0000-0000-0000BB2B0000}"/>
    <cellStyle name="Normal 2 54 3 2" xfId="11213" xr:uid="{00000000-0005-0000-0000-0000BC2B0000}"/>
    <cellStyle name="Normal 2 54 3 2 10" xfId="11214" xr:uid="{00000000-0005-0000-0000-0000BD2B0000}"/>
    <cellStyle name="Normal 2 54 3 2 10 2" xfId="11215" xr:uid="{00000000-0005-0000-0000-0000BE2B0000}"/>
    <cellStyle name="Normal 2 54 3 2 10 3" xfId="11216" xr:uid="{00000000-0005-0000-0000-0000BF2B0000}"/>
    <cellStyle name="Normal 2 54 3 2 11" xfId="11217" xr:uid="{00000000-0005-0000-0000-0000C02B0000}"/>
    <cellStyle name="Normal 2 54 3 2 11 2" xfId="11218" xr:uid="{00000000-0005-0000-0000-0000C12B0000}"/>
    <cellStyle name="Normal 2 54 3 2 11 3" xfId="11219" xr:uid="{00000000-0005-0000-0000-0000C22B0000}"/>
    <cellStyle name="Normal 2 54 3 2 12" xfId="11220" xr:uid="{00000000-0005-0000-0000-0000C32B0000}"/>
    <cellStyle name="Normal 2 54 3 2 12 2" xfId="11221" xr:uid="{00000000-0005-0000-0000-0000C42B0000}"/>
    <cellStyle name="Normal 2 54 3 2 12 3" xfId="11222" xr:uid="{00000000-0005-0000-0000-0000C52B0000}"/>
    <cellStyle name="Normal 2 54 3 2 13" xfId="11223" xr:uid="{00000000-0005-0000-0000-0000C62B0000}"/>
    <cellStyle name="Normal 2 54 3 2 13 2" xfId="11224" xr:uid="{00000000-0005-0000-0000-0000C72B0000}"/>
    <cellStyle name="Normal 2 54 3 2 13 3" xfId="11225" xr:uid="{00000000-0005-0000-0000-0000C82B0000}"/>
    <cellStyle name="Normal 2 54 3 2 14" xfId="11226" xr:uid="{00000000-0005-0000-0000-0000C92B0000}"/>
    <cellStyle name="Normal 2 54 3 2 14 2" xfId="11227" xr:uid="{00000000-0005-0000-0000-0000CA2B0000}"/>
    <cellStyle name="Normal 2 54 3 2 14 3" xfId="11228" xr:uid="{00000000-0005-0000-0000-0000CB2B0000}"/>
    <cellStyle name="Normal 2 54 3 2 15" xfId="11229" xr:uid="{00000000-0005-0000-0000-0000CC2B0000}"/>
    <cellStyle name="Normal 2 54 3 2 16" xfId="11230" xr:uid="{00000000-0005-0000-0000-0000CD2B0000}"/>
    <cellStyle name="Normal 2 54 3 2 2" xfId="11231" xr:uid="{00000000-0005-0000-0000-0000CE2B0000}"/>
    <cellStyle name="Normal 2 54 3 2 2 2" xfId="11232" xr:uid="{00000000-0005-0000-0000-0000CF2B0000}"/>
    <cellStyle name="Normal 2 54 3 2 2 3" xfId="11233" xr:uid="{00000000-0005-0000-0000-0000D02B0000}"/>
    <cellStyle name="Normal 2 54 3 2 3" xfId="11234" xr:uid="{00000000-0005-0000-0000-0000D12B0000}"/>
    <cellStyle name="Normal 2 54 3 2 3 2" xfId="11235" xr:uid="{00000000-0005-0000-0000-0000D22B0000}"/>
    <cellStyle name="Normal 2 54 3 2 3 3" xfId="11236" xr:uid="{00000000-0005-0000-0000-0000D32B0000}"/>
    <cellStyle name="Normal 2 54 3 2 4" xfId="11237" xr:uid="{00000000-0005-0000-0000-0000D42B0000}"/>
    <cellStyle name="Normal 2 54 3 2 4 2" xfId="11238" xr:uid="{00000000-0005-0000-0000-0000D52B0000}"/>
    <cellStyle name="Normal 2 54 3 2 4 3" xfId="11239" xr:uid="{00000000-0005-0000-0000-0000D62B0000}"/>
    <cellStyle name="Normal 2 54 3 2 5" xfId="11240" xr:uid="{00000000-0005-0000-0000-0000D72B0000}"/>
    <cellStyle name="Normal 2 54 3 2 5 2" xfId="11241" xr:uid="{00000000-0005-0000-0000-0000D82B0000}"/>
    <cellStyle name="Normal 2 54 3 2 5 3" xfId="11242" xr:uid="{00000000-0005-0000-0000-0000D92B0000}"/>
    <cellStyle name="Normal 2 54 3 2 6" xfId="11243" xr:uid="{00000000-0005-0000-0000-0000DA2B0000}"/>
    <cellStyle name="Normal 2 54 3 2 6 2" xfId="11244" xr:uid="{00000000-0005-0000-0000-0000DB2B0000}"/>
    <cellStyle name="Normal 2 54 3 2 6 3" xfId="11245" xr:uid="{00000000-0005-0000-0000-0000DC2B0000}"/>
    <cellStyle name="Normal 2 54 3 2 7" xfId="11246" xr:uid="{00000000-0005-0000-0000-0000DD2B0000}"/>
    <cellStyle name="Normal 2 54 3 2 7 2" xfId="11247" xr:uid="{00000000-0005-0000-0000-0000DE2B0000}"/>
    <cellStyle name="Normal 2 54 3 2 7 3" xfId="11248" xr:uid="{00000000-0005-0000-0000-0000DF2B0000}"/>
    <cellStyle name="Normal 2 54 3 2 8" xfId="11249" xr:uid="{00000000-0005-0000-0000-0000E02B0000}"/>
    <cellStyle name="Normal 2 54 3 2 8 2" xfId="11250" xr:uid="{00000000-0005-0000-0000-0000E12B0000}"/>
    <cellStyle name="Normal 2 54 3 2 8 3" xfId="11251" xr:uid="{00000000-0005-0000-0000-0000E22B0000}"/>
    <cellStyle name="Normal 2 54 3 2 9" xfId="11252" xr:uid="{00000000-0005-0000-0000-0000E32B0000}"/>
    <cellStyle name="Normal 2 54 3 2 9 2" xfId="11253" xr:uid="{00000000-0005-0000-0000-0000E42B0000}"/>
    <cellStyle name="Normal 2 54 3 2 9 3" xfId="11254" xr:uid="{00000000-0005-0000-0000-0000E52B0000}"/>
    <cellStyle name="Normal 2 54 3 3" xfId="11255" xr:uid="{00000000-0005-0000-0000-0000E62B0000}"/>
    <cellStyle name="Normal 2 54 3 3 2" xfId="11256" xr:uid="{00000000-0005-0000-0000-0000E72B0000}"/>
    <cellStyle name="Normal 2 54 3 3 3" xfId="11257" xr:uid="{00000000-0005-0000-0000-0000E82B0000}"/>
    <cellStyle name="Normal 2 54 3 4" xfId="11258" xr:uid="{00000000-0005-0000-0000-0000E92B0000}"/>
    <cellStyle name="Normal 2 54 3 4 2" xfId="11259" xr:uid="{00000000-0005-0000-0000-0000EA2B0000}"/>
    <cellStyle name="Normal 2 54 3 4 3" xfId="11260" xr:uid="{00000000-0005-0000-0000-0000EB2B0000}"/>
    <cellStyle name="Normal 2 54 3 5" xfId="11261" xr:uid="{00000000-0005-0000-0000-0000EC2B0000}"/>
    <cellStyle name="Normal 2 54 3 5 2" xfId="11262" xr:uid="{00000000-0005-0000-0000-0000ED2B0000}"/>
    <cellStyle name="Normal 2 54 3 5 3" xfId="11263" xr:uid="{00000000-0005-0000-0000-0000EE2B0000}"/>
    <cellStyle name="Normal 2 54 3 6" xfId="11264" xr:uid="{00000000-0005-0000-0000-0000EF2B0000}"/>
    <cellStyle name="Normal 2 54 3 6 2" xfId="11265" xr:uid="{00000000-0005-0000-0000-0000F02B0000}"/>
    <cellStyle name="Normal 2 54 3 6 3" xfId="11266" xr:uid="{00000000-0005-0000-0000-0000F12B0000}"/>
    <cellStyle name="Normal 2 54 3 7" xfId="11267" xr:uid="{00000000-0005-0000-0000-0000F22B0000}"/>
    <cellStyle name="Normal 2 54 3 7 2" xfId="11268" xr:uid="{00000000-0005-0000-0000-0000F32B0000}"/>
    <cellStyle name="Normal 2 54 3 7 3" xfId="11269" xr:uid="{00000000-0005-0000-0000-0000F42B0000}"/>
    <cellStyle name="Normal 2 54 3 8" xfId="11270" xr:uid="{00000000-0005-0000-0000-0000F52B0000}"/>
    <cellStyle name="Normal 2 54 3 8 2" xfId="11271" xr:uid="{00000000-0005-0000-0000-0000F62B0000}"/>
    <cellStyle name="Normal 2 54 3 8 3" xfId="11272" xr:uid="{00000000-0005-0000-0000-0000F72B0000}"/>
    <cellStyle name="Normal 2 54 3 9" xfId="11273" xr:uid="{00000000-0005-0000-0000-0000F82B0000}"/>
    <cellStyle name="Normal 2 54 3 9 2" xfId="11274" xr:uid="{00000000-0005-0000-0000-0000F92B0000}"/>
    <cellStyle name="Normal 2 54 3 9 3" xfId="11275" xr:uid="{00000000-0005-0000-0000-0000FA2B0000}"/>
    <cellStyle name="Normal 2 54 4" xfId="11276" xr:uid="{00000000-0005-0000-0000-0000FB2B0000}"/>
    <cellStyle name="Normal 2 54 4 10" xfId="11277" xr:uid="{00000000-0005-0000-0000-0000FC2B0000}"/>
    <cellStyle name="Normal 2 54 4 10 2" xfId="11278" xr:uid="{00000000-0005-0000-0000-0000FD2B0000}"/>
    <cellStyle name="Normal 2 54 4 10 3" xfId="11279" xr:uid="{00000000-0005-0000-0000-0000FE2B0000}"/>
    <cellStyle name="Normal 2 54 4 11" xfId="11280" xr:uid="{00000000-0005-0000-0000-0000FF2B0000}"/>
    <cellStyle name="Normal 2 54 4 11 2" xfId="11281" xr:uid="{00000000-0005-0000-0000-0000002C0000}"/>
    <cellStyle name="Normal 2 54 4 11 3" xfId="11282" xr:uid="{00000000-0005-0000-0000-0000012C0000}"/>
    <cellStyle name="Normal 2 54 4 12" xfId="11283" xr:uid="{00000000-0005-0000-0000-0000022C0000}"/>
    <cellStyle name="Normal 2 54 4 12 2" xfId="11284" xr:uid="{00000000-0005-0000-0000-0000032C0000}"/>
    <cellStyle name="Normal 2 54 4 12 3" xfId="11285" xr:uid="{00000000-0005-0000-0000-0000042C0000}"/>
    <cellStyle name="Normal 2 54 4 13" xfId="11286" xr:uid="{00000000-0005-0000-0000-0000052C0000}"/>
    <cellStyle name="Normal 2 54 4 13 2" xfId="11287" xr:uid="{00000000-0005-0000-0000-0000062C0000}"/>
    <cellStyle name="Normal 2 54 4 13 3" xfId="11288" xr:uid="{00000000-0005-0000-0000-0000072C0000}"/>
    <cellStyle name="Normal 2 54 4 14" xfId="11289" xr:uid="{00000000-0005-0000-0000-0000082C0000}"/>
    <cellStyle name="Normal 2 54 4 14 2" xfId="11290" xr:uid="{00000000-0005-0000-0000-0000092C0000}"/>
    <cellStyle name="Normal 2 54 4 14 3" xfId="11291" xr:uid="{00000000-0005-0000-0000-00000A2C0000}"/>
    <cellStyle name="Normal 2 54 4 15" xfId="11292" xr:uid="{00000000-0005-0000-0000-00000B2C0000}"/>
    <cellStyle name="Normal 2 54 4 15 2" xfId="11293" xr:uid="{00000000-0005-0000-0000-00000C2C0000}"/>
    <cellStyle name="Normal 2 54 4 15 3" xfId="11294" xr:uid="{00000000-0005-0000-0000-00000D2C0000}"/>
    <cellStyle name="Normal 2 54 4 16" xfId="11295" xr:uid="{00000000-0005-0000-0000-00000E2C0000}"/>
    <cellStyle name="Normal 2 54 4 17" xfId="11296" xr:uid="{00000000-0005-0000-0000-00000F2C0000}"/>
    <cellStyle name="Normal 2 54 4 2" xfId="11297" xr:uid="{00000000-0005-0000-0000-0000102C0000}"/>
    <cellStyle name="Normal 2 54 4 2 10" xfId="11298" xr:uid="{00000000-0005-0000-0000-0000112C0000}"/>
    <cellStyle name="Normal 2 54 4 2 10 2" xfId="11299" xr:uid="{00000000-0005-0000-0000-0000122C0000}"/>
    <cellStyle name="Normal 2 54 4 2 10 3" xfId="11300" xr:uid="{00000000-0005-0000-0000-0000132C0000}"/>
    <cellStyle name="Normal 2 54 4 2 11" xfId="11301" xr:uid="{00000000-0005-0000-0000-0000142C0000}"/>
    <cellStyle name="Normal 2 54 4 2 11 2" xfId="11302" xr:uid="{00000000-0005-0000-0000-0000152C0000}"/>
    <cellStyle name="Normal 2 54 4 2 11 3" xfId="11303" xr:uid="{00000000-0005-0000-0000-0000162C0000}"/>
    <cellStyle name="Normal 2 54 4 2 12" xfId="11304" xr:uid="{00000000-0005-0000-0000-0000172C0000}"/>
    <cellStyle name="Normal 2 54 4 2 12 2" xfId="11305" xr:uid="{00000000-0005-0000-0000-0000182C0000}"/>
    <cellStyle name="Normal 2 54 4 2 12 3" xfId="11306" xr:uid="{00000000-0005-0000-0000-0000192C0000}"/>
    <cellStyle name="Normal 2 54 4 2 13" xfId="11307" xr:uid="{00000000-0005-0000-0000-00001A2C0000}"/>
    <cellStyle name="Normal 2 54 4 2 13 2" xfId="11308" xr:uid="{00000000-0005-0000-0000-00001B2C0000}"/>
    <cellStyle name="Normal 2 54 4 2 13 3" xfId="11309" xr:uid="{00000000-0005-0000-0000-00001C2C0000}"/>
    <cellStyle name="Normal 2 54 4 2 14" xfId="11310" xr:uid="{00000000-0005-0000-0000-00001D2C0000}"/>
    <cellStyle name="Normal 2 54 4 2 14 2" xfId="11311" xr:uid="{00000000-0005-0000-0000-00001E2C0000}"/>
    <cellStyle name="Normal 2 54 4 2 14 3" xfId="11312" xr:uid="{00000000-0005-0000-0000-00001F2C0000}"/>
    <cellStyle name="Normal 2 54 4 2 15" xfId="11313" xr:uid="{00000000-0005-0000-0000-0000202C0000}"/>
    <cellStyle name="Normal 2 54 4 2 16" xfId="11314" xr:uid="{00000000-0005-0000-0000-0000212C0000}"/>
    <cellStyle name="Normal 2 54 4 2 2" xfId="11315" xr:uid="{00000000-0005-0000-0000-0000222C0000}"/>
    <cellStyle name="Normal 2 54 4 2 2 2" xfId="11316" xr:uid="{00000000-0005-0000-0000-0000232C0000}"/>
    <cellStyle name="Normal 2 54 4 2 2 3" xfId="11317" xr:uid="{00000000-0005-0000-0000-0000242C0000}"/>
    <cellStyle name="Normal 2 54 4 2 3" xfId="11318" xr:uid="{00000000-0005-0000-0000-0000252C0000}"/>
    <cellStyle name="Normal 2 54 4 2 3 2" xfId="11319" xr:uid="{00000000-0005-0000-0000-0000262C0000}"/>
    <cellStyle name="Normal 2 54 4 2 3 3" xfId="11320" xr:uid="{00000000-0005-0000-0000-0000272C0000}"/>
    <cellStyle name="Normal 2 54 4 2 4" xfId="11321" xr:uid="{00000000-0005-0000-0000-0000282C0000}"/>
    <cellStyle name="Normal 2 54 4 2 4 2" xfId="11322" xr:uid="{00000000-0005-0000-0000-0000292C0000}"/>
    <cellStyle name="Normal 2 54 4 2 4 3" xfId="11323" xr:uid="{00000000-0005-0000-0000-00002A2C0000}"/>
    <cellStyle name="Normal 2 54 4 2 5" xfId="11324" xr:uid="{00000000-0005-0000-0000-00002B2C0000}"/>
    <cellStyle name="Normal 2 54 4 2 5 2" xfId="11325" xr:uid="{00000000-0005-0000-0000-00002C2C0000}"/>
    <cellStyle name="Normal 2 54 4 2 5 3" xfId="11326" xr:uid="{00000000-0005-0000-0000-00002D2C0000}"/>
    <cellStyle name="Normal 2 54 4 2 6" xfId="11327" xr:uid="{00000000-0005-0000-0000-00002E2C0000}"/>
    <cellStyle name="Normal 2 54 4 2 6 2" xfId="11328" xr:uid="{00000000-0005-0000-0000-00002F2C0000}"/>
    <cellStyle name="Normal 2 54 4 2 6 3" xfId="11329" xr:uid="{00000000-0005-0000-0000-0000302C0000}"/>
    <cellStyle name="Normal 2 54 4 2 7" xfId="11330" xr:uid="{00000000-0005-0000-0000-0000312C0000}"/>
    <cellStyle name="Normal 2 54 4 2 7 2" xfId="11331" xr:uid="{00000000-0005-0000-0000-0000322C0000}"/>
    <cellStyle name="Normal 2 54 4 2 7 3" xfId="11332" xr:uid="{00000000-0005-0000-0000-0000332C0000}"/>
    <cellStyle name="Normal 2 54 4 2 8" xfId="11333" xr:uid="{00000000-0005-0000-0000-0000342C0000}"/>
    <cellStyle name="Normal 2 54 4 2 8 2" xfId="11334" xr:uid="{00000000-0005-0000-0000-0000352C0000}"/>
    <cellStyle name="Normal 2 54 4 2 8 3" xfId="11335" xr:uid="{00000000-0005-0000-0000-0000362C0000}"/>
    <cellStyle name="Normal 2 54 4 2 9" xfId="11336" xr:uid="{00000000-0005-0000-0000-0000372C0000}"/>
    <cellStyle name="Normal 2 54 4 2 9 2" xfId="11337" xr:uid="{00000000-0005-0000-0000-0000382C0000}"/>
    <cellStyle name="Normal 2 54 4 2 9 3" xfId="11338" xr:uid="{00000000-0005-0000-0000-0000392C0000}"/>
    <cellStyle name="Normal 2 54 4 3" xfId="11339" xr:uid="{00000000-0005-0000-0000-00003A2C0000}"/>
    <cellStyle name="Normal 2 54 4 3 2" xfId="11340" xr:uid="{00000000-0005-0000-0000-00003B2C0000}"/>
    <cellStyle name="Normal 2 54 4 3 3" xfId="11341" xr:uid="{00000000-0005-0000-0000-00003C2C0000}"/>
    <cellStyle name="Normal 2 54 4 4" xfId="11342" xr:uid="{00000000-0005-0000-0000-00003D2C0000}"/>
    <cellStyle name="Normal 2 54 4 4 2" xfId="11343" xr:uid="{00000000-0005-0000-0000-00003E2C0000}"/>
    <cellStyle name="Normal 2 54 4 4 3" xfId="11344" xr:uid="{00000000-0005-0000-0000-00003F2C0000}"/>
    <cellStyle name="Normal 2 54 4 5" xfId="11345" xr:uid="{00000000-0005-0000-0000-0000402C0000}"/>
    <cellStyle name="Normal 2 54 4 5 2" xfId="11346" xr:uid="{00000000-0005-0000-0000-0000412C0000}"/>
    <cellStyle name="Normal 2 54 4 5 3" xfId="11347" xr:uid="{00000000-0005-0000-0000-0000422C0000}"/>
    <cellStyle name="Normal 2 54 4 6" xfId="11348" xr:uid="{00000000-0005-0000-0000-0000432C0000}"/>
    <cellStyle name="Normal 2 54 4 6 2" xfId="11349" xr:uid="{00000000-0005-0000-0000-0000442C0000}"/>
    <cellStyle name="Normal 2 54 4 6 3" xfId="11350" xr:uid="{00000000-0005-0000-0000-0000452C0000}"/>
    <cellStyle name="Normal 2 54 4 7" xfId="11351" xr:uid="{00000000-0005-0000-0000-0000462C0000}"/>
    <cellStyle name="Normal 2 54 4 7 2" xfId="11352" xr:uid="{00000000-0005-0000-0000-0000472C0000}"/>
    <cellStyle name="Normal 2 54 4 7 3" xfId="11353" xr:uid="{00000000-0005-0000-0000-0000482C0000}"/>
    <cellStyle name="Normal 2 54 4 8" xfId="11354" xr:uid="{00000000-0005-0000-0000-0000492C0000}"/>
    <cellStyle name="Normal 2 54 4 8 2" xfId="11355" xr:uid="{00000000-0005-0000-0000-00004A2C0000}"/>
    <cellStyle name="Normal 2 54 4 8 3" xfId="11356" xr:uid="{00000000-0005-0000-0000-00004B2C0000}"/>
    <cellStyle name="Normal 2 54 4 9" xfId="11357" xr:uid="{00000000-0005-0000-0000-00004C2C0000}"/>
    <cellStyle name="Normal 2 54 4 9 2" xfId="11358" xr:uid="{00000000-0005-0000-0000-00004D2C0000}"/>
    <cellStyle name="Normal 2 54 4 9 3" xfId="11359" xr:uid="{00000000-0005-0000-0000-00004E2C0000}"/>
    <cellStyle name="Normal 2 54 5" xfId="11360" xr:uid="{00000000-0005-0000-0000-00004F2C0000}"/>
    <cellStyle name="Normal 2 54 5 10" xfId="11361" xr:uid="{00000000-0005-0000-0000-0000502C0000}"/>
    <cellStyle name="Normal 2 54 5 10 2" xfId="11362" xr:uid="{00000000-0005-0000-0000-0000512C0000}"/>
    <cellStyle name="Normal 2 54 5 10 3" xfId="11363" xr:uid="{00000000-0005-0000-0000-0000522C0000}"/>
    <cellStyle name="Normal 2 54 5 11" xfId="11364" xr:uid="{00000000-0005-0000-0000-0000532C0000}"/>
    <cellStyle name="Normal 2 54 5 11 2" xfId="11365" xr:uid="{00000000-0005-0000-0000-0000542C0000}"/>
    <cellStyle name="Normal 2 54 5 11 3" xfId="11366" xr:uid="{00000000-0005-0000-0000-0000552C0000}"/>
    <cellStyle name="Normal 2 54 5 12" xfId="11367" xr:uid="{00000000-0005-0000-0000-0000562C0000}"/>
    <cellStyle name="Normal 2 54 5 12 2" xfId="11368" xr:uid="{00000000-0005-0000-0000-0000572C0000}"/>
    <cellStyle name="Normal 2 54 5 12 3" xfId="11369" xr:uid="{00000000-0005-0000-0000-0000582C0000}"/>
    <cellStyle name="Normal 2 54 5 13" xfId="11370" xr:uid="{00000000-0005-0000-0000-0000592C0000}"/>
    <cellStyle name="Normal 2 54 5 13 2" xfId="11371" xr:uid="{00000000-0005-0000-0000-00005A2C0000}"/>
    <cellStyle name="Normal 2 54 5 13 3" xfId="11372" xr:uid="{00000000-0005-0000-0000-00005B2C0000}"/>
    <cellStyle name="Normal 2 54 5 14" xfId="11373" xr:uid="{00000000-0005-0000-0000-00005C2C0000}"/>
    <cellStyle name="Normal 2 54 5 14 2" xfId="11374" xr:uid="{00000000-0005-0000-0000-00005D2C0000}"/>
    <cellStyle name="Normal 2 54 5 14 3" xfId="11375" xr:uid="{00000000-0005-0000-0000-00005E2C0000}"/>
    <cellStyle name="Normal 2 54 5 15" xfId="11376" xr:uid="{00000000-0005-0000-0000-00005F2C0000}"/>
    <cellStyle name="Normal 2 54 5 16" xfId="11377" xr:uid="{00000000-0005-0000-0000-0000602C0000}"/>
    <cellStyle name="Normal 2 54 5 2" xfId="11378" xr:uid="{00000000-0005-0000-0000-0000612C0000}"/>
    <cellStyle name="Normal 2 54 5 2 2" xfId="11379" xr:uid="{00000000-0005-0000-0000-0000622C0000}"/>
    <cellStyle name="Normal 2 54 5 2 3" xfId="11380" xr:uid="{00000000-0005-0000-0000-0000632C0000}"/>
    <cellStyle name="Normal 2 54 5 3" xfId="11381" xr:uid="{00000000-0005-0000-0000-0000642C0000}"/>
    <cellStyle name="Normal 2 54 5 3 2" xfId="11382" xr:uid="{00000000-0005-0000-0000-0000652C0000}"/>
    <cellStyle name="Normal 2 54 5 3 3" xfId="11383" xr:uid="{00000000-0005-0000-0000-0000662C0000}"/>
    <cellStyle name="Normal 2 54 5 4" xfId="11384" xr:uid="{00000000-0005-0000-0000-0000672C0000}"/>
    <cellStyle name="Normal 2 54 5 4 2" xfId="11385" xr:uid="{00000000-0005-0000-0000-0000682C0000}"/>
    <cellStyle name="Normal 2 54 5 4 3" xfId="11386" xr:uid="{00000000-0005-0000-0000-0000692C0000}"/>
    <cellStyle name="Normal 2 54 5 5" xfId="11387" xr:uid="{00000000-0005-0000-0000-00006A2C0000}"/>
    <cellStyle name="Normal 2 54 5 5 2" xfId="11388" xr:uid="{00000000-0005-0000-0000-00006B2C0000}"/>
    <cellStyle name="Normal 2 54 5 5 3" xfId="11389" xr:uid="{00000000-0005-0000-0000-00006C2C0000}"/>
    <cellStyle name="Normal 2 54 5 6" xfId="11390" xr:uid="{00000000-0005-0000-0000-00006D2C0000}"/>
    <cellStyle name="Normal 2 54 5 6 2" xfId="11391" xr:uid="{00000000-0005-0000-0000-00006E2C0000}"/>
    <cellStyle name="Normal 2 54 5 6 3" xfId="11392" xr:uid="{00000000-0005-0000-0000-00006F2C0000}"/>
    <cellStyle name="Normal 2 54 5 7" xfId="11393" xr:uid="{00000000-0005-0000-0000-0000702C0000}"/>
    <cellStyle name="Normal 2 54 5 7 2" xfId="11394" xr:uid="{00000000-0005-0000-0000-0000712C0000}"/>
    <cellStyle name="Normal 2 54 5 7 3" xfId="11395" xr:uid="{00000000-0005-0000-0000-0000722C0000}"/>
    <cellStyle name="Normal 2 54 5 8" xfId="11396" xr:uid="{00000000-0005-0000-0000-0000732C0000}"/>
    <cellStyle name="Normal 2 54 5 8 2" xfId="11397" xr:uid="{00000000-0005-0000-0000-0000742C0000}"/>
    <cellStyle name="Normal 2 54 5 8 3" xfId="11398" xr:uid="{00000000-0005-0000-0000-0000752C0000}"/>
    <cellStyle name="Normal 2 54 5 9" xfId="11399" xr:uid="{00000000-0005-0000-0000-0000762C0000}"/>
    <cellStyle name="Normal 2 54 5 9 2" xfId="11400" xr:uid="{00000000-0005-0000-0000-0000772C0000}"/>
    <cellStyle name="Normal 2 54 5 9 3" xfId="11401" xr:uid="{00000000-0005-0000-0000-0000782C0000}"/>
    <cellStyle name="Normal 2 54 6" xfId="11402" xr:uid="{00000000-0005-0000-0000-0000792C0000}"/>
    <cellStyle name="Normal 2 54 6 10" xfId="11403" xr:uid="{00000000-0005-0000-0000-00007A2C0000}"/>
    <cellStyle name="Normal 2 54 6 10 2" xfId="11404" xr:uid="{00000000-0005-0000-0000-00007B2C0000}"/>
    <cellStyle name="Normal 2 54 6 10 3" xfId="11405" xr:uid="{00000000-0005-0000-0000-00007C2C0000}"/>
    <cellStyle name="Normal 2 54 6 11" xfId="11406" xr:uid="{00000000-0005-0000-0000-00007D2C0000}"/>
    <cellStyle name="Normal 2 54 6 11 2" xfId="11407" xr:uid="{00000000-0005-0000-0000-00007E2C0000}"/>
    <cellStyle name="Normal 2 54 6 11 3" xfId="11408" xr:uid="{00000000-0005-0000-0000-00007F2C0000}"/>
    <cellStyle name="Normal 2 54 6 12" xfId="11409" xr:uid="{00000000-0005-0000-0000-0000802C0000}"/>
    <cellStyle name="Normal 2 54 6 12 2" xfId="11410" xr:uid="{00000000-0005-0000-0000-0000812C0000}"/>
    <cellStyle name="Normal 2 54 6 12 3" xfId="11411" xr:uid="{00000000-0005-0000-0000-0000822C0000}"/>
    <cellStyle name="Normal 2 54 6 13" xfId="11412" xr:uid="{00000000-0005-0000-0000-0000832C0000}"/>
    <cellStyle name="Normal 2 54 6 13 2" xfId="11413" xr:uid="{00000000-0005-0000-0000-0000842C0000}"/>
    <cellStyle name="Normal 2 54 6 13 3" xfId="11414" xr:uid="{00000000-0005-0000-0000-0000852C0000}"/>
    <cellStyle name="Normal 2 54 6 14" xfId="11415" xr:uid="{00000000-0005-0000-0000-0000862C0000}"/>
    <cellStyle name="Normal 2 54 6 14 2" xfId="11416" xr:uid="{00000000-0005-0000-0000-0000872C0000}"/>
    <cellStyle name="Normal 2 54 6 14 3" xfId="11417" xr:uid="{00000000-0005-0000-0000-0000882C0000}"/>
    <cellStyle name="Normal 2 54 6 15" xfId="11418" xr:uid="{00000000-0005-0000-0000-0000892C0000}"/>
    <cellStyle name="Normal 2 54 6 16" xfId="11419" xr:uid="{00000000-0005-0000-0000-00008A2C0000}"/>
    <cellStyle name="Normal 2 54 6 2" xfId="11420" xr:uid="{00000000-0005-0000-0000-00008B2C0000}"/>
    <cellStyle name="Normal 2 54 6 2 2" xfId="11421" xr:uid="{00000000-0005-0000-0000-00008C2C0000}"/>
    <cellStyle name="Normal 2 54 6 2 3" xfId="11422" xr:uid="{00000000-0005-0000-0000-00008D2C0000}"/>
    <cellStyle name="Normal 2 54 6 3" xfId="11423" xr:uid="{00000000-0005-0000-0000-00008E2C0000}"/>
    <cellStyle name="Normal 2 54 6 3 2" xfId="11424" xr:uid="{00000000-0005-0000-0000-00008F2C0000}"/>
    <cellStyle name="Normal 2 54 6 3 3" xfId="11425" xr:uid="{00000000-0005-0000-0000-0000902C0000}"/>
    <cellStyle name="Normal 2 54 6 4" xfId="11426" xr:uid="{00000000-0005-0000-0000-0000912C0000}"/>
    <cellStyle name="Normal 2 54 6 4 2" xfId="11427" xr:uid="{00000000-0005-0000-0000-0000922C0000}"/>
    <cellStyle name="Normal 2 54 6 4 3" xfId="11428" xr:uid="{00000000-0005-0000-0000-0000932C0000}"/>
    <cellStyle name="Normal 2 54 6 5" xfId="11429" xr:uid="{00000000-0005-0000-0000-0000942C0000}"/>
    <cellStyle name="Normal 2 54 6 5 2" xfId="11430" xr:uid="{00000000-0005-0000-0000-0000952C0000}"/>
    <cellStyle name="Normal 2 54 6 5 3" xfId="11431" xr:uid="{00000000-0005-0000-0000-0000962C0000}"/>
    <cellStyle name="Normal 2 54 6 6" xfId="11432" xr:uid="{00000000-0005-0000-0000-0000972C0000}"/>
    <cellStyle name="Normal 2 54 6 6 2" xfId="11433" xr:uid="{00000000-0005-0000-0000-0000982C0000}"/>
    <cellStyle name="Normal 2 54 6 6 3" xfId="11434" xr:uid="{00000000-0005-0000-0000-0000992C0000}"/>
    <cellStyle name="Normal 2 54 6 7" xfId="11435" xr:uid="{00000000-0005-0000-0000-00009A2C0000}"/>
    <cellStyle name="Normal 2 54 6 7 2" xfId="11436" xr:uid="{00000000-0005-0000-0000-00009B2C0000}"/>
    <cellStyle name="Normal 2 54 6 7 3" xfId="11437" xr:uid="{00000000-0005-0000-0000-00009C2C0000}"/>
    <cellStyle name="Normal 2 54 6 8" xfId="11438" xr:uid="{00000000-0005-0000-0000-00009D2C0000}"/>
    <cellStyle name="Normal 2 54 6 8 2" xfId="11439" xr:uid="{00000000-0005-0000-0000-00009E2C0000}"/>
    <cellStyle name="Normal 2 54 6 8 3" xfId="11440" xr:uid="{00000000-0005-0000-0000-00009F2C0000}"/>
    <cellStyle name="Normal 2 54 6 9" xfId="11441" xr:uid="{00000000-0005-0000-0000-0000A02C0000}"/>
    <cellStyle name="Normal 2 54 6 9 2" xfId="11442" xr:uid="{00000000-0005-0000-0000-0000A12C0000}"/>
    <cellStyle name="Normal 2 54 6 9 3" xfId="11443" xr:uid="{00000000-0005-0000-0000-0000A22C0000}"/>
    <cellStyle name="Normal 2 54 7" xfId="11444" xr:uid="{00000000-0005-0000-0000-0000A32C0000}"/>
    <cellStyle name="Normal 2 54 7 10" xfId="11445" xr:uid="{00000000-0005-0000-0000-0000A42C0000}"/>
    <cellStyle name="Normal 2 54 7 10 2" xfId="11446" xr:uid="{00000000-0005-0000-0000-0000A52C0000}"/>
    <cellStyle name="Normal 2 54 7 10 3" xfId="11447" xr:uid="{00000000-0005-0000-0000-0000A62C0000}"/>
    <cellStyle name="Normal 2 54 7 11" xfId="11448" xr:uid="{00000000-0005-0000-0000-0000A72C0000}"/>
    <cellStyle name="Normal 2 54 7 11 2" xfId="11449" xr:uid="{00000000-0005-0000-0000-0000A82C0000}"/>
    <cellStyle name="Normal 2 54 7 11 3" xfId="11450" xr:uid="{00000000-0005-0000-0000-0000A92C0000}"/>
    <cellStyle name="Normal 2 54 7 12" xfId="11451" xr:uid="{00000000-0005-0000-0000-0000AA2C0000}"/>
    <cellStyle name="Normal 2 54 7 12 2" xfId="11452" xr:uid="{00000000-0005-0000-0000-0000AB2C0000}"/>
    <cellStyle name="Normal 2 54 7 12 3" xfId="11453" xr:uid="{00000000-0005-0000-0000-0000AC2C0000}"/>
    <cellStyle name="Normal 2 54 7 13" xfId="11454" xr:uid="{00000000-0005-0000-0000-0000AD2C0000}"/>
    <cellStyle name="Normal 2 54 7 13 2" xfId="11455" xr:uid="{00000000-0005-0000-0000-0000AE2C0000}"/>
    <cellStyle name="Normal 2 54 7 13 3" xfId="11456" xr:uid="{00000000-0005-0000-0000-0000AF2C0000}"/>
    <cellStyle name="Normal 2 54 7 14" xfId="11457" xr:uid="{00000000-0005-0000-0000-0000B02C0000}"/>
    <cellStyle name="Normal 2 54 7 14 2" xfId="11458" xr:uid="{00000000-0005-0000-0000-0000B12C0000}"/>
    <cellStyle name="Normal 2 54 7 14 3" xfId="11459" xr:uid="{00000000-0005-0000-0000-0000B22C0000}"/>
    <cellStyle name="Normal 2 54 7 15" xfId="11460" xr:uid="{00000000-0005-0000-0000-0000B32C0000}"/>
    <cellStyle name="Normal 2 54 7 16" xfId="11461" xr:uid="{00000000-0005-0000-0000-0000B42C0000}"/>
    <cellStyle name="Normal 2 54 7 2" xfId="11462" xr:uid="{00000000-0005-0000-0000-0000B52C0000}"/>
    <cellStyle name="Normal 2 54 7 2 2" xfId="11463" xr:uid="{00000000-0005-0000-0000-0000B62C0000}"/>
    <cellStyle name="Normal 2 54 7 2 3" xfId="11464" xr:uid="{00000000-0005-0000-0000-0000B72C0000}"/>
    <cellStyle name="Normal 2 54 7 3" xfId="11465" xr:uid="{00000000-0005-0000-0000-0000B82C0000}"/>
    <cellStyle name="Normal 2 54 7 3 2" xfId="11466" xr:uid="{00000000-0005-0000-0000-0000B92C0000}"/>
    <cellStyle name="Normal 2 54 7 3 3" xfId="11467" xr:uid="{00000000-0005-0000-0000-0000BA2C0000}"/>
    <cellStyle name="Normal 2 54 7 4" xfId="11468" xr:uid="{00000000-0005-0000-0000-0000BB2C0000}"/>
    <cellStyle name="Normal 2 54 7 4 2" xfId="11469" xr:uid="{00000000-0005-0000-0000-0000BC2C0000}"/>
    <cellStyle name="Normal 2 54 7 4 3" xfId="11470" xr:uid="{00000000-0005-0000-0000-0000BD2C0000}"/>
    <cellStyle name="Normal 2 54 7 5" xfId="11471" xr:uid="{00000000-0005-0000-0000-0000BE2C0000}"/>
    <cellStyle name="Normal 2 54 7 5 2" xfId="11472" xr:uid="{00000000-0005-0000-0000-0000BF2C0000}"/>
    <cellStyle name="Normal 2 54 7 5 3" xfId="11473" xr:uid="{00000000-0005-0000-0000-0000C02C0000}"/>
    <cellStyle name="Normal 2 54 7 6" xfId="11474" xr:uid="{00000000-0005-0000-0000-0000C12C0000}"/>
    <cellStyle name="Normal 2 54 7 6 2" xfId="11475" xr:uid="{00000000-0005-0000-0000-0000C22C0000}"/>
    <cellStyle name="Normal 2 54 7 6 3" xfId="11476" xr:uid="{00000000-0005-0000-0000-0000C32C0000}"/>
    <cellStyle name="Normal 2 54 7 7" xfId="11477" xr:uid="{00000000-0005-0000-0000-0000C42C0000}"/>
    <cellStyle name="Normal 2 54 7 7 2" xfId="11478" xr:uid="{00000000-0005-0000-0000-0000C52C0000}"/>
    <cellStyle name="Normal 2 54 7 7 3" xfId="11479" xr:uid="{00000000-0005-0000-0000-0000C62C0000}"/>
    <cellStyle name="Normal 2 54 7 8" xfId="11480" xr:uid="{00000000-0005-0000-0000-0000C72C0000}"/>
    <cellStyle name="Normal 2 54 7 8 2" xfId="11481" xr:uid="{00000000-0005-0000-0000-0000C82C0000}"/>
    <cellStyle name="Normal 2 54 7 8 3" xfId="11482" xr:uid="{00000000-0005-0000-0000-0000C92C0000}"/>
    <cellStyle name="Normal 2 54 7 9" xfId="11483" xr:uid="{00000000-0005-0000-0000-0000CA2C0000}"/>
    <cellStyle name="Normal 2 54 7 9 2" xfId="11484" xr:uid="{00000000-0005-0000-0000-0000CB2C0000}"/>
    <cellStyle name="Normal 2 54 7 9 3" xfId="11485" xr:uid="{00000000-0005-0000-0000-0000CC2C0000}"/>
    <cellStyle name="Normal 2 54 8" xfId="11486" xr:uid="{00000000-0005-0000-0000-0000CD2C0000}"/>
    <cellStyle name="Normal 2 54 8 10" xfId="11487" xr:uid="{00000000-0005-0000-0000-0000CE2C0000}"/>
    <cellStyle name="Normal 2 54 8 10 2" xfId="11488" xr:uid="{00000000-0005-0000-0000-0000CF2C0000}"/>
    <cellStyle name="Normal 2 54 8 10 3" xfId="11489" xr:uid="{00000000-0005-0000-0000-0000D02C0000}"/>
    <cellStyle name="Normal 2 54 8 11" xfId="11490" xr:uid="{00000000-0005-0000-0000-0000D12C0000}"/>
    <cellStyle name="Normal 2 54 8 11 2" xfId="11491" xr:uid="{00000000-0005-0000-0000-0000D22C0000}"/>
    <cellStyle name="Normal 2 54 8 11 3" xfId="11492" xr:uid="{00000000-0005-0000-0000-0000D32C0000}"/>
    <cellStyle name="Normal 2 54 8 12" xfId="11493" xr:uid="{00000000-0005-0000-0000-0000D42C0000}"/>
    <cellStyle name="Normal 2 54 8 12 2" xfId="11494" xr:uid="{00000000-0005-0000-0000-0000D52C0000}"/>
    <cellStyle name="Normal 2 54 8 12 3" xfId="11495" xr:uid="{00000000-0005-0000-0000-0000D62C0000}"/>
    <cellStyle name="Normal 2 54 8 13" xfId="11496" xr:uid="{00000000-0005-0000-0000-0000D72C0000}"/>
    <cellStyle name="Normal 2 54 8 13 2" xfId="11497" xr:uid="{00000000-0005-0000-0000-0000D82C0000}"/>
    <cellStyle name="Normal 2 54 8 13 3" xfId="11498" xr:uid="{00000000-0005-0000-0000-0000D92C0000}"/>
    <cellStyle name="Normal 2 54 8 14" xfId="11499" xr:uid="{00000000-0005-0000-0000-0000DA2C0000}"/>
    <cellStyle name="Normal 2 54 8 14 2" xfId="11500" xr:uid="{00000000-0005-0000-0000-0000DB2C0000}"/>
    <cellStyle name="Normal 2 54 8 14 3" xfId="11501" xr:uid="{00000000-0005-0000-0000-0000DC2C0000}"/>
    <cellStyle name="Normal 2 54 8 15" xfId="11502" xr:uid="{00000000-0005-0000-0000-0000DD2C0000}"/>
    <cellStyle name="Normal 2 54 8 16" xfId="11503" xr:uid="{00000000-0005-0000-0000-0000DE2C0000}"/>
    <cellStyle name="Normal 2 54 8 2" xfId="11504" xr:uid="{00000000-0005-0000-0000-0000DF2C0000}"/>
    <cellStyle name="Normal 2 54 8 2 2" xfId="11505" xr:uid="{00000000-0005-0000-0000-0000E02C0000}"/>
    <cellStyle name="Normal 2 54 8 2 3" xfId="11506" xr:uid="{00000000-0005-0000-0000-0000E12C0000}"/>
    <cellStyle name="Normal 2 54 8 3" xfId="11507" xr:uid="{00000000-0005-0000-0000-0000E22C0000}"/>
    <cellStyle name="Normal 2 54 8 3 2" xfId="11508" xr:uid="{00000000-0005-0000-0000-0000E32C0000}"/>
    <cellStyle name="Normal 2 54 8 3 3" xfId="11509" xr:uid="{00000000-0005-0000-0000-0000E42C0000}"/>
    <cellStyle name="Normal 2 54 8 4" xfId="11510" xr:uid="{00000000-0005-0000-0000-0000E52C0000}"/>
    <cellStyle name="Normal 2 54 8 4 2" xfId="11511" xr:uid="{00000000-0005-0000-0000-0000E62C0000}"/>
    <cellStyle name="Normal 2 54 8 4 3" xfId="11512" xr:uid="{00000000-0005-0000-0000-0000E72C0000}"/>
    <cellStyle name="Normal 2 54 8 5" xfId="11513" xr:uid="{00000000-0005-0000-0000-0000E82C0000}"/>
    <cellStyle name="Normal 2 54 8 5 2" xfId="11514" xr:uid="{00000000-0005-0000-0000-0000E92C0000}"/>
    <cellStyle name="Normal 2 54 8 5 3" xfId="11515" xr:uid="{00000000-0005-0000-0000-0000EA2C0000}"/>
    <cellStyle name="Normal 2 54 8 6" xfId="11516" xr:uid="{00000000-0005-0000-0000-0000EB2C0000}"/>
    <cellStyle name="Normal 2 54 8 6 2" xfId="11517" xr:uid="{00000000-0005-0000-0000-0000EC2C0000}"/>
    <cellStyle name="Normal 2 54 8 6 3" xfId="11518" xr:uid="{00000000-0005-0000-0000-0000ED2C0000}"/>
    <cellStyle name="Normal 2 54 8 7" xfId="11519" xr:uid="{00000000-0005-0000-0000-0000EE2C0000}"/>
    <cellStyle name="Normal 2 54 8 7 2" xfId="11520" xr:uid="{00000000-0005-0000-0000-0000EF2C0000}"/>
    <cellStyle name="Normal 2 54 8 7 3" xfId="11521" xr:uid="{00000000-0005-0000-0000-0000F02C0000}"/>
    <cellStyle name="Normal 2 54 8 8" xfId="11522" xr:uid="{00000000-0005-0000-0000-0000F12C0000}"/>
    <cellStyle name="Normal 2 54 8 8 2" xfId="11523" xr:uid="{00000000-0005-0000-0000-0000F22C0000}"/>
    <cellStyle name="Normal 2 54 8 8 3" xfId="11524" xr:uid="{00000000-0005-0000-0000-0000F32C0000}"/>
    <cellStyle name="Normal 2 54 8 9" xfId="11525" xr:uid="{00000000-0005-0000-0000-0000F42C0000}"/>
    <cellStyle name="Normal 2 54 8 9 2" xfId="11526" xr:uid="{00000000-0005-0000-0000-0000F52C0000}"/>
    <cellStyle name="Normal 2 54 8 9 3" xfId="11527" xr:uid="{00000000-0005-0000-0000-0000F62C0000}"/>
    <cellStyle name="Normal 2 54 9" xfId="11528" xr:uid="{00000000-0005-0000-0000-0000F72C0000}"/>
    <cellStyle name="Normal 2 54 9 10" xfId="11529" xr:uid="{00000000-0005-0000-0000-0000F82C0000}"/>
    <cellStyle name="Normal 2 54 9 10 2" xfId="11530" xr:uid="{00000000-0005-0000-0000-0000F92C0000}"/>
    <cellStyle name="Normal 2 54 9 10 3" xfId="11531" xr:uid="{00000000-0005-0000-0000-0000FA2C0000}"/>
    <cellStyle name="Normal 2 54 9 11" xfId="11532" xr:uid="{00000000-0005-0000-0000-0000FB2C0000}"/>
    <cellStyle name="Normal 2 54 9 11 2" xfId="11533" xr:uid="{00000000-0005-0000-0000-0000FC2C0000}"/>
    <cellStyle name="Normal 2 54 9 11 3" xfId="11534" xr:uid="{00000000-0005-0000-0000-0000FD2C0000}"/>
    <cellStyle name="Normal 2 54 9 12" xfId="11535" xr:uid="{00000000-0005-0000-0000-0000FE2C0000}"/>
    <cellStyle name="Normal 2 54 9 12 2" xfId="11536" xr:uid="{00000000-0005-0000-0000-0000FF2C0000}"/>
    <cellStyle name="Normal 2 54 9 12 3" xfId="11537" xr:uid="{00000000-0005-0000-0000-0000002D0000}"/>
    <cellStyle name="Normal 2 54 9 13" xfId="11538" xr:uid="{00000000-0005-0000-0000-0000012D0000}"/>
    <cellStyle name="Normal 2 54 9 13 2" xfId="11539" xr:uid="{00000000-0005-0000-0000-0000022D0000}"/>
    <cellStyle name="Normal 2 54 9 13 3" xfId="11540" xr:uid="{00000000-0005-0000-0000-0000032D0000}"/>
    <cellStyle name="Normal 2 54 9 14" xfId="11541" xr:uid="{00000000-0005-0000-0000-0000042D0000}"/>
    <cellStyle name="Normal 2 54 9 14 2" xfId="11542" xr:uid="{00000000-0005-0000-0000-0000052D0000}"/>
    <cellStyle name="Normal 2 54 9 14 3" xfId="11543" xr:uid="{00000000-0005-0000-0000-0000062D0000}"/>
    <cellStyle name="Normal 2 54 9 15" xfId="11544" xr:uid="{00000000-0005-0000-0000-0000072D0000}"/>
    <cellStyle name="Normal 2 54 9 16" xfId="11545" xr:uid="{00000000-0005-0000-0000-0000082D0000}"/>
    <cellStyle name="Normal 2 54 9 2" xfId="11546" xr:uid="{00000000-0005-0000-0000-0000092D0000}"/>
    <cellStyle name="Normal 2 54 9 2 2" xfId="11547" xr:uid="{00000000-0005-0000-0000-00000A2D0000}"/>
    <cellStyle name="Normal 2 54 9 2 3" xfId="11548" xr:uid="{00000000-0005-0000-0000-00000B2D0000}"/>
    <cellStyle name="Normal 2 54 9 3" xfId="11549" xr:uid="{00000000-0005-0000-0000-00000C2D0000}"/>
    <cellStyle name="Normal 2 54 9 3 2" xfId="11550" xr:uid="{00000000-0005-0000-0000-00000D2D0000}"/>
    <cellStyle name="Normal 2 54 9 3 3" xfId="11551" xr:uid="{00000000-0005-0000-0000-00000E2D0000}"/>
    <cellStyle name="Normal 2 54 9 4" xfId="11552" xr:uid="{00000000-0005-0000-0000-00000F2D0000}"/>
    <cellStyle name="Normal 2 54 9 4 2" xfId="11553" xr:uid="{00000000-0005-0000-0000-0000102D0000}"/>
    <cellStyle name="Normal 2 54 9 4 3" xfId="11554" xr:uid="{00000000-0005-0000-0000-0000112D0000}"/>
    <cellStyle name="Normal 2 54 9 5" xfId="11555" xr:uid="{00000000-0005-0000-0000-0000122D0000}"/>
    <cellStyle name="Normal 2 54 9 5 2" xfId="11556" xr:uid="{00000000-0005-0000-0000-0000132D0000}"/>
    <cellStyle name="Normal 2 54 9 5 3" xfId="11557" xr:uid="{00000000-0005-0000-0000-0000142D0000}"/>
    <cellStyle name="Normal 2 54 9 6" xfId="11558" xr:uid="{00000000-0005-0000-0000-0000152D0000}"/>
    <cellStyle name="Normal 2 54 9 6 2" xfId="11559" xr:uid="{00000000-0005-0000-0000-0000162D0000}"/>
    <cellStyle name="Normal 2 54 9 6 3" xfId="11560" xr:uid="{00000000-0005-0000-0000-0000172D0000}"/>
    <cellStyle name="Normal 2 54 9 7" xfId="11561" xr:uid="{00000000-0005-0000-0000-0000182D0000}"/>
    <cellStyle name="Normal 2 54 9 7 2" xfId="11562" xr:uid="{00000000-0005-0000-0000-0000192D0000}"/>
    <cellStyle name="Normal 2 54 9 7 3" xfId="11563" xr:uid="{00000000-0005-0000-0000-00001A2D0000}"/>
    <cellStyle name="Normal 2 54 9 8" xfId="11564" xr:uid="{00000000-0005-0000-0000-00001B2D0000}"/>
    <cellStyle name="Normal 2 54 9 8 2" xfId="11565" xr:uid="{00000000-0005-0000-0000-00001C2D0000}"/>
    <cellStyle name="Normal 2 54 9 8 3" xfId="11566" xr:uid="{00000000-0005-0000-0000-00001D2D0000}"/>
    <cellStyle name="Normal 2 54 9 9" xfId="11567" xr:uid="{00000000-0005-0000-0000-00001E2D0000}"/>
    <cellStyle name="Normal 2 54 9 9 2" xfId="11568" xr:uid="{00000000-0005-0000-0000-00001F2D0000}"/>
    <cellStyle name="Normal 2 54 9 9 3" xfId="11569" xr:uid="{00000000-0005-0000-0000-0000202D0000}"/>
    <cellStyle name="Normal 2 55" xfId="11570" xr:uid="{00000000-0005-0000-0000-0000212D0000}"/>
    <cellStyle name="Normal 2 55 10" xfId="11571" xr:uid="{00000000-0005-0000-0000-0000222D0000}"/>
    <cellStyle name="Normal 2 55 10 10" xfId="11572" xr:uid="{00000000-0005-0000-0000-0000232D0000}"/>
    <cellStyle name="Normal 2 55 10 10 2" xfId="11573" xr:uid="{00000000-0005-0000-0000-0000242D0000}"/>
    <cellStyle name="Normal 2 55 10 10 3" xfId="11574" xr:uid="{00000000-0005-0000-0000-0000252D0000}"/>
    <cellStyle name="Normal 2 55 10 11" xfId="11575" xr:uid="{00000000-0005-0000-0000-0000262D0000}"/>
    <cellStyle name="Normal 2 55 10 11 2" xfId="11576" xr:uid="{00000000-0005-0000-0000-0000272D0000}"/>
    <cellStyle name="Normal 2 55 10 11 3" xfId="11577" xr:uid="{00000000-0005-0000-0000-0000282D0000}"/>
    <cellStyle name="Normal 2 55 10 12" xfId="11578" xr:uid="{00000000-0005-0000-0000-0000292D0000}"/>
    <cellStyle name="Normal 2 55 10 12 2" xfId="11579" xr:uid="{00000000-0005-0000-0000-00002A2D0000}"/>
    <cellStyle name="Normal 2 55 10 12 3" xfId="11580" xr:uid="{00000000-0005-0000-0000-00002B2D0000}"/>
    <cellStyle name="Normal 2 55 10 13" xfId="11581" xr:uid="{00000000-0005-0000-0000-00002C2D0000}"/>
    <cellStyle name="Normal 2 55 10 13 2" xfId="11582" xr:uid="{00000000-0005-0000-0000-00002D2D0000}"/>
    <cellStyle name="Normal 2 55 10 13 3" xfId="11583" xr:uid="{00000000-0005-0000-0000-00002E2D0000}"/>
    <cellStyle name="Normal 2 55 10 14" xfId="11584" xr:uid="{00000000-0005-0000-0000-00002F2D0000}"/>
    <cellStyle name="Normal 2 55 10 14 2" xfId="11585" xr:uid="{00000000-0005-0000-0000-0000302D0000}"/>
    <cellStyle name="Normal 2 55 10 14 3" xfId="11586" xr:uid="{00000000-0005-0000-0000-0000312D0000}"/>
    <cellStyle name="Normal 2 55 10 15" xfId="11587" xr:uid="{00000000-0005-0000-0000-0000322D0000}"/>
    <cellStyle name="Normal 2 55 10 16" xfId="11588" xr:uid="{00000000-0005-0000-0000-0000332D0000}"/>
    <cellStyle name="Normal 2 55 10 2" xfId="11589" xr:uid="{00000000-0005-0000-0000-0000342D0000}"/>
    <cellStyle name="Normal 2 55 10 2 2" xfId="11590" xr:uid="{00000000-0005-0000-0000-0000352D0000}"/>
    <cellStyle name="Normal 2 55 10 2 3" xfId="11591" xr:uid="{00000000-0005-0000-0000-0000362D0000}"/>
    <cellStyle name="Normal 2 55 10 3" xfId="11592" xr:uid="{00000000-0005-0000-0000-0000372D0000}"/>
    <cellStyle name="Normal 2 55 10 3 2" xfId="11593" xr:uid="{00000000-0005-0000-0000-0000382D0000}"/>
    <cellStyle name="Normal 2 55 10 3 3" xfId="11594" xr:uid="{00000000-0005-0000-0000-0000392D0000}"/>
    <cellStyle name="Normal 2 55 10 4" xfId="11595" xr:uid="{00000000-0005-0000-0000-00003A2D0000}"/>
    <cellStyle name="Normal 2 55 10 4 2" xfId="11596" xr:uid="{00000000-0005-0000-0000-00003B2D0000}"/>
    <cellStyle name="Normal 2 55 10 4 3" xfId="11597" xr:uid="{00000000-0005-0000-0000-00003C2D0000}"/>
    <cellStyle name="Normal 2 55 10 5" xfId="11598" xr:uid="{00000000-0005-0000-0000-00003D2D0000}"/>
    <cellStyle name="Normal 2 55 10 5 2" xfId="11599" xr:uid="{00000000-0005-0000-0000-00003E2D0000}"/>
    <cellStyle name="Normal 2 55 10 5 3" xfId="11600" xr:uid="{00000000-0005-0000-0000-00003F2D0000}"/>
    <cellStyle name="Normal 2 55 10 6" xfId="11601" xr:uid="{00000000-0005-0000-0000-0000402D0000}"/>
    <cellStyle name="Normal 2 55 10 6 2" xfId="11602" xr:uid="{00000000-0005-0000-0000-0000412D0000}"/>
    <cellStyle name="Normal 2 55 10 6 3" xfId="11603" xr:uid="{00000000-0005-0000-0000-0000422D0000}"/>
    <cellStyle name="Normal 2 55 10 7" xfId="11604" xr:uid="{00000000-0005-0000-0000-0000432D0000}"/>
    <cellStyle name="Normal 2 55 10 7 2" xfId="11605" xr:uid="{00000000-0005-0000-0000-0000442D0000}"/>
    <cellStyle name="Normal 2 55 10 7 3" xfId="11606" xr:uid="{00000000-0005-0000-0000-0000452D0000}"/>
    <cellStyle name="Normal 2 55 10 8" xfId="11607" xr:uid="{00000000-0005-0000-0000-0000462D0000}"/>
    <cellStyle name="Normal 2 55 10 8 2" xfId="11608" xr:uid="{00000000-0005-0000-0000-0000472D0000}"/>
    <cellStyle name="Normal 2 55 10 8 3" xfId="11609" xr:uid="{00000000-0005-0000-0000-0000482D0000}"/>
    <cellStyle name="Normal 2 55 10 9" xfId="11610" xr:uid="{00000000-0005-0000-0000-0000492D0000}"/>
    <cellStyle name="Normal 2 55 10 9 2" xfId="11611" xr:uid="{00000000-0005-0000-0000-00004A2D0000}"/>
    <cellStyle name="Normal 2 55 10 9 3" xfId="11612" xr:uid="{00000000-0005-0000-0000-00004B2D0000}"/>
    <cellStyle name="Normal 2 55 11" xfId="11613" xr:uid="{00000000-0005-0000-0000-00004C2D0000}"/>
    <cellStyle name="Normal 2 55 11 2" xfId="11614" xr:uid="{00000000-0005-0000-0000-00004D2D0000}"/>
    <cellStyle name="Normal 2 55 11 3" xfId="11615" xr:uid="{00000000-0005-0000-0000-00004E2D0000}"/>
    <cellStyle name="Normal 2 55 12" xfId="11616" xr:uid="{00000000-0005-0000-0000-00004F2D0000}"/>
    <cellStyle name="Normal 2 55 12 2" xfId="11617" xr:uid="{00000000-0005-0000-0000-0000502D0000}"/>
    <cellStyle name="Normal 2 55 12 3" xfId="11618" xr:uid="{00000000-0005-0000-0000-0000512D0000}"/>
    <cellStyle name="Normal 2 55 13" xfId="11619" xr:uid="{00000000-0005-0000-0000-0000522D0000}"/>
    <cellStyle name="Normal 2 55 13 2" xfId="11620" xr:uid="{00000000-0005-0000-0000-0000532D0000}"/>
    <cellStyle name="Normal 2 55 13 3" xfId="11621" xr:uid="{00000000-0005-0000-0000-0000542D0000}"/>
    <cellStyle name="Normal 2 55 14" xfId="11622" xr:uid="{00000000-0005-0000-0000-0000552D0000}"/>
    <cellStyle name="Normal 2 55 14 2" xfId="11623" xr:uid="{00000000-0005-0000-0000-0000562D0000}"/>
    <cellStyle name="Normal 2 55 14 3" xfId="11624" xr:uid="{00000000-0005-0000-0000-0000572D0000}"/>
    <cellStyle name="Normal 2 55 15" xfId="11625" xr:uid="{00000000-0005-0000-0000-0000582D0000}"/>
    <cellStyle name="Normal 2 55 15 2" xfId="11626" xr:uid="{00000000-0005-0000-0000-0000592D0000}"/>
    <cellStyle name="Normal 2 55 15 3" xfId="11627" xr:uid="{00000000-0005-0000-0000-00005A2D0000}"/>
    <cellStyle name="Normal 2 55 16" xfId="11628" xr:uid="{00000000-0005-0000-0000-00005B2D0000}"/>
    <cellStyle name="Normal 2 55 16 2" xfId="11629" xr:uid="{00000000-0005-0000-0000-00005C2D0000}"/>
    <cellStyle name="Normal 2 55 16 3" xfId="11630" xr:uid="{00000000-0005-0000-0000-00005D2D0000}"/>
    <cellStyle name="Normal 2 55 17" xfId="11631" xr:uid="{00000000-0005-0000-0000-00005E2D0000}"/>
    <cellStyle name="Normal 2 55 17 2" xfId="11632" xr:uid="{00000000-0005-0000-0000-00005F2D0000}"/>
    <cellStyle name="Normal 2 55 17 3" xfId="11633" xr:uid="{00000000-0005-0000-0000-0000602D0000}"/>
    <cellStyle name="Normal 2 55 18" xfId="11634" xr:uid="{00000000-0005-0000-0000-0000612D0000}"/>
    <cellStyle name="Normal 2 55 18 2" xfId="11635" xr:uid="{00000000-0005-0000-0000-0000622D0000}"/>
    <cellStyle name="Normal 2 55 18 3" xfId="11636" xr:uid="{00000000-0005-0000-0000-0000632D0000}"/>
    <cellStyle name="Normal 2 55 19" xfId="11637" xr:uid="{00000000-0005-0000-0000-0000642D0000}"/>
    <cellStyle name="Normal 2 55 19 2" xfId="11638" xr:uid="{00000000-0005-0000-0000-0000652D0000}"/>
    <cellStyle name="Normal 2 55 19 3" xfId="11639" xr:uid="{00000000-0005-0000-0000-0000662D0000}"/>
    <cellStyle name="Normal 2 55 2" xfId="11640" xr:uid="{00000000-0005-0000-0000-0000672D0000}"/>
    <cellStyle name="Normal 2 55 2 10" xfId="11641" xr:uid="{00000000-0005-0000-0000-0000682D0000}"/>
    <cellStyle name="Normal 2 55 2 10 2" xfId="11642" xr:uid="{00000000-0005-0000-0000-0000692D0000}"/>
    <cellStyle name="Normal 2 55 2 10 3" xfId="11643" xr:uid="{00000000-0005-0000-0000-00006A2D0000}"/>
    <cellStyle name="Normal 2 55 2 11" xfId="11644" xr:uid="{00000000-0005-0000-0000-00006B2D0000}"/>
    <cellStyle name="Normal 2 55 2 11 2" xfId="11645" xr:uid="{00000000-0005-0000-0000-00006C2D0000}"/>
    <cellStyle name="Normal 2 55 2 11 3" xfId="11646" xr:uid="{00000000-0005-0000-0000-00006D2D0000}"/>
    <cellStyle name="Normal 2 55 2 12" xfId="11647" xr:uid="{00000000-0005-0000-0000-00006E2D0000}"/>
    <cellStyle name="Normal 2 55 2 12 2" xfId="11648" xr:uid="{00000000-0005-0000-0000-00006F2D0000}"/>
    <cellStyle name="Normal 2 55 2 12 3" xfId="11649" xr:uid="{00000000-0005-0000-0000-0000702D0000}"/>
    <cellStyle name="Normal 2 55 2 13" xfId="11650" xr:uid="{00000000-0005-0000-0000-0000712D0000}"/>
    <cellStyle name="Normal 2 55 2 13 2" xfId="11651" xr:uid="{00000000-0005-0000-0000-0000722D0000}"/>
    <cellStyle name="Normal 2 55 2 13 3" xfId="11652" xr:uid="{00000000-0005-0000-0000-0000732D0000}"/>
    <cellStyle name="Normal 2 55 2 14" xfId="11653" xr:uid="{00000000-0005-0000-0000-0000742D0000}"/>
    <cellStyle name="Normal 2 55 2 14 2" xfId="11654" xr:uid="{00000000-0005-0000-0000-0000752D0000}"/>
    <cellStyle name="Normal 2 55 2 14 3" xfId="11655" xr:uid="{00000000-0005-0000-0000-0000762D0000}"/>
    <cellStyle name="Normal 2 55 2 15" xfId="11656" xr:uid="{00000000-0005-0000-0000-0000772D0000}"/>
    <cellStyle name="Normal 2 55 2 15 2" xfId="11657" xr:uid="{00000000-0005-0000-0000-0000782D0000}"/>
    <cellStyle name="Normal 2 55 2 15 3" xfId="11658" xr:uid="{00000000-0005-0000-0000-0000792D0000}"/>
    <cellStyle name="Normal 2 55 2 16" xfId="11659" xr:uid="{00000000-0005-0000-0000-00007A2D0000}"/>
    <cellStyle name="Normal 2 55 2 17" xfId="11660" xr:uid="{00000000-0005-0000-0000-00007B2D0000}"/>
    <cellStyle name="Normal 2 55 2 2" xfId="11661" xr:uid="{00000000-0005-0000-0000-00007C2D0000}"/>
    <cellStyle name="Normal 2 55 2 2 10" xfId="11662" xr:uid="{00000000-0005-0000-0000-00007D2D0000}"/>
    <cellStyle name="Normal 2 55 2 2 10 2" xfId="11663" xr:uid="{00000000-0005-0000-0000-00007E2D0000}"/>
    <cellStyle name="Normal 2 55 2 2 10 3" xfId="11664" xr:uid="{00000000-0005-0000-0000-00007F2D0000}"/>
    <cellStyle name="Normal 2 55 2 2 11" xfId="11665" xr:uid="{00000000-0005-0000-0000-0000802D0000}"/>
    <cellStyle name="Normal 2 55 2 2 11 2" xfId="11666" xr:uid="{00000000-0005-0000-0000-0000812D0000}"/>
    <cellStyle name="Normal 2 55 2 2 11 3" xfId="11667" xr:uid="{00000000-0005-0000-0000-0000822D0000}"/>
    <cellStyle name="Normal 2 55 2 2 12" xfId="11668" xr:uid="{00000000-0005-0000-0000-0000832D0000}"/>
    <cellStyle name="Normal 2 55 2 2 12 2" xfId="11669" xr:uid="{00000000-0005-0000-0000-0000842D0000}"/>
    <cellStyle name="Normal 2 55 2 2 12 3" xfId="11670" xr:uid="{00000000-0005-0000-0000-0000852D0000}"/>
    <cellStyle name="Normal 2 55 2 2 13" xfId="11671" xr:uid="{00000000-0005-0000-0000-0000862D0000}"/>
    <cellStyle name="Normal 2 55 2 2 13 2" xfId="11672" xr:uid="{00000000-0005-0000-0000-0000872D0000}"/>
    <cellStyle name="Normal 2 55 2 2 13 3" xfId="11673" xr:uid="{00000000-0005-0000-0000-0000882D0000}"/>
    <cellStyle name="Normal 2 55 2 2 14" xfId="11674" xr:uid="{00000000-0005-0000-0000-0000892D0000}"/>
    <cellStyle name="Normal 2 55 2 2 14 2" xfId="11675" xr:uid="{00000000-0005-0000-0000-00008A2D0000}"/>
    <cellStyle name="Normal 2 55 2 2 14 3" xfId="11676" xr:uid="{00000000-0005-0000-0000-00008B2D0000}"/>
    <cellStyle name="Normal 2 55 2 2 15" xfId="11677" xr:uid="{00000000-0005-0000-0000-00008C2D0000}"/>
    <cellStyle name="Normal 2 55 2 2 16" xfId="11678" xr:uid="{00000000-0005-0000-0000-00008D2D0000}"/>
    <cellStyle name="Normal 2 55 2 2 2" xfId="11679" xr:uid="{00000000-0005-0000-0000-00008E2D0000}"/>
    <cellStyle name="Normal 2 55 2 2 2 2" xfId="11680" xr:uid="{00000000-0005-0000-0000-00008F2D0000}"/>
    <cellStyle name="Normal 2 55 2 2 2 3" xfId="11681" xr:uid="{00000000-0005-0000-0000-0000902D0000}"/>
    <cellStyle name="Normal 2 55 2 2 3" xfId="11682" xr:uid="{00000000-0005-0000-0000-0000912D0000}"/>
    <cellStyle name="Normal 2 55 2 2 3 2" xfId="11683" xr:uid="{00000000-0005-0000-0000-0000922D0000}"/>
    <cellStyle name="Normal 2 55 2 2 3 3" xfId="11684" xr:uid="{00000000-0005-0000-0000-0000932D0000}"/>
    <cellStyle name="Normal 2 55 2 2 4" xfId="11685" xr:uid="{00000000-0005-0000-0000-0000942D0000}"/>
    <cellStyle name="Normal 2 55 2 2 4 2" xfId="11686" xr:uid="{00000000-0005-0000-0000-0000952D0000}"/>
    <cellStyle name="Normal 2 55 2 2 4 3" xfId="11687" xr:uid="{00000000-0005-0000-0000-0000962D0000}"/>
    <cellStyle name="Normal 2 55 2 2 5" xfId="11688" xr:uid="{00000000-0005-0000-0000-0000972D0000}"/>
    <cellStyle name="Normal 2 55 2 2 5 2" xfId="11689" xr:uid="{00000000-0005-0000-0000-0000982D0000}"/>
    <cellStyle name="Normal 2 55 2 2 5 3" xfId="11690" xr:uid="{00000000-0005-0000-0000-0000992D0000}"/>
    <cellStyle name="Normal 2 55 2 2 6" xfId="11691" xr:uid="{00000000-0005-0000-0000-00009A2D0000}"/>
    <cellStyle name="Normal 2 55 2 2 6 2" xfId="11692" xr:uid="{00000000-0005-0000-0000-00009B2D0000}"/>
    <cellStyle name="Normal 2 55 2 2 6 3" xfId="11693" xr:uid="{00000000-0005-0000-0000-00009C2D0000}"/>
    <cellStyle name="Normal 2 55 2 2 7" xfId="11694" xr:uid="{00000000-0005-0000-0000-00009D2D0000}"/>
    <cellStyle name="Normal 2 55 2 2 7 2" xfId="11695" xr:uid="{00000000-0005-0000-0000-00009E2D0000}"/>
    <cellStyle name="Normal 2 55 2 2 7 3" xfId="11696" xr:uid="{00000000-0005-0000-0000-00009F2D0000}"/>
    <cellStyle name="Normal 2 55 2 2 8" xfId="11697" xr:uid="{00000000-0005-0000-0000-0000A02D0000}"/>
    <cellStyle name="Normal 2 55 2 2 8 2" xfId="11698" xr:uid="{00000000-0005-0000-0000-0000A12D0000}"/>
    <cellStyle name="Normal 2 55 2 2 8 3" xfId="11699" xr:uid="{00000000-0005-0000-0000-0000A22D0000}"/>
    <cellStyle name="Normal 2 55 2 2 9" xfId="11700" xr:uid="{00000000-0005-0000-0000-0000A32D0000}"/>
    <cellStyle name="Normal 2 55 2 2 9 2" xfId="11701" xr:uid="{00000000-0005-0000-0000-0000A42D0000}"/>
    <cellStyle name="Normal 2 55 2 2 9 3" xfId="11702" xr:uid="{00000000-0005-0000-0000-0000A52D0000}"/>
    <cellStyle name="Normal 2 55 2 3" xfId="11703" xr:uid="{00000000-0005-0000-0000-0000A62D0000}"/>
    <cellStyle name="Normal 2 55 2 3 2" xfId="11704" xr:uid="{00000000-0005-0000-0000-0000A72D0000}"/>
    <cellStyle name="Normal 2 55 2 3 3" xfId="11705" xr:uid="{00000000-0005-0000-0000-0000A82D0000}"/>
    <cellStyle name="Normal 2 55 2 4" xfId="11706" xr:uid="{00000000-0005-0000-0000-0000A92D0000}"/>
    <cellStyle name="Normal 2 55 2 4 2" xfId="11707" xr:uid="{00000000-0005-0000-0000-0000AA2D0000}"/>
    <cellStyle name="Normal 2 55 2 4 3" xfId="11708" xr:uid="{00000000-0005-0000-0000-0000AB2D0000}"/>
    <cellStyle name="Normal 2 55 2 5" xfId="11709" xr:uid="{00000000-0005-0000-0000-0000AC2D0000}"/>
    <cellStyle name="Normal 2 55 2 5 2" xfId="11710" xr:uid="{00000000-0005-0000-0000-0000AD2D0000}"/>
    <cellStyle name="Normal 2 55 2 5 3" xfId="11711" xr:uid="{00000000-0005-0000-0000-0000AE2D0000}"/>
    <cellStyle name="Normal 2 55 2 6" xfId="11712" xr:uid="{00000000-0005-0000-0000-0000AF2D0000}"/>
    <cellStyle name="Normal 2 55 2 6 2" xfId="11713" xr:uid="{00000000-0005-0000-0000-0000B02D0000}"/>
    <cellStyle name="Normal 2 55 2 6 3" xfId="11714" xr:uid="{00000000-0005-0000-0000-0000B12D0000}"/>
    <cellStyle name="Normal 2 55 2 7" xfId="11715" xr:uid="{00000000-0005-0000-0000-0000B22D0000}"/>
    <cellStyle name="Normal 2 55 2 7 2" xfId="11716" xr:uid="{00000000-0005-0000-0000-0000B32D0000}"/>
    <cellStyle name="Normal 2 55 2 7 3" xfId="11717" xr:uid="{00000000-0005-0000-0000-0000B42D0000}"/>
    <cellStyle name="Normal 2 55 2 8" xfId="11718" xr:uid="{00000000-0005-0000-0000-0000B52D0000}"/>
    <cellStyle name="Normal 2 55 2 8 2" xfId="11719" xr:uid="{00000000-0005-0000-0000-0000B62D0000}"/>
    <cellStyle name="Normal 2 55 2 8 3" xfId="11720" xr:uid="{00000000-0005-0000-0000-0000B72D0000}"/>
    <cellStyle name="Normal 2 55 2 9" xfId="11721" xr:uid="{00000000-0005-0000-0000-0000B82D0000}"/>
    <cellStyle name="Normal 2 55 2 9 2" xfId="11722" xr:uid="{00000000-0005-0000-0000-0000B92D0000}"/>
    <cellStyle name="Normal 2 55 2 9 3" xfId="11723" xr:uid="{00000000-0005-0000-0000-0000BA2D0000}"/>
    <cellStyle name="Normal 2 55 20" xfId="11724" xr:uid="{00000000-0005-0000-0000-0000BB2D0000}"/>
    <cellStyle name="Normal 2 55 20 2" xfId="11725" xr:uid="{00000000-0005-0000-0000-0000BC2D0000}"/>
    <cellStyle name="Normal 2 55 20 3" xfId="11726" xr:uid="{00000000-0005-0000-0000-0000BD2D0000}"/>
    <cellStyle name="Normal 2 55 21" xfId="11727" xr:uid="{00000000-0005-0000-0000-0000BE2D0000}"/>
    <cellStyle name="Normal 2 55 21 2" xfId="11728" xr:uid="{00000000-0005-0000-0000-0000BF2D0000}"/>
    <cellStyle name="Normal 2 55 21 3" xfId="11729" xr:uid="{00000000-0005-0000-0000-0000C02D0000}"/>
    <cellStyle name="Normal 2 55 22" xfId="11730" xr:uid="{00000000-0005-0000-0000-0000C12D0000}"/>
    <cellStyle name="Normal 2 55 22 2" xfId="11731" xr:uid="{00000000-0005-0000-0000-0000C22D0000}"/>
    <cellStyle name="Normal 2 55 22 3" xfId="11732" xr:uid="{00000000-0005-0000-0000-0000C32D0000}"/>
    <cellStyle name="Normal 2 55 23" xfId="11733" xr:uid="{00000000-0005-0000-0000-0000C42D0000}"/>
    <cellStyle name="Normal 2 55 23 2" xfId="11734" xr:uid="{00000000-0005-0000-0000-0000C52D0000}"/>
    <cellStyle name="Normal 2 55 23 3" xfId="11735" xr:uid="{00000000-0005-0000-0000-0000C62D0000}"/>
    <cellStyle name="Normal 2 55 24" xfId="11736" xr:uid="{00000000-0005-0000-0000-0000C72D0000}"/>
    <cellStyle name="Normal 2 55 25" xfId="11737" xr:uid="{00000000-0005-0000-0000-0000C82D0000}"/>
    <cellStyle name="Normal 2 55 3" xfId="11738" xr:uid="{00000000-0005-0000-0000-0000C92D0000}"/>
    <cellStyle name="Normal 2 55 3 10" xfId="11739" xr:uid="{00000000-0005-0000-0000-0000CA2D0000}"/>
    <cellStyle name="Normal 2 55 3 10 2" xfId="11740" xr:uid="{00000000-0005-0000-0000-0000CB2D0000}"/>
    <cellStyle name="Normal 2 55 3 10 3" xfId="11741" xr:uid="{00000000-0005-0000-0000-0000CC2D0000}"/>
    <cellStyle name="Normal 2 55 3 11" xfId="11742" xr:uid="{00000000-0005-0000-0000-0000CD2D0000}"/>
    <cellStyle name="Normal 2 55 3 11 2" xfId="11743" xr:uid="{00000000-0005-0000-0000-0000CE2D0000}"/>
    <cellStyle name="Normal 2 55 3 11 3" xfId="11744" xr:uid="{00000000-0005-0000-0000-0000CF2D0000}"/>
    <cellStyle name="Normal 2 55 3 12" xfId="11745" xr:uid="{00000000-0005-0000-0000-0000D02D0000}"/>
    <cellStyle name="Normal 2 55 3 12 2" xfId="11746" xr:uid="{00000000-0005-0000-0000-0000D12D0000}"/>
    <cellStyle name="Normal 2 55 3 12 3" xfId="11747" xr:uid="{00000000-0005-0000-0000-0000D22D0000}"/>
    <cellStyle name="Normal 2 55 3 13" xfId="11748" xr:uid="{00000000-0005-0000-0000-0000D32D0000}"/>
    <cellStyle name="Normal 2 55 3 13 2" xfId="11749" xr:uid="{00000000-0005-0000-0000-0000D42D0000}"/>
    <cellStyle name="Normal 2 55 3 13 3" xfId="11750" xr:uid="{00000000-0005-0000-0000-0000D52D0000}"/>
    <cellStyle name="Normal 2 55 3 14" xfId="11751" xr:uid="{00000000-0005-0000-0000-0000D62D0000}"/>
    <cellStyle name="Normal 2 55 3 14 2" xfId="11752" xr:uid="{00000000-0005-0000-0000-0000D72D0000}"/>
    <cellStyle name="Normal 2 55 3 14 3" xfId="11753" xr:uid="{00000000-0005-0000-0000-0000D82D0000}"/>
    <cellStyle name="Normal 2 55 3 15" xfId="11754" xr:uid="{00000000-0005-0000-0000-0000D92D0000}"/>
    <cellStyle name="Normal 2 55 3 15 2" xfId="11755" xr:uid="{00000000-0005-0000-0000-0000DA2D0000}"/>
    <cellStyle name="Normal 2 55 3 15 3" xfId="11756" xr:uid="{00000000-0005-0000-0000-0000DB2D0000}"/>
    <cellStyle name="Normal 2 55 3 16" xfId="11757" xr:uid="{00000000-0005-0000-0000-0000DC2D0000}"/>
    <cellStyle name="Normal 2 55 3 17" xfId="11758" xr:uid="{00000000-0005-0000-0000-0000DD2D0000}"/>
    <cellStyle name="Normal 2 55 3 2" xfId="11759" xr:uid="{00000000-0005-0000-0000-0000DE2D0000}"/>
    <cellStyle name="Normal 2 55 3 2 10" xfId="11760" xr:uid="{00000000-0005-0000-0000-0000DF2D0000}"/>
    <cellStyle name="Normal 2 55 3 2 10 2" xfId="11761" xr:uid="{00000000-0005-0000-0000-0000E02D0000}"/>
    <cellStyle name="Normal 2 55 3 2 10 3" xfId="11762" xr:uid="{00000000-0005-0000-0000-0000E12D0000}"/>
    <cellStyle name="Normal 2 55 3 2 11" xfId="11763" xr:uid="{00000000-0005-0000-0000-0000E22D0000}"/>
    <cellStyle name="Normal 2 55 3 2 11 2" xfId="11764" xr:uid="{00000000-0005-0000-0000-0000E32D0000}"/>
    <cellStyle name="Normal 2 55 3 2 11 3" xfId="11765" xr:uid="{00000000-0005-0000-0000-0000E42D0000}"/>
    <cellStyle name="Normal 2 55 3 2 12" xfId="11766" xr:uid="{00000000-0005-0000-0000-0000E52D0000}"/>
    <cellStyle name="Normal 2 55 3 2 12 2" xfId="11767" xr:uid="{00000000-0005-0000-0000-0000E62D0000}"/>
    <cellStyle name="Normal 2 55 3 2 12 3" xfId="11768" xr:uid="{00000000-0005-0000-0000-0000E72D0000}"/>
    <cellStyle name="Normal 2 55 3 2 13" xfId="11769" xr:uid="{00000000-0005-0000-0000-0000E82D0000}"/>
    <cellStyle name="Normal 2 55 3 2 13 2" xfId="11770" xr:uid="{00000000-0005-0000-0000-0000E92D0000}"/>
    <cellStyle name="Normal 2 55 3 2 13 3" xfId="11771" xr:uid="{00000000-0005-0000-0000-0000EA2D0000}"/>
    <cellStyle name="Normal 2 55 3 2 14" xfId="11772" xr:uid="{00000000-0005-0000-0000-0000EB2D0000}"/>
    <cellStyle name="Normal 2 55 3 2 14 2" xfId="11773" xr:uid="{00000000-0005-0000-0000-0000EC2D0000}"/>
    <cellStyle name="Normal 2 55 3 2 14 3" xfId="11774" xr:uid="{00000000-0005-0000-0000-0000ED2D0000}"/>
    <cellStyle name="Normal 2 55 3 2 15" xfId="11775" xr:uid="{00000000-0005-0000-0000-0000EE2D0000}"/>
    <cellStyle name="Normal 2 55 3 2 16" xfId="11776" xr:uid="{00000000-0005-0000-0000-0000EF2D0000}"/>
    <cellStyle name="Normal 2 55 3 2 2" xfId="11777" xr:uid="{00000000-0005-0000-0000-0000F02D0000}"/>
    <cellStyle name="Normal 2 55 3 2 2 2" xfId="11778" xr:uid="{00000000-0005-0000-0000-0000F12D0000}"/>
    <cellStyle name="Normal 2 55 3 2 2 3" xfId="11779" xr:uid="{00000000-0005-0000-0000-0000F22D0000}"/>
    <cellStyle name="Normal 2 55 3 2 3" xfId="11780" xr:uid="{00000000-0005-0000-0000-0000F32D0000}"/>
    <cellStyle name="Normal 2 55 3 2 3 2" xfId="11781" xr:uid="{00000000-0005-0000-0000-0000F42D0000}"/>
    <cellStyle name="Normal 2 55 3 2 3 3" xfId="11782" xr:uid="{00000000-0005-0000-0000-0000F52D0000}"/>
    <cellStyle name="Normal 2 55 3 2 4" xfId="11783" xr:uid="{00000000-0005-0000-0000-0000F62D0000}"/>
    <cellStyle name="Normal 2 55 3 2 4 2" xfId="11784" xr:uid="{00000000-0005-0000-0000-0000F72D0000}"/>
    <cellStyle name="Normal 2 55 3 2 4 3" xfId="11785" xr:uid="{00000000-0005-0000-0000-0000F82D0000}"/>
    <cellStyle name="Normal 2 55 3 2 5" xfId="11786" xr:uid="{00000000-0005-0000-0000-0000F92D0000}"/>
    <cellStyle name="Normal 2 55 3 2 5 2" xfId="11787" xr:uid="{00000000-0005-0000-0000-0000FA2D0000}"/>
    <cellStyle name="Normal 2 55 3 2 5 3" xfId="11788" xr:uid="{00000000-0005-0000-0000-0000FB2D0000}"/>
    <cellStyle name="Normal 2 55 3 2 6" xfId="11789" xr:uid="{00000000-0005-0000-0000-0000FC2D0000}"/>
    <cellStyle name="Normal 2 55 3 2 6 2" xfId="11790" xr:uid="{00000000-0005-0000-0000-0000FD2D0000}"/>
    <cellStyle name="Normal 2 55 3 2 6 3" xfId="11791" xr:uid="{00000000-0005-0000-0000-0000FE2D0000}"/>
    <cellStyle name="Normal 2 55 3 2 7" xfId="11792" xr:uid="{00000000-0005-0000-0000-0000FF2D0000}"/>
    <cellStyle name="Normal 2 55 3 2 7 2" xfId="11793" xr:uid="{00000000-0005-0000-0000-0000002E0000}"/>
    <cellStyle name="Normal 2 55 3 2 7 3" xfId="11794" xr:uid="{00000000-0005-0000-0000-0000012E0000}"/>
    <cellStyle name="Normal 2 55 3 2 8" xfId="11795" xr:uid="{00000000-0005-0000-0000-0000022E0000}"/>
    <cellStyle name="Normal 2 55 3 2 8 2" xfId="11796" xr:uid="{00000000-0005-0000-0000-0000032E0000}"/>
    <cellStyle name="Normal 2 55 3 2 8 3" xfId="11797" xr:uid="{00000000-0005-0000-0000-0000042E0000}"/>
    <cellStyle name="Normal 2 55 3 2 9" xfId="11798" xr:uid="{00000000-0005-0000-0000-0000052E0000}"/>
    <cellStyle name="Normal 2 55 3 2 9 2" xfId="11799" xr:uid="{00000000-0005-0000-0000-0000062E0000}"/>
    <cellStyle name="Normal 2 55 3 2 9 3" xfId="11800" xr:uid="{00000000-0005-0000-0000-0000072E0000}"/>
    <cellStyle name="Normal 2 55 3 3" xfId="11801" xr:uid="{00000000-0005-0000-0000-0000082E0000}"/>
    <cellStyle name="Normal 2 55 3 3 2" xfId="11802" xr:uid="{00000000-0005-0000-0000-0000092E0000}"/>
    <cellStyle name="Normal 2 55 3 3 3" xfId="11803" xr:uid="{00000000-0005-0000-0000-00000A2E0000}"/>
    <cellStyle name="Normal 2 55 3 4" xfId="11804" xr:uid="{00000000-0005-0000-0000-00000B2E0000}"/>
    <cellStyle name="Normal 2 55 3 4 2" xfId="11805" xr:uid="{00000000-0005-0000-0000-00000C2E0000}"/>
    <cellStyle name="Normal 2 55 3 4 3" xfId="11806" xr:uid="{00000000-0005-0000-0000-00000D2E0000}"/>
    <cellStyle name="Normal 2 55 3 5" xfId="11807" xr:uid="{00000000-0005-0000-0000-00000E2E0000}"/>
    <cellStyle name="Normal 2 55 3 5 2" xfId="11808" xr:uid="{00000000-0005-0000-0000-00000F2E0000}"/>
    <cellStyle name="Normal 2 55 3 5 3" xfId="11809" xr:uid="{00000000-0005-0000-0000-0000102E0000}"/>
    <cellStyle name="Normal 2 55 3 6" xfId="11810" xr:uid="{00000000-0005-0000-0000-0000112E0000}"/>
    <cellStyle name="Normal 2 55 3 6 2" xfId="11811" xr:uid="{00000000-0005-0000-0000-0000122E0000}"/>
    <cellStyle name="Normal 2 55 3 6 3" xfId="11812" xr:uid="{00000000-0005-0000-0000-0000132E0000}"/>
    <cellStyle name="Normal 2 55 3 7" xfId="11813" xr:uid="{00000000-0005-0000-0000-0000142E0000}"/>
    <cellStyle name="Normal 2 55 3 7 2" xfId="11814" xr:uid="{00000000-0005-0000-0000-0000152E0000}"/>
    <cellStyle name="Normal 2 55 3 7 3" xfId="11815" xr:uid="{00000000-0005-0000-0000-0000162E0000}"/>
    <cellStyle name="Normal 2 55 3 8" xfId="11816" xr:uid="{00000000-0005-0000-0000-0000172E0000}"/>
    <cellStyle name="Normal 2 55 3 8 2" xfId="11817" xr:uid="{00000000-0005-0000-0000-0000182E0000}"/>
    <cellStyle name="Normal 2 55 3 8 3" xfId="11818" xr:uid="{00000000-0005-0000-0000-0000192E0000}"/>
    <cellStyle name="Normal 2 55 3 9" xfId="11819" xr:uid="{00000000-0005-0000-0000-00001A2E0000}"/>
    <cellStyle name="Normal 2 55 3 9 2" xfId="11820" xr:uid="{00000000-0005-0000-0000-00001B2E0000}"/>
    <cellStyle name="Normal 2 55 3 9 3" xfId="11821" xr:uid="{00000000-0005-0000-0000-00001C2E0000}"/>
    <cellStyle name="Normal 2 55 4" xfId="11822" xr:uid="{00000000-0005-0000-0000-00001D2E0000}"/>
    <cellStyle name="Normal 2 55 4 10" xfId="11823" xr:uid="{00000000-0005-0000-0000-00001E2E0000}"/>
    <cellStyle name="Normal 2 55 4 10 2" xfId="11824" xr:uid="{00000000-0005-0000-0000-00001F2E0000}"/>
    <cellStyle name="Normal 2 55 4 10 3" xfId="11825" xr:uid="{00000000-0005-0000-0000-0000202E0000}"/>
    <cellStyle name="Normal 2 55 4 11" xfId="11826" xr:uid="{00000000-0005-0000-0000-0000212E0000}"/>
    <cellStyle name="Normal 2 55 4 11 2" xfId="11827" xr:uid="{00000000-0005-0000-0000-0000222E0000}"/>
    <cellStyle name="Normal 2 55 4 11 3" xfId="11828" xr:uid="{00000000-0005-0000-0000-0000232E0000}"/>
    <cellStyle name="Normal 2 55 4 12" xfId="11829" xr:uid="{00000000-0005-0000-0000-0000242E0000}"/>
    <cellStyle name="Normal 2 55 4 12 2" xfId="11830" xr:uid="{00000000-0005-0000-0000-0000252E0000}"/>
    <cellStyle name="Normal 2 55 4 12 3" xfId="11831" xr:uid="{00000000-0005-0000-0000-0000262E0000}"/>
    <cellStyle name="Normal 2 55 4 13" xfId="11832" xr:uid="{00000000-0005-0000-0000-0000272E0000}"/>
    <cellStyle name="Normal 2 55 4 13 2" xfId="11833" xr:uid="{00000000-0005-0000-0000-0000282E0000}"/>
    <cellStyle name="Normal 2 55 4 13 3" xfId="11834" xr:uid="{00000000-0005-0000-0000-0000292E0000}"/>
    <cellStyle name="Normal 2 55 4 14" xfId="11835" xr:uid="{00000000-0005-0000-0000-00002A2E0000}"/>
    <cellStyle name="Normal 2 55 4 14 2" xfId="11836" xr:uid="{00000000-0005-0000-0000-00002B2E0000}"/>
    <cellStyle name="Normal 2 55 4 14 3" xfId="11837" xr:uid="{00000000-0005-0000-0000-00002C2E0000}"/>
    <cellStyle name="Normal 2 55 4 15" xfId="11838" xr:uid="{00000000-0005-0000-0000-00002D2E0000}"/>
    <cellStyle name="Normal 2 55 4 15 2" xfId="11839" xr:uid="{00000000-0005-0000-0000-00002E2E0000}"/>
    <cellStyle name="Normal 2 55 4 15 3" xfId="11840" xr:uid="{00000000-0005-0000-0000-00002F2E0000}"/>
    <cellStyle name="Normal 2 55 4 16" xfId="11841" xr:uid="{00000000-0005-0000-0000-0000302E0000}"/>
    <cellStyle name="Normal 2 55 4 17" xfId="11842" xr:uid="{00000000-0005-0000-0000-0000312E0000}"/>
    <cellStyle name="Normal 2 55 4 2" xfId="11843" xr:uid="{00000000-0005-0000-0000-0000322E0000}"/>
    <cellStyle name="Normal 2 55 4 2 10" xfId="11844" xr:uid="{00000000-0005-0000-0000-0000332E0000}"/>
    <cellStyle name="Normal 2 55 4 2 10 2" xfId="11845" xr:uid="{00000000-0005-0000-0000-0000342E0000}"/>
    <cellStyle name="Normal 2 55 4 2 10 3" xfId="11846" xr:uid="{00000000-0005-0000-0000-0000352E0000}"/>
    <cellStyle name="Normal 2 55 4 2 11" xfId="11847" xr:uid="{00000000-0005-0000-0000-0000362E0000}"/>
    <cellStyle name="Normal 2 55 4 2 11 2" xfId="11848" xr:uid="{00000000-0005-0000-0000-0000372E0000}"/>
    <cellStyle name="Normal 2 55 4 2 11 3" xfId="11849" xr:uid="{00000000-0005-0000-0000-0000382E0000}"/>
    <cellStyle name="Normal 2 55 4 2 12" xfId="11850" xr:uid="{00000000-0005-0000-0000-0000392E0000}"/>
    <cellStyle name="Normal 2 55 4 2 12 2" xfId="11851" xr:uid="{00000000-0005-0000-0000-00003A2E0000}"/>
    <cellStyle name="Normal 2 55 4 2 12 3" xfId="11852" xr:uid="{00000000-0005-0000-0000-00003B2E0000}"/>
    <cellStyle name="Normal 2 55 4 2 13" xfId="11853" xr:uid="{00000000-0005-0000-0000-00003C2E0000}"/>
    <cellStyle name="Normal 2 55 4 2 13 2" xfId="11854" xr:uid="{00000000-0005-0000-0000-00003D2E0000}"/>
    <cellStyle name="Normal 2 55 4 2 13 3" xfId="11855" xr:uid="{00000000-0005-0000-0000-00003E2E0000}"/>
    <cellStyle name="Normal 2 55 4 2 14" xfId="11856" xr:uid="{00000000-0005-0000-0000-00003F2E0000}"/>
    <cellStyle name="Normal 2 55 4 2 14 2" xfId="11857" xr:uid="{00000000-0005-0000-0000-0000402E0000}"/>
    <cellStyle name="Normal 2 55 4 2 14 3" xfId="11858" xr:uid="{00000000-0005-0000-0000-0000412E0000}"/>
    <cellStyle name="Normal 2 55 4 2 15" xfId="11859" xr:uid="{00000000-0005-0000-0000-0000422E0000}"/>
    <cellStyle name="Normal 2 55 4 2 16" xfId="11860" xr:uid="{00000000-0005-0000-0000-0000432E0000}"/>
    <cellStyle name="Normal 2 55 4 2 2" xfId="11861" xr:uid="{00000000-0005-0000-0000-0000442E0000}"/>
    <cellStyle name="Normal 2 55 4 2 2 2" xfId="11862" xr:uid="{00000000-0005-0000-0000-0000452E0000}"/>
    <cellStyle name="Normal 2 55 4 2 2 3" xfId="11863" xr:uid="{00000000-0005-0000-0000-0000462E0000}"/>
    <cellStyle name="Normal 2 55 4 2 3" xfId="11864" xr:uid="{00000000-0005-0000-0000-0000472E0000}"/>
    <cellStyle name="Normal 2 55 4 2 3 2" xfId="11865" xr:uid="{00000000-0005-0000-0000-0000482E0000}"/>
    <cellStyle name="Normal 2 55 4 2 3 3" xfId="11866" xr:uid="{00000000-0005-0000-0000-0000492E0000}"/>
    <cellStyle name="Normal 2 55 4 2 4" xfId="11867" xr:uid="{00000000-0005-0000-0000-00004A2E0000}"/>
    <cellStyle name="Normal 2 55 4 2 4 2" xfId="11868" xr:uid="{00000000-0005-0000-0000-00004B2E0000}"/>
    <cellStyle name="Normal 2 55 4 2 4 3" xfId="11869" xr:uid="{00000000-0005-0000-0000-00004C2E0000}"/>
    <cellStyle name="Normal 2 55 4 2 5" xfId="11870" xr:uid="{00000000-0005-0000-0000-00004D2E0000}"/>
    <cellStyle name="Normal 2 55 4 2 5 2" xfId="11871" xr:uid="{00000000-0005-0000-0000-00004E2E0000}"/>
    <cellStyle name="Normal 2 55 4 2 5 3" xfId="11872" xr:uid="{00000000-0005-0000-0000-00004F2E0000}"/>
    <cellStyle name="Normal 2 55 4 2 6" xfId="11873" xr:uid="{00000000-0005-0000-0000-0000502E0000}"/>
    <cellStyle name="Normal 2 55 4 2 6 2" xfId="11874" xr:uid="{00000000-0005-0000-0000-0000512E0000}"/>
    <cellStyle name="Normal 2 55 4 2 6 3" xfId="11875" xr:uid="{00000000-0005-0000-0000-0000522E0000}"/>
    <cellStyle name="Normal 2 55 4 2 7" xfId="11876" xr:uid="{00000000-0005-0000-0000-0000532E0000}"/>
    <cellStyle name="Normal 2 55 4 2 7 2" xfId="11877" xr:uid="{00000000-0005-0000-0000-0000542E0000}"/>
    <cellStyle name="Normal 2 55 4 2 7 3" xfId="11878" xr:uid="{00000000-0005-0000-0000-0000552E0000}"/>
    <cellStyle name="Normal 2 55 4 2 8" xfId="11879" xr:uid="{00000000-0005-0000-0000-0000562E0000}"/>
    <cellStyle name="Normal 2 55 4 2 8 2" xfId="11880" xr:uid="{00000000-0005-0000-0000-0000572E0000}"/>
    <cellStyle name="Normal 2 55 4 2 8 3" xfId="11881" xr:uid="{00000000-0005-0000-0000-0000582E0000}"/>
    <cellStyle name="Normal 2 55 4 2 9" xfId="11882" xr:uid="{00000000-0005-0000-0000-0000592E0000}"/>
    <cellStyle name="Normal 2 55 4 2 9 2" xfId="11883" xr:uid="{00000000-0005-0000-0000-00005A2E0000}"/>
    <cellStyle name="Normal 2 55 4 2 9 3" xfId="11884" xr:uid="{00000000-0005-0000-0000-00005B2E0000}"/>
    <cellStyle name="Normal 2 55 4 3" xfId="11885" xr:uid="{00000000-0005-0000-0000-00005C2E0000}"/>
    <cellStyle name="Normal 2 55 4 3 2" xfId="11886" xr:uid="{00000000-0005-0000-0000-00005D2E0000}"/>
    <cellStyle name="Normal 2 55 4 3 3" xfId="11887" xr:uid="{00000000-0005-0000-0000-00005E2E0000}"/>
    <cellStyle name="Normal 2 55 4 4" xfId="11888" xr:uid="{00000000-0005-0000-0000-00005F2E0000}"/>
    <cellStyle name="Normal 2 55 4 4 2" xfId="11889" xr:uid="{00000000-0005-0000-0000-0000602E0000}"/>
    <cellStyle name="Normal 2 55 4 4 3" xfId="11890" xr:uid="{00000000-0005-0000-0000-0000612E0000}"/>
    <cellStyle name="Normal 2 55 4 5" xfId="11891" xr:uid="{00000000-0005-0000-0000-0000622E0000}"/>
    <cellStyle name="Normal 2 55 4 5 2" xfId="11892" xr:uid="{00000000-0005-0000-0000-0000632E0000}"/>
    <cellStyle name="Normal 2 55 4 5 3" xfId="11893" xr:uid="{00000000-0005-0000-0000-0000642E0000}"/>
    <cellStyle name="Normal 2 55 4 6" xfId="11894" xr:uid="{00000000-0005-0000-0000-0000652E0000}"/>
    <cellStyle name="Normal 2 55 4 6 2" xfId="11895" xr:uid="{00000000-0005-0000-0000-0000662E0000}"/>
    <cellStyle name="Normal 2 55 4 6 3" xfId="11896" xr:uid="{00000000-0005-0000-0000-0000672E0000}"/>
    <cellStyle name="Normal 2 55 4 7" xfId="11897" xr:uid="{00000000-0005-0000-0000-0000682E0000}"/>
    <cellStyle name="Normal 2 55 4 7 2" xfId="11898" xr:uid="{00000000-0005-0000-0000-0000692E0000}"/>
    <cellStyle name="Normal 2 55 4 7 3" xfId="11899" xr:uid="{00000000-0005-0000-0000-00006A2E0000}"/>
    <cellStyle name="Normal 2 55 4 8" xfId="11900" xr:uid="{00000000-0005-0000-0000-00006B2E0000}"/>
    <cellStyle name="Normal 2 55 4 8 2" xfId="11901" xr:uid="{00000000-0005-0000-0000-00006C2E0000}"/>
    <cellStyle name="Normal 2 55 4 8 3" xfId="11902" xr:uid="{00000000-0005-0000-0000-00006D2E0000}"/>
    <cellStyle name="Normal 2 55 4 9" xfId="11903" xr:uid="{00000000-0005-0000-0000-00006E2E0000}"/>
    <cellStyle name="Normal 2 55 4 9 2" xfId="11904" xr:uid="{00000000-0005-0000-0000-00006F2E0000}"/>
    <cellStyle name="Normal 2 55 4 9 3" xfId="11905" xr:uid="{00000000-0005-0000-0000-0000702E0000}"/>
    <cellStyle name="Normal 2 55 5" xfId="11906" xr:uid="{00000000-0005-0000-0000-0000712E0000}"/>
    <cellStyle name="Normal 2 55 5 10" xfId="11907" xr:uid="{00000000-0005-0000-0000-0000722E0000}"/>
    <cellStyle name="Normal 2 55 5 10 2" xfId="11908" xr:uid="{00000000-0005-0000-0000-0000732E0000}"/>
    <cellStyle name="Normal 2 55 5 10 3" xfId="11909" xr:uid="{00000000-0005-0000-0000-0000742E0000}"/>
    <cellStyle name="Normal 2 55 5 11" xfId="11910" xr:uid="{00000000-0005-0000-0000-0000752E0000}"/>
    <cellStyle name="Normal 2 55 5 11 2" xfId="11911" xr:uid="{00000000-0005-0000-0000-0000762E0000}"/>
    <cellStyle name="Normal 2 55 5 11 3" xfId="11912" xr:uid="{00000000-0005-0000-0000-0000772E0000}"/>
    <cellStyle name="Normal 2 55 5 12" xfId="11913" xr:uid="{00000000-0005-0000-0000-0000782E0000}"/>
    <cellStyle name="Normal 2 55 5 12 2" xfId="11914" xr:uid="{00000000-0005-0000-0000-0000792E0000}"/>
    <cellStyle name="Normal 2 55 5 12 3" xfId="11915" xr:uid="{00000000-0005-0000-0000-00007A2E0000}"/>
    <cellStyle name="Normal 2 55 5 13" xfId="11916" xr:uid="{00000000-0005-0000-0000-00007B2E0000}"/>
    <cellStyle name="Normal 2 55 5 13 2" xfId="11917" xr:uid="{00000000-0005-0000-0000-00007C2E0000}"/>
    <cellStyle name="Normal 2 55 5 13 3" xfId="11918" xr:uid="{00000000-0005-0000-0000-00007D2E0000}"/>
    <cellStyle name="Normal 2 55 5 14" xfId="11919" xr:uid="{00000000-0005-0000-0000-00007E2E0000}"/>
    <cellStyle name="Normal 2 55 5 14 2" xfId="11920" xr:uid="{00000000-0005-0000-0000-00007F2E0000}"/>
    <cellStyle name="Normal 2 55 5 14 3" xfId="11921" xr:uid="{00000000-0005-0000-0000-0000802E0000}"/>
    <cellStyle name="Normal 2 55 5 15" xfId="11922" xr:uid="{00000000-0005-0000-0000-0000812E0000}"/>
    <cellStyle name="Normal 2 55 5 16" xfId="11923" xr:uid="{00000000-0005-0000-0000-0000822E0000}"/>
    <cellStyle name="Normal 2 55 5 2" xfId="11924" xr:uid="{00000000-0005-0000-0000-0000832E0000}"/>
    <cellStyle name="Normal 2 55 5 2 2" xfId="11925" xr:uid="{00000000-0005-0000-0000-0000842E0000}"/>
    <cellStyle name="Normal 2 55 5 2 3" xfId="11926" xr:uid="{00000000-0005-0000-0000-0000852E0000}"/>
    <cellStyle name="Normal 2 55 5 3" xfId="11927" xr:uid="{00000000-0005-0000-0000-0000862E0000}"/>
    <cellStyle name="Normal 2 55 5 3 2" xfId="11928" xr:uid="{00000000-0005-0000-0000-0000872E0000}"/>
    <cellStyle name="Normal 2 55 5 3 3" xfId="11929" xr:uid="{00000000-0005-0000-0000-0000882E0000}"/>
    <cellStyle name="Normal 2 55 5 4" xfId="11930" xr:uid="{00000000-0005-0000-0000-0000892E0000}"/>
    <cellStyle name="Normal 2 55 5 4 2" xfId="11931" xr:uid="{00000000-0005-0000-0000-00008A2E0000}"/>
    <cellStyle name="Normal 2 55 5 4 3" xfId="11932" xr:uid="{00000000-0005-0000-0000-00008B2E0000}"/>
    <cellStyle name="Normal 2 55 5 5" xfId="11933" xr:uid="{00000000-0005-0000-0000-00008C2E0000}"/>
    <cellStyle name="Normal 2 55 5 5 2" xfId="11934" xr:uid="{00000000-0005-0000-0000-00008D2E0000}"/>
    <cellStyle name="Normal 2 55 5 5 3" xfId="11935" xr:uid="{00000000-0005-0000-0000-00008E2E0000}"/>
    <cellStyle name="Normal 2 55 5 6" xfId="11936" xr:uid="{00000000-0005-0000-0000-00008F2E0000}"/>
    <cellStyle name="Normal 2 55 5 6 2" xfId="11937" xr:uid="{00000000-0005-0000-0000-0000902E0000}"/>
    <cellStyle name="Normal 2 55 5 6 3" xfId="11938" xr:uid="{00000000-0005-0000-0000-0000912E0000}"/>
    <cellStyle name="Normal 2 55 5 7" xfId="11939" xr:uid="{00000000-0005-0000-0000-0000922E0000}"/>
    <cellStyle name="Normal 2 55 5 7 2" xfId="11940" xr:uid="{00000000-0005-0000-0000-0000932E0000}"/>
    <cellStyle name="Normal 2 55 5 7 3" xfId="11941" xr:uid="{00000000-0005-0000-0000-0000942E0000}"/>
    <cellStyle name="Normal 2 55 5 8" xfId="11942" xr:uid="{00000000-0005-0000-0000-0000952E0000}"/>
    <cellStyle name="Normal 2 55 5 8 2" xfId="11943" xr:uid="{00000000-0005-0000-0000-0000962E0000}"/>
    <cellStyle name="Normal 2 55 5 8 3" xfId="11944" xr:uid="{00000000-0005-0000-0000-0000972E0000}"/>
    <cellStyle name="Normal 2 55 5 9" xfId="11945" xr:uid="{00000000-0005-0000-0000-0000982E0000}"/>
    <cellStyle name="Normal 2 55 5 9 2" xfId="11946" xr:uid="{00000000-0005-0000-0000-0000992E0000}"/>
    <cellStyle name="Normal 2 55 5 9 3" xfId="11947" xr:uid="{00000000-0005-0000-0000-00009A2E0000}"/>
    <cellStyle name="Normal 2 55 6" xfId="11948" xr:uid="{00000000-0005-0000-0000-00009B2E0000}"/>
    <cellStyle name="Normal 2 55 6 10" xfId="11949" xr:uid="{00000000-0005-0000-0000-00009C2E0000}"/>
    <cellStyle name="Normal 2 55 6 10 2" xfId="11950" xr:uid="{00000000-0005-0000-0000-00009D2E0000}"/>
    <cellStyle name="Normal 2 55 6 10 3" xfId="11951" xr:uid="{00000000-0005-0000-0000-00009E2E0000}"/>
    <cellStyle name="Normal 2 55 6 11" xfId="11952" xr:uid="{00000000-0005-0000-0000-00009F2E0000}"/>
    <cellStyle name="Normal 2 55 6 11 2" xfId="11953" xr:uid="{00000000-0005-0000-0000-0000A02E0000}"/>
    <cellStyle name="Normal 2 55 6 11 3" xfId="11954" xr:uid="{00000000-0005-0000-0000-0000A12E0000}"/>
    <cellStyle name="Normal 2 55 6 12" xfId="11955" xr:uid="{00000000-0005-0000-0000-0000A22E0000}"/>
    <cellStyle name="Normal 2 55 6 12 2" xfId="11956" xr:uid="{00000000-0005-0000-0000-0000A32E0000}"/>
    <cellStyle name="Normal 2 55 6 12 3" xfId="11957" xr:uid="{00000000-0005-0000-0000-0000A42E0000}"/>
    <cellStyle name="Normal 2 55 6 13" xfId="11958" xr:uid="{00000000-0005-0000-0000-0000A52E0000}"/>
    <cellStyle name="Normal 2 55 6 13 2" xfId="11959" xr:uid="{00000000-0005-0000-0000-0000A62E0000}"/>
    <cellStyle name="Normal 2 55 6 13 3" xfId="11960" xr:uid="{00000000-0005-0000-0000-0000A72E0000}"/>
    <cellStyle name="Normal 2 55 6 14" xfId="11961" xr:uid="{00000000-0005-0000-0000-0000A82E0000}"/>
    <cellStyle name="Normal 2 55 6 14 2" xfId="11962" xr:uid="{00000000-0005-0000-0000-0000A92E0000}"/>
    <cellStyle name="Normal 2 55 6 14 3" xfId="11963" xr:uid="{00000000-0005-0000-0000-0000AA2E0000}"/>
    <cellStyle name="Normal 2 55 6 15" xfId="11964" xr:uid="{00000000-0005-0000-0000-0000AB2E0000}"/>
    <cellStyle name="Normal 2 55 6 16" xfId="11965" xr:uid="{00000000-0005-0000-0000-0000AC2E0000}"/>
    <cellStyle name="Normal 2 55 6 2" xfId="11966" xr:uid="{00000000-0005-0000-0000-0000AD2E0000}"/>
    <cellStyle name="Normal 2 55 6 2 2" xfId="11967" xr:uid="{00000000-0005-0000-0000-0000AE2E0000}"/>
    <cellStyle name="Normal 2 55 6 2 3" xfId="11968" xr:uid="{00000000-0005-0000-0000-0000AF2E0000}"/>
    <cellStyle name="Normal 2 55 6 3" xfId="11969" xr:uid="{00000000-0005-0000-0000-0000B02E0000}"/>
    <cellStyle name="Normal 2 55 6 3 2" xfId="11970" xr:uid="{00000000-0005-0000-0000-0000B12E0000}"/>
    <cellStyle name="Normal 2 55 6 3 3" xfId="11971" xr:uid="{00000000-0005-0000-0000-0000B22E0000}"/>
    <cellStyle name="Normal 2 55 6 4" xfId="11972" xr:uid="{00000000-0005-0000-0000-0000B32E0000}"/>
    <cellStyle name="Normal 2 55 6 4 2" xfId="11973" xr:uid="{00000000-0005-0000-0000-0000B42E0000}"/>
    <cellStyle name="Normal 2 55 6 4 3" xfId="11974" xr:uid="{00000000-0005-0000-0000-0000B52E0000}"/>
    <cellStyle name="Normal 2 55 6 5" xfId="11975" xr:uid="{00000000-0005-0000-0000-0000B62E0000}"/>
    <cellStyle name="Normal 2 55 6 5 2" xfId="11976" xr:uid="{00000000-0005-0000-0000-0000B72E0000}"/>
    <cellStyle name="Normal 2 55 6 5 3" xfId="11977" xr:uid="{00000000-0005-0000-0000-0000B82E0000}"/>
    <cellStyle name="Normal 2 55 6 6" xfId="11978" xr:uid="{00000000-0005-0000-0000-0000B92E0000}"/>
    <cellStyle name="Normal 2 55 6 6 2" xfId="11979" xr:uid="{00000000-0005-0000-0000-0000BA2E0000}"/>
    <cellStyle name="Normal 2 55 6 6 3" xfId="11980" xr:uid="{00000000-0005-0000-0000-0000BB2E0000}"/>
    <cellStyle name="Normal 2 55 6 7" xfId="11981" xr:uid="{00000000-0005-0000-0000-0000BC2E0000}"/>
    <cellStyle name="Normal 2 55 6 7 2" xfId="11982" xr:uid="{00000000-0005-0000-0000-0000BD2E0000}"/>
    <cellStyle name="Normal 2 55 6 7 3" xfId="11983" xr:uid="{00000000-0005-0000-0000-0000BE2E0000}"/>
    <cellStyle name="Normal 2 55 6 8" xfId="11984" xr:uid="{00000000-0005-0000-0000-0000BF2E0000}"/>
    <cellStyle name="Normal 2 55 6 8 2" xfId="11985" xr:uid="{00000000-0005-0000-0000-0000C02E0000}"/>
    <cellStyle name="Normal 2 55 6 8 3" xfId="11986" xr:uid="{00000000-0005-0000-0000-0000C12E0000}"/>
    <cellStyle name="Normal 2 55 6 9" xfId="11987" xr:uid="{00000000-0005-0000-0000-0000C22E0000}"/>
    <cellStyle name="Normal 2 55 6 9 2" xfId="11988" xr:uid="{00000000-0005-0000-0000-0000C32E0000}"/>
    <cellStyle name="Normal 2 55 6 9 3" xfId="11989" xr:uid="{00000000-0005-0000-0000-0000C42E0000}"/>
    <cellStyle name="Normal 2 55 7" xfId="11990" xr:uid="{00000000-0005-0000-0000-0000C52E0000}"/>
    <cellStyle name="Normal 2 55 7 10" xfId="11991" xr:uid="{00000000-0005-0000-0000-0000C62E0000}"/>
    <cellStyle name="Normal 2 55 7 10 2" xfId="11992" xr:uid="{00000000-0005-0000-0000-0000C72E0000}"/>
    <cellStyle name="Normal 2 55 7 10 3" xfId="11993" xr:uid="{00000000-0005-0000-0000-0000C82E0000}"/>
    <cellStyle name="Normal 2 55 7 11" xfId="11994" xr:uid="{00000000-0005-0000-0000-0000C92E0000}"/>
    <cellStyle name="Normal 2 55 7 11 2" xfId="11995" xr:uid="{00000000-0005-0000-0000-0000CA2E0000}"/>
    <cellStyle name="Normal 2 55 7 11 3" xfId="11996" xr:uid="{00000000-0005-0000-0000-0000CB2E0000}"/>
    <cellStyle name="Normal 2 55 7 12" xfId="11997" xr:uid="{00000000-0005-0000-0000-0000CC2E0000}"/>
    <cellStyle name="Normal 2 55 7 12 2" xfId="11998" xr:uid="{00000000-0005-0000-0000-0000CD2E0000}"/>
    <cellStyle name="Normal 2 55 7 12 3" xfId="11999" xr:uid="{00000000-0005-0000-0000-0000CE2E0000}"/>
    <cellStyle name="Normal 2 55 7 13" xfId="12000" xr:uid="{00000000-0005-0000-0000-0000CF2E0000}"/>
    <cellStyle name="Normal 2 55 7 13 2" xfId="12001" xr:uid="{00000000-0005-0000-0000-0000D02E0000}"/>
    <cellStyle name="Normal 2 55 7 13 3" xfId="12002" xr:uid="{00000000-0005-0000-0000-0000D12E0000}"/>
    <cellStyle name="Normal 2 55 7 14" xfId="12003" xr:uid="{00000000-0005-0000-0000-0000D22E0000}"/>
    <cellStyle name="Normal 2 55 7 14 2" xfId="12004" xr:uid="{00000000-0005-0000-0000-0000D32E0000}"/>
    <cellStyle name="Normal 2 55 7 14 3" xfId="12005" xr:uid="{00000000-0005-0000-0000-0000D42E0000}"/>
    <cellStyle name="Normal 2 55 7 15" xfId="12006" xr:uid="{00000000-0005-0000-0000-0000D52E0000}"/>
    <cellStyle name="Normal 2 55 7 16" xfId="12007" xr:uid="{00000000-0005-0000-0000-0000D62E0000}"/>
    <cellStyle name="Normal 2 55 7 2" xfId="12008" xr:uid="{00000000-0005-0000-0000-0000D72E0000}"/>
    <cellStyle name="Normal 2 55 7 2 2" xfId="12009" xr:uid="{00000000-0005-0000-0000-0000D82E0000}"/>
    <cellStyle name="Normal 2 55 7 2 3" xfId="12010" xr:uid="{00000000-0005-0000-0000-0000D92E0000}"/>
    <cellStyle name="Normal 2 55 7 3" xfId="12011" xr:uid="{00000000-0005-0000-0000-0000DA2E0000}"/>
    <cellStyle name="Normal 2 55 7 3 2" xfId="12012" xr:uid="{00000000-0005-0000-0000-0000DB2E0000}"/>
    <cellStyle name="Normal 2 55 7 3 3" xfId="12013" xr:uid="{00000000-0005-0000-0000-0000DC2E0000}"/>
    <cellStyle name="Normal 2 55 7 4" xfId="12014" xr:uid="{00000000-0005-0000-0000-0000DD2E0000}"/>
    <cellStyle name="Normal 2 55 7 4 2" xfId="12015" xr:uid="{00000000-0005-0000-0000-0000DE2E0000}"/>
    <cellStyle name="Normal 2 55 7 4 3" xfId="12016" xr:uid="{00000000-0005-0000-0000-0000DF2E0000}"/>
    <cellStyle name="Normal 2 55 7 5" xfId="12017" xr:uid="{00000000-0005-0000-0000-0000E02E0000}"/>
    <cellStyle name="Normal 2 55 7 5 2" xfId="12018" xr:uid="{00000000-0005-0000-0000-0000E12E0000}"/>
    <cellStyle name="Normal 2 55 7 5 3" xfId="12019" xr:uid="{00000000-0005-0000-0000-0000E22E0000}"/>
    <cellStyle name="Normal 2 55 7 6" xfId="12020" xr:uid="{00000000-0005-0000-0000-0000E32E0000}"/>
    <cellStyle name="Normal 2 55 7 6 2" xfId="12021" xr:uid="{00000000-0005-0000-0000-0000E42E0000}"/>
    <cellStyle name="Normal 2 55 7 6 3" xfId="12022" xr:uid="{00000000-0005-0000-0000-0000E52E0000}"/>
    <cellStyle name="Normal 2 55 7 7" xfId="12023" xr:uid="{00000000-0005-0000-0000-0000E62E0000}"/>
    <cellStyle name="Normal 2 55 7 7 2" xfId="12024" xr:uid="{00000000-0005-0000-0000-0000E72E0000}"/>
    <cellStyle name="Normal 2 55 7 7 3" xfId="12025" xr:uid="{00000000-0005-0000-0000-0000E82E0000}"/>
    <cellStyle name="Normal 2 55 7 8" xfId="12026" xr:uid="{00000000-0005-0000-0000-0000E92E0000}"/>
    <cellStyle name="Normal 2 55 7 8 2" xfId="12027" xr:uid="{00000000-0005-0000-0000-0000EA2E0000}"/>
    <cellStyle name="Normal 2 55 7 8 3" xfId="12028" xr:uid="{00000000-0005-0000-0000-0000EB2E0000}"/>
    <cellStyle name="Normal 2 55 7 9" xfId="12029" xr:uid="{00000000-0005-0000-0000-0000EC2E0000}"/>
    <cellStyle name="Normal 2 55 7 9 2" xfId="12030" xr:uid="{00000000-0005-0000-0000-0000ED2E0000}"/>
    <cellStyle name="Normal 2 55 7 9 3" xfId="12031" xr:uid="{00000000-0005-0000-0000-0000EE2E0000}"/>
    <cellStyle name="Normal 2 55 8" xfId="12032" xr:uid="{00000000-0005-0000-0000-0000EF2E0000}"/>
    <cellStyle name="Normal 2 55 8 10" xfId="12033" xr:uid="{00000000-0005-0000-0000-0000F02E0000}"/>
    <cellStyle name="Normal 2 55 8 10 2" xfId="12034" xr:uid="{00000000-0005-0000-0000-0000F12E0000}"/>
    <cellStyle name="Normal 2 55 8 10 3" xfId="12035" xr:uid="{00000000-0005-0000-0000-0000F22E0000}"/>
    <cellStyle name="Normal 2 55 8 11" xfId="12036" xr:uid="{00000000-0005-0000-0000-0000F32E0000}"/>
    <cellStyle name="Normal 2 55 8 11 2" xfId="12037" xr:uid="{00000000-0005-0000-0000-0000F42E0000}"/>
    <cellStyle name="Normal 2 55 8 11 3" xfId="12038" xr:uid="{00000000-0005-0000-0000-0000F52E0000}"/>
    <cellStyle name="Normal 2 55 8 12" xfId="12039" xr:uid="{00000000-0005-0000-0000-0000F62E0000}"/>
    <cellStyle name="Normal 2 55 8 12 2" xfId="12040" xr:uid="{00000000-0005-0000-0000-0000F72E0000}"/>
    <cellStyle name="Normal 2 55 8 12 3" xfId="12041" xr:uid="{00000000-0005-0000-0000-0000F82E0000}"/>
    <cellStyle name="Normal 2 55 8 13" xfId="12042" xr:uid="{00000000-0005-0000-0000-0000F92E0000}"/>
    <cellStyle name="Normal 2 55 8 13 2" xfId="12043" xr:uid="{00000000-0005-0000-0000-0000FA2E0000}"/>
    <cellStyle name="Normal 2 55 8 13 3" xfId="12044" xr:uid="{00000000-0005-0000-0000-0000FB2E0000}"/>
    <cellStyle name="Normal 2 55 8 14" xfId="12045" xr:uid="{00000000-0005-0000-0000-0000FC2E0000}"/>
    <cellStyle name="Normal 2 55 8 14 2" xfId="12046" xr:uid="{00000000-0005-0000-0000-0000FD2E0000}"/>
    <cellStyle name="Normal 2 55 8 14 3" xfId="12047" xr:uid="{00000000-0005-0000-0000-0000FE2E0000}"/>
    <cellStyle name="Normal 2 55 8 15" xfId="12048" xr:uid="{00000000-0005-0000-0000-0000FF2E0000}"/>
    <cellStyle name="Normal 2 55 8 16" xfId="12049" xr:uid="{00000000-0005-0000-0000-0000002F0000}"/>
    <cellStyle name="Normal 2 55 8 2" xfId="12050" xr:uid="{00000000-0005-0000-0000-0000012F0000}"/>
    <cellStyle name="Normal 2 55 8 2 2" xfId="12051" xr:uid="{00000000-0005-0000-0000-0000022F0000}"/>
    <cellStyle name="Normal 2 55 8 2 3" xfId="12052" xr:uid="{00000000-0005-0000-0000-0000032F0000}"/>
    <cellStyle name="Normal 2 55 8 3" xfId="12053" xr:uid="{00000000-0005-0000-0000-0000042F0000}"/>
    <cellStyle name="Normal 2 55 8 3 2" xfId="12054" xr:uid="{00000000-0005-0000-0000-0000052F0000}"/>
    <cellStyle name="Normal 2 55 8 3 3" xfId="12055" xr:uid="{00000000-0005-0000-0000-0000062F0000}"/>
    <cellStyle name="Normal 2 55 8 4" xfId="12056" xr:uid="{00000000-0005-0000-0000-0000072F0000}"/>
    <cellStyle name="Normal 2 55 8 4 2" xfId="12057" xr:uid="{00000000-0005-0000-0000-0000082F0000}"/>
    <cellStyle name="Normal 2 55 8 4 3" xfId="12058" xr:uid="{00000000-0005-0000-0000-0000092F0000}"/>
    <cellStyle name="Normal 2 55 8 5" xfId="12059" xr:uid="{00000000-0005-0000-0000-00000A2F0000}"/>
    <cellStyle name="Normal 2 55 8 5 2" xfId="12060" xr:uid="{00000000-0005-0000-0000-00000B2F0000}"/>
    <cellStyle name="Normal 2 55 8 5 3" xfId="12061" xr:uid="{00000000-0005-0000-0000-00000C2F0000}"/>
    <cellStyle name="Normal 2 55 8 6" xfId="12062" xr:uid="{00000000-0005-0000-0000-00000D2F0000}"/>
    <cellStyle name="Normal 2 55 8 6 2" xfId="12063" xr:uid="{00000000-0005-0000-0000-00000E2F0000}"/>
    <cellStyle name="Normal 2 55 8 6 3" xfId="12064" xr:uid="{00000000-0005-0000-0000-00000F2F0000}"/>
    <cellStyle name="Normal 2 55 8 7" xfId="12065" xr:uid="{00000000-0005-0000-0000-0000102F0000}"/>
    <cellStyle name="Normal 2 55 8 7 2" xfId="12066" xr:uid="{00000000-0005-0000-0000-0000112F0000}"/>
    <cellStyle name="Normal 2 55 8 7 3" xfId="12067" xr:uid="{00000000-0005-0000-0000-0000122F0000}"/>
    <cellStyle name="Normal 2 55 8 8" xfId="12068" xr:uid="{00000000-0005-0000-0000-0000132F0000}"/>
    <cellStyle name="Normal 2 55 8 8 2" xfId="12069" xr:uid="{00000000-0005-0000-0000-0000142F0000}"/>
    <cellStyle name="Normal 2 55 8 8 3" xfId="12070" xr:uid="{00000000-0005-0000-0000-0000152F0000}"/>
    <cellStyle name="Normal 2 55 8 9" xfId="12071" xr:uid="{00000000-0005-0000-0000-0000162F0000}"/>
    <cellStyle name="Normal 2 55 8 9 2" xfId="12072" xr:uid="{00000000-0005-0000-0000-0000172F0000}"/>
    <cellStyle name="Normal 2 55 8 9 3" xfId="12073" xr:uid="{00000000-0005-0000-0000-0000182F0000}"/>
    <cellStyle name="Normal 2 55 9" xfId="12074" xr:uid="{00000000-0005-0000-0000-0000192F0000}"/>
    <cellStyle name="Normal 2 55 9 10" xfId="12075" xr:uid="{00000000-0005-0000-0000-00001A2F0000}"/>
    <cellStyle name="Normal 2 55 9 10 2" xfId="12076" xr:uid="{00000000-0005-0000-0000-00001B2F0000}"/>
    <cellStyle name="Normal 2 55 9 10 3" xfId="12077" xr:uid="{00000000-0005-0000-0000-00001C2F0000}"/>
    <cellStyle name="Normal 2 55 9 11" xfId="12078" xr:uid="{00000000-0005-0000-0000-00001D2F0000}"/>
    <cellStyle name="Normal 2 55 9 11 2" xfId="12079" xr:uid="{00000000-0005-0000-0000-00001E2F0000}"/>
    <cellStyle name="Normal 2 55 9 11 3" xfId="12080" xr:uid="{00000000-0005-0000-0000-00001F2F0000}"/>
    <cellStyle name="Normal 2 55 9 12" xfId="12081" xr:uid="{00000000-0005-0000-0000-0000202F0000}"/>
    <cellStyle name="Normal 2 55 9 12 2" xfId="12082" xr:uid="{00000000-0005-0000-0000-0000212F0000}"/>
    <cellStyle name="Normal 2 55 9 12 3" xfId="12083" xr:uid="{00000000-0005-0000-0000-0000222F0000}"/>
    <cellStyle name="Normal 2 55 9 13" xfId="12084" xr:uid="{00000000-0005-0000-0000-0000232F0000}"/>
    <cellStyle name="Normal 2 55 9 13 2" xfId="12085" xr:uid="{00000000-0005-0000-0000-0000242F0000}"/>
    <cellStyle name="Normal 2 55 9 13 3" xfId="12086" xr:uid="{00000000-0005-0000-0000-0000252F0000}"/>
    <cellStyle name="Normal 2 55 9 14" xfId="12087" xr:uid="{00000000-0005-0000-0000-0000262F0000}"/>
    <cellStyle name="Normal 2 55 9 14 2" xfId="12088" xr:uid="{00000000-0005-0000-0000-0000272F0000}"/>
    <cellStyle name="Normal 2 55 9 14 3" xfId="12089" xr:uid="{00000000-0005-0000-0000-0000282F0000}"/>
    <cellStyle name="Normal 2 55 9 15" xfId="12090" xr:uid="{00000000-0005-0000-0000-0000292F0000}"/>
    <cellStyle name="Normal 2 55 9 16" xfId="12091" xr:uid="{00000000-0005-0000-0000-00002A2F0000}"/>
    <cellStyle name="Normal 2 55 9 2" xfId="12092" xr:uid="{00000000-0005-0000-0000-00002B2F0000}"/>
    <cellStyle name="Normal 2 55 9 2 2" xfId="12093" xr:uid="{00000000-0005-0000-0000-00002C2F0000}"/>
    <cellStyle name="Normal 2 55 9 2 3" xfId="12094" xr:uid="{00000000-0005-0000-0000-00002D2F0000}"/>
    <cellStyle name="Normal 2 55 9 3" xfId="12095" xr:uid="{00000000-0005-0000-0000-00002E2F0000}"/>
    <cellStyle name="Normal 2 55 9 3 2" xfId="12096" xr:uid="{00000000-0005-0000-0000-00002F2F0000}"/>
    <cellStyle name="Normal 2 55 9 3 3" xfId="12097" xr:uid="{00000000-0005-0000-0000-0000302F0000}"/>
    <cellStyle name="Normal 2 55 9 4" xfId="12098" xr:uid="{00000000-0005-0000-0000-0000312F0000}"/>
    <cellStyle name="Normal 2 55 9 4 2" xfId="12099" xr:uid="{00000000-0005-0000-0000-0000322F0000}"/>
    <cellStyle name="Normal 2 55 9 4 3" xfId="12100" xr:uid="{00000000-0005-0000-0000-0000332F0000}"/>
    <cellStyle name="Normal 2 55 9 5" xfId="12101" xr:uid="{00000000-0005-0000-0000-0000342F0000}"/>
    <cellStyle name="Normal 2 55 9 5 2" xfId="12102" xr:uid="{00000000-0005-0000-0000-0000352F0000}"/>
    <cellStyle name="Normal 2 55 9 5 3" xfId="12103" xr:uid="{00000000-0005-0000-0000-0000362F0000}"/>
    <cellStyle name="Normal 2 55 9 6" xfId="12104" xr:uid="{00000000-0005-0000-0000-0000372F0000}"/>
    <cellStyle name="Normal 2 55 9 6 2" xfId="12105" xr:uid="{00000000-0005-0000-0000-0000382F0000}"/>
    <cellStyle name="Normal 2 55 9 6 3" xfId="12106" xr:uid="{00000000-0005-0000-0000-0000392F0000}"/>
    <cellStyle name="Normal 2 55 9 7" xfId="12107" xr:uid="{00000000-0005-0000-0000-00003A2F0000}"/>
    <cellStyle name="Normal 2 55 9 7 2" xfId="12108" xr:uid="{00000000-0005-0000-0000-00003B2F0000}"/>
    <cellStyle name="Normal 2 55 9 7 3" xfId="12109" xr:uid="{00000000-0005-0000-0000-00003C2F0000}"/>
    <cellStyle name="Normal 2 55 9 8" xfId="12110" xr:uid="{00000000-0005-0000-0000-00003D2F0000}"/>
    <cellStyle name="Normal 2 55 9 8 2" xfId="12111" xr:uid="{00000000-0005-0000-0000-00003E2F0000}"/>
    <cellStyle name="Normal 2 55 9 8 3" xfId="12112" xr:uid="{00000000-0005-0000-0000-00003F2F0000}"/>
    <cellStyle name="Normal 2 55 9 9" xfId="12113" xr:uid="{00000000-0005-0000-0000-0000402F0000}"/>
    <cellStyle name="Normal 2 55 9 9 2" xfId="12114" xr:uid="{00000000-0005-0000-0000-0000412F0000}"/>
    <cellStyle name="Normal 2 55 9 9 3" xfId="12115" xr:uid="{00000000-0005-0000-0000-0000422F0000}"/>
    <cellStyle name="Normal 2 56" xfId="12116" xr:uid="{00000000-0005-0000-0000-0000432F0000}"/>
    <cellStyle name="Normal 2 56 10" xfId="12117" xr:uid="{00000000-0005-0000-0000-0000442F0000}"/>
    <cellStyle name="Normal 2 56 10 10" xfId="12118" xr:uid="{00000000-0005-0000-0000-0000452F0000}"/>
    <cellStyle name="Normal 2 56 10 10 2" xfId="12119" xr:uid="{00000000-0005-0000-0000-0000462F0000}"/>
    <cellStyle name="Normal 2 56 10 10 3" xfId="12120" xr:uid="{00000000-0005-0000-0000-0000472F0000}"/>
    <cellStyle name="Normal 2 56 10 11" xfId="12121" xr:uid="{00000000-0005-0000-0000-0000482F0000}"/>
    <cellStyle name="Normal 2 56 10 11 2" xfId="12122" xr:uid="{00000000-0005-0000-0000-0000492F0000}"/>
    <cellStyle name="Normal 2 56 10 11 3" xfId="12123" xr:uid="{00000000-0005-0000-0000-00004A2F0000}"/>
    <cellStyle name="Normal 2 56 10 12" xfId="12124" xr:uid="{00000000-0005-0000-0000-00004B2F0000}"/>
    <cellStyle name="Normal 2 56 10 12 2" xfId="12125" xr:uid="{00000000-0005-0000-0000-00004C2F0000}"/>
    <cellStyle name="Normal 2 56 10 12 3" xfId="12126" xr:uid="{00000000-0005-0000-0000-00004D2F0000}"/>
    <cellStyle name="Normal 2 56 10 13" xfId="12127" xr:uid="{00000000-0005-0000-0000-00004E2F0000}"/>
    <cellStyle name="Normal 2 56 10 13 2" xfId="12128" xr:uid="{00000000-0005-0000-0000-00004F2F0000}"/>
    <cellStyle name="Normal 2 56 10 13 3" xfId="12129" xr:uid="{00000000-0005-0000-0000-0000502F0000}"/>
    <cellStyle name="Normal 2 56 10 14" xfId="12130" xr:uid="{00000000-0005-0000-0000-0000512F0000}"/>
    <cellStyle name="Normal 2 56 10 14 2" xfId="12131" xr:uid="{00000000-0005-0000-0000-0000522F0000}"/>
    <cellStyle name="Normal 2 56 10 14 3" xfId="12132" xr:uid="{00000000-0005-0000-0000-0000532F0000}"/>
    <cellStyle name="Normal 2 56 10 15" xfId="12133" xr:uid="{00000000-0005-0000-0000-0000542F0000}"/>
    <cellStyle name="Normal 2 56 10 16" xfId="12134" xr:uid="{00000000-0005-0000-0000-0000552F0000}"/>
    <cellStyle name="Normal 2 56 10 2" xfId="12135" xr:uid="{00000000-0005-0000-0000-0000562F0000}"/>
    <cellStyle name="Normal 2 56 10 2 2" xfId="12136" xr:uid="{00000000-0005-0000-0000-0000572F0000}"/>
    <cellStyle name="Normal 2 56 10 2 3" xfId="12137" xr:uid="{00000000-0005-0000-0000-0000582F0000}"/>
    <cellStyle name="Normal 2 56 10 3" xfId="12138" xr:uid="{00000000-0005-0000-0000-0000592F0000}"/>
    <cellStyle name="Normal 2 56 10 3 2" xfId="12139" xr:uid="{00000000-0005-0000-0000-00005A2F0000}"/>
    <cellStyle name="Normal 2 56 10 3 3" xfId="12140" xr:uid="{00000000-0005-0000-0000-00005B2F0000}"/>
    <cellStyle name="Normal 2 56 10 4" xfId="12141" xr:uid="{00000000-0005-0000-0000-00005C2F0000}"/>
    <cellStyle name="Normal 2 56 10 4 2" xfId="12142" xr:uid="{00000000-0005-0000-0000-00005D2F0000}"/>
    <cellStyle name="Normal 2 56 10 4 3" xfId="12143" xr:uid="{00000000-0005-0000-0000-00005E2F0000}"/>
    <cellStyle name="Normal 2 56 10 5" xfId="12144" xr:uid="{00000000-0005-0000-0000-00005F2F0000}"/>
    <cellStyle name="Normal 2 56 10 5 2" xfId="12145" xr:uid="{00000000-0005-0000-0000-0000602F0000}"/>
    <cellStyle name="Normal 2 56 10 5 3" xfId="12146" xr:uid="{00000000-0005-0000-0000-0000612F0000}"/>
    <cellStyle name="Normal 2 56 10 6" xfId="12147" xr:uid="{00000000-0005-0000-0000-0000622F0000}"/>
    <cellStyle name="Normal 2 56 10 6 2" xfId="12148" xr:uid="{00000000-0005-0000-0000-0000632F0000}"/>
    <cellStyle name="Normal 2 56 10 6 3" xfId="12149" xr:uid="{00000000-0005-0000-0000-0000642F0000}"/>
    <cellStyle name="Normal 2 56 10 7" xfId="12150" xr:uid="{00000000-0005-0000-0000-0000652F0000}"/>
    <cellStyle name="Normal 2 56 10 7 2" xfId="12151" xr:uid="{00000000-0005-0000-0000-0000662F0000}"/>
    <cellStyle name="Normal 2 56 10 7 3" xfId="12152" xr:uid="{00000000-0005-0000-0000-0000672F0000}"/>
    <cellStyle name="Normal 2 56 10 8" xfId="12153" xr:uid="{00000000-0005-0000-0000-0000682F0000}"/>
    <cellStyle name="Normal 2 56 10 8 2" xfId="12154" xr:uid="{00000000-0005-0000-0000-0000692F0000}"/>
    <cellStyle name="Normal 2 56 10 8 3" xfId="12155" xr:uid="{00000000-0005-0000-0000-00006A2F0000}"/>
    <cellStyle name="Normal 2 56 10 9" xfId="12156" xr:uid="{00000000-0005-0000-0000-00006B2F0000}"/>
    <cellStyle name="Normal 2 56 10 9 2" xfId="12157" xr:uid="{00000000-0005-0000-0000-00006C2F0000}"/>
    <cellStyle name="Normal 2 56 10 9 3" xfId="12158" xr:uid="{00000000-0005-0000-0000-00006D2F0000}"/>
    <cellStyle name="Normal 2 56 11" xfId="12159" xr:uid="{00000000-0005-0000-0000-00006E2F0000}"/>
    <cellStyle name="Normal 2 56 11 2" xfId="12160" xr:uid="{00000000-0005-0000-0000-00006F2F0000}"/>
    <cellStyle name="Normal 2 56 11 3" xfId="12161" xr:uid="{00000000-0005-0000-0000-0000702F0000}"/>
    <cellStyle name="Normal 2 56 12" xfId="12162" xr:uid="{00000000-0005-0000-0000-0000712F0000}"/>
    <cellStyle name="Normal 2 56 12 2" xfId="12163" xr:uid="{00000000-0005-0000-0000-0000722F0000}"/>
    <cellStyle name="Normal 2 56 12 3" xfId="12164" xr:uid="{00000000-0005-0000-0000-0000732F0000}"/>
    <cellStyle name="Normal 2 56 13" xfId="12165" xr:uid="{00000000-0005-0000-0000-0000742F0000}"/>
    <cellStyle name="Normal 2 56 13 2" xfId="12166" xr:uid="{00000000-0005-0000-0000-0000752F0000}"/>
    <cellStyle name="Normal 2 56 13 3" xfId="12167" xr:uid="{00000000-0005-0000-0000-0000762F0000}"/>
    <cellStyle name="Normal 2 56 14" xfId="12168" xr:uid="{00000000-0005-0000-0000-0000772F0000}"/>
    <cellStyle name="Normal 2 56 14 2" xfId="12169" xr:uid="{00000000-0005-0000-0000-0000782F0000}"/>
    <cellStyle name="Normal 2 56 14 3" xfId="12170" xr:uid="{00000000-0005-0000-0000-0000792F0000}"/>
    <cellStyle name="Normal 2 56 15" xfId="12171" xr:uid="{00000000-0005-0000-0000-00007A2F0000}"/>
    <cellStyle name="Normal 2 56 15 2" xfId="12172" xr:uid="{00000000-0005-0000-0000-00007B2F0000}"/>
    <cellStyle name="Normal 2 56 15 3" xfId="12173" xr:uid="{00000000-0005-0000-0000-00007C2F0000}"/>
    <cellStyle name="Normal 2 56 16" xfId="12174" xr:uid="{00000000-0005-0000-0000-00007D2F0000}"/>
    <cellStyle name="Normal 2 56 16 2" xfId="12175" xr:uid="{00000000-0005-0000-0000-00007E2F0000}"/>
    <cellStyle name="Normal 2 56 16 3" xfId="12176" xr:uid="{00000000-0005-0000-0000-00007F2F0000}"/>
    <cellStyle name="Normal 2 56 17" xfId="12177" xr:uid="{00000000-0005-0000-0000-0000802F0000}"/>
    <cellStyle name="Normal 2 56 17 2" xfId="12178" xr:uid="{00000000-0005-0000-0000-0000812F0000}"/>
    <cellStyle name="Normal 2 56 17 3" xfId="12179" xr:uid="{00000000-0005-0000-0000-0000822F0000}"/>
    <cellStyle name="Normal 2 56 18" xfId="12180" xr:uid="{00000000-0005-0000-0000-0000832F0000}"/>
    <cellStyle name="Normal 2 56 18 2" xfId="12181" xr:uid="{00000000-0005-0000-0000-0000842F0000}"/>
    <cellStyle name="Normal 2 56 18 3" xfId="12182" xr:uid="{00000000-0005-0000-0000-0000852F0000}"/>
    <cellStyle name="Normal 2 56 19" xfId="12183" xr:uid="{00000000-0005-0000-0000-0000862F0000}"/>
    <cellStyle name="Normal 2 56 19 2" xfId="12184" xr:uid="{00000000-0005-0000-0000-0000872F0000}"/>
    <cellStyle name="Normal 2 56 19 3" xfId="12185" xr:uid="{00000000-0005-0000-0000-0000882F0000}"/>
    <cellStyle name="Normal 2 56 2" xfId="12186" xr:uid="{00000000-0005-0000-0000-0000892F0000}"/>
    <cellStyle name="Normal 2 56 2 10" xfId="12187" xr:uid="{00000000-0005-0000-0000-00008A2F0000}"/>
    <cellStyle name="Normal 2 56 2 10 2" xfId="12188" xr:uid="{00000000-0005-0000-0000-00008B2F0000}"/>
    <cellStyle name="Normal 2 56 2 10 3" xfId="12189" xr:uid="{00000000-0005-0000-0000-00008C2F0000}"/>
    <cellStyle name="Normal 2 56 2 11" xfId="12190" xr:uid="{00000000-0005-0000-0000-00008D2F0000}"/>
    <cellStyle name="Normal 2 56 2 11 2" xfId="12191" xr:uid="{00000000-0005-0000-0000-00008E2F0000}"/>
    <cellStyle name="Normal 2 56 2 11 3" xfId="12192" xr:uid="{00000000-0005-0000-0000-00008F2F0000}"/>
    <cellStyle name="Normal 2 56 2 12" xfId="12193" xr:uid="{00000000-0005-0000-0000-0000902F0000}"/>
    <cellStyle name="Normal 2 56 2 12 2" xfId="12194" xr:uid="{00000000-0005-0000-0000-0000912F0000}"/>
    <cellStyle name="Normal 2 56 2 12 3" xfId="12195" xr:uid="{00000000-0005-0000-0000-0000922F0000}"/>
    <cellStyle name="Normal 2 56 2 13" xfId="12196" xr:uid="{00000000-0005-0000-0000-0000932F0000}"/>
    <cellStyle name="Normal 2 56 2 13 2" xfId="12197" xr:uid="{00000000-0005-0000-0000-0000942F0000}"/>
    <cellStyle name="Normal 2 56 2 13 3" xfId="12198" xr:uid="{00000000-0005-0000-0000-0000952F0000}"/>
    <cellStyle name="Normal 2 56 2 14" xfId="12199" xr:uid="{00000000-0005-0000-0000-0000962F0000}"/>
    <cellStyle name="Normal 2 56 2 14 2" xfId="12200" xr:uid="{00000000-0005-0000-0000-0000972F0000}"/>
    <cellStyle name="Normal 2 56 2 14 3" xfId="12201" xr:uid="{00000000-0005-0000-0000-0000982F0000}"/>
    <cellStyle name="Normal 2 56 2 15" xfId="12202" xr:uid="{00000000-0005-0000-0000-0000992F0000}"/>
    <cellStyle name="Normal 2 56 2 15 2" xfId="12203" xr:uid="{00000000-0005-0000-0000-00009A2F0000}"/>
    <cellStyle name="Normal 2 56 2 15 3" xfId="12204" xr:uid="{00000000-0005-0000-0000-00009B2F0000}"/>
    <cellStyle name="Normal 2 56 2 16" xfId="12205" xr:uid="{00000000-0005-0000-0000-00009C2F0000}"/>
    <cellStyle name="Normal 2 56 2 17" xfId="12206" xr:uid="{00000000-0005-0000-0000-00009D2F0000}"/>
    <cellStyle name="Normal 2 56 2 2" xfId="12207" xr:uid="{00000000-0005-0000-0000-00009E2F0000}"/>
    <cellStyle name="Normal 2 56 2 2 10" xfId="12208" xr:uid="{00000000-0005-0000-0000-00009F2F0000}"/>
    <cellStyle name="Normal 2 56 2 2 10 2" xfId="12209" xr:uid="{00000000-0005-0000-0000-0000A02F0000}"/>
    <cellStyle name="Normal 2 56 2 2 10 3" xfId="12210" xr:uid="{00000000-0005-0000-0000-0000A12F0000}"/>
    <cellStyle name="Normal 2 56 2 2 11" xfId="12211" xr:uid="{00000000-0005-0000-0000-0000A22F0000}"/>
    <cellStyle name="Normal 2 56 2 2 11 2" xfId="12212" xr:uid="{00000000-0005-0000-0000-0000A32F0000}"/>
    <cellStyle name="Normal 2 56 2 2 11 3" xfId="12213" xr:uid="{00000000-0005-0000-0000-0000A42F0000}"/>
    <cellStyle name="Normal 2 56 2 2 12" xfId="12214" xr:uid="{00000000-0005-0000-0000-0000A52F0000}"/>
    <cellStyle name="Normal 2 56 2 2 12 2" xfId="12215" xr:uid="{00000000-0005-0000-0000-0000A62F0000}"/>
    <cellStyle name="Normal 2 56 2 2 12 3" xfId="12216" xr:uid="{00000000-0005-0000-0000-0000A72F0000}"/>
    <cellStyle name="Normal 2 56 2 2 13" xfId="12217" xr:uid="{00000000-0005-0000-0000-0000A82F0000}"/>
    <cellStyle name="Normal 2 56 2 2 13 2" xfId="12218" xr:uid="{00000000-0005-0000-0000-0000A92F0000}"/>
    <cellStyle name="Normal 2 56 2 2 13 3" xfId="12219" xr:uid="{00000000-0005-0000-0000-0000AA2F0000}"/>
    <cellStyle name="Normal 2 56 2 2 14" xfId="12220" xr:uid="{00000000-0005-0000-0000-0000AB2F0000}"/>
    <cellStyle name="Normal 2 56 2 2 14 2" xfId="12221" xr:uid="{00000000-0005-0000-0000-0000AC2F0000}"/>
    <cellStyle name="Normal 2 56 2 2 14 3" xfId="12222" xr:uid="{00000000-0005-0000-0000-0000AD2F0000}"/>
    <cellStyle name="Normal 2 56 2 2 15" xfId="12223" xr:uid="{00000000-0005-0000-0000-0000AE2F0000}"/>
    <cellStyle name="Normal 2 56 2 2 16" xfId="12224" xr:uid="{00000000-0005-0000-0000-0000AF2F0000}"/>
    <cellStyle name="Normal 2 56 2 2 2" xfId="12225" xr:uid="{00000000-0005-0000-0000-0000B02F0000}"/>
    <cellStyle name="Normal 2 56 2 2 2 2" xfId="12226" xr:uid="{00000000-0005-0000-0000-0000B12F0000}"/>
    <cellStyle name="Normal 2 56 2 2 2 3" xfId="12227" xr:uid="{00000000-0005-0000-0000-0000B22F0000}"/>
    <cellStyle name="Normal 2 56 2 2 3" xfId="12228" xr:uid="{00000000-0005-0000-0000-0000B32F0000}"/>
    <cellStyle name="Normal 2 56 2 2 3 2" xfId="12229" xr:uid="{00000000-0005-0000-0000-0000B42F0000}"/>
    <cellStyle name="Normal 2 56 2 2 3 3" xfId="12230" xr:uid="{00000000-0005-0000-0000-0000B52F0000}"/>
    <cellStyle name="Normal 2 56 2 2 4" xfId="12231" xr:uid="{00000000-0005-0000-0000-0000B62F0000}"/>
    <cellStyle name="Normal 2 56 2 2 4 2" xfId="12232" xr:uid="{00000000-0005-0000-0000-0000B72F0000}"/>
    <cellStyle name="Normal 2 56 2 2 4 3" xfId="12233" xr:uid="{00000000-0005-0000-0000-0000B82F0000}"/>
    <cellStyle name="Normal 2 56 2 2 5" xfId="12234" xr:uid="{00000000-0005-0000-0000-0000B92F0000}"/>
    <cellStyle name="Normal 2 56 2 2 5 2" xfId="12235" xr:uid="{00000000-0005-0000-0000-0000BA2F0000}"/>
    <cellStyle name="Normal 2 56 2 2 5 3" xfId="12236" xr:uid="{00000000-0005-0000-0000-0000BB2F0000}"/>
    <cellStyle name="Normal 2 56 2 2 6" xfId="12237" xr:uid="{00000000-0005-0000-0000-0000BC2F0000}"/>
    <cellStyle name="Normal 2 56 2 2 6 2" xfId="12238" xr:uid="{00000000-0005-0000-0000-0000BD2F0000}"/>
    <cellStyle name="Normal 2 56 2 2 6 3" xfId="12239" xr:uid="{00000000-0005-0000-0000-0000BE2F0000}"/>
    <cellStyle name="Normal 2 56 2 2 7" xfId="12240" xr:uid="{00000000-0005-0000-0000-0000BF2F0000}"/>
    <cellStyle name="Normal 2 56 2 2 7 2" xfId="12241" xr:uid="{00000000-0005-0000-0000-0000C02F0000}"/>
    <cellStyle name="Normal 2 56 2 2 7 3" xfId="12242" xr:uid="{00000000-0005-0000-0000-0000C12F0000}"/>
    <cellStyle name="Normal 2 56 2 2 8" xfId="12243" xr:uid="{00000000-0005-0000-0000-0000C22F0000}"/>
    <cellStyle name="Normal 2 56 2 2 8 2" xfId="12244" xr:uid="{00000000-0005-0000-0000-0000C32F0000}"/>
    <cellStyle name="Normal 2 56 2 2 8 3" xfId="12245" xr:uid="{00000000-0005-0000-0000-0000C42F0000}"/>
    <cellStyle name="Normal 2 56 2 2 9" xfId="12246" xr:uid="{00000000-0005-0000-0000-0000C52F0000}"/>
    <cellStyle name="Normal 2 56 2 2 9 2" xfId="12247" xr:uid="{00000000-0005-0000-0000-0000C62F0000}"/>
    <cellStyle name="Normal 2 56 2 2 9 3" xfId="12248" xr:uid="{00000000-0005-0000-0000-0000C72F0000}"/>
    <cellStyle name="Normal 2 56 2 3" xfId="12249" xr:uid="{00000000-0005-0000-0000-0000C82F0000}"/>
    <cellStyle name="Normal 2 56 2 3 2" xfId="12250" xr:uid="{00000000-0005-0000-0000-0000C92F0000}"/>
    <cellStyle name="Normal 2 56 2 3 3" xfId="12251" xr:uid="{00000000-0005-0000-0000-0000CA2F0000}"/>
    <cellStyle name="Normal 2 56 2 4" xfId="12252" xr:uid="{00000000-0005-0000-0000-0000CB2F0000}"/>
    <cellStyle name="Normal 2 56 2 4 2" xfId="12253" xr:uid="{00000000-0005-0000-0000-0000CC2F0000}"/>
    <cellStyle name="Normal 2 56 2 4 3" xfId="12254" xr:uid="{00000000-0005-0000-0000-0000CD2F0000}"/>
    <cellStyle name="Normal 2 56 2 5" xfId="12255" xr:uid="{00000000-0005-0000-0000-0000CE2F0000}"/>
    <cellStyle name="Normal 2 56 2 5 2" xfId="12256" xr:uid="{00000000-0005-0000-0000-0000CF2F0000}"/>
    <cellStyle name="Normal 2 56 2 5 3" xfId="12257" xr:uid="{00000000-0005-0000-0000-0000D02F0000}"/>
    <cellStyle name="Normal 2 56 2 6" xfId="12258" xr:uid="{00000000-0005-0000-0000-0000D12F0000}"/>
    <cellStyle name="Normal 2 56 2 6 2" xfId="12259" xr:uid="{00000000-0005-0000-0000-0000D22F0000}"/>
    <cellStyle name="Normal 2 56 2 6 3" xfId="12260" xr:uid="{00000000-0005-0000-0000-0000D32F0000}"/>
    <cellStyle name="Normal 2 56 2 7" xfId="12261" xr:uid="{00000000-0005-0000-0000-0000D42F0000}"/>
    <cellStyle name="Normal 2 56 2 7 2" xfId="12262" xr:uid="{00000000-0005-0000-0000-0000D52F0000}"/>
    <cellStyle name="Normal 2 56 2 7 3" xfId="12263" xr:uid="{00000000-0005-0000-0000-0000D62F0000}"/>
    <cellStyle name="Normal 2 56 2 8" xfId="12264" xr:uid="{00000000-0005-0000-0000-0000D72F0000}"/>
    <cellStyle name="Normal 2 56 2 8 2" xfId="12265" xr:uid="{00000000-0005-0000-0000-0000D82F0000}"/>
    <cellStyle name="Normal 2 56 2 8 3" xfId="12266" xr:uid="{00000000-0005-0000-0000-0000D92F0000}"/>
    <cellStyle name="Normal 2 56 2 9" xfId="12267" xr:uid="{00000000-0005-0000-0000-0000DA2F0000}"/>
    <cellStyle name="Normal 2 56 2 9 2" xfId="12268" xr:uid="{00000000-0005-0000-0000-0000DB2F0000}"/>
    <cellStyle name="Normal 2 56 2 9 3" xfId="12269" xr:uid="{00000000-0005-0000-0000-0000DC2F0000}"/>
    <cellStyle name="Normal 2 56 20" xfId="12270" xr:uid="{00000000-0005-0000-0000-0000DD2F0000}"/>
    <cellStyle name="Normal 2 56 20 2" xfId="12271" xr:uid="{00000000-0005-0000-0000-0000DE2F0000}"/>
    <cellStyle name="Normal 2 56 20 3" xfId="12272" xr:uid="{00000000-0005-0000-0000-0000DF2F0000}"/>
    <cellStyle name="Normal 2 56 21" xfId="12273" xr:uid="{00000000-0005-0000-0000-0000E02F0000}"/>
    <cellStyle name="Normal 2 56 21 2" xfId="12274" xr:uid="{00000000-0005-0000-0000-0000E12F0000}"/>
    <cellStyle name="Normal 2 56 21 3" xfId="12275" xr:uid="{00000000-0005-0000-0000-0000E22F0000}"/>
    <cellStyle name="Normal 2 56 22" xfId="12276" xr:uid="{00000000-0005-0000-0000-0000E32F0000}"/>
    <cellStyle name="Normal 2 56 22 2" xfId="12277" xr:uid="{00000000-0005-0000-0000-0000E42F0000}"/>
    <cellStyle name="Normal 2 56 22 3" xfId="12278" xr:uid="{00000000-0005-0000-0000-0000E52F0000}"/>
    <cellStyle name="Normal 2 56 23" xfId="12279" xr:uid="{00000000-0005-0000-0000-0000E62F0000}"/>
    <cellStyle name="Normal 2 56 23 2" xfId="12280" xr:uid="{00000000-0005-0000-0000-0000E72F0000}"/>
    <cellStyle name="Normal 2 56 23 3" xfId="12281" xr:uid="{00000000-0005-0000-0000-0000E82F0000}"/>
    <cellStyle name="Normal 2 56 24" xfId="12282" xr:uid="{00000000-0005-0000-0000-0000E92F0000}"/>
    <cellStyle name="Normal 2 56 25" xfId="12283" xr:uid="{00000000-0005-0000-0000-0000EA2F0000}"/>
    <cellStyle name="Normal 2 56 3" xfId="12284" xr:uid="{00000000-0005-0000-0000-0000EB2F0000}"/>
    <cellStyle name="Normal 2 56 3 10" xfId="12285" xr:uid="{00000000-0005-0000-0000-0000EC2F0000}"/>
    <cellStyle name="Normal 2 56 3 10 2" xfId="12286" xr:uid="{00000000-0005-0000-0000-0000ED2F0000}"/>
    <cellStyle name="Normal 2 56 3 10 3" xfId="12287" xr:uid="{00000000-0005-0000-0000-0000EE2F0000}"/>
    <cellStyle name="Normal 2 56 3 11" xfId="12288" xr:uid="{00000000-0005-0000-0000-0000EF2F0000}"/>
    <cellStyle name="Normal 2 56 3 11 2" xfId="12289" xr:uid="{00000000-0005-0000-0000-0000F02F0000}"/>
    <cellStyle name="Normal 2 56 3 11 3" xfId="12290" xr:uid="{00000000-0005-0000-0000-0000F12F0000}"/>
    <cellStyle name="Normal 2 56 3 12" xfId="12291" xr:uid="{00000000-0005-0000-0000-0000F22F0000}"/>
    <cellStyle name="Normal 2 56 3 12 2" xfId="12292" xr:uid="{00000000-0005-0000-0000-0000F32F0000}"/>
    <cellStyle name="Normal 2 56 3 12 3" xfId="12293" xr:uid="{00000000-0005-0000-0000-0000F42F0000}"/>
    <cellStyle name="Normal 2 56 3 13" xfId="12294" xr:uid="{00000000-0005-0000-0000-0000F52F0000}"/>
    <cellStyle name="Normal 2 56 3 13 2" xfId="12295" xr:uid="{00000000-0005-0000-0000-0000F62F0000}"/>
    <cellStyle name="Normal 2 56 3 13 3" xfId="12296" xr:uid="{00000000-0005-0000-0000-0000F72F0000}"/>
    <cellStyle name="Normal 2 56 3 14" xfId="12297" xr:uid="{00000000-0005-0000-0000-0000F82F0000}"/>
    <cellStyle name="Normal 2 56 3 14 2" xfId="12298" xr:uid="{00000000-0005-0000-0000-0000F92F0000}"/>
    <cellStyle name="Normal 2 56 3 14 3" xfId="12299" xr:uid="{00000000-0005-0000-0000-0000FA2F0000}"/>
    <cellStyle name="Normal 2 56 3 15" xfId="12300" xr:uid="{00000000-0005-0000-0000-0000FB2F0000}"/>
    <cellStyle name="Normal 2 56 3 15 2" xfId="12301" xr:uid="{00000000-0005-0000-0000-0000FC2F0000}"/>
    <cellStyle name="Normal 2 56 3 15 3" xfId="12302" xr:uid="{00000000-0005-0000-0000-0000FD2F0000}"/>
    <cellStyle name="Normal 2 56 3 16" xfId="12303" xr:uid="{00000000-0005-0000-0000-0000FE2F0000}"/>
    <cellStyle name="Normal 2 56 3 17" xfId="12304" xr:uid="{00000000-0005-0000-0000-0000FF2F0000}"/>
    <cellStyle name="Normal 2 56 3 2" xfId="12305" xr:uid="{00000000-0005-0000-0000-000000300000}"/>
    <cellStyle name="Normal 2 56 3 2 10" xfId="12306" xr:uid="{00000000-0005-0000-0000-000001300000}"/>
    <cellStyle name="Normal 2 56 3 2 10 2" xfId="12307" xr:uid="{00000000-0005-0000-0000-000002300000}"/>
    <cellStyle name="Normal 2 56 3 2 10 3" xfId="12308" xr:uid="{00000000-0005-0000-0000-000003300000}"/>
    <cellStyle name="Normal 2 56 3 2 11" xfId="12309" xr:uid="{00000000-0005-0000-0000-000004300000}"/>
    <cellStyle name="Normal 2 56 3 2 11 2" xfId="12310" xr:uid="{00000000-0005-0000-0000-000005300000}"/>
    <cellStyle name="Normal 2 56 3 2 11 3" xfId="12311" xr:uid="{00000000-0005-0000-0000-000006300000}"/>
    <cellStyle name="Normal 2 56 3 2 12" xfId="12312" xr:uid="{00000000-0005-0000-0000-000007300000}"/>
    <cellStyle name="Normal 2 56 3 2 12 2" xfId="12313" xr:uid="{00000000-0005-0000-0000-000008300000}"/>
    <cellStyle name="Normal 2 56 3 2 12 3" xfId="12314" xr:uid="{00000000-0005-0000-0000-000009300000}"/>
    <cellStyle name="Normal 2 56 3 2 13" xfId="12315" xr:uid="{00000000-0005-0000-0000-00000A300000}"/>
    <cellStyle name="Normal 2 56 3 2 13 2" xfId="12316" xr:uid="{00000000-0005-0000-0000-00000B300000}"/>
    <cellStyle name="Normal 2 56 3 2 13 3" xfId="12317" xr:uid="{00000000-0005-0000-0000-00000C300000}"/>
    <cellStyle name="Normal 2 56 3 2 14" xfId="12318" xr:uid="{00000000-0005-0000-0000-00000D300000}"/>
    <cellStyle name="Normal 2 56 3 2 14 2" xfId="12319" xr:uid="{00000000-0005-0000-0000-00000E300000}"/>
    <cellStyle name="Normal 2 56 3 2 14 3" xfId="12320" xr:uid="{00000000-0005-0000-0000-00000F300000}"/>
    <cellStyle name="Normal 2 56 3 2 15" xfId="12321" xr:uid="{00000000-0005-0000-0000-000010300000}"/>
    <cellStyle name="Normal 2 56 3 2 16" xfId="12322" xr:uid="{00000000-0005-0000-0000-000011300000}"/>
    <cellStyle name="Normal 2 56 3 2 2" xfId="12323" xr:uid="{00000000-0005-0000-0000-000012300000}"/>
    <cellStyle name="Normal 2 56 3 2 2 2" xfId="12324" xr:uid="{00000000-0005-0000-0000-000013300000}"/>
    <cellStyle name="Normal 2 56 3 2 2 3" xfId="12325" xr:uid="{00000000-0005-0000-0000-000014300000}"/>
    <cellStyle name="Normal 2 56 3 2 3" xfId="12326" xr:uid="{00000000-0005-0000-0000-000015300000}"/>
    <cellStyle name="Normal 2 56 3 2 3 2" xfId="12327" xr:uid="{00000000-0005-0000-0000-000016300000}"/>
    <cellStyle name="Normal 2 56 3 2 3 3" xfId="12328" xr:uid="{00000000-0005-0000-0000-000017300000}"/>
    <cellStyle name="Normal 2 56 3 2 4" xfId="12329" xr:uid="{00000000-0005-0000-0000-000018300000}"/>
    <cellStyle name="Normal 2 56 3 2 4 2" xfId="12330" xr:uid="{00000000-0005-0000-0000-000019300000}"/>
    <cellStyle name="Normal 2 56 3 2 4 3" xfId="12331" xr:uid="{00000000-0005-0000-0000-00001A300000}"/>
    <cellStyle name="Normal 2 56 3 2 5" xfId="12332" xr:uid="{00000000-0005-0000-0000-00001B300000}"/>
    <cellStyle name="Normal 2 56 3 2 5 2" xfId="12333" xr:uid="{00000000-0005-0000-0000-00001C300000}"/>
    <cellStyle name="Normal 2 56 3 2 5 3" xfId="12334" xr:uid="{00000000-0005-0000-0000-00001D300000}"/>
    <cellStyle name="Normal 2 56 3 2 6" xfId="12335" xr:uid="{00000000-0005-0000-0000-00001E300000}"/>
    <cellStyle name="Normal 2 56 3 2 6 2" xfId="12336" xr:uid="{00000000-0005-0000-0000-00001F300000}"/>
    <cellStyle name="Normal 2 56 3 2 6 3" xfId="12337" xr:uid="{00000000-0005-0000-0000-000020300000}"/>
    <cellStyle name="Normal 2 56 3 2 7" xfId="12338" xr:uid="{00000000-0005-0000-0000-000021300000}"/>
    <cellStyle name="Normal 2 56 3 2 7 2" xfId="12339" xr:uid="{00000000-0005-0000-0000-000022300000}"/>
    <cellStyle name="Normal 2 56 3 2 7 3" xfId="12340" xr:uid="{00000000-0005-0000-0000-000023300000}"/>
    <cellStyle name="Normal 2 56 3 2 8" xfId="12341" xr:uid="{00000000-0005-0000-0000-000024300000}"/>
    <cellStyle name="Normal 2 56 3 2 8 2" xfId="12342" xr:uid="{00000000-0005-0000-0000-000025300000}"/>
    <cellStyle name="Normal 2 56 3 2 8 3" xfId="12343" xr:uid="{00000000-0005-0000-0000-000026300000}"/>
    <cellStyle name="Normal 2 56 3 2 9" xfId="12344" xr:uid="{00000000-0005-0000-0000-000027300000}"/>
    <cellStyle name="Normal 2 56 3 2 9 2" xfId="12345" xr:uid="{00000000-0005-0000-0000-000028300000}"/>
    <cellStyle name="Normal 2 56 3 2 9 3" xfId="12346" xr:uid="{00000000-0005-0000-0000-000029300000}"/>
    <cellStyle name="Normal 2 56 3 3" xfId="12347" xr:uid="{00000000-0005-0000-0000-00002A300000}"/>
    <cellStyle name="Normal 2 56 3 3 2" xfId="12348" xr:uid="{00000000-0005-0000-0000-00002B300000}"/>
    <cellStyle name="Normal 2 56 3 3 3" xfId="12349" xr:uid="{00000000-0005-0000-0000-00002C300000}"/>
    <cellStyle name="Normal 2 56 3 4" xfId="12350" xr:uid="{00000000-0005-0000-0000-00002D300000}"/>
    <cellStyle name="Normal 2 56 3 4 2" xfId="12351" xr:uid="{00000000-0005-0000-0000-00002E300000}"/>
    <cellStyle name="Normal 2 56 3 4 3" xfId="12352" xr:uid="{00000000-0005-0000-0000-00002F300000}"/>
    <cellStyle name="Normal 2 56 3 5" xfId="12353" xr:uid="{00000000-0005-0000-0000-000030300000}"/>
    <cellStyle name="Normal 2 56 3 5 2" xfId="12354" xr:uid="{00000000-0005-0000-0000-000031300000}"/>
    <cellStyle name="Normal 2 56 3 5 3" xfId="12355" xr:uid="{00000000-0005-0000-0000-000032300000}"/>
    <cellStyle name="Normal 2 56 3 6" xfId="12356" xr:uid="{00000000-0005-0000-0000-000033300000}"/>
    <cellStyle name="Normal 2 56 3 6 2" xfId="12357" xr:uid="{00000000-0005-0000-0000-000034300000}"/>
    <cellStyle name="Normal 2 56 3 6 3" xfId="12358" xr:uid="{00000000-0005-0000-0000-000035300000}"/>
    <cellStyle name="Normal 2 56 3 7" xfId="12359" xr:uid="{00000000-0005-0000-0000-000036300000}"/>
    <cellStyle name="Normal 2 56 3 7 2" xfId="12360" xr:uid="{00000000-0005-0000-0000-000037300000}"/>
    <cellStyle name="Normal 2 56 3 7 3" xfId="12361" xr:uid="{00000000-0005-0000-0000-000038300000}"/>
    <cellStyle name="Normal 2 56 3 8" xfId="12362" xr:uid="{00000000-0005-0000-0000-000039300000}"/>
    <cellStyle name="Normal 2 56 3 8 2" xfId="12363" xr:uid="{00000000-0005-0000-0000-00003A300000}"/>
    <cellStyle name="Normal 2 56 3 8 3" xfId="12364" xr:uid="{00000000-0005-0000-0000-00003B300000}"/>
    <cellStyle name="Normal 2 56 3 9" xfId="12365" xr:uid="{00000000-0005-0000-0000-00003C300000}"/>
    <cellStyle name="Normal 2 56 3 9 2" xfId="12366" xr:uid="{00000000-0005-0000-0000-00003D300000}"/>
    <cellStyle name="Normal 2 56 3 9 3" xfId="12367" xr:uid="{00000000-0005-0000-0000-00003E300000}"/>
    <cellStyle name="Normal 2 56 4" xfId="12368" xr:uid="{00000000-0005-0000-0000-00003F300000}"/>
    <cellStyle name="Normal 2 56 4 10" xfId="12369" xr:uid="{00000000-0005-0000-0000-000040300000}"/>
    <cellStyle name="Normal 2 56 4 10 2" xfId="12370" xr:uid="{00000000-0005-0000-0000-000041300000}"/>
    <cellStyle name="Normal 2 56 4 10 3" xfId="12371" xr:uid="{00000000-0005-0000-0000-000042300000}"/>
    <cellStyle name="Normal 2 56 4 11" xfId="12372" xr:uid="{00000000-0005-0000-0000-000043300000}"/>
    <cellStyle name="Normal 2 56 4 11 2" xfId="12373" xr:uid="{00000000-0005-0000-0000-000044300000}"/>
    <cellStyle name="Normal 2 56 4 11 3" xfId="12374" xr:uid="{00000000-0005-0000-0000-000045300000}"/>
    <cellStyle name="Normal 2 56 4 12" xfId="12375" xr:uid="{00000000-0005-0000-0000-000046300000}"/>
    <cellStyle name="Normal 2 56 4 12 2" xfId="12376" xr:uid="{00000000-0005-0000-0000-000047300000}"/>
    <cellStyle name="Normal 2 56 4 12 3" xfId="12377" xr:uid="{00000000-0005-0000-0000-000048300000}"/>
    <cellStyle name="Normal 2 56 4 13" xfId="12378" xr:uid="{00000000-0005-0000-0000-000049300000}"/>
    <cellStyle name="Normal 2 56 4 13 2" xfId="12379" xr:uid="{00000000-0005-0000-0000-00004A300000}"/>
    <cellStyle name="Normal 2 56 4 13 3" xfId="12380" xr:uid="{00000000-0005-0000-0000-00004B300000}"/>
    <cellStyle name="Normal 2 56 4 14" xfId="12381" xr:uid="{00000000-0005-0000-0000-00004C300000}"/>
    <cellStyle name="Normal 2 56 4 14 2" xfId="12382" xr:uid="{00000000-0005-0000-0000-00004D300000}"/>
    <cellStyle name="Normal 2 56 4 14 3" xfId="12383" xr:uid="{00000000-0005-0000-0000-00004E300000}"/>
    <cellStyle name="Normal 2 56 4 15" xfId="12384" xr:uid="{00000000-0005-0000-0000-00004F300000}"/>
    <cellStyle name="Normal 2 56 4 15 2" xfId="12385" xr:uid="{00000000-0005-0000-0000-000050300000}"/>
    <cellStyle name="Normal 2 56 4 15 3" xfId="12386" xr:uid="{00000000-0005-0000-0000-000051300000}"/>
    <cellStyle name="Normal 2 56 4 16" xfId="12387" xr:uid="{00000000-0005-0000-0000-000052300000}"/>
    <cellStyle name="Normal 2 56 4 17" xfId="12388" xr:uid="{00000000-0005-0000-0000-000053300000}"/>
    <cellStyle name="Normal 2 56 4 2" xfId="12389" xr:uid="{00000000-0005-0000-0000-000054300000}"/>
    <cellStyle name="Normal 2 56 4 2 10" xfId="12390" xr:uid="{00000000-0005-0000-0000-000055300000}"/>
    <cellStyle name="Normal 2 56 4 2 10 2" xfId="12391" xr:uid="{00000000-0005-0000-0000-000056300000}"/>
    <cellStyle name="Normal 2 56 4 2 10 3" xfId="12392" xr:uid="{00000000-0005-0000-0000-000057300000}"/>
    <cellStyle name="Normal 2 56 4 2 11" xfId="12393" xr:uid="{00000000-0005-0000-0000-000058300000}"/>
    <cellStyle name="Normal 2 56 4 2 11 2" xfId="12394" xr:uid="{00000000-0005-0000-0000-000059300000}"/>
    <cellStyle name="Normal 2 56 4 2 11 3" xfId="12395" xr:uid="{00000000-0005-0000-0000-00005A300000}"/>
    <cellStyle name="Normal 2 56 4 2 12" xfId="12396" xr:uid="{00000000-0005-0000-0000-00005B300000}"/>
    <cellStyle name="Normal 2 56 4 2 12 2" xfId="12397" xr:uid="{00000000-0005-0000-0000-00005C300000}"/>
    <cellStyle name="Normal 2 56 4 2 12 3" xfId="12398" xr:uid="{00000000-0005-0000-0000-00005D300000}"/>
    <cellStyle name="Normal 2 56 4 2 13" xfId="12399" xr:uid="{00000000-0005-0000-0000-00005E300000}"/>
    <cellStyle name="Normal 2 56 4 2 13 2" xfId="12400" xr:uid="{00000000-0005-0000-0000-00005F300000}"/>
    <cellStyle name="Normal 2 56 4 2 13 3" xfId="12401" xr:uid="{00000000-0005-0000-0000-000060300000}"/>
    <cellStyle name="Normal 2 56 4 2 14" xfId="12402" xr:uid="{00000000-0005-0000-0000-000061300000}"/>
    <cellStyle name="Normal 2 56 4 2 14 2" xfId="12403" xr:uid="{00000000-0005-0000-0000-000062300000}"/>
    <cellStyle name="Normal 2 56 4 2 14 3" xfId="12404" xr:uid="{00000000-0005-0000-0000-000063300000}"/>
    <cellStyle name="Normal 2 56 4 2 15" xfId="12405" xr:uid="{00000000-0005-0000-0000-000064300000}"/>
    <cellStyle name="Normal 2 56 4 2 16" xfId="12406" xr:uid="{00000000-0005-0000-0000-000065300000}"/>
    <cellStyle name="Normal 2 56 4 2 2" xfId="12407" xr:uid="{00000000-0005-0000-0000-000066300000}"/>
    <cellStyle name="Normal 2 56 4 2 2 2" xfId="12408" xr:uid="{00000000-0005-0000-0000-000067300000}"/>
    <cellStyle name="Normal 2 56 4 2 2 3" xfId="12409" xr:uid="{00000000-0005-0000-0000-000068300000}"/>
    <cellStyle name="Normal 2 56 4 2 3" xfId="12410" xr:uid="{00000000-0005-0000-0000-000069300000}"/>
    <cellStyle name="Normal 2 56 4 2 3 2" xfId="12411" xr:uid="{00000000-0005-0000-0000-00006A300000}"/>
    <cellStyle name="Normal 2 56 4 2 3 3" xfId="12412" xr:uid="{00000000-0005-0000-0000-00006B300000}"/>
    <cellStyle name="Normal 2 56 4 2 4" xfId="12413" xr:uid="{00000000-0005-0000-0000-00006C300000}"/>
    <cellStyle name="Normal 2 56 4 2 4 2" xfId="12414" xr:uid="{00000000-0005-0000-0000-00006D300000}"/>
    <cellStyle name="Normal 2 56 4 2 4 3" xfId="12415" xr:uid="{00000000-0005-0000-0000-00006E300000}"/>
    <cellStyle name="Normal 2 56 4 2 5" xfId="12416" xr:uid="{00000000-0005-0000-0000-00006F300000}"/>
    <cellStyle name="Normal 2 56 4 2 5 2" xfId="12417" xr:uid="{00000000-0005-0000-0000-000070300000}"/>
    <cellStyle name="Normal 2 56 4 2 5 3" xfId="12418" xr:uid="{00000000-0005-0000-0000-000071300000}"/>
    <cellStyle name="Normal 2 56 4 2 6" xfId="12419" xr:uid="{00000000-0005-0000-0000-000072300000}"/>
    <cellStyle name="Normal 2 56 4 2 6 2" xfId="12420" xr:uid="{00000000-0005-0000-0000-000073300000}"/>
    <cellStyle name="Normal 2 56 4 2 6 3" xfId="12421" xr:uid="{00000000-0005-0000-0000-000074300000}"/>
    <cellStyle name="Normal 2 56 4 2 7" xfId="12422" xr:uid="{00000000-0005-0000-0000-000075300000}"/>
    <cellStyle name="Normal 2 56 4 2 7 2" xfId="12423" xr:uid="{00000000-0005-0000-0000-000076300000}"/>
    <cellStyle name="Normal 2 56 4 2 7 3" xfId="12424" xr:uid="{00000000-0005-0000-0000-000077300000}"/>
    <cellStyle name="Normal 2 56 4 2 8" xfId="12425" xr:uid="{00000000-0005-0000-0000-000078300000}"/>
    <cellStyle name="Normal 2 56 4 2 8 2" xfId="12426" xr:uid="{00000000-0005-0000-0000-000079300000}"/>
    <cellStyle name="Normal 2 56 4 2 8 3" xfId="12427" xr:uid="{00000000-0005-0000-0000-00007A300000}"/>
    <cellStyle name="Normal 2 56 4 2 9" xfId="12428" xr:uid="{00000000-0005-0000-0000-00007B300000}"/>
    <cellStyle name="Normal 2 56 4 2 9 2" xfId="12429" xr:uid="{00000000-0005-0000-0000-00007C300000}"/>
    <cellStyle name="Normal 2 56 4 2 9 3" xfId="12430" xr:uid="{00000000-0005-0000-0000-00007D300000}"/>
    <cellStyle name="Normal 2 56 4 3" xfId="12431" xr:uid="{00000000-0005-0000-0000-00007E300000}"/>
    <cellStyle name="Normal 2 56 4 3 2" xfId="12432" xr:uid="{00000000-0005-0000-0000-00007F300000}"/>
    <cellStyle name="Normal 2 56 4 3 3" xfId="12433" xr:uid="{00000000-0005-0000-0000-000080300000}"/>
    <cellStyle name="Normal 2 56 4 4" xfId="12434" xr:uid="{00000000-0005-0000-0000-000081300000}"/>
    <cellStyle name="Normal 2 56 4 4 2" xfId="12435" xr:uid="{00000000-0005-0000-0000-000082300000}"/>
    <cellStyle name="Normal 2 56 4 4 3" xfId="12436" xr:uid="{00000000-0005-0000-0000-000083300000}"/>
    <cellStyle name="Normal 2 56 4 5" xfId="12437" xr:uid="{00000000-0005-0000-0000-000084300000}"/>
    <cellStyle name="Normal 2 56 4 5 2" xfId="12438" xr:uid="{00000000-0005-0000-0000-000085300000}"/>
    <cellStyle name="Normal 2 56 4 5 3" xfId="12439" xr:uid="{00000000-0005-0000-0000-000086300000}"/>
    <cellStyle name="Normal 2 56 4 6" xfId="12440" xr:uid="{00000000-0005-0000-0000-000087300000}"/>
    <cellStyle name="Normal 2 56 4 6 2" xfId="12441" xr:uid="{00000000-0005-0000-0000-000088300000}"/>
    <cellStyle name="Normal 2 56 4 6 3" xfId="12442" xr:uid="{00000000-0005-0000-0000-000089300000}"/>
    <cellStyle name="Normal 2 56 4 7" xfId="12443" xr:uid="{00000000-0005-0000-0000-00008A300000}"/>
    <cellStyle name="Normal 2 56 4 7 2" xfId="12444" xr:uid="{00000000-0005-0000-0000-00008B300000}"/>
    <cellStyle name="Normal 2 56 4 7 3" xfId="12445" xr:uid="{00000000-0005-0000-0000-00008C300000}"/>
    <cellStyle name="Normal 2 56 4 8" xfId="12446" xr:uid="{00000000-0005-0000-0000-00008D300000}"/>
    <cellStyle name="Normal 2 56 4 8 2" xfId="12447" xr:uid="{00000000-0005-0000-0000-00008E300000}"/>
    <cellStyle name="Normal 2 56 4 8 3" xfId="12448" xr:uid="{00000000-0005-0000-0000-00008F300000}"/>
    <cellStyle name="Normal 2 56 4 9" xfId="12449" xr:uid="{00000000-0005-0000-0000-000090300000}"/>
    <cellStyle name="Normal 2 56 4 9 2" xfId="12450" xr:uid="{00000000-0005-0000-0000-000091300000}"/>
    <cellStyle name="Normal 2 56 4 9 3" xfId="12451" xr:uid="{00000000-0005-0000-0000-000092300000}"/>
    <cellStyle name="Normal 2 56 5" xfId="12452" xr:uid="{00000000-0005-0000-0000-000093300000}"/>
    <cellStyle name="Normal 2 56 5 10" xfId="12453" xr:uid="{00000000-0005-0000-0000-000094300000}"/>
    <cellStyle name="Normal 2 56 5 10 2" xfId="12454" xr:uid="{00000000-0005-0000-0000-000095300000}"/>
    <cellStyle name="Normal 2 56 5 10 3" xfId="12455" xr:uid="{00000000-0005-0000-0000-000096300000}"/>
    <cellStyle name="Normal 2 56 5 11" xfId="12456" xr:uid="{00000000-0005-0000-0000-000097300000}"/>
    <cellStyle name="Normal 2 56 5 11 2" xfId="12457" xr:uid="{00000000-0005-0000-0000-000098300000}"/>
    <cellStyle name="Normal 2 56 5 11 3" xfId="12458" xr:uid="{00000000-0005-0000-0000-000099300000}"/>
    <cellStyle name="Normal 2 56 5 12" xfId="12459" xr:uid="{00000000-0005-0000-0000-00009A300000}"/>
    <cellStyle name="Normal 2 56 5 12 2" xfId="12460" xr:uid="{00000000-0005-0000-0000-00009B300000}"/>
    <cellStyle name="Normal 2 56 5 12 3" xfId="12461" xr:uid="{00000000-0005-0000-0000-00009C300000}"/>
    <cellStyle name="Normal 2 56 5 13" xfId="12462" xr:uid="{00000000-0005-0000-0000-00009D300000}"/>
    <cellStyle name="Normal 2 56 5 13 2" xfId="12463" xr:uid="{00000000-0005-0000-0000-00009E300000}"/>
    <cellStyle name="Normal 2 56 5 13 3" xfId="12464" xr:uid="{00000000-0005-0000-0000-00009F300000}"/>
    <cellStyle name="Normal 2 56 5 14" xfId="12465" xr:uid="{00000000-0005-0000-0000-0000A0300000}"/>
    <cellStyle name="Normal 2 56 5 14 2" xfId="12466" xr:uid="{00000000-0005-0000-0000-0000A1300000}"/>
    <cellStyle name="Normal 2 56 5 14 3" xfId="12467" xr:uid="{00000000-0005-0000-0000-0000A2300000}"/>
    <cellStyle name="Normal 2 56 5 15" xfId="12468" xr:uid="{00000000-0005-0000-0000-0000A3300000}"/>
    <cellStyle name="Normal 2 56 5 16" xfId="12469" xr:uid="{00000000-0005-0000-0000-0000A4300000}"/>
    <cellStyle name="Normal 2 56 5 2" xfId="12470" xr:uid="{00000000-0005-0000-0000-0000A5300000}"/>
    <cellStyle name="Normal 2 56 5 2 2" xfId="12471" xr:uid="{00000000-0005-0000-0000-0000A6300000}"/>
    <cellStyle name="Normal 2 56 5 2 3" xfId="12472" xr:uid="{00000000-0005-0000-0000-0000A7300000}"/>
    <cellStyle name="Normal 2 56 5 3" xfId="12473" xr:uid="{00000000-0005-0000-0000-0000A8300000}"/>
    <cellStyle name="Normal 2 56 5 3 2" xfId="12474" xr:uid="{00000000-0005-0000-0000-0000A9300000}"/>
    <cellStyle name="Normal 2 56 5 3 3" xfId="12475" xr:uid="{00000000-0005-0000-0000-0000AA300000}"/>
    <cellStyle name="Normal 2 56 5 4" xfId="12476" xr:uid="{00000000-0005-0000-0000-0000AB300000}"/>
    <cellStyle name="Normal 2 56 5 4 2" xfId="12477" xr:uid="{00000000-0005-0000-0000-0000AC300000}"/>
    <cellStyle name="Normal 2 56 5 4 3" xfId="12478" xr:uid="{00000000-0005-0000-0000-0000AD300000}"/>
    <cellStyle name="Normal 2 56 5 5" xfId="12479" xr:uid="{00000000-0005-0000-0000-0000AE300000}"/>
    <cellStyle name="Normal 2 56 5 5 2" xfId="12480" xr:uid="{00000000-0005-0000-0000-0000AF300000}"/>
    <cellStyle name="Normal 2 56 5 5 3" xfId="12481" xr:uid="{00000000-0005-0000-0000-0000B0300000}"/>
    <cellStyle name="Normal 2 56 5 6" xfId="12482" xr:uid="{00000000-0005-0000-0000-0000B1300000}"/>
    <cellStyle name="Normal 2 56 5 6 2" xfId="12483" xr:uid="{00000000-0005-0000-0000-0000B2300000}"/>
    <cellStyle name="Normal 2 56 5 6 3" xfId="12484" xr:uid="{00000000-0005-0000-0000-0000B3300000}"/>
    <cellStyle name="Normal 2 56 5 7" xfId="12485" xr:uid="{00000000-0005-0000-0000-0000B4300000}"/>
    <cellStyle name="Normal 2 56 5 7 2" xfId="12486" xr:uid="{00000000-0005-0000-0000-0000B5300000}"/>
    <cellStyle name="Normal 2 56 5 7 3" xfId="12487" xr:uid="{00000000-0005-0000-0000-0000B6300000}"/>
    <cellStyle name="Normal 2 56 5 8" xfId="12488" xr:uid="{00000000-0005-0000-0000-0000B7300000}"/>
    <cellStyle name="Normal 2 56 5 8 2" xfId="12489" xr:uid="{00000000-0005-0000-0000-0000B8300000}"/>
    <cellStyle name="Normal 2 56 5 8 3" xfId="12490" xr:uid="{00000000-0005-0000-0000-0000B9300000}"/>
    <cellStyle name="Normal 2 56 5 9" xfId="12491" xr:uid="{00000000-0005-0000-0000-0000BA300000}"/>
    <cellStyle name="Normal 2 56 5 9 2" xfId="12492" xr:uid="{00000000-0005-0000-0000-0000BB300000}"/>
    <cellStyle name="Normal 2 56 5 9 3" xfId="12493" xr:uid="{00000000-0005-0000-0000-0000BC300000}"/>
    <cellStyle name="Normal 2 56 6" xfId="12494" xr:uid="{00000000-0005-0000-0000-0000BD300000}"/>
    <cellStyle name="Normal 2 56 6 10" xfId="12495" xr:uid="{00000000-0005-0000-0000-0000BE300000}"/>
    <cellStyle name="Normal 2 56 6 10 2" xfId="12496" xr:uid="{00000000-0005-0000-0000-0000BF300000}"/>
    <cellStyle name="Normal 2 56 6 10 3" xfId="12497" xr:uid="{00000000-0005-0000-0000-0000C0300000}"/>
    <cellStyle name="Normal 2 56 6 11" xfId="12498" xr:uid="{00000000-0005-0000-0000-0000C1300000}"/>
    <cellStyle name="Normal 2 56 6 11 2" xfId="12499" xr:uid="{00000000-0005-0000-0000-0000C2300000}"/>
    <cellStyle name="Normal 2 56 6 11 3" xfId="12500" xr:uid="{00000000-0005-0000-0000-0000C3300000}"/>
    <cellStyle name="Normal 2 56 6 12" xfId="12501" xr:uid="{00000000-0005-0000-0000-0000C4300000}"/>
    <cellStyle name="Normal 2 56 6 12 2" xfId="12502" xr:uid="{00000000-0005-0000-0000-0000C5300000}"/>
    <cellStyle name="Normal 2 56 6 12 3" xfId="12503" xr:uid="{00000000-0005-0000-0000-0000C6300000}"/>
    <cellStyle name="Normal 2 56 6 13" xfId="12504" xr:uid="{00000000-0005-0000-0000-0000C7300000}"/>
    <cellStyle name="Normal 2 56 6 13 2" xfId="12505" xr:uid="{00000000-0005-0000-0000-0000C8300000}"/>
    <cellStyle name="Normal 2 56 6 13 3" xfId="12506" xr:uid="{00000000-0005-0000-0000-0000C9300000}"/>
    <cellStyle name="Normal 2 56 6 14" xfId="12507" xr:uid="{00000000-0005-0000-0000-0000CA300000}"/>
    <cellStyle name="Normal 2 56 6 14 2" xfId="12508" xr:uid="{00000000-0005-0000-0000-0000CB300000}"/>
    <cellStyle name="Normal 2 56 6 14 3" xfId="12509" xr:uid="{00000000-0005-0000-0000-0000CC300000}"/>
    <cellStyle name="Normal 2 56 6 15" xfId="12510" xr:uid="{00000000-0005-0000-0000-0000CD300000}"/>
    <cellStyle name="Normal 2 56 6 16" xfId="12511" xr:uid="{00000000-0005-0000-0000-0000CE300000}"/>
    <cellStyle name="Normal 2 56 6 2" xfId="12512" xr:uid="{00000000-0005-0000-0000-0000CF300000}"/>
    <cellStyle name="Normal 2 56 6 2 2" xfId="12513" xr:uid="{00000000-0005-0000-0000-0000D0300000}"/>
    <cellStyle name="Normal 2 56 6 2 3" xfId="12514" xr:uid="{00000000-0005-0000-0000-0000D1300000}"/>
    <cellStyle name="Normal 2 56 6 3" xfId="12515" xr:uid="{00000000-0005-0000-0000-0000D2300000}"/>
    <cellStyle name="Normal 2 56 6 3 2" xfId="12516" xr:uid="{00000000-0005-0000-0000-0000D3300000}"/>
    <cellStyle name="Normal 2 56 6 3 3" xfId="12517" xr:uid="{00000000-0005-0000-0000-0000D4300000}"/>
    <cellStyle name="Normal 2 56 6 4" xfId="12518" xr:uid="{00000000-0005-0000-0000-0000D5300000}"/>
    <cellStyle name="Normal 2 56 6 4 2" xfId="12519" xr:uid="{00000000-0005-0000-0000-0000D6300000}"/>
    <cellStyle name="Normal 2 56 6 4 3" xfId="12520" xr:uid="{00000000-0005-0000-0000-0000D7300000}"/>
    <cellStyle name="Normal 2 56 6 5" xfId="12521" xr:uid="{00000000-0005-0000-0000-0000D8300000}"/>
    <cellStyle name="Normal 2 56 6 5 2" xfId="12522" xr:uid="{00000000-0005-0000-0000-0000D9300000}"/>
    <cellStyle name="Normal 2 56 6 5 3" xfId="12523" xr:uid="{00000000-0005-0000-0000-0000DA300000}"/>
    <cellStyle name="Normal 2 56 6 6" xfId="12524" xr:uid="{00000000-0005-0000-0000-0000DB300000}"/>
    <cellStyle name="Normal 2 56 6 6 2" xfId="12525" xr:uid="{00000000-0005-0000-0000-0000DC300000}"/>
    <cellStyle name="Normal 2 56 6 6 3" xfId="12526" xr:uid="{00000000-0005-0000-0000-0000DD300000}"/>
    <cellStyle name="Normal 2 56 6 7" xfId="12527" xr:uid="{00000000-0005-0000-0000-0000DE300000}"/>
    <cellStyle name="Normal 2 56 6 7 2" xfId="12528" xr:uid="{00000000-0005-0000-0000-0000DF300000}"/>
    <cellStyle name="Normal 2 56 6 7 3" xfId="12529" xr:uid="{00000000-0005-0000-0000-0000E0300000}"/>
    <cellStyle name="Normal 2 56 6 8" xfId="12530" xr:uid="{00000000-0005-0000-0000-0000E1300000}"/>
    <cellStyle name="Normal 2 56 6 8 2" xfId="12531" xr:uid="{00000000-0005-0000-0000-0000E2300000}"/>
    <cellStyle name="Normal 2 56 6 8 3" xfId="12532" xr:uid="{00000000-0005-0000-0000-0000E3300000}"/>
    <cellStyle name="Normal 2 56 6 9" xfId="12533" xr:uid="{00000000-0005-0000-0000-0000E4300000}"/>
    <cellStyle name="Normal 2 56 6 9 2" xfId="12534" xr:uid="{00000000-0005-0000-0000-0000E5300000}"/>
    <cellStyle name="Normal 2 56 6 9 3" xfId="12535" xr:uid="{00000000-0005-0000-0000-0000E6300000}"/>
    <cellStyle name="Normal 2 56 7" xfId="12536" xr:uid="{00000000-0005-0000-0000-0000E7300000}"/>
    <cellStyle name="Normal 2 56 7 10" xfId="12537" xr:uid="{00000000-0005-0000-0000-0000E8300000}"/>
    <cellStyle name="Normal 2 56 7 10 2" xfId="12538" xr:uid="{00000000-0005-0000-0000-0000E9300000}"/>
    <cellStyle name="Normal 2 56 7 10 3" xfId="12539" xr:uid="{00000000-0005-0000-0000-0000EA300000}"/>
    <cellStyle name="Normal 2 56 7 11" xfId="12540" xr:uid="{00000000-0005-0000-0000-0000EB300000}"/>
    <cellStyle name="Normal 2 56 7 11 2" xfId="12541" xr:uid="{00000000-0005-0000-0000-0000EC300000}"/>
    <cellStyle name="Normal 2 56 7 11 3" xfId="12542" xr:uid="{00000000-0005-0000-0000-0000ED300000}"/>
    <cellStyle name="Normal 2 56 7 12" xfId="12543" xr:uid="{00000000-0005-0000-0000-0000EE300000}"/>
    <cellStyle name="Normal 2 56 7 12 2" xfId="12544" xr:uid="{00000000-0005-0000-0000-0000EF300000}"/>
    <cellStyle name="Normal 2 56 7 12 3" xfId="12545" xr:uid="{00000000-0005-0000-0000-0000F0300000}"/>
    <cellStyle name="Normal 2 56 7 13" xfId="12546" xr:uid="{00000000-0005-0000-0000-0000F1300000}"/>
    <cellStyle name="Normal 2 56 7 13 2" xfId="12547" xr:uid="{00000000-0005-0000-0000-0000F2300000}"/>
    <cellStyle name="Normal 2 56 7 13 3" xfId="12548" xr:uid="{00000000-0005-0000-0000-0000F3300000}"/>
    <cellStyle name="Normal 2 56 7 14" xfId="12549" xr:uid="{00000000-0005-0000-0000-0000F4300000}"/>
    <cellStyle name="Normal 2 56 7 14 2" xfId="12550" xr:uid="{00000000-0005-0000-0000-0000F5300000}"/>
    <cellStyle name="Normal 2 56 7 14 3" xfId="12551" xr:uid="{00000000-0005-0000-0000-0000F6300000}"/>
    <cellStyle name="Normal 2 56 7 15" xfId="12552" xr:uid="{00000000-0005-0000-0000-0000F7300000}"/>
    <cellStyle name="Normal 2 56 7 16" xfId="12553" xr:uid="{00000000-0005-0000-0000-0000F8300000}"/>
    <cellStyle name="Normal 2 56 7 2" xfId="12554" xr:uid="{00000000-0005-0000-0000-0000F9300000}"/>
    <cellStyle name="Normal 2 56 7 2 2" xfId="12555" xr:uid="{00000000-0005-0000-0000-0000FA300000}"/>
    <cellStyle name="Normal 2 56 7 2 3" xfId="12556" xr:uid="{00000000-0005-0000-0000-0000FB300000}"/>
    <cellStyle name="Normal 2 56 7 3" xfId="12557" xr:uid="{00000000-0005-0000-0000-0000FC300000}"/>
    <cellStyle name="Normal 2 56 7 3 2" xfId="12558" xr:uid="{00000000-0005-0000-0000-0000FD300000}"/>
    <cellStyle name="Normal 2 56 7 3 3" xfId="12559" xr:uid="{00000000-0005-0000-0000-0000FE300000}"/>
    <cellStyle name="Normal 2 56 7 4" xfId="12560" xr:uid="{00000000-0005-0000-0000-0000FF300000}"/>
    <cellStyle name="Normal 2 56 7 4 2" xfId="12561" xr:uid="{00000000-0005-0000-0000-000000310000}"/>
    <cellStyle name="Normal 2 56 7 4 3" xfId="12562" xr:uid="{00000000-0005-0000-0000-000001310000}"/>
    <cellStyle name="Normal 2 56 7 5" xfId="12563" xr:uid="{00000000-0005-0000-0000-000002310000}"/>
    <cellStyle name="Normal 2 56 7 5 2" xfId="12564" xr:uid="{00000000-0005-0000-0000-000003310000}"/>
    <cellStyle name="Normal 2 56 7 5 3" xfId="12565" xr:uid="{00000000-0005-0000-0000-000004310000}"/>
    <cellStyle name="Normal 2 56 7 6" xfId="12566" xr:uid="{00000000-0005-0000-0000-000005310000}"/>
    <cellStyle name="Normal 2 56 7 6 2" xfId="12567" xr:uid="{00000000-0005-0000-0000-000006310000}"/>
    <cellStyle name="Normal 2 56 7 6 3" xfId="12568" xr:uid="{00000000-0005-0000-0000-000007310000}"/>
    <cellStyle name="Normal 2 56 7 7" xfId="12569" xr:uid="{00000000-0005-0000-0000-000008310000}"/>
    <cellStyle name="Normal 2 56 7 7 2" xfId="12570" xr:uid="{00000000-0005-0000-0000-000009310000}"/>
    <cellStyle name="Normal 2 56 7 7 3" xfId="12571" xr:uid="{00000000-0005-0000-0000-00000A310000}"/>
    <cellStyle name="Normal 2 56 7 8" xfId="12572" xr:uid="{00000000-0005-0000-0000-00000B310000}"/>
    <cellStyle name="Normal 2 56 7 8 2" xfId="12573" xr:uid="{00000000-0005-0000-0000-00000C310000}"/>
    <cellStyle name="Normal 2 56 7 8 3" xfId="12574" xr:uid="{00000000-0005-0000-0000-00000D310000}"/>
    <cellStyle name="Normal 2 56 7 9" xfId="12575" xr:uid="{00000000-0005-0000-0000-00000E310000}"/>
    <cellStyle name="Normal 2 56 7 9 2" xfId="12576" xr:uid="{00000000-0005-0000-0000-00000F310000}"/>
    <cellStyle name="Normal 2 56 7 9 3" xfId="12577" xr:uid="{00000000-0005-0000-0000-000010310000}"/>
    <cellStyle name="Normal 2 56 8" xfId="12578" xr:uid="{00000000-0005-0000-0000-000011310000}"/>
    <cellStyle name="Normal 2 56 8 10" xfId="12579" xr:uid="{00000000-0005-0000-0000-000012310000}"/>
    <cellStyle name="Normal 2 56 8 10 2" xfId="12580" xr:uid="{00000000-0005-0000-0000-000013310000}"/>
    <cellStyle name="Normal 2 56 8 10 3" xfId="12581" xr:uid="{00000000-0005-0000-0000-000014310000}"/>
    <cellStyle name="Normal 2 56 8 11" xfId="12582" xr:uid="{00000000-0005-0000-0000-000015310000}"/>
    <cellStyle name="Normal 2 56 8 11 2" xfId="12583" xr:uid="{00000000-0005-0000-0000-000016310000}"/>
    <cellStyle name="Normal 2 56 8 11 3" xfId="12584" xr:uid="{00000000-0005-0000-0000-000017310000}"/>
    <cellStyle name="Normal 2 56 8 12" xfId="12585" xr:uid="{00000000-0005-0000-0000-000018310000}"/>
    <cellStyle name="Normal 2 56 8 12 2" xfId="12586" xr:uid="{00000000-0005-0000-0000-000019310000}"/>
    <cellStyle name="Normal 2 56 8 12 3" xfId="12587" xr:uid="{00000000-0005-0000-0000-00001A310000}"/>
    <cellStyle name="Normal 2 56 8 13" xfId="12588" xr:uid="{00000000-0005-0000-0000-00001B310000}"/>
    <cellStyle name="Normal 2 56 8 13 2" xfId="12589" xr:uid="{00000000-0005-0000-0000-00001C310000}"/>
    <cellStyle name="Normal 2 56 8 13 3" xfId="12590" xr:uid="{00000000-0005-0000-0000-00001D310000}"/>
    <cellStyle name="Normal 2 56 8 14" xfId="12591" xr:uid="{00000000-0005-0000-0000-00001E310000}"/>
    <cellStyle name="Normal 2 56 8 14 2" xfId="12592" xr:uid="{00000000-0005-0000-0000-00001F310000}"/>
    <cellStyle name="Normal 2 56 8 14 3" xfId="12593" xr:uid="{00000000-0005-0000-0000-000020310000}"/>
    <cellStyle name="Normal 2 56 8 15" xfId="12594" xr:uid="{00000000-0005-0000-0000-000021310000}"/>
    <cellStyle name="Normal 2 56 8 16" xfId="12595" xr:uid="{00000000-0005-0000-0000-000022310000}"/>
    <cellStyle name="Normal 2 56 8 2" xfId="12596" xr:uid="{00000000-0005-0000-0000-000023310000}"/>
    <cellStyle name="Normal 2 56 8 2 2" xfId="12597" xr:uid="{00000000-0005-0000-0000-000024310000}"/>
    <cellStyle name="Normal 2 56 8 2 3" xfId="12598" xr:uid="{00000000-0005-0000-0000-000025310000}"/>
    <cellStyle name="Normal 2 56 8 3" xfId="12599" xr:uid="{00000000-0005-0000-0000-000026310000}"/>
    <cellStyle name="Normal 2 56 8 3 2" xfId="12600" xr:uid="{00000000-0005-0000-0000-000027310000}"/>
    <cellStyle name="Normal 2 56 8 3 3" xfId="12601" xr:uid="{00000000-0005-0000-0000-000028310000}"/>
    <cellStyle name="Normal 2 56 8 4" xfId="12602" xr:uid="{00000000-0005-0000-0000-000029310000}"/>
    <cellStyle name="Normal 2 56 8 4 2" xfId="12603" xr:uid="{00000000-0005-0000-0000-00002A310000}"/>
    <cellStyle name="Normal 2 56 8 4 3" xfId="12604" xr:uid="{00000000-0005-0000-0000-00002B310000}"/>
    <cellStyle name="Normal 2 56 8 5" xfId="12605" xr:uid="{00000000-0005-0000-0000-00002C310000}"/>
    <cellStyle name="Normal 2 56 8 5 2" xfId="12606" xr:uid="{00000000-0005-0000-0000-00002D310000}"/>
    <cellStyle name="Normal 2 56 8 5 3" xfId="12607" xr:uid="{00000000-0005-0000-0000-00002E310000}"/>
    <cellStyle name="Normal 2 56 8 6" xfId="12608" xr:uid="{00000000-0005-0000-0000-00002F310000}"/>
    <cellStyle name="Normal 2 56 8 6 2" xfId="12609" xr:uid="{00000000-0005-0000-0000-000030310000}"/>
    <cellStyle name="Normal 2 56 8 6 3" xfId="12610" xr:uid="{00000000-0005-0000-0000-000031310000}"/>
    <cellStyle name="Normal 2 56 8 7" xfId="12611" xr:uid="{00000000-0005-0000-0000-000032310000}"/>
    <cellStyle name="Normal 2 56 8 7 2" xfId="12612" xr:uid="{00000000-0005-0000-0000-000033310000}"/>
    <cellStyle name="Normal 2 56 8 7 3" xfId="12613" xr:uid="{00000000-0005-0000-0000-000034310000}"/>
    <cellStyle name="Normal 2 56 8 8" xfId="12614" xr:uid="{00000000-0005-0000-0000-000035310000}"/>
    <cellStyle name="Normal 2 56 8 8 2" xfId="12615" xr:uid="{00000000-0005-0000-0000-000036310000}"/>
    <cellStyle name="Normal 2 56 8 8 3" xfId="12616" xr:uid="{00000000-0005-0000-0000-000037310000}"/>
    <cellStyle name="Normal 2 56 8 9" xfId="12617" xr:uid="{00000000-0005-0000-0000-000038310000}"/>
    <cellStyle name="Normal 2 56 8 9 2" xfId="12618" xr:uid="{00000000-0005-0000-0000-000039310000}"/>
    <cellStyle name="Normal 2 56 8 9 3" xfId="12619" xr:uid="{00000000-0005-0000-0000-00003A310000}"/>
    <cellStyle name="Normal 2 56 9" xfId="12620" xr:uid="{00000000-0005-0000-0000-00003B310000}"/>
    <cellStyle name="Normal 2 56 9 10" xfId="12621" xr:uid="{00000000-0005-0000-0000-00003C310000}"/>
    <cellStyle name="Normal 2 56 9 10 2" xfId="12622" xr:uid="{00000000-0005-0000-0000-00003D310000}"/>
    <cellStyle name="Normal 2 56 9 10 3" xfId="12623" xr:uid="{00000000-0005-0000-0000-00003E310000}"/>
    <cellStyle name="Normal 2 56 9 11" xfId="12624" xr:uid="{00000000-0005-0000-0000-00003F310000}"/>
    <cellStyle name="Normal 2 56 9 11 2" xfId="12625" xr:uid="{00000000-0005-0000-0000-000040310000}"/>
    <cellStyle name="Normal 2 56 9 11 3" xfId="12626" xr:uid="{00000000-0005-0000-0000-000041310000}"/>
    <cellStyle name="Normal 2 56 9 12" xfId="12627" xr:uid="{00000000-0005-0000-0000-000042310000}"/>
    <cellStyle name="Normal 2 56 9 12 2" xfId="12628" xr:uid="{00000000-0005-0000-0000-000043310000}"/>
    <cellStyle name="Normal 2 56 9 12 3" xfId="12629" xr:uid="{00000000-0005-0000-0000-000044310000}"/>
    <cellStyle name="Normal 2 56 9 13" xfId="12630" xr:uid="{00000000-0005-0000-0000-000045310000}"/>
    <cellStyle name="Normal 2 56 9 13 2" xfId="12631" xr:uid="{00000000-0005-0000-0000-000046310000}"/>
    <cellStyle name="Normal 2 56 9 13 3" xfId="12632" xr:uid="{00000000-0005-0000-0000-000047310000}"/>
    <cellStyle name="Normal 2 56 9 14" xfId="12633" xr:uid="{00000000-0005-0000-0000-000048310000}"/>
    <cellStyle name="Normal 2 56 9 14 2" xfId="12634" xr:uid="{00000000-0005-0000-0000-000049310000}"/>
    <cellStyle name="Normal 2 56 9 14 3" xfId="12635" xr:uid="{00000000-0005-0000-0000-00004A310000}"/>
    <cellStyle name="Normal 2 56 9 15" xfId="12636" xr:uid="{00000000-0005-0000-0000-00004B310000}"/>
    <cellStyle name="Normal 2 56 9 16" xfId="12637" xr:uid="{00000000-0005-0000-0000-00004C310000}"/>
    <cellStyle name="Normal 2 56 9 2" xfId="12638" xr:uid="{00000000-0005-0000-0000-00004D310000}"/>
    <cellStyle name="Normal 2 56 9 2 2" xfId="12639" xr:uid="{00000000-0005-0000-0000-00004E310000}"/>
    <cellStyle name="Normal 2 56 9 2 3" xfId="12640" xr:uid="{00000000-0005-0000-0000-00004F310000}"/>
    <cellStyle name="Normal 2 56 9 3" xfId="12641" xr:uid="{00000000-0005-0000-0000-000050310000}"/>
    <cellStyle name="Normal 2 56 9 3 2" xfId="12642" xr:uid="{00000000-0005-0000-0000-000051310000}"/>
    <cellStyle name="Normal 2 56 9 3 3" xfId="12643" xr:uid="{00000000-0005-0000-0000-000052310000}"/>
    <cellStyle name="Normal 2 56 9 4" xfId="12644" xr:uid="{00000000-0005-0000-0000-000053310000}"/>
    <cellStyle name="Normal 2 56 9 4 2" xfId="12645" xr:uid="{00000000-0005-0000-0000-000054310000}"/>
    <cellStyle name="Normal 2 56 9 4 3" xfId="12646" xr:uid="{00000000-0005-0000-0000-000055310000}"/>
    <cellStyle name="Normal 2 56 9 5" xfId="12647" xr:uid="{00000000-0005-0000-0000-000056310000}"/>
    <cellStyle name="Normal 2 56 9 5 2" xfId="12648" xr:uid="{00000000-0005-0000-0000-000057310000}"/>
    <cellStyle name="Normal 2 56 9 5 3" xfId="12649" xr:uid="{00000000-0005-0000-0000-000058310000}"/>
    <cellStyle name="Normal 2 56 9 6" xfId="12650" xr:uid="{00000000-0005-0000-0000-000059310000}"/>
    <cellStyle name="Normal 2 56 9 6 2" xfId="12651" xr:uid="{00000000-0005-0000-0000-00005A310000}"/>
    <cellStyle name="Normal 2 56 9 6 3" xfId="12652" xr:uid="{00000000-0005-0000-0000-00005B310000}"/>
    <cellStyle name="Normal 2 56 9 7" xfId="12653" xr:uid="{00000000-0005-0000-0000-00005C310000}"/>
    <cellStyle name="Normal 2 56 9 7 2" xfId="12654" xr:uid="{00000000-0005-0000-0000-00005D310000}"/>
    <cellStyle name="Normal 2 56 9 7 3" xfId="12655" xr:uid="{00000000-0005-0000-0000-00005E310000}"/>
    <cellStyle name="Normal 2 56 9 8" xfId="12656" xr:uid="{00000000-0005-0000-0000-00005F310000}"/>
    <cellStyle name="Normal 2 56 9 8 2" xfId="12657" xr:uid="{00000000-0005-0000-0000-000060310000}"/>
    <cellStyle name="Normal 2 56 9 8 3" xfId="12658" xr:uid="{00000000-0005-0000-0000-000061310000}"/>
    <cellStyle name="Normal 2 56 9 9" xfId="12659" xr:uid="{00000000-0005-0000-0000-000062310000}"/>
    <cellStyle name="Normal 2 56 9 9 2" xfId="12660" xr:uid="{00000000-0005-0000-0000-000063310000}"/>
    <cellStyle name="Normal 2 56 9 9 3" xfId="12661" xr:uid="{00000000-0005-0000-0000-000064310000}"/>
    <cellStyle name="Normal 2 57" xfId="12662" xr:uid="{00000000-0005-0000-0000-000065310000}"/>
    <cellStyle name="Normal 2 57 10" xfId="12663" xr:uid="{00000000-0005-0000-0000-000066310000}"/>
    <cellStyle name="Normal 2 57 10 10" xfId="12664" xr:uid="{00000000-0005-0000-0000-000067310000}"/>
    <cellStyle name="Normal 2 57 10 10 2" xfId="12665" xr:uid="{00000000-0005-0000-0000-000068310000}"/>
    <cellStyle name="Normal 2 57 10 10 3" xfId="12666" xr:uid="{00000000-0005-0000-0000-000069310000}"/>
    <cellStyle name="Normal 2 57 10 11" xfId="12667" xr:uid="{00000000-0005-0000-0000-00006A310000}"/>
    <cellStyle name="Normal 2 57 10 11 2" xfId="12668" xr:uid="{00000000-0005-0000-0000-00006B310000}"/>
    <cellStyle name="Normal 2 57 10 11 3" xfId="12669" xr:uid="{00000000-0005-0000-0000-00006C310000}"/>
    <cellStyle name="Normal 2 57 10 12" xfId="12670" xr:uid="{00000000-0005-0000-0000-00006D310000}"/>
    <cellStyle name="Normal 2 57 10 12 2" xfId="12671" xr:uid="{00000000-0005-0000-0000-00006E310000}"/>
    <cellStyle name="Normal 2 57 10 12 3" xfId="12672" xr:uid="{00000000-0005-0000-0000-00006F310000}"/>
    <cellStyle name="Normal 2 57 10 13" xfId="12673" xr:uid="{00000000-0005-0000-0000-000070310000}"/>
    <cellStyle name="Normal 2 57 10 13 2" xfId="12674" xr:uid="{00000000-0005-0000-0000-000071310000}"/>
    <cellStyle name="Normal 2 57 10 13 3" xfId="12675" xr:uid="{00000000-0005-0000-0000-000072310000}"/>
    <cellStyle name="Normal 2 57 10 14" xfId="12676" xr:uid="{00000000-0005-0000-0000-000073310000}"/>
    <cellStyle name="Normal 2 57 10 14 2" xfId="12677" xr:uid="{00000000-0005-0000-0000-000074310000}"/>
    <cellStyle name="Normal 2 57 10 14 3" xfId="12678" xr:uid="{00000000-0005-0000-0000-000075310000}"/>
    <cellStyle name="Normal 2 57 10 15" xfId="12679" xr:uid="{00000000-0005-0000-0000-000076310000}"/>
    <cellStyle name="Normal 2 57 10 16" xfId="12680" xr:uid="{00000000-0005-0000-0000-000077310000}"/>
    <cellStyle name="Normal 2 57 10 2" xfId="12681" xr:uid="{00000000-0005-0000-0000-000078310000}"/>
    <cellStyle name="Normal 2 57 10 2 2" xfId="12682" xr:uid="{00000000-0005-0000-0000-000079310000}"/>
    <cellStyle name="Normal 2 57 10 2 3" xfId="12683" xr:uid="{00000000-0005-0000-0000-00007A310000}"/>
    <cellStyle name="Normal 2 57 10 3" xfId="12684" xr:uid="{00000000-0005-0000-0000-00007B310000}"/>
    <cellStyle name="Normal 2 57 10 3 2" xfId="12685" xr:uid="{00000000-0005-0000-0000-00007C310000}"/>
    <cellStyle name="Normal 2 57 10 3 3" xfId="12686" xr:uid="{00000000-0005-0000-0000-00007D310000}"/>
    <cellStyle name="Normal 2 57 10 4" xfId="12687" xr:uid="{00000000-0005-0000-0000-00007E310000}"/>
    <cellStyle name="Normal 2 57 10 4 2" xfId="12688" xr:uid="{00000000-0005-0000-0000-00007F310000}"/>
    <cellStyle name="Normal 2 57 10 4 3" xfId="12689" xr:uid="{00000000-0005-0000-0000-000080310000}"/>
    <cellStyle name="Normal 2 57 10 5" xfId="12690" xr:uid="{00000000-0005-0000-0000-000081310000}"/>
    <cellStyle name="Normal 2 57 10 5 2" xfId="12691" xr:uid="{00000000-0005-0000-0000-000082310000}"/>
    <cellStyle name="Normal 2 57 10 5 3" xfId="12692" xr:uid="{00000000-0005-0000-0000-000083310000}"/>
    <cellStyle name="Normal 2 57 10 6" xfId="12693" xr:uid="{00000000-0005-0000-0000-000084310000}"/>
    <cellStyle name="Normal 2 57 10 6 2" xfId="12694" xr:uid="{00000000-0005-0000-0000-000085310000}"/>
    <cellStyle name="Normal 2 57 10 6 3" xfId="12695" xr:uid="{00000000-0005-0000-0000-000086310000}"/>
    <cellStyle name="Normal 2 57 10 7" xfId="12696" xr:uid="{00000000-0005-0000-0000-000087310000}"/>
    <cellStyle name="Normal 2 57 10 7 2" xfId="12697" xr:uid="{00000000-0005-0000-0000-000088310000}"/>
    <cellStyle name="Normal 2 57 10 7 3" xfId="12698" xr:uid="{00000000-0005-0000-0000-000089310000}"/>
    <cellStyle name="Normal 2 57 10 8" xfId="12699" xr:uid="{00000000-0005-0000-0000-00008A310000}"/>
    <cellStyle name="Normal 2 57 10 8 2" xfId="12700" xr:uid="{00000000-0005-0000-0000-00008B310000}"/>
    <cellStyle name="Normal 2 57 10 8 3" xfId="12701" xr:uid="{00000000-0005-0000-0000-00008C310000}"/>
    <cellStyle name="Normal 2 57 10 9" xfId="12702" xr:uid="{00000000-0005-0000-0000-00008D310000}"/>
    <cellStyle name="Normal 2 57 10 9 2" xfId="12703" xr:uid="{00000000-0005-0000-0000-00008E310000}"/>
    <cellStyle name="Normal 2 57 10 9 3" xfId="12704" xr:uid="{00000000-0005-0000-0000-00008F310000}"/>
    <cellStyle name="Normal 2 57 11" xfId="12705" xr:uid="{00000000-0005-0000-0000-000090310000}"/>
    <cellStyle name="Normal 2 57 11 2" xfId="12706" xr:uid="{00000000-0005-0000-0000-000091310000}"/>
    <cellStyle name="Normal 2 57 11 3" xfId="12707" xr:uid="{00000000-0005-0000-0000-000092310000}"/>
    <cellStyle name="Normal 2 57 12" xfId="12708" xr:uid="{00000000-0005-0000-0000-000093310000}"/>
    <cellStyle name="Normal 2 57 12 2" xfId="12709" xr:uid="{00000000-0005-0000-0000-000094310000}"/>
    <cellStyle name="Normal 2 57 12 3" xfId="12710" xr:uid="{00000000-0005-0000-0000-000095310000}"/>
    <cellStyle name="Normal 2 57 13" xfId="12711" xr:uid="{00000000-0005-0000-0000-000096310000}"/>
    <cellStyle name="Normal 2 57 13 2" xfId="12712" xr:uid="{00000000-0005-0000-0000-000097310000}"/>
    <cellStyle name="Normal 2 57 13 3" xfId="12713" xr:uid="{00000000-0005-0000-0000-000098310000}"/>
    <cellStyle name="Normal 2 57 14" xfId="12714" xr:uid="{00000000-0005-0000-0000-000099310000}"/>
    <cellStyle name="Normal 2 57 14 2" xfId="12715" xr:uid="{00000000-0005-0000-0000-00009A310000}"/>
    <cellStyle name="Normal 2 57 14 3" xfId="12716" xr:uid="{00000000-0005-0000-0000-00009B310000}"/>
    <cellStyle name="Normal 2 57 15" xfId="12717" xr:uid="{00000000-0005-0000-0000-00009C310000}"/>
    <cellStyle name="Normal 2 57 15 2" xfId="12718" xr:uid="{00000000-0005-0000-0000-00009D310000}"/>
    <cellStyle name="Normal 2 57 15 3" xfId="12719" xr:uid="{00000000-0005-0000-0000-00009E310000}"/>
    <cellStyle name="Normal 2 57 16" xfId="12720" xr:uid="{00000000-0005-0000-0000-00009F310000}"/>
    <cellStyle name="Normal 2 57 16 2" xfId="12721" xr:uid="{00000000-0005-0000-0000-0000A0310000}"/>
    <cellStyle name="Normal 2 57 16 3" xfId="12722" xr:uid="{00000000-0005-0000-0000-0000A1310000}"/>
    <cellStyle name="Normal 2 57 17" xfId="12723" xr:uid="{00000000-0005-0000-0000-0000A2310000}"/>
    <cellStyle name="Normal 2 57 17 2" xfId="12724" xr:uid="{00000000-0005-0000-0000-0000A3310000}"/>
    <cellStyle name="Normal 2 57 17 3" xfId="12725" xr:uid="{00000000-0005-0000-0000-0000A4310000}"/>
    <cellStyle name="Normal 2 57 18" xfId="12726" xr:uid="{00000000-0005-0000-0000-0000A5310000}"/>
    <cellStyle name="Normal 2 57 18 2" xfId="12727" xr:uid="{00000000-0005-0000-0000-0000A6310000}"/>
    <cellStyle name="Normal 2 57 18 3" xfId="12728" xr:uid="{00000000-0005-0000-0000-0000A7310000}"/>
    <cellStyle name="Normal 2 57 19" xfId="12729" xr:uid="{00000000-0005-0000-0000-0000A8310000}"/>
    <cellStyle name="Normal 2 57 19 2" xfId="12730" xr:uid="{00000000-0005-0000-0000-0000A9310000}"/>
    <cellStyle name="Normal 2 57 19 3" xfId="12731" xr:uid="{00000000-0005-0000-0000-0000AA310000}"/>
    <cellStyle name="Normal 2 57 2" xfId="12732" xr:uid="{00000000-0005-0000-0000-0000AB310000}"/>
    <cellStyle name="Normal 2 57 2 10" xfId="12733" xr:uid="{00000000-0005-0000-0000-0000AC310000}"/>
    <cellStyle name="Normal 2 57 2 10 2" xfId="12734" xr:uid="{00000000-0005-0000-0000-0000AD310000}"/>
    <cellStyle name="Normal 2 57 2 10 3" xfId="12735" xr:uid="{00000000-0005-0000-0000-0000AE310000}"/>
    <cellStyle name="Normal 2 57 2 11" xfId="12736" xr:uid="{00000000-0005-0000-0000-0000AF310000}"/>
    <cellStyle name="Normal 2 57 2 11 2" xfId="12737" xr:uid="{00000000-0005-0000-0000-0000B0310000}"/>
    <cellStyle name="Normal 2 57 2 11 3" xfId="12738" xr:uid="{00000000-0005-0000-0000-0000B1310000}"/>
    <cellStyle name="Normal 2 57 2 12" xfId="12739" xr:uid="{00000000-0005-0000-0000-0000B2310000}"/>
    <cellStyle name="Normal 2 57 2 12 2" xfId="12740" xr:uid="{00000000-0005-0000-0000-0000B3310000}"/>
    <cellStyle name="Normal 2 57 2 12 3" xfId="12741" xr:uid="{00000000-0005-0000-0000-0000B4310000}"/>
    <cellStyle name="Normal 2 57 2 13" xfId="12742" xr:uid="{00000000-0005-0000-0000-0000B5310000}"/>
    <cellStyle name="Normal 2 57 2 13 2" xfId="12743" xr:uid="{00000000-0005-0000-0000-0000B6310000}"/>
    <cellStyle name="Normal 2 57 2 13 3" xfId="12744" xr:uid="{00000000-0005-0000-0000-0000B7310000}"/>
    <cellStyle name="Normal 2 57 2 14" xfId="12745" xr:uid="{00000000-0005-0000-0000-0000B8310000}"/>
    <cellStyle name="Normal 2 57 2 14 2" xfId="12746" xr:uid="{00000000-0005-0000-0000-0000B9310000}"/>
    <cellStyle name="Normal 2 57 2 14 3" xfId="12747" xr:uid="{00000000-0005-0000-0000-0000BA310000}"/>
    <cellStyle name="Normal 2 57 2 15" xfId="12748" xr:uid="{00000000-0005-0000-0000-0000BB310000}"/>
    <cellStyle name="Normal 2 57 2 15 2" xfId="12749" xr:uid="{00000000-0005-0000-0000-0000BC310000}"/>
    <cellStyle name="Normal 2 57 2 15 3" xfId="12750" xr:uid="{00000000-0005-0000-0000-0000BD310000}"/>
    <cellStyle name="Normal 2 57 2 16" xfId="12751" xr:uid="{00000000-0005-0000-0000-0000BE310000}"/>
    <cellStyle name="Normal 2 57 2 17" xfId="12752" xr:uid="{00000000-0005-0000-0000-0000BF310000}"/>
    <cellStyle name="Normal 2 57 2 2" xfId="12753" xr:uid="{00000000-0005-0000-0000-0000C0310000}"/>
    <cellStyle name="Normal 2 57 2 2 10" xfId="12754" xr:uid="{00000000-0005-0000-0000-0000C1310000}"/>
    <cellStyle name="Normal 2 57 2 2 10 2" xfId="12755" xr:uid="{00000000-0005-0000-0000-0000C2310000}"/>
    <cellStyle name="Normal 2 57 2 2 10 3" xfId="12756" xr:uid="{00000000-0005-0000-0000-0000C3310000}"/>
    <cellStyle name="Normal 2 57 2 2 11" xfId="12757" xr:uid="{00000000-0005-0000-0000-0000C4310000}"/>
    <cellStyle name="Normal 2 57 2 2 11 2" xfId="12758" xr:uid="{00000000-0005-0000-0000-0000C5310000}"/>
    <cellStyle name="Normal 2 57 2 2 11 3" xfId="12759" xr:uid="{00000000-0005-0000-0000-0000C6310000}"/>
    <cellStyle name="Normal 2 57 2 2 12" xfId="12760" xr:uid="{00000000-0005-0000-0000-0000C7310000}"/>
    <cellStyle name="Normal 2 57 2 2 12 2" xfId="12761" xr:uid="{00000000-0005-0000-0000-0000C8310000}"/>
    <cellStyle name="Normal 2 57 2 2 12 3" xfId="12762" xr:uid="{00000000-0005-0000-0000-0000C9310000}"/>
    <cellStyle name="Normal 2 57 2 2 13" xfId="12763" xr:uid="{00000000-0005-0000-0000-0000CA310000}"/>
    <cellStyle name="Normal 2 57 2 2 13 2" xfId="12764" xr:uid="{00000000-0005-0000-0000-0000CB310000}"/>
    <cellStyle name="Normal 2 57 2 2 13 3" xfId="12765" xr:uid="{00000000-0005-0000-0000-0000CC310000}"/>
    <cellStyle name="Normal 2 57 2 2 14" xfId="12766" xr:uid="{00000000-0005-0000-0000-0000CD310000}"/>
    <cellStyle name="Normal 2 57 2 2 14 2" xfId="12767" xr:uid="{00000000-0005-0000-0000-0000CE310000}"/>
    <cellStyle name="Normal 2 57 2 2 14 3" xfId="12768" xr:uid="{00000000-0005-0000-0000-0000CF310000}"/>
    <cellStyle name="Normal 2 57 2 2 15" xfId="12769" xr:uid="{00000000-0005-0000-0000-0000D0310000}"/>
    <cellStyle name="Normal 2 57 2 2 16" xfId="12770" xr:uid="{00000000-0005-0000-0000-0000D1310000}"/>
    <cellStyle name="Normal 2 57 2 2 2" xfId="12771" xr:uid="{00000000-0005-0000-0000-0000D2310000}"/>
    <cellStyle name="Normal 2 57 2 2 2 2" xfId="12772" xr:uid="{00000000-0005-0000-0000-0000D3310000}"/>
    <cellStyle name="Normal 2 57 2 2 2 3" xfId="12773" xr:uid="{00000000-0005-0000-0000-0000D4310000}"/>
    <cellStyle name="Normal 2 57 2 2 3" xfId="12774" xr:uid="{00000000-0005-0000-0000-0000D5310000}"/>
    <cellStyle name="Normal 2 57 2 2 3 2" xfId="12775" xr:uid="{00000000-0005-0000-0000-0000D6310000}"/>
    <cellStyle name="Normal 2 57 2 2 3 3" xfId="12776" xr:uid="{00000000-0005-0000-0000-0000D7310000}"/>
    <cellStyle name="Normal 2 57 2 2 4" xfId="12777" xr:uid="{00000000-0005-0000-0000-0000D8310000}"/>
    <cellStyle name="Normal 2 57 2 2 4 2" xfId="12778" xr:uid="{00000000-0005-0000-0000-0000D9310000}"/>
    <cellStyle name="Normal 2 57 2 2 4 3" xfId="12779" xr:uid="{00000000-0005-0000-0000-0000DA310000}"/>
    <cellStyle name="Normal 2 57 2 2 5" xfId="12780" xr:uid="{00000000-0005-0000-0000-0000DB310000}"/>
    <cellStyle name="Normal 2 57 2 2 5 2" xfId="12781" xr:uid="{00000000-0005-0000-0000-0000DC310000}"/>
    <cellStyle name="Normal 2 57 2 2 5 3" xfId="12782" xr:uid="{00000000-0005-0000-0000-0000DD310000}"/>
    <cellStyle name="Normal 2 57 2 2 6" xfId="12783" xr:uid="{00000000-0005-0000-0000-0000DE310000}"/>
    <cellStyle name="Normal 2 57 2 2 6 2" xfId="12784" xr:uid="{00000000-0005-0000-0000-0000DF310000}"/>
    <cellStyle name="Normal 2 57 2 2 6 3" xfId="12785" xr:uid="{00000000-0005-0000-0000-0000E0310000}"/>
    <cellStyle name="Normal 2 57 2 2 7" xfId="12786" xr:uid="{00000000-0005-0000-0000-0000E1310000}"/>
    <cellStyle name="Normal 2 57 2 2 7 2" xfId="12787" xr:uid="{00000000-0005-0000-0000-0000E2310000}"/>
    <cellStyle name="Normal 2 57 2 2 7 3" xfId="12788" xr:uid="{00000000-0005-0000-0000-0000E3310000}"/>
    <cellStyle name="Normal 2 57 2 2 8" xfId="12789" xr:uid="{00000000-0005-0000-0000-0000E4310000}"/>
    <cellStyle name="Normal 2 57 2 2 8 2" xfId="12790" xr:uid="{00000000-0005-0000-0000-0000E5310000}"/>
    <cellStyle name="Normal 2 57 2 2 8 3" xfId="12791" xr:uid="{00000000-0005-0000-0000-0000E6310000}"/>
    <cellStyle name="Normal 2 57 2 2 9" xfId="12792" xr:uid="{00000000-0005-0000-0000-0000E7310000}"/>
    <cellStyle name="Normal 2 57 2 2 9 2" xfId="12793" xr:uid="{00000000-0005-0000-0000-0000E8310000}"/>
    <cellStyle name="Normal 2 57 2 2 9 3" xfId="12794" xr:uid="{00000000-0005-0000-0000-0000E9310000}"/>
    <cellStyle name="Normal 2 57 2 3" xfId="12795" xr:uid="{00000000-0005-0000-0000-0000EA310000}"/>
    <cellStyle name="Normal 2 57 2 3 2" xfId="12796" xr:uid="{00000000-0005-0000-0000-0000EB310000}"/>
    <cellStyle name="Normal 2 57 2 3 3" xfId="12797" xr:uid="{00000000-0005-0000-0000-0000EC310000}"/>
    <cellStyle name="Normal 2 57 2 4" xfId="12798" xr:uid="{00000000-0005-0000-0000-0000ED310000}"/>
    <cellStyle name="Normal 2 57 2 4 2" xfId="12799" xr:uid="{00000000-0005-0000-0000-0000EE310000}"/>
    <cellStyle name="Normal 2 57 2 4 3" xfId="12800" xr:uid="{00000000-0005-0000-0000-0000EF310000}"/>
    <cellStyle name="Normal 2 57 2 5" xfId="12801" xr:uid="{00000000-0005-0000-0000-0000F0310000}"/>
    <cellStyle name="Normal 2 57 2 5 2" xfId="12802" xr:uid="{00000000-0005-0000-0000-0000F1310000}"/>
    <cellStyle name="Normal 2 57 2 5 3" xfId="12803" xr:uid="{00000000-0005-0000-0000-0000F2310000}"/>
    <cellStyle name="Normal 2 57 2 6" xfId="12804" xr:uid="{00000000-0005-0000-0000-0000F3310000}"/>
    <cellStyle name="Normal 2 57 2 6 2" xfId="12805" xr:uid="{00000000-0005-0000-0000-0000F4310000}"/>
    <cellStyle name="Normal 2 57 2 6 3" xfId="12806" xr:uid="{00000000-0005-0000-0000-0000F5310000}"/>
    <cellStyle name="Normal 2 57 2 7" xfId="12807" xr:uid="{00000000-0005-0000-0000-0000F6310000}"/>
    <cellStyle name="Normal 2 57 2 7 2" xfId="12808" xr:uid="{00000000-0005-0000-0000-0000F7310000}"/>
    <cellStyle name="Normal 2 57 2 7 3" xfId="12809" xr:uid="{00000000-0005-0000-0000-0000F8310000}"/>
    <cellStyle name="Normal 2 57 2 8" xfId="12810" xr:uid="{00000000-0005-0000-0000-0000F9310000}"/>
    <cellStyle name="Normal 2 57 2 8 2" xfId="12811" xr:uid="{00000000-0005-0000-0000-0000FA310000}"/>
    <cellStyle name="Normal 2 57 2 8 3" xfId="12812" xr:uid="{00000000-0005-0000-0000-0000FB310000}"/>
    <cellStyle name="Normal 2 57 2 9" xfId="12813" xr:uid="{00000000-0005-0000-0000-0000FC310000}"/>
    <cellStyle name="Normal 2 57 2 9 2" xfId="12814" xr:uid="{00000000-0005-0000-0000-0000FD310000}"/>
    <cellStyle name="Normal 2 57 2 9 3" xfId="12815" xr:uid="{00000000-0005-0000-0000-0000FE310000}"/>
    <cellStyle name="Normal 2 57 20" xfId="12816" xr:uid="{00000000-0005-0000-0000-0000FF310000}"/>
    <cellStyle name="Normal 2 57 20 2" xfId="12817" xr:uid="{00000000-0005-0000-0000-000000320000}"/>
    <cellStyle name="Normal 2 57 20 3" xfId="12818" xr:uid="{00000000-0005-0000-0000-000001320000}"/>
    <cellStyle name="Normal 2 57 21" xfId="12819" xr:uid="{00000000-0005-0000-0000-000002320000}"/>
    <cellStyle name="Normal 2 57 21 2" xfId="12820" xr:uid="{00000000-0005-0000-0000-000003320000}"/>
    <cellStyle name="Normal 2 57 21 3" xfId="12821" xr:uid="{00000000-0005-0000-0000-000004320000}"/>
    <cellStyle name="Normal 2 57 22" xfId="12822" xr:uid="{00000000-0005-0000-0000-000005320000}"/>
    <cellStyle name="Normal 2 57 22 2" xfId="12823" xr:uid="{00000000-0005-0000-0000-000006320000}"/>
    <cellStyle name="Normal 2 57 22 3" xfId="12824" xr:uid="{00000000-0005-0000-0000-000007320000}"/>
    <cellStyle name="Normal 2 57 23" xfId="12825" xr:uid="{00000000-0005-0000-0000-000008320000}"/>
    <cellStyle name="Normal 2 57 23 2" xfId="12826" xr:uid="{00000000-0005-0000-0000-000009320000}"/>
    <cellStyle name="Normal 2 57 23 3" xfId="12827" xr:uid="{00000000-0005-0000-0000-00000A320000}"/>
    <cellStyle name="Normal 2 57 24" xfId="12828" xr:uid="{00000000-0005-0000-0000-00000B320000}"/>
    <cellStyle name="Normal 2 57 25" xfId="12829" xr:uid="{00000000-0005-0000-0000-00000C320000}"/>
    <cellStyle name="Normal 2 57 3" xfId="12830" xr:uid="{00000000-0005-0000-0000-00000D320000}"/>
    <cellStyle name="Normal 2 57 3 10" xfId="12831" xr:uid="{00000000-0005-0000-0000-00000E320000}"/>
    <cellStyle name="Normal 2 57 3 10 2" xfId="12832" xr:uid="{00000000-0005-0000-0000-00000F320000}"/>
    <cellStyle name="Normal 2 57 3 10 3" xfId="12833" xr:uid="{00000000-0005-0000-0000-000010320000}"/>
    <cellStyle name="Normal 2 57 3 11" xfId="12834" xr:uid="{00000000-0005-0000-0000-000011320000}"/>
    <cellStyle name="Normal 2 57 3 11 2" xfId="12835" xr:uid="{00000000-0005-0000-0000-000012320000}"/>
    <cellStyle name="Normal 2 57 3 11 3" xfId="12836" xr:uid="{00000000-0005-0000-0000-000013320000}"/>
    <cellStyle name="Normal 2 57 3 12" xfId="12837" xr:uid="{00000000-0005-0000-0000-000014320000}"/>
    <cellStyle name="Normal 2 57 3 12 2" xfId="12838" xr:uid="{00000000-0005-0000-0000-000015320000}"/>
    <cellStyle name="Normal 2 57 3 12 3" xfId="12839" xr:uid="{00000000-0005-0000-0000-000016320000}"/>
    <cellStyle name="Normal 2 57 3 13" xfId="12840" xr:uid="{00000000-0005-0000-0000-000017320000}"/>
    <cellStyle name="Normal 2 57 3 13 2" xfId="12841" xr:uid="{00000000-0005-0000-0000-000018320000}"/>
    <cellStyle name="Normal 2 57 3 13 3" xfId="12842" xr:uid="{00000000-0005-0000-0000-000019320000}"/>
    <cellStyle name="Normal 2 57 3 14" xfId="12843" xr:uid="{00000000-0005-0000-0000-00001A320000}"/>
    <cellStyle name="Normal 2 57 3 14 2" xfId="12844" xr:uid="{00000000-0005-0000-0000-00001B320000}"/>
    <cellStyle name="Normal 2 57 3 14 3" xfId="12845" xr:uid="{00000000-0005-0000-0000-00001C320000}"/>
    <cellStyle name="Normal 2 57 3 15" xfId="12846" xr:uid="{00000000-0005-0000-0000-00001D320000}"/>
    <cellStyle name="Normal 2 57 3 15 2" xfId="12847" xr:uid="{00000000-0005-0000-0000-00001E320000}"/>
    <cellStyle name="Normal 2 57 3 15 3" xfId="12848" xr:uid="{00000000-0005-0000-0000-00001F320000}"/>
    <cellStyle name="Normal 2 57 3 16" xfId="12849" xr:uid="{00000000-0005-0000-0000-000020320000}"/>
    <cellStyle name="Normal 2 57 3 17" xfId="12850" xr:uid="{00000000-0005-0000-0000-000021320000}"/>
    <cellStyle name="Normal 2 57 3 2" xfId="12851" xr:uid="{00000000-0005-0000-0000-000022320000}"/>
    <cellStyle name="Normal 2 57 3 2 10" xfId="12852" xr:uid="{00000000-0005-0000-0000-000023320000}"/>
    <cellStyle name="Normal 2 57 3 2 10 2" xfId="12853" xr:uid="{00000000-0005-0000-0000-000024320000}"/>
    <cellStyle name="Normal 2 57 3 2 10 3" xfId="12854" xr:uid="{00000000-0005-0000-0000-000025320000}"/>
    <cellStyle name="Normal 2 57 3 2 11" xfId="12855" xr:uid="{00000000-0005-0000-0000-000026320000}"/>
    <cellStyle name="Normal 2 57 3 2 11 2" xfId="12856" xr:uid="{00000000-0005-0000-0000-000027320000}"/>
    <cellStyle name="Normal 2 57 3 2 11 3" xfId="12857" xr:uid="{00000000-0005-0000-0000-000028320000}"/>
    <cellStyle name="Normal 2 57 3 2 12" xfId="12858" xr:uid="{00000000-0005-0000-0000-000029320000}"/>
    <cellStyle name="Normal 2 57 3 2 12 2" xfId="12859" xr:uid="{00000000-0005-0000-0000-00002A320000}"/>
    <cellStyle name="Normal 2 57 3 2 12 3" xfId="12860" xr:uid="{00000000-0005-0000-0000-00002B320000}"/>
    <cellStyle name="Normal 2 57 3 2 13" xfId="12861" xr:uid="{00000000-0005-0000-0000-00002C320000}"/>
    <cellStyle name="Normal 2 57 3 2 13 2" xfId="12862" xr:uid="{00000000-0005-0000-0000-00002D320000}"/>
    <cellStyle name="Normal 2 57 3 2 13 3" xfId="12863" xr:uid="{00000000-0005-0000-0000-00002E320000}"/>
    <cellStyle name="Normal 2 57 3 2 14" xfId="12864" xr:uid="{00000000-0005-0000-0000-00002F320000}"/>
    <cellStyle name="Normal 2 57 3 2 14 2" xfId="12865" xr:uid="{00000000-0005-0000-0000-000030320000}"/>
    <cellStyle name="Normal 2 57 3 2 14 3" xfId="12866" xr:uid="{00000000-0005-0000-0000-000031320000}"/>
    <cellStyle name="Normal 2 57 3 2 15" xfId="12867" xr:uid="{00000000-0005-0000-0000-000032320000}"/>
    <cellStyle name="Normal 2 57 3 2 16" xfId="12868" xr:uid="{00000000-0005-0000-0000-000033320000}"/>
    <cellStyle name="Normal 2 57 3 2 2" xfId="12869" xr:uid="{00000000-0005-0000-0000-000034320000}"/>
    <cellStyle name="Normal 2 57 3 2 2 2" xfId="12870" xr:uid="{00000000-0005-0000-0000-000035320000}"/>
    <cellStyle name="Normal 2 57 3 2 2 3" xfId="12871" xr:uid="{00000000-0005-0000-0000-000036320000}"/>
    <cellStyle name="Normal 2 57 3 2 3" xfId="12872" xr:uid="{00000000-0005-0000-0000-000037320000}"/>
    <cellStyle name="Normal 2 57 3 2 3 2" xfId="12873" xr:uid="{00000000-0005-0000-0000-000038320000}"/>
    <cellStyle name="Normal 2 57 3 2 3 3" xfId="12874" xr:uid="{00000000-0005-0000-0000-000039320000}"/>
    <cellStyle name="Normal 2 57 3 2 4" xfId="12875" xr:uid="{00000000-0005-0000-0000-00003A320000}"/>
    <cellStyle name="Normal 2 57 3 2 4 2" xfId="12876" xr:uid="{00000000-0005-0000-0000-00003B320000}"/>
    <cellStyle name="Normal 2 57 3 2 4 3" xfId="12877" xr:uid="{00000000-0005-0000-0000-00003C320000}"/>
    <cellStyle name="Normal 2 57 3 2 5" xfId="12878" xr:uid="{00000000-0005-0000-0000-00003D320000}"/>
    <cellStyle name="Normal 2 57 3 2 5 2" xfId="12879" xr:uid="{00000000-0005-0000-0000-00003E320000}"/>
    <cellStyle name="Normal 2 57 3 2 5 3" xfId="12880" xr:uid="{00000000-0005-0000-0000-00003F320000}"/>
    <cellStyle name="Normal 2 57 3 2 6" xfId="12881" xr:uid="{00000000-0005-0000-0000-000040320000}"/>
    <cellStyle name="Normal 2 57 3 2 6 2" xfId="12882" xr:uid="{00000000-0005-0000-0000-000041320000}"/>
    <cellStyle name="Normal 2 57 3 2 6 3" xfId="12883" xr:uid="{00000000-0005-0000-0000-000042320000}"/>
    <cellStyle name="Normal 2 57 3 2 7" xfId="12884" xr:uid="{00000000-0005-0000-0000-000043320000}"/>
    <cellStyle name="Normal 2 57 3 2 7 2" xfId="12885" xr:uid="{00000000-0005-0000-0000-000044320000}"/>
    <cellStyle name="Normal 2 57 3 2 7 3" xfId="12886" xr:uid="{00000000-0005-0000-0000-000045320000}"/>
    <cellStyle name="Normal 2 57 3 2 8" xfId="12887" xr:uid="{00000000-0005-0000-0000-000046320000}"/>
    <cellStyle name="Normal 2 57 3 2 8 2" xfId="12888" xr:uid="{00000000-0005-0000-0000-000047320000}"/>
    <cellStyle name="Normal 2 57 3 2 8 3" xfId="12889" xr:uid="{00000000-0005-0000-0000-000048320000}"/>
    <cellStyle name="Normal 2 57 3 2 9" xfId="12890" xr:uid="{00000000-0005-0000-0000-000049320000}"/>
    <cellStyle name="Normal 2 57 3 2 9 2" xfId="12891" xr:uid="{00000000-0005-0000-0000-00004A320000}"/>
    <cellStyle name="Normal 2 57 3 2 9 3" xfId="12892" xr:uid="{00000000-0005-0000-0000-00004B320000}"/>
    <cellStyle name="Normal 2 57 3 3" xfId="12893" xr:uid="{00000000-0005-0000-0000-00004C320000}"/>
    <cellStyle name="Normal 2 57 3 3 2" xfId="12894" xr:uid="{00000000-0005-0000-0000-00004D320000}"/>
    <cellStyle name="Normal 2 57 3 3 3" xfId="12895" xr:uid="{00000000-0005-0000-0000-00004E320000}"/>
    <cellStyle name="Normal 2 57 3 4" xfId="12896" xr:uid="{00000000-0005-0000-0000-00004F320000}"/>
    <cellStyle name="Normal 2 57 3 4 2" xfId="12897" xr:uid="{00000000-0005-0000-0000-000050320000}"/>
    <cellStyle name="Normal 2 57 3 4 3" xfId="12898" xr:uid="{00000000-0005-0000-0000-000051320000}"/>
    <cellStyle name="Normal 2 57 3 5" xfId="12899" xr:uid="{00000000-0005-0000-0000-000052320000}"/>
    <cellStyle name="Normal 2 57 3 5 2" xfId="12900" xr:uid="{00000000-0005-0000-0000-000053320000}"/>
    <cellStyle name="Normal 2 57 3 5 3" xfId="12901" xr:uid="{00000000-0005-0000-0000-000054320000}"/>
    <cellStyle name="Normal 2 57 3 6" xfId="12902" xr:uid="{00000000-0005-0000-0000-000055320000}"/>
    <cellStyle name="Normal 2 57 3 6 2" xfId="12903" xr:uid="{00000000-0005-0000-0000-000056320000}"/>
    <cellStyle name="Normal 2 57 3 6 3" xfId="12904" xr:uid="{00000000-0005-0000-0000-000057320000}"/>
    <cellStyle name="Normal 2 57 3 7" xfId="12905" xr:uid="{00000000-0005-0000-0000-000058320000}"/>
    <cellStyle name="Normal 2 57 3 7 2" xfId="12906" xr:uid="{00000000-0005-0000-0000-000059320000}"/>
    <cellStyle name="Normal 2 57 3 7 3" xfId="12907" xr:uid="{00000000-0005-0000-0000-00005A320000}"/>
    <cellStyle name="Normal 2 57 3 8" xfId="12908" xr:uid="{00000000-0005-0000-0000-00005B320000}"/>
    <cellStyle name="Normal 2 57 3 8 2" xfId="12909" xr:uid="{00000000-0005-0000-0000-00005C320000}"/>
    <cellStyle name="Normal 2 57 3 8 3" xfId="12910" xr:uid="{00000000-0005-0000-0000-00005D320000}"/>
    <cellStyle name="Normal 2 57 3 9" xfId="12911" xr:uid="{00000000-0005-0000-0000-00005E320000}"/>
    <cellStyle name="Normal 2 57 3 9 2" xfId="12912" xr:uid="{00000000-0005-0000-0000-00005F320000}"/>
    <cellStyle name="Normal 2 57 3 9 3" xfId="12913" xr:uid="{00000000-0005-0000-0000-000060320000}"/>
    <cellStyle name="Normal 2 57 4" xfId="12914" xr:uid="{00000000-0005-0000-0000-000061320000}"/>
    <cellStyle name="Normal 2 57 4 10" xfId="12915" xr:uid="{00000000-0005-0000-0000-000062320000}"/>
    <cellStyle name="Normal 2 57 4 10 2" xfId="12916" xr:uid="{00000000-0005-0000-0000-000063320000}"/>
    <cellStyle name="Normal 2 57 4 10 3" xfId="12917" xr:uid="{00000000-0005-0000-0000-000064320000}"/>
    <cellStyle name="Normal 2 57 4 11" xfId="12918" xr:uid="{00000000-0005-0000-0000-000065320000}"/>
    <cellStyle name="Normal 2 57 4 11 2" xfId="12919" xr:uid="{00000000-0005-0000-0000-000066320000}"/>
    <cellStyle name="Normal 2 57 4 11 3" xfId="12920" xr:uid="{00000000-0005-0000-0000-000067320000}"/>
    <cellStyle name="Normal 2 57 4 12" xfId="12921" xr:uid="{00000000-0005-0000-0000-000068320000}"/>
    <cellStyle name="Normal 2 57 4 12 2" xfId="12922" xr:uid="{00000000-0005-0000-0000-000069320000}"/>
    <cellStyle name="Normal 2 57 4 12 3" xfId="12923" xr:uid="{00000000-0005-0000-0000-00006A320000}"/>
    <cellStyle name="Normal 2 57 4 13" xfId="12924" xr:uid="{00000000-0005-0000-0000-00006B320000}"/>
    <cellStyle name="Normal 2 57 4 13 2" xfId="12925" xr:uid="{00000000-0005-0000-0000-00006C320000}"/>
    <cellStyle name="Normal 2 57 4 13 3" xfId="12926" xr:uid="{00000000-0005-0000-0000-00006D320000}"/>
    <cellStyle name="Normal 2 57 4 14" xfId="12927" xr:uid="{00000000-0005-0000-0000-00006E320000}"/>
    <cellStyle name="Normal 2 57 4 14 2" xfId="12928" xr:uid="{00000000-0005-0000-0000-00006F320000}"/>
    <cellStyle name="Normal 2 57 4 14 3" xfId="12929" xr:uid="{00000000-0005-0000-0000-000070320000}"/>
    <cellStyle name="Normal 2 57 4 15" xfId="12930" xr:uid="{00000000-0005-0000-0000-000071320000}"/>
    <cellStyle name="Normal 2 57 4 15 2" xfId="12931" xr:uid="{00000000-0005-0000-0000-000072320000}"/>
    <cellStyle name="Normal 2 57 4 15 3" xfId="12932" xr:uid="{00000000-0005-0000-0000-000073320000}"/>
    <cellStyle name="Normal 2 57 4 16" xfId="12933" xr:uid="{00000000-0005-0000-0000-000074320000}"/>
    <cellStyle name="Normal 2 57 4 17" xfId="12934" xr:uid="{00000000-0005-0000-0000-000075320000}"/>
    <cellStyle name="Normal 2 57 4 2" xfId="12935" xr:uid="{00000000-0005-0000-0000-000076320000}"/>
    <cellStyle name="Normal 2 57 4 2 10" xfId="12936" xr:uid="{00000000-0005-0000-0000-000077320000}"/>
    <cellStyle name="Normal 2 57 4 2 10 2" xfId="12937" xr:uid="{00000000-0005-0000-0000-000078320000}"/>
    <cellStyle name="Normal 2 57 4 2 10 3" xfId="12938" xr:uid="{00000000-0005-0000-0000-000079320000}"/>
    <cellStyle name="Normal 2 57 4 2 11" xfId="12939" xr:uid="{00000000-0005-0000-0000-00007A320000}"/>
    <cellStyle name="Normal 2 57 4 2 11 2" xfId="12940" xr:uid="{00000000-0005-0000-0000-00007B320000}"/>
    <cellStyle name="Normal 2 57 4 2 11 3" xfId="12941" xr:uid="{00000000-0005-0000-0000-00007C320000}"/>
    <cellStyle name="Normal 2 57 4 2 12" xfId="12942" xr:uid="{00000000-0005-0000-0000-00007D320000}"/>
    <cellStyle name="Normal 2 57 4 2 12 2" xfId="12943" xr:uid="{00000000-0005-0000-0000-00007E320000}"/>
    <cellStyle name="Normal 2 57 4 2 12 3" xfId="12944" xr:uid="{00000000-0005-0000-0000-00007F320000}"/>
    <cellStyle name="Normal 2 57 4 2 13" xfId="12945" xr:uid="{00000000-0005-0000-0000-000080320000}"/>
    <cellStyle name="Normal 2 57 4 2 13 2" xfId="12946" xr:uid="{00000000-0005-0000-0000-000081320000}"/>
    <cellStyle name="Normal 2 57 4 2 13 3" xfId="12947" xr:uid="{00000000-0005-0000-0000-000082320000}"/>
    <cellStyle name="Normal 2 57 4 2 14" xfId="12948" xr:uid="{00000000-0005-0000-0000-000083320000}"/>
    <cellStyle name="Normal 2 57 4 2 14 2" xfId="12949" xr:uid="{00000000-0005-0000-0000-000084320000}"/>
    <cellStyle name="Normal 2 57 4 2 14 3" xfId="12950" xr:uid="{00000000-0005-0000-0000-000085320000}"/>
    <cellStyle name="Normal 2 57 4 2 15" xfId="12951" xr:uid="{00000000-0005-0000-0000-000086320000}"/>
    <cellStyle name="Normal 2 57 4 2 16" xfId="12952" xr:uid="{00000000-0005-0000-0000-000087320000}"/>
    <cellStyle name="Normal 2 57 4 2 2" xfId="12953" xr:uid="{00000000-0005-0000-0000-000088320000}"/>
    <cellStyle name="Normal 2 57 4 2 2 2" xfId="12954" xr:uid="{00000000-0005-0000-0000-000089320000}"/>
    <cellStyle name="Normal 2 57 4 2 2 3" xfId="12955" xr:uid="{00000000-0005-0000-0000-00008A320000}"/>
    <cellStyle name="Normal 2 57 4 2 3" xfId="12956" xr:uid="{00000000-0005-0000-0000-00008B320000}"/>
    <cellStyle name="Normal 2 57 4 2 3 2" xfId="12957" xr:uid="{00000000-0005-0000-0000-00008C320000}"/>
    <cellStyle name="Normal 2 57 4 2 3 3" xfId="12958" xr:uid="{00000000-0005-0000-0000-00008D320000}"/>
    <cellStyle name="Normal 2 57 4 2 4" xfId="12959" xr:uid="{00000000-0005-0000-0000-00008E320000}"/>
    <cellStyle name="Normal 2 57 4 2 4 2" xfId="12960" xr:uid="{00000000-0005-0000-0000-00008F320000}"/>
    <cellStyle name="Normal 2 57 4 2 4 3" xfId="12961" xr:uid="{00000000-0005-0000-0000-000090320000}"/>
    <cellStyle name="Normal 2 57 4 2 5" xfId="12962" xr:uid="{00000000-0005-0000-0000-000091320000}"/>
    <cellStyle name="Normal 2 57 4 2 5 2" xfId="12963" xr:uid="{00000000-0005-0000-0000-000092320000}"/>
    <cellStyle name="Normal 2 57 4 2 5 3" xfId="12964" xr:uid="{00000000-0005-0000-0000-000093320000}"/>
    <cellStyle name="Normal 2 57 4 2 6" xfId="12965" xr:uid="{00000000-0005-0000-0000-000094320000}"/>
    <cellStyle name="Normal 2 57 4 2 6 2" xfId="12966" xr:uid="{00000000-0005-0000-0000-000095320000}"/>
    <cellStyle name="Normal 2 57 4 2 6 3" xfId="12967" xr:uid="{00000000-0005-0000-0000-000096320000}"/>
    <cellStyle name="Normal 2 57 4 2 7" xfId="12968" xr:uid="{00000000-0005-0000-0000-000097320000}"/>
    <cellStyle name="Normal 2 57 4 2 7 2" xfId="12969" xr:uid="{00000000-0005-0000-0000-000098320000}"/>
    <cellStyle name="Normal 2 57 4 2 7 3" xfId="12970" xr:uid="{00000000-0005-0000-0000-000099320000}"/>
    <cellStyle name="Normal 2 57 4 2 8" xfId="12971" xr:uid="{00000000-0005-0000-0000-00009A320000}"/>
    <cellStyle name="Normal 2 57 4 2 8 2" xfId="12972" xr:uid="{00000000-0005-0000-0000-00009B320000}"/>
    <cellStyle name="Normal 2 57 4 2 8 3" xfId="12973" xr:uid="{00000000-0005-0000-0000-00009C320000}"/>
    <cellStyle name="Normal 2 57 4 2 9" xfId="12974" xr:uid="{00000000-0005-0000-0000-00009D320000}"/>
    <cellStyle name="Normal 2 57 4 2 9 2" xfId="12975" xr:uid="{00000000-0005-0000-0000-00009E320000}"/>
    <cellStyle name="Normal 2 57 4 2 9 3" xfId="12976" xr:uid="{00000000-0005-0000-0000-00009F320000}"/>
    <cellStyle name="Normal 2 57 4 3" xfId="12977" xr:uid="{00000000-0005-0000-0000-0000A0320000}"/>
    <cellStyle name="Normal 2 57 4 3 2" xfId="12978" xr:uid="{00000000-0005-0000-0000-0000A1320000}"/>
    <cellStyle name="Normal 2 57 4 3 3" xfId="12979" xr:uid="{00000000-0005-0000-0000-0000A2320000}"/>
    <cellStyle name="Normal 2 57 4 4" xfId="12980" xr:uid="{00000000-0005-0000-0000-0000A3320000}"/>
    <cellStyle name="Normal 2 57 4 4 2" xfId="12981" xr:uid="{00000000-0005-0000-0000-0000A4320000}"/>
    <cellStyle name="Normal 2 57 4 4 3" xfId="12982" xr:uid="{00000000-0005-0000-0000-0000A5320000}"/>
    <cellStyle name="Normal 2 57 4 5" xfId="12983" xr:uid="{00000000-0005-0000-0000-0000A6320000}"/>
    <cellStyle name="Normal 2 57 4 5 2" xfId="12984" xr:uid="{00000000-0005-0000-0000-0000A7320000}"/>
    <cellStyle name="Normal 2 57 4 5 3" xfId="12985" xr:uid="{00000000-0005-0000-0000-0000A8320000}"/>
    <cellStyle name="Normal 2 57 4 6" xfId="12986" xr:uid="{00000000-0005-0000-0000-0000A9320000}"/>
    <cellStyle name="Normal 2 57 4 6 2" xfId="12987" xr:uid="{00000000-0005-0000-0000-0000AA320000}"/>
    <cellStyle name="Normal 2 57 4 6 3" xfId="12988" xr:uid="{00000000-0005-0000-0000-0000AB320000}"/>
    <cellStyle name="Normal 2 57 4 7" xfId="12989" xr:uid="{00000000-0005-0000-0000-0000AC320000}"/>
    <cellStyle name="Normal 2 57 4 7 2" xfId="12990" xr:uid="{00000000-0005-0000-0000-0000AD320000}"/>
    <cellStyle name="Normal 2 57 4 7 3" xfId="12991" xr:uid="{00000000-0005-0000-0000-0000AE320000}"/>
    <cellStyle name="Normal 2 57 4 8" xfId="12992" xr:uid="{00000000-0005-0000-0000-0000AF320000}"/>
    <cellStyle name="Normal 2 57 4 8 2" xfId="12993" xr:uid="{00000000-0005-0000-0000-0000B0320000}"/>
    <cellStyle name="Normal 2 57 4 8 3" xfId="12994" xr:uid="{00000000-0005-0000-0000-0000B1320000}"/>
    <cellStyle name="Normal 2 57 4 9" xfId="12995" xr:uid="{00000000-0005-0000-0000-0000B2320000}"/>
    <cellStyle name="Normal 2 57 4 9 2" xfId="12996" xr:uid="{00000000-0005-0000-0000-0000B3320000}"/>
    <cellStyle name="Normal 2 57 4 9 3" xfId="12997" xr:uid="{00000000-0005-0000-0000-0000B4320000}"/>
    <cellStyle name="Normal 2 57 5" xfId="12998" xr:uid="{00000000-0005-0000-0000-0000B5320000}"/>
    <cellStyle name="Normal 2 57 5 10" xfId="12999" xr:uid="{00000000-0005-0000-0000-0000B6320000}"/>
    <cellStyle name="Normal 2 57 5 10 2" xfId="13000" xr:uid="{00000000-0005-0000-0000-0000B7320000}"/>
    <cellStyle name="Normal 2 57 5 10 3" xfId="13001" xr:uid="{00000000-0005-0000-0000-0000B8320000}"/>
    <cellStyle name="Normal 2 57 5 11" xfId="13002" xr:uid="{00000000-0005-0000-0000-0000B9320000}"/>
    <cellStyle name="Normal 2 57 5 11 2" xfId="13003" xr:uid="{00000000-0005-0000-0000-0000BA320000}"/>
    <cellStyle name="Normal 2 57 5 11 3" xfId="13004" xr:uid="{00000000-0005-0000-0000-0000BB320000}"/>
    <cellStyle name="Normal 2 57 5 12" xfId="13005" xr:uid="{00000000-0005-0000-0000-0000BC320000}"/>
    <cellStyle name="Normal 2 57 5 12 2" xfId="13006" xr:uid="{00000000-0005-0000-0000-0000BD320000}"/>
    <cellStyle name="Normal 2 57 5 12 3" xfId="13007" xr:uid="{00000000-0005-0000-0000-0000BE320000}"/>
    <cellStyle name="Normal 2 57 5 13" xfId="13008" xr:uid="{00000000-0005-0000-0000-0000BF320000}"/>
    <cellStyle name="Normal 2 57 5 13 2" xfId="13009" xr:uid="{00000000-0005-0000-0000-0000C0320000}"/>
    <cellStyle name="Normal 2 57 5 13 3" xfId="13010" xr:uid="{00000000-0005-0000-0000-0000C1320000}"/>
    <cellStyle name="Normal 2 57 5 14" xfId="13011" xr:uid="{00000000-0005-0000-0000-0000C2320000}"/>
    <cellStyle name="Normal 2 57 5 14 2" xfId="13012" xr:uid="{00000000-0005-0000-0000-0000C3320000}"/>
    <cellStyle name="Normal 2 57 5 14 3" xfId="13013" xr:uid="{00000000-0005-0000-0000-0000C4320000}"/>
    <cellStyle name="Normal 2 57 5 15" xfId="13014" xr:uid="{00000000-0005-0000-0000-0000C5320000}"/>
    <cellStyle name="Normal 2 57 5 16" xfId="13015" xr:uid="{00000000-0005-0000-0000-0000C6320000}"/>
    <cellStyle name="Normal 2 57 5 2" xfId="13016" xr:uid="{00000000-0005-0000-0000-0000C7320000}"/>
    <cellStyle name="Normal 2 57 5 2 2" xfId="13017" xr:uid="{00000000-0005-0000-0000-0000C8320000}"/>
    <cellStyle name="Normal 2 57 5 2 3" xfId="13018" xr:uid="{00000000-0005-0000-0000-0000C9320000}"/>
    <cellStyle name="Normal 2 57 5 3" xfId="13019" xr:uid="{00000000-0005-0000-0000-0000CA320000}"/>
    <cellStyle name="Normal 2 57 5 3 2" xfId="13020" xr:uid="{00000000-0005-0000-0000-0000CB320000}"/>
    <cellStyle name="Normal 2 57 5 3 3" xfId="13021" xr:uid="{00000000-0005-0000-0000-0000CC320000}"/>
    <cellStyle name="Normal 2 57 5 4" xfId="13022" xr:uid="{00000000-0005-0000-0000-0000CD320000}"/>
    <cellStyle name="Normal 2 57 5 4 2" xfId="13023" xr:uid="{00000000-0005-0000-0000-0000CE320000}"/>
    <cellStyle name="Normal 2 57 5 4 3" xfId="13024" xr:uid="{00000000-0005-0000-0000-0000CF320000}"/>
    <cellStyle name="Normal 2 57 5 5" xfId="13025" xr:uid="{00000000-0005-0000-0000-0000D0320000}"/>
    <cellStyle name="Normal 2 57 5 5 2" xfId="13026" xr:uid="{00000000-0005-0000-0000-0000D1320000}"/>
    <cellStyle name="Normal 2 57 5 5 3" xfId="13027" xr:uid="{00000000-0005-0000-0000-0000D2320000}"/>
    <cellStyle name="Normal 2 57 5 6" xfId="13028" xr:uid="{00000000-0005-0000-0000-0000D3320000}"/>
    <cellStyle name="Normal 2 57 5 6 2" xfId="13029" xr:uid="{00000000-0005-0000-0000-0000D4320000}"/>
    <cellStyle name="Normal 2 57 5 6 3" xfId="13030" xr:uid="{00000000-0005-0000-0000-0000D5320000}"/>
    <cellStyle name="Normal 2 57 5 7" xfId="13031" xr:uid="{00000000-0005-0000-0000-0000D6320000}"/>
    <cellStyle name="Normal 2 57 5 7 2" xfId="13032" xr:uid="{00000000-0005-0000-0000-0000D7320000}"/>
    <cellStyle name="Normal 2 57 5 7 3" xfId="13033" xr:uid="{00000000-0005-0000-0000-0000D8320000}"/>
    <cellStyle name="Normal 2 57 5 8" xfId="13034" xr:uid="{00000000-0005-0000-0000-0000D9320000}"/>
    <cellStyle name="Normal 2 57 5 8 2" xfId="13035" xr:uid="{00000000-0005-0000-0000-0000DA320000}"/>
    <cellStyle name="Normal 2 57 5 8 3" xfId="13036" xr:uid="{00000000-0005-0000-0000-0000DB320000}"/>
    <cellStyle name="Normal 2 57 5 9" xfId="13037" xr:uid="{00000000-0005-0000-0000-0000DC320000}"/>
    <cellStyle name="Normal 2 57 5 9 2" xfId="13038" xr:uid="{00000000-0005-0000-0000-0000DD320000}"/>
    <cellStyle name="Normal 2 57 5 9 3" xfId="13039" xr:uid="{00000000-0005-0000-0000-0000DE320000}"/>
    <cellStyle name="Normal 2 57 6" xfId="13040" xr:uid="{00000000-0005-0000-0000-0000DF320000}"/>
    <cellStyle name="Normal 2 57 6 10" xfId="13041" xr:uid="{00000000-0005-0000-0000-0000E0320000}"/>
    <cellStyle name="Normal 2 57 6 10 2" xfId="13042" xr:uid="{00000000-0005-0000-0000-0000E1320000}"/>
    <cellStyle name="Normal 2 57 6 10 3" xfId="13043" xr:uid="{00000000-0005-0000-0000-0000E2320000}"/>
    <cellStyle name="Normal 2 57 6 11" xfId="13044" xr:uid="{00000000-0005-0000-0000-0000E3320000}"/>
    <cellStyle name="Normal 2 57 6 11 2" xfId="13045" xr:uid="{00000000-0005-0000-0000-0000E4320000}"/>
    <cellStyle name="Normal 2 57 6 11 3" xfId="13046" xr:uid="{00000000-0005-0000-0000-0000E5320000}"/>
    <cellStyle name="Normal 2 57 6 12" xfId="13047" xr:uid="{00000000-0005-0000-0000-0000E6320000}"/>
    <cellStyle name="Normal 2 57 6 12 2" xfId="13048" xr:uid="{00000000-0005-0000-0000-0000E7320000}"/>
    <cellStyle name="Normal 2 57 6 12 3" xfId="13049" xr:uid="{00000000-0005-0000-0000-0000E8320000}"/>
    <cellStyle name="Normal 2 57 6 13" xfId="13050" xr:uid="{00000000-0005-0000-0000-0000E9320000}"/>
    <cellStyle name="Normal 2 57 6 13 2" xfId="13051" xr:uid="{00000000-0005-0000-0000-0000EA320000}"/>
    <cellStyle name="Normal 2 57 6 13 3" xfId="13052" xr:uid="{00000000-0005-0000-0000-0000EB320000}"/>
    <cellStyle name="Normal 2 57 6 14" xfId="13053" xr:uid="{00000000-0005-0000-0000-0000EC320000}"/>
    <cellStyle name="Normal 2 57 6 14 2" xfId="13054" xr:uid="{00000000-0005-0000-0000-0000ED320000}"/>
    <cellStyle name="Normal 2 57 6 14 3" xfId="13055" xr:uid="{00000000-0005-0000-0000-0000EE320000}"/>
    <cellStyle name="Normal 2 57 6 15" xfId="13056" xr:uid="{00000000-0005-0000-0000-0000EF320000}"/>
    <cellStyle name="Normal 2 57 6 16" xfId="13057" xr:uid="{00000000-0005-0000-0000-0000F0320000}"/>
    <cellStyle name="Normal 2 57 6 2" xfId="13058" xr:uid="{00000000-0005-0000-0000-0000F1320000}"/>
    <cellStyle name="Normal 2 57 6 2 2" xfId="13059" xr:uid="{00000000-0005-0000-0000-0000F2320000}"/>
    <cellStyle name="Normal 2 57 6 2 3" xfId="13060" xr:uid="{00000000-0005-0000-0000-0000F3320000}"/>
    <cellStyle name="Normal 2 57 6 3" xfId="13061" xr:uid="{00000000-0005-0000-0000-0000F4320000}"/>
    <cellStyle name="Normal 2 57 6 3 2" xfId="13062" xr:uid="{00000000-0005-0000-0000-0000F5320000}"/>
    <cellStyle name="Normal 2 57 6 3 3" xfId="13063" xr:uid="{00000000-0005-0000-0000-0000F6320000}"/>
    <cellStyle name="Normal 2 57 6 4" xfId="13064" xr:uid="{00000000-0005-0000-0000-0000F7320000}"/>
    <cellStyle name="Normal 2 57 6 4 2" xfId="13065" xr:uid="{00000000-0005-0000-0000-0000F8320000}"/>
    <cellStyle name="Normal 2 57 6 4 3" xfId="13066" xr:uid="{00000000-0005-0000-0000-0000F9320000}"/>
    <cellStyle name="Normal 2 57 6 5" xfId="13067" xr:uid="{00000000-0005-0000-0000-0000FA320000}"/>
    <cellStyle name="Normal 2 57 6 5 2" xfId="13068" xr:uid="{00000000-0005-0000-0000-0000FB320000}"/>
    <cellStyle name="Normal 2 57 6 5 3" xfId="13069" xr:uid="{00000000-0005-0000-0000-0000FC320000}"/>
    <cellStyle name="Normal 2 57 6 6" xfId="13070" xr:uid="{00000000-0005-0000-0000-0000FD320000}"/>
    <cellStyle name="Normal 2 57 6 6 2" xfId="13071" xr:uid="{00000000-0005-0000-0000-0000FE320000}"/>
    <cellStyle name="Normal 2 57 6 6 3" xfId="13072" xr:uid="{00000000-0005-0000-0000-0000FF320000}"/>
    <cellStyle name="Normal 2 57 6 7" xfId="13073" xr:uid="{00000000-0005-0000-0000-000000330000}"/>
    <cellStyle name="Normal 2 57 6 7 2" xfId="13074" xr:uid="{00000000-0005-0000-0000-000001330000}"/>
    <cellStyle name="Normal 2 57 6 7 3" xfId="13075" xr:uid="{00000000-0005-0000-0000-000002330000}"/>
    <cellStyle name="Normal 2 57 6 8" xfId="13076" xr:uid="{00000000-0005-0000-0000-000003330000}"/>
    <cellStyle name="Normal 2 57 6 8 2" xfId="13077" xr:uid="{00000000-0005-0000-0000-000004330000}"/>
    <cellStyle name="Normal 2 57 6 8 3" xfId="13078" xr:uid="{00000000-0005-0000-0000-000005330000}"/>
    <cellStyle name="Normal 2 57 6 9" xfId="13079" xr:uid="{00000000-0005-0000-0000-000006330000}"/>
    <cellStyle name="Normal 2 57 6 9 2" xfId="13080" xr:uid="{00000000-0005-0000-0000-000007330000}"/>
    <cellStyle name="Normal 2 57 6 9 3" xfId="13081" xr:uid="{00000000-0005-0000-0000-000008330000}"/>
    <cellStyle name="Normal 2 57 7" xfId="13082" xr:uid="{00000000-0005-0000-0000-000009330000}"/>
    <cellStyle name="Normal 2 57 7 10" xfId="13083" xr:uid="{00000000-0005-0000-0000-00000A330000}"/>
    <cellStyle name="Normal 2 57 7 10 2" xfId="13084" xr:uid="{00000000-0005-0000-0000-00000B330000}"/>
    <cellStyle name="Normal 2 57 7 10 3" xfId="13085" xr:uid="{00000000-0005-0000-0000-00000C330000}"/>
    <cellStyle name="Normal 2 57 7 11" xfId="13086" xr:uid="{00000000-0005-0000-0000-00000D330000}"/>
    <cellStyle name="Normal 2 57 7 11 2" xfId="13087" xr:uid="{00000000-0005-0000-0000-00000E330000}"/>
    <cellStyle name="Normal 2 57 7 11 3" xfId="13088" xr:uid="{00000000-0005-0000-0000-00000F330000}"/>
    <cellStyle name="Normal 2 57 7 12" xfId="13089" xr:uid="{00000000-0005-0000-0000-000010330000}"/>
    <cellStyle name="Normal 2 57 7 12 2" xfId="13090" xr:uid="{00000000-0005-0000-0000-000011330000}"/>
    <cellStyle name="Normal 2 57 7 12 3" xfId="13091" xr:uid="{00000000-0005-0000-0000-000012330000}"/>
    <cellStyle name="Normal 2 57 7 13" xfId="13092" xr:uid="{00000000-0005-0000-0000-000013330000}"/>
    <cellStyle name="Normal 2 57 7 13 2" xfId="13093" xr:uid="{00000000-0005-0000-0000-000014330000}"/>
    <cellStyle name="Normal 2 57 7 13 3" xfId="13094" xr:uid="{00000000-0005-0000-0000-000015330000}"/>
    <cellStyle name="Normal 2 57 7 14" xfId="13095" xr:uid="{00000000-0005-0000-0000-000016330000}"/>
    <cellStyle name="Normal 2 57 7 14 2" xfId="13096" xr:uid="{00000000-0005-0000-0000-000017330000}"/>
    <cellStyle name="Normal 2 57 7 14 3" xfId="13097" xr:uid="{00000000-0005-0000-0000-000018330000}"/>
    <cellStyle name="Normal 2 57 7 15" xfId="13098" xr:uid="{00000000-0005-0000-0000-000019330000}"/>
    <cellStyle name="Normal 2 57 7 16" xfId="13099" xr:uid="{00000000-0005-0000-0000-00001A330000}"/>
    <cellStyle name="Normal 2 57 7 2" xfId="13100" xr:uid="{00000000-0005-0000-0000-00001B330000}"/>
    <cellStyle name="Normal 2 57 7 2 2" xfId="13101" xr:uid="{00000000-0005-0000-0000-00001C330000}"/>
    <cellStyle name="Normal 2 57 7 2 3" xfId="13102" xr:uid="{00000000-0005-0000-0000-00001D330000}"/>
    <cellStyle name="Normal 2 57 7 3" xfId="13103" xr:uid="{00000000-0005-0000-0000-00001E330000}"/>
    <cellStyle name="Normal 2 57 7 3 2" xfId="13104" xr:uid="{00000000-0005-0000-0000-00001F330000}"/>
    <cellStyle name="Normal 2 57 7 3 3" xfId="13105" xr:uid="{00000000-0005-0000-0000-000020330000}"/>
    <cellStyle name="Normal 2 57 7 4" xfId="13106" xr:uid="{00000000-0005-0000-0000-000021330000}"/>
    <cellStyle name="Normal 2 57 7 4 2" xfId="13107" xr:uid="{00000000-0005-0000-0000-000022330000}"/>
    <cellStyle name="Normal 2 57 7 4 3" xfId="13108" xr:uid="{00000000-0005-0000-0000-000023330000}"/>
    <cellStyle name="Normal 2 57 7 5" xfId="13109" xr:uid="{00000000-0005-0000-0000-000024330000}"/>
    <cellStyle name="Normal 2 57 7 5 2" xfId="13110" xr:uid="{00000000-0005-0000-0000-000025330000}"/>
    <cellStyle name="Normal 2 57 7 5 3" xfId="13111" xr:uid="{00000000-0005-0000-0000-000026330000}"/>
    <cellStyle name="Normal 2 57 7 6" xfId="13112" xr:uid="{00000000-0005-0000-0000-000027330000}"/>
    <cellStyle name="Normal 2 57 7 6 2" xfId="13113" xr:uid="{00000000-0005-0000-0000-000028330000}"/>
    <cellStyle name="Normal 2 57 7 6 3" xfId="13114" xr:uid="{00000000-0005-0000-0000-000029330000}"/>
    <cellStyle name="Normal 2 57 7 7" xfId="13115" xr:uid="{00000000-0005-0000-0000-00002A330000}"/>
    <cellStyle name="Normal 2 57 7 7 2" xfId="13116" xr:uid="{00000000-0005-0000-0000-00002B330000}"/>
    <cellStyle name="Normal 2 57 7 7 3" xfId="13117" xr:uid="{00000000-0005-0000-0000-00002C330000}"/>
    <cellStyle name="Normal 2 57 7 8" xfId="13118" xr:uid="{00000000-0005-0000-0000-00002D330000}"/>
    <cellStyle name="Normal 2 57 7 8 2" xfId="13119" xr:uid="{00000000-0005-0000-0000-00002E330000}"/>
    <cellStyle name="Normal 2 57 7 8 3" xfId="13120" xr:uid="{00000000-0005-0000-0000-00002F330000}"/>
    <cellStyle name="Normal 2 57 7 9" xfId="13121" xr:uid="{00000000-0005-0000-0000-000030330000}"/>
    <cellStyle name="Normal 2 57 7 9 2" xfId="13122" xr:uid="{00000000-0005-0000-0000-000031330000}"/>
    <cellStyle name="Normal 2 57 7 9 3" xfId="13123" xr:uid="{00000000-0005-0000-0000-000032330000}"/>
    <cellStyle name="Normal 2 57 8" xfId="13124" xr:uid="{00000000-0005-0000-0000-000033330000}"/>
    <cellStyle name="Normal 2 57 8 10" xfId="13125" xr:uid="{00000000-0005-0000-0000-000034330000}"/>
    <cellStyle name="Normal 2 57 8 10 2" xfId="13126" xr:uid="{00000000-0005-0000-0000-000035330000}"/>
    <cellStyle name="Normal 2 57 8 10 3" xfId="13127" xr:uid="{00000000-0005-0000-0000-000036330000}"/>
    <cellStyle name="Normal 2 57 8 11" xfId="13128" xr:uid="{00000000-0005-0000-0000-000037330000}"/>
    <cellStyle name="Normal 2 57 8 11 2" xfId="13129" xr:uid="{00000000-0005-0000-0000-000038330000}"/>
    <cellStyle name="Normal 2 57 8 11 3" xfId="13130" xr:uid="{00000000-0005-0000-0000-000039330000}"/>
    <cellStyle name="Normal 2 57 8 12" xfId="13131" xr:uid="{00000000-0005-0000-0000-00003A330000}"/>
    <cellStyle name="Normal 2 57 8 12 2" xfId="13132" xr:uid="{00000000-0005-0000-0000-00003B330000}"/>
    <cellStyle name="Normal 2 57 8 12 3" xfId="13133" xr:uid="{00000000-0005-0000-0000-00003C330000}"/>
    <cellStyle name="Normal 2 57 8 13" xfId="13134" xr:uid="{00000000-0005-0000-0000-00003D330000}"/>
    <cellStyle name="Normal 2 57 8 13 2" xfId="13135" xr:uid="{00000000-0005-0000-0000-00003E330000}"/>
    <cellStyle name="Normal 2 57 8 13 3" xfId="13136" xr:uid="{00000000-0005-0000-0000-00003F330000}"/>
    <cellStyle name="Normal 2 57 8 14" xfId="13137" xr:uid="{00000000-0005-0000-0000-000040330000}"/>
    <cellStyle name="Normal 2 57 8 14 2" xfId="13138" xr:uid="{00000000-0005-0000-0000-000041330000}"/>
    <cellStyle name="Normal 2 57 8 14 3" xfId="13139" xr:uid="{00000000-0005-0000-0000-000042330000}"/>
    <cellStyle name="Normal 2 57 8 15" xfId="13140" xr:uid="{00000000-0005-0000-0000-000043330000}"/>
    <cellStyle name="Normal 2 57 8 16" xfId="13141" xr:uid="{00000000-0005-0000-0000-000044330000}"/>
    <cellStyle name="Normal 2 57 8 2" xfId="13142" xr:uid="{00000000-0005-0000-0000-000045330000}"/>
    <cellStyle name="Normal 2 57 8 2 2" xfId="13143" xr:uid="{00000000-0005-0000-0000-000046330000}"/>
    <cellStyle name="Normal 2 57 8 2 3" xfId="13144" xr:uid="{00000000-0005-0000-0000-000047330000}"/>
    <cellStyle name="Normal 2 57 8 3" xfId="13145" xr:uid="{00000000-0005-0000-0000-000048330000}"/>
    <cellStyle name="Normal 2 57 8 3 2" xfId="13146" xr:uid="{00000000-0005-0000-0000-000049330000}"/>
    <cellStyle name="Normal 2 57 8 3 3" xfId="13147" xr:uid="{00000000-0005-0000-0000-00004A330000}"/>
    <cellStyle name="Normal 2 57 8 4" xfId="13148" xr:uid="{00000000-0005-0000-0000-00004B330000}"/>
    <cellStyle name="Normal 2 57 8 4 2" xfId="13149" xr:uid="{00000000-0005-0000-0000-00004C330000}"/>
    <cellStyle name="Normal 2 57 8 4 3" xfId="13150" xr:uid="{00000000-0005-0000-0000-00004D330000}"/>
    <cellStyle name="Normal 2 57 8 5" xfId="13151" xr:uid="{00000000-0005-0000-0000-00004E330000}"/>
    <cellStyle name="Normal 2 57 8 5 2" xfId="13152" xr:uid="{00000000-0005-0000-0000-00004F330000}"/>
    <cellStyle name="Normal 2 57 8 5 3" xfId="13153" xr:uid="{00000000-0005-0000-0000-000050330000}"/>
    <cellStyle name="Normal 2 57 8 6" xfId="13154" xr:uid="{00000000-0005-0000-0000-000051330000}"/>
    <cellStyle name="Normal 2 57 8 6 2" xfId="13155" xr:uid="{00000000-0005-0000-0000-000052330000}"/>
    <cellStyle name="Normal 2 57 8 6 3" xfId="13156" xr:uid="{00000000-0005-0000-0000-000053330000}"/>
    <cellStyle name="Normal 2 57 8 7" xfId="13157" xr:uid="{00000000-0005-0000-0000-000054330000}"/>
    <cellStyle name="Normal 2 57 8 7 2" xfId="13158" xr:uid="{00000000-0005-0000-0000-000055330000}"/>
    <cellStyle name="Normal 2 57 8 7 3" xfId="13159" xr:uid="{00000000-0005-0000-0000-000056330000}"/>
    <cellStyle name="Normal 2 57 8 8" xfId="13160" xr:uid="{00000000-0005-0000-0000-000057330000}"/>
    <cellStyle name="Normal 2 57 8 8 2" xfId="13161" xr:uid="{00000000-0005-0000-0000-000058330000}"/>
    <cellStyle name="Normal 2 57 8 8 3" xfId="13162" xr:uid="{00000000-0005-0000-0000-000059330000}"/>
    <cellStyle name="Normal 2 57 8 9" xfId="13163" xr:uid="{00000000-0005-0000-0000-00005A330000}"/>
    <cellStyle name="Normal 2 57 8 9 2" xfId="13164" xr:uid="{00000000-0005-0000-0000-00005B330000}"/>
    <cellStyle name="Normal 2 57 8 9 3" xfId="13165" xr:uid="{00000000-0005-0000-0000-00005C330000}"/>
    <cellStyle name="Normal 2 57 9" xfId="13166" xr:uid="{00000000-0005-0000-0000-00005D330000}"/>
    <cellStyle name="Normal 2 57 9 10" xfId="13167" xr:uid="{00000000-0005-0000-0000-00005E330000}"/>
    <cellStyle name="Normal 2 57 9 10 2" xfId="13168" xr:uid="{00000000-0005-0000-0000-00005F330000}"/>
    <cellStyle name="Normal 2 57 9 10 3" xfId="13169" xr:uid="{00000000-0005-0000-0000-000060330000}"/>
    <cellStyle name="Normal 2 57 9 11" xfId="13170" xr:uid="{00000000-0005-0000-0000-000061330000}"/>
    <cellStyle name="Normal 2 57 9 11 2" xfId="13171" xr:uid="{00000000-0005-0000-0000-000062330000}"/>
    <cellStyle name="Normal 2 57 9 11 3" xfId="13172" xr:uid="{00000000-0005-0000-0000-000063330000}"/>
    <cellStyle name="Normal 2 57 9 12" xfId="13173" xr:uid="{00000000-0005-0000-0000-000064330000}"/>
    <cellStyle name="Normal 2 57 9 12 2" xfId="13174" xr:uid="{00000000-0005-0000-0000-000065330000}"/>
    <cellStyle name="Normal 2 57 9 12 3" xfId="13175" xr:uid="{00000000-0005-0000-0000-000066330000}"/>
    <cellStyle name="Normal 2 57 9 13" xfId="13176" xr:uid="{00000000-0005-0000-0000-000067330000}"/>
    <cellStyle name="Normal 2 57 9 13 2" xfId="13177" xr:uid="{00000000-0005-0000-0000-000068330000}"/>
    <cellStyle name="Normal 2 57 9 13 3" xfId="13178" xr:uid="{00000000-0005-0000-0000-000069330000}"/>
    <cellStyle name="Normal 2 57 9 14" xfId="13179" xr:uid="{00000000-0005-0000-0000-00006A330000}"/>
    <cellStyle name="Normal 2 57 9 14 2" xfId="13180" xr:uid="{00000000-0005-0000-0000-00006B330000}"/>
    <cellStyle name="Normal 2 57 9 14 3" xfId="13181" xr:uid="{00000000-0005-0000-0000-00006C330000}"/>
    <cellStyle name="Normal 2 57 9 15" xfId="13182" xr:uid="{00000000-0005-0000-0000-00006D330000}"/>
    <cellStyle name="Normal 2 57 9 16" xfId="13183" xr:uid="{00000000-0005-0000-0000-00006E330000}"/>
    <cellStyle name="Normal 2 57 9 2" xfId="13184" xr:uid="{00000000-0005-0000-0000-00006F330000}"/>
    <cellStyle name="Normal 2 57 9 2 2" xfId="13185" xr:uid="{00000000-0005-0000-0000-000070330000}"/>
    <cellStyle name="Normal 2 57 9 2 3" xfId="13186" xr:uid="{00000000-0005-0000-0000-000071330000}"/>
    <cellStyle name="Normal 2 57 9 3" xfId="13187" xr:uid="{00000000-0005-0000-0000-000072330000}"/>
    <cellStyle name="Normal 2 57 9 3 2" xfId="13188" xr:uid="{00000000-0005-0000-0000-000073330000}"/>
    <cellStyle name="Normal 2 57 9 3 3" xfId="13189" xr:uid="{00000000-0005-0000-0000-000074330000}"/>
    <cellStyle name="Normal 2 57 9 4" xfId="13190" xr:uid="{00000000-0005-0000-0000-000075330000}"/>
    <cellStyle name="Normal 2 57 9 4 2" xfId="13191" xr:uid="{00000000-0005-0000-0000-000076330000}"/>
    <cellStyle name="Normal 2 57 9 4 3" xfId="13192" xr:uid="{00000000-0005-0000-0000-000077330000}"/>
    <cellStyle name="Normal 2 57 9 5" xfId="13193" xr:uid="{00000000-0005-0000-0000-000078330000}"/>
    <cellStyle name="Normal 2 57 9 5 2" xfId="13194" xr:uid="{00000000-0005-0000-0000-000079330000}"/>
    <cellStyle name="Normal 2 57 9 5 3" xfId="13195" xr:uid="{00000000-0005-0000-0000-00007A330000}"/>
    <cellStyle name="Normal 2 57 9 6" xfId="13196" xr:uid="{00000000-0005-0000-0000-00007B330000}"/>
    <cellStyle name="Normal 2 57 9 6 2" xfId="13197" xr:uid="{00000000-0005-0000-0000-00007C330000}"/>
    <cellStyle name="Normal 2 57 9 6 3" xfId="13198" xr:uid="{00000000-0005-0000-0000-00007D330000}"/>
    <cellStyle name="Normal 2 57 9 7" xfId="13199" xr:uid="{00000000-0005-0000-0000-00007E330000}"/>
    <cellStyle name="Normal 2 57 9 7 2" xfId="13200" xr:uid="{00000000-0005-0000-0000-00007F330000}"/>
    <cellStyle name="Normal 2 57 9 7 3" xfId="13201" xr:uid="{00000000-0005-0000-0000-000080330000}"/>
    <cellStyle name="Normal 2 57 9 8" xfId="13202" xr:uid="{00000000-0005-0000-0000-000081330000}"/>
    <cellStyle name="Normal 2 57 9 8 2" xfId="13203" xr:uid="{00000000-0005-0000-0000-000082330000}"/>
    <cellStyle name="Normal 2 57 9 8 3" xfId="13204" xr:uid="{00000000-0005-0000-0000-000083330000}"/>
    <cellStyle name="Normal 2 57 9 9" xfId="13205" xr:uid="{00000000-0005-0000-0000-000084330000}"/>
    <cellStyle name="Normal 2 57 9 9 2" xfId="13206" xr:uid="{00000000-0005-0000-0000-000085330000}"/>
    <cellStyle name="Normal 2 57 9 9 3" xfId="13207" xr:uid="{00000000-0005-0000-0000-000086330000}"/>
    <cellStyle name="Normal 2 58" xfId="13208" xr:uid="{00000000-0005-0000-0000-000087330000}"/>
    <cellStyle name="Normal 2 58 10" xfId="13209" xr:uid="{00000000-0005-0000-0000-000088330000}"/>
    <cellStyle name="Normal 2 58 10 10" xfId="13210" xr:uid="{00000000-0005-0000-0000-000089330000}"/>
    <cellStyle name="Normal 2 58 10 10 2" xfId="13211" xr:uid="{00000000-0005-0000-0000-00008A330000}"/>
    <cellStyle name="Normal 2 58 10 10 3" xfId="13212" xr:uid="{00000000-0005-0000-0000-00008B330000}"/>
    <cellStyle name="Normal 2 58 10 11" xfId="13213" xr:uid="{00000000-0005-0000-0000-00008C330000}"/>
    <cellStyle name="Normal 2 58 10 11 2" xfId="13214" xr:uid="{00000000-0005-0000-0000-00008D330000}"/>
    <cellStyle name="Normal 2 58 10 11 3" xfId="13215" xr:uid="{00000000-0005-0000-0000-00008E330000}"/>
    <cellStyle name="Normal 2 58 10 12" xfId="13216" xr:uid="{00000000-0005-0000-0000-00008F330000}"/>
    <cellStyle name="Normal 2 58 10 12 2" xfId="13217" xr:uid="{00000000-0005-0000-0000-000090330000}"/>
    <cellStyle name="Normal 2 58 10 12 3" xfId="13218" xr:uid="{00000000-0005-0000-0000-000091330000}"/>
    <cellStyle name="Normal 2 58 10 13" xfId="13219" xr:uid="{00000000-0005-0000-0000-000092330000}"/>
    <cellStyle name="Normal 2 58 10 13 2" xfId="13220" xr:uid="{00000000-0005-0000-0000-000093330000}"/>
    <cellStyle name="Normal 2 58 10 13 3" xfId="13221" xr:uid="{00000000-0005-0000-0000-000094330000}"/>
    <cellStyle name="Normal 2 58 10 14" xfId="13222" xr:uid="{00000000-0005-0000-0000-000095330000}"/>
    <cellStyle name="Normal 2 58 10 14 2" xfId="13223" xr:uid="{00000000-0005-0000-0000-000096330000}"/>
    <cellStyle name="Normal 2 58 10 14 3" xfId="13224" xr:uid="{00000000-0005-0000-0000-000097330000}"/>
    <cellStyle name="Normal 2 58 10 15" xfId="13225" xr:uid="{00000000-0005-0000-0000-000098330000}"/>
    <cellStyle name="Normal 2 58 10 16" xfId="13226" xr:uid="{00000000-0005-0000-0000-000099330000}"/>
    <cellStyle name="Normal 2 58 10 2" xfId="13227" xr:uid="{00000000-0005-0000-0000-00009A330000}"/>
    <cellStyle name="Normal 2 58 10 2 2" xfId="13228" xr:uid="{00000000-0005-0000-0000-00009B330000}"/>
    <cellStyle name="Normal 2 58 10 2 3" xfId="13229" xr:uid="{00000000-0005-0000-0000-00009C330000}"/>
    <cellStyle name="Normal 2 58 10 3" xfId="13230" xr:uid="{00000000-0005-0000-0000-00009D330000}"/>
    <cellStyle name="Normal 2 58 10 3 2" xfId="13231" xr:uid="{00000000-0005-0000-0000-00009E330000}"/>
    <cellStyle name="Normal 2 58 10 3 3" xfId="13232" xr:uid="{00000000-0005-0000-0000-00009F330000}"/>
    <cellStyle name="Normal 2 58 10 4" xfId="13233" xr:uid="{00000000-0005-0000-0000-0000A0330000}"/>
    <cellStyle name="Normal 2 58 10 4 2" xfId="13234" xr:uid="{00000000-0005-0000-0000-0000A1330000}"/>
    <cellStyle name="Normal 2 58 10 4 3" xfId="13235" xr:uid="{00000000-0005-0000-0000-0000A2330000}"/>
    <cellStyle name="Normal 2 58 10 5" xfId="13236" xr:uid="{00000000-0005-0000-0000-0000A3330000}"/>
    <cellStyle name="Normal 2 58 10 5 2" xfId="13237" xr:uid="{00000000-0005-0000-0000-0000A4330000}"/>
    <cellStyle name="Normal 2 58 10 5 3" xfId="13238" xr:uid="{00000000-0005-0000-0000-0000A5330000}"/>
    <cellStyle name="Normal 2 58 10 6" xfId="13239" xr:uid="{00000000-0005-0000-0000-0000A6330000}"/>
    <cellStyle name="Normal 2 58 10 6 2" xfId="13240" xr:uid="{00000000-0005-0000-0000-0000A7330000}"/>
    <cellStyle name="Normal 2 58 10 6 3" xfId="13241" xr:uid="{00000000-0005-0000-0000-0000A8330000}"/>
    <cellStyle name="Normal 2 58 10 7" xfId="13242" xr:uid="{00000000-0005-0000-0000-0000A9330000}"/>
    <cellStyle name="Normal 2 58 10 7 2" xfId="13243" xr:uid="{00000000-0005-0000-0000-0000AA330000}"/>
    <cellStyle name="Normal 2 58 10 7 3" xfId="13244" xr:uid="{00000000-0005-0000-0000-0000AB330000}"/>
    <cellStyle name="Normal 2 58 10 8" xfId="13245" xr:uid="{00000000-0005-0000-0000-0000AC330000}"/>
    <cellStyle name="Normal 2 58 10 8 2" xfId="13246" xr:uid="{00000000-0005-0000-0000-0000AD330000}"/>
    <cellStyle name="Normal 2 58 10 8 3" xfId="13247" xr:uid="{00000000-0005-0000-0000-0000AE330000}"/>
    <cellStyle name="Normal 2 58 10 9" xfId="13248" xr:uid="{00000000-0005-0000-0000-0000AF330000}"/>
    <cellStyle name="Normal 2 58 10 9 2" xfId="13249" xr:uid="{00000000-0005-0000-0000-0000B0330000}"/>
    <cellStyle name="Normal 2 58 10 9 3" xfId="13250" xr:uid="{00000000-0005-0000-0000-0000B1330000}"/>
    <cellStyle name="Normal 2 58 11" xfId="13251" xr:uid="{00000000-0005-0000-0000-0000B2330000}"/>
    <cellStyle name="Normal 2 58 11 2" xfId="13252" xr:uid="{00000000-0005-0000-0000-0000B3330000}"/>
    <cellStyle name="Normal 2 58 11 3" xfId="13253" xr:uid="{00000000-0005-0000-0000-0000B4330000}"/>
    <cellStyle name="Normal 2 58 12" xfId="13254" xr:uid="{00000000-0005-0000-0000-0000B5330000}"/>
    <cellStyle name="Normal 2 58 12 2" xfId="13255" xr:uid="{00000000-0005-0000-0000-0000B6330000}"/>
    <cellStyle name="Normal 2 58 12 3" xfId="13256" xr:uid="{00000000-0005-0000-0000-0000B7330000}"/>
    <cellStyle name="Normal 2 58 13" xfId="13257" xr:uid="{00000000-0005-0000-0000-0000B8330000}"/>
    <cellStyle name="Normal 2 58 13 2" xfId="13258" xr:uid="{00000000-0005-0000-0000-0000B9330000}"/>
    <cellStyle name="Normal 2 58 13 3" xfId="13259" xr:uid="{00000000-0005-0000-0000-0000BA330000}"/>
    <cellStyle name="Normal 2 58 14" xfId="13260" xr:uid="{00000000-0005-0000-0000-0000BB330000}"/>
    <cellStyle name="Normal 2 58 14 2" xfId="13261" xr:uid="{00000000-0005-0000-0000-0000BC330000}"/>
    <cellStyle name="Normal 2 58 14 3" xfId="13262" xr:uid="{00000000-0005-0000-0000-0000BD330000}"/>
    <cellStyle name="Normal 2 58 15" xfId="13263" xr:uid="{00000000-0005-0000-0000-0000BE330000}"/>
    <cellStyle name="Normal 2 58 15 2" xfId="13264" xr:uid="{00000000-0005-0000-0000-0000BF330000}"/>
    <cellStyle name="Normal 2 58 15 3" xfId="13265" xr:uid="{00000000-0005-0000-0000-0000C0330000}"/>
    <cellStyle name="Normal 2 58 16" xfId="13266" xr:uid="{00000000-0005-0000-0000-0000C1330000}"/>
    <cellStyle name="Normal 2 58 16 2" xfId="13267" xr:uid="{00000000-0005-0000-0000-0000C2330000}"/>
    <cellStyle name="Normal 2 58 16 3" xfId="13268" xr:uid="{00000000-0005-0000-0000-0000C3330000}"/>
    <cellStyle name="Normal 2 58 17" xfId="13269" xr:uid="{00000000-0005-0000-0000-0000C4330000}"/>
    <cellStyle name="Normal 2 58 17 2" xfId="13270" xr:uid="{00000000-0005-0000-0000-0000C5330000}"/>
    <cellStyle name="Normal 2 58 17 3" xfId="13271" xr:uid="{00000000-0005-0000-0000-0000C6330000}"/>
    <cellStyle name="Normal 2 58 18" xfId="13272" xr:uid="{00000000-0005-0000-0000-0000C7330000}"/>
    <cellStyle name="Normal 2 58 18 2" xfId="13273" xr:uid="{00000000-0005-0000-0000-0000C8330000}"/>
    <cellStyle name="Normal 2 58 18 3" xfId="13274" xr:uid="{00000000-0005-0000-0000-0000C9330000}"/>
    <cellStyle name="Normal 2 58 19" xfId="13275" xr:uid="{00000000-0005-0000-0000-0000CA330000}"/>
    <cellStyle name="Normal 2 58 19 2" xfId="13276" xr:uid="{00000000-0005-0000-0000-0000CB330000}"/>
    <cellStyle name="Normal 2 58 19 3" xfId="13277" xr:uid="{00000000-0005-0000-0000-0000CC330000}"/>
    <cellStyle name="Normal 2 58 2" xfId="13278" xr:uid="{00000000-0005-0000-0000-0000CD330000}"/>
    <cellStyle name="Normal 2 58 2 10" xfId="13279" xr:uid="{00000000-0005-0000-0000-0000CE330000}"/>
    <cellStyle name="Normal 2 58 2 10 2" xfId="13280" xr:uid="{00000000-0005-0000-0000-0000CF330000}"/>
    <cellStyle name="Normal 2 58 2 10 3" xfId="13281" xr:uid="{00000000-0005-0000-0000-0000D0330000}"/>
    <cellStyle name="Normal 2 58 2 11" xfId="13282" xr:uid="{00000000-0005-0000-0000-0000D1330000}"/>
    <cellStyle name="Normal 2 58 2 11 2" xfId="13283" xr:uid="{00000000-0005-0000-0000-0000D2330000}"/>
    <cellStyle name="Normal 2 58 2 11 3" xfId="13284" xr:uid="{00000000-0005-0000-0000-0000D3330000}"/>
    <cellStyle name="Normal 2 58 2 12" xfId="13285" xr:uid="{00000000-0005-0000-0000-0000D4330000}"/>
    <cellStyle name="Normal 2 58 2 12 2" xfId="13286" xr:uid="{00000000-0005-0000-0000-0000D5330000}"/>
    <cellStyle name="Normal 2 58 2 12 3" xfId="13287" xr:uid="{00000000-0005-0000-0000-0000D6330000}"/>
    <cellStyle name="Normal 2 58 2 13" xfId="13288" xr:uid="{00000000-0005-0000-0000-0000D7330000}"/>
    <cellStyle name="Normal 2 58 2 13 2" xfId="13289" xr:uid="{00000000-0005-0000-0000-0000D8330000}"/>
    <cellStyle name="Normal 2 58 2 13 3" xfId="13290" xr:uid="{00000000-0005-0000-0000-0000D9330000}"/>
    <cellStyle name="Normal 2 58 2 14" xfId="13291" xr:uid="{00000000-0005-0000-0000-0000DA330000}"/>
    <cellStyle name="Normal 2 58 2 14 2" xfId="13292" xr:uid="{00000000-0005-0000-0000-0000DB330000}"/>
    <cellStyle name="Normal 2 58 2 14 3" xfId="13293" xr:uid="{00000000-0005-0000-0000-0000DC330000}"/>
    <cellStyle name="Normal 2 58 2 15" xfId="13294" xr:uid="{00000000-0005-0000-0000-0000DD330000}"/>
    <cellStyle name="Normal 2 58 2 15 2" xfId="13295" xr:uid="{00000000-0005-0000-0000-0000DE330000}"/>
    <cellStyle name="Normal 2 58 2 15 3" xfId="13296" xr:uid="{00000000-0005-0000-0000-0000DF330000}"/>
    <cellStyle name="Normal 2 58 2 16" xfId="13297" xr:uid="{00000000-0005-0000-0000-0000E0330000}"/>
    <cellStyle name="Normal 2 58 2 17" xfId="13298" xr:uid="{00000000-0005-0000-0000-0000E1330000}"/>
    <cellStyle name="Normal 2 58 2 2" xfId="13299" xr:uid="{00000000-0005-0000-0000-0000E2330000}"/>
    <cellStyle name="Normal 2 58 2 2 10" xfId="13300" xr:uid="{00000000-0005-0000-0000-0000E3330000}"/>
    <cellStyle name="Normal 2 58 2 2 10 2" xfId="13301" xr:uid="{00000000-0005-0000-0000-0000E4330000}"/>
    <cellStyle name="Normal 2 58 2 2 10 3" xfId="13302" xr:uid="{00000000-0005-0000-0000-0000E5330000}"/>
    <cellStyle name="Normal 2 58 2 2 11" xfId="13303" xr:uid="{00000000-0005-0000-0000-0000E6330000}"/>
    <cellStyle name="Normal 2 58 2 2 11 2" xfId="13304" xr:uid="{00000000-0005-0000-0000-0000E7330000}"/>
    <cellStyle name="Normal 2 58 2 2 11 3" xfId="13305" xr:uid="{00000000-0005-0000-0000-0000E8330000}"/>
    <cellStyle name="Normal 2 58 2 2 12" xfId="13306" xr:uid="{00000000-0005-0000-0000-0000E9330000}"/>
    <cellStyle name="Normal 2 58 2 2 12 2" xfId="13307" xr:uid="{00000000-0005-0000-0000-0000EA330000}"/>
    <cellStyle name="Normal 2 58 2 2 12 3" xfId="13308" xr:uid="{00000000-0005-0000-0000-0000EB330000}"/>
    <cellStyle name="Normal 2 58 2 2 13" xfId="13309" xr:uid="{00000000-0005-0000-0000-0000EC330000}"/>
    <cellStyle name="Normal 2 58 2 2 13 2" xfId="13310" xr:uid="{00000000-0005-0000-0000-0000ED330000}"/>
    <cellStyle name="Normal 2 58 2 2 13 3" xfId="13311" xr:uid="{00000000-0005-0000-0000-0000EE330000}"/>
    <cellStyle name="Normal 2 58 2 2 14" xfId="13312" xr:uid="{00000000-0005-0000-0000-0000EF330000}"/>
    <cellStyle name="Normal 2 58 2 2 14 2" xfId="13313" xr:uid="{00000000-0005-0000-0000-0000F0330000}"/>
    <cellStyle name="Normal 2 58 2 2 14 3" xfId="13314" xr:uid="{00000000-0005-0000-0000-0000F1330000}"/>
    <cellStyle name="Normal 2 58 2 2 15" xfId="13315" xr:uid="{00000000-0005-0000-0000-0000F2330000}"/>
    <cellStyle name="Normal 2 58 2 2 16" xfId="13316" xr:uid="{00000000-0005-0000-0000-0000F3330000}"/>
    <cellStyle name="Normal 2 58 2 2 2" xfId="13317" xr:uid="{00000000-0005-0000-0000-0000F4330000}"/>
    <cellStyle name="Normal 2 58 2 2 2 2" xfId="13318" xr:uid="{00000000-0005-0000-0000-0000F5330000}"/>
    <cellStyle name="Normal 2 58 2 2 2 3" xfId="13319" xr:uid="{00000000-0005-0000-0000-0000F6330000}"/>
    <cellStyle name="Normal 2 58 2 2 3" xfId="13320" xr:uid="{00000000-0005-0000-0000-0000F7330000}"/>
    <cellStyle name="Normal 2 58 2 2 3 2" xfId="13321" xr:uid="{00000000-0005-0000-0000-0000F8330000}"/>
    <cellStyle name="Normal 2 58 2 2 3 3" xfId="13322" xr:uid="{00000000-0005-0000-0000-0000F9330000}"/>
    <cellStyle name="Normal 2 58 2 2 4" xfId="13323" xr:uid="{00000000-0005-0000-0000-0000FA330000}"/>
    <cellStyle name="Normal 2 58 2 2 4 2" xfId="13324" xr:uid="{00000000-0005-0000-0000-0000FB330000}"/>
    <cellStyle name="Normal 2 58 2 2 4 3" xfId="13325" xr:uid="{00000000-0005-0000-0000-0000FC330000}"/>
    <cellStyle name="Normal 2 58 2 2 5" xfId="13326" xr:uid="{00000000-0005-0000-0000-0000FD330000}"/>
    <cellStyle name="Normal 2 58 2 2 5 2" xfId="13327" xr:uid="{00000000-0005-0000-0000-0000FE330000}"/>
    <cellStyle name="Normal 2 58 2 2 5 3" xfId="13328" xr:uid="{00000000-0005-0000-0000-0000FF330000}"/>
    <cellStyle name="Normal 2 58 2 2 6" xfId="13329" xr:uid="{00000000-0005-0000-0000-000000340000}"/>
    <cellStyle name="Normal 2 58 2 2 6 2" xfId="13330" xr:uid="{00000000-0005-0000-0000-000001340000}"/>
    <cellStyle name="Normal 2 58 2 2 6 3" xfId="13331" xr:uid="{00000000-0005-0000-0000-000002340000}"/>
    <cellStyle name="Normal 2 58 2 2 7" xfId="13332" xr:uid="{00000000-0005-0000-0000-000003340000}"/>
    <cellStyle name="Normal 2 58 2 2 7 2" xfId="13333" xr:uid="{00000000-0005-0000-0000-000004340000}"/>
    <cellStyle name="Normal 2 58 2 2 7 3" xfId="13334" xr:uid="{00000000-0005-0000-0000-000005340000}"/>
    <cellStyle name="Normal 2 58 2 2 8" xfId="13335" xr:uid="{00000000-0005-0000-0000-000006340000}"/>
    <cellStyle name="Normal 2 58 2 2 8 2" xfId="13336" xr:uid="{00000000-0005-0000-0000-000007340000}"/>
    <cellStyle name="Normal 2 58 2 2 8 3" xfId="13337" xr:uid="{00000000-0005-0000-0000-000008340000}"/>
    <cellStyle name="Normal 2 58 2 2 9" xfId="13338" xr:uid="{00000000-0005-0000-0000-000009340000}"/>
    <cellStyle name="Normal 2 58 2 2 9 2" xfId="13339" xr:uid="{00000000-0005-0000-0000-00000A340000}"/>
    <cellStyle name="Normal 2 58 2 2 9 3" xfId="13340" xr:uid="{00000000-0005-0000-0000-00000B340000}"/>
    <cellStyle name="Normal 2 58 2 3" xfId="13341" xr:uid="{00000000-0005-0000-0000-00000C340000}"/>
    <cellStyle name="Normal 2 58 2 3 2" xfId="13342" xr:uid="{00000000-0005-0000-0000-00000D340000}"/>
    <cellStyle name="Normal 2 58 2 3 3" xfId="13343" xr:uid="{00000000-0005-0000-0000-00000E340000}"/>
    <cellStyle name="Normal 2 58 2 4" xfId="13344" xr:uid="{00000000-0005-0000-0000-00000F340000}"/>
    <cellStyle name="Normal 2 58 2 4 2" xfId="13345" xr:uid="{00000000-0005-0000-0000-000010340000}"/>
    <cellStyle name="Normal 2 58 2 4 3" xfId="13346" xr:uid="{00000000-0005-0000-0000-000011340000}"/>
    <cellStyle name="Normal 2 58 2 5" xfId="13347" xr:uid="{00000000-0005-0000-0000-000012340000}"/>
    <cellStyle name="Normal 2 58 2 5 2" xfId="13348" xr:uid="{00000000-0005-0000-0000-000013340000}"/>
    <cellStyle name="Normal 2 58 2 5 3" xfId="13349" xr:uid="{00000000-0005-0000-0000-000014340000}"/>
    <cellStyle name="Normal 2 58 2 6" xfId="13350" xr:uid="{00000000-0005-0000-0000-000015340000}"/>
    <cellStyle name="Normal 2 58 2 6 2" xfId="13351" xr:uid="{00000000-0005-0000-0000-000016340000}"/>
    <cellStyle name="Normal 2 58 2 6 3" xfId="13352" xr:uid="{00000000-0005-0000-0000-000017340000}"/>
    <cellStyle name="Normal 2 58 2 7" xfId="13353" xr:uid="{00000000-0005-0000-0000-000018340000}"/>
    <cellStyle name="Normal 2 58 2 7 2" xfId="13354" xr:uid="{00000000-0005-0000-0000-000019340000}"/>
    <cellStyle name="Normal 2 58 2 7 3" xfId="13355" xr:uid="{00000000-0005-0000-0000-00001A340000}"/>
    <cellStyle name="Normal 2 58 2 8" xfId="13356" xr:uid="{00000000-0005-0000-0000-00001B340000}"/>
    <cellStyle name="Normal 2 58 2 8 2" xfId="13357" xr:uid="{00000000-0005-0000-0000-00001C340000}"/>
    <cellStyle name="Normal 2 58 2 8 3" xfId="13358" xr:uid="{00000000-0005-0000-0000-00001D340000}"/>
    <cellStyle name="Normal 2 58 2 9" xfId="13359" xr:uid="{00000000-0005-0000-0000-00001E340000}"/>
    <cellStyle name="Normal 2 58 2 9 2" xfId="13360" xr:uid="{00000000-0005-0000-0000-00001F340000}"/>
    <cellStyle name="Normal 2 58 2 9 3" xfId="13361" xr:uid="{00000000-0005-0000-0000-000020340000}"/>
    <cellStyle name="Normal 2 58 20" xfId="13362" xr:uid="{00000000-0005-0000-0000-000021340000}"/>
    <cellStyle name="Normal 2 58 20 2" xfId="13363" xr:uid="{00000000-0005-0000-0000-000022340000}"/>
    <cellStyle name="Normal 2 58 20 3" xfId="13364" xr:uid="{00000000-0005-0000-0000-000023340000}"/>
    <cellStyle name="Normal 2 58 21" xfId="13365" xr:uid="{00000000-0005-0000-0000-000024340000}"/>
    <cellStyle name="Normal 2 58 21 2" xfId="13366" xr:uid="{00000000-0005-0000-0000-000025340000}"/>
    <cellStyle name="Normal 2 58 21 3" xfId="13367" xr:uid="{00000000-0005-0000-0000-000026340000}"/>
    <cellStyle name="Normal 2 58 22" xfId="13368" xr:uid="{00000000-0005-0000-0000-000027340000}"/>
    <cellStyle name="Normal 2 58 22 2" xfId="13369" xr:uid="{00000000-0005-0000-0000-000028340000}"/>
    <cellStyle name="Normal 2 58 22 3" xfId="13370" xr:uid="{00000000-0005-0000-0000-000029340000}"/>
    <cellStyle name="Normal 2 58 23" xfId="13371" xr:uid="{00000000-0005-0000-0000-00002A340000}"/>
    <cellStyle name="Normal 2 58 23 2" xfId="13372" xr:uid="{00000000-0005-0000-0000-00002B340000}"/>
    <cellStyle name="Normal 2 58 23 3" xfId="13373" xr:uid="{00000000-0005-0000-0000-00002C340000}"/>
    <cellStyle name="Normal 2 58 24" xfId="13374" xr:uid="{00000000-0005-0000-0000-00002D340000}"/>
    <cellStyle name="Normal 2 58 25" xfId="13375" xr:uid="{00000000-0005-0000-0000-00002E340000}"/>
    <cellStyle name="Normal 2 58 3" xfId="13376" xr:uid="{00000000-0005-0000-0000-00002F340000}"/>
    <cellStyle name="Normal 2 58 3 10" xfId="13377" xr:uid="{00000000-0005-0000-0000-000030340000}"/>
    <cellStyle name="Normal 2 58 3 10 2" xfId="13378" xr:uid="{00000000-0005-0000-0000-000031340000}"/>
    <cellStyle name="Normal 2 58 3 10 3" xfId="13379" xr:uid="{00000000-0005-0000-0000-000032340000}"/>
    <cellStyle name="Normal 2 58 3 11" xfId="13380" xr:uid="{00000000-0005-0000-0000-000033340000}"/>
    <cellStyle name="Normal 2 58 3 11 2" xfId="13381" xr:uid="{00000000-0005-0000-0000-000034340000}"/>
    <cellStyle name="Normal 2 58 3 11 3" xfId="13382" xr:uid="{00000000-0005-0000-0000-000035340000}"/>
    <cellStyle name="Normal 2 58 3 12" xfId="13383" xr:uid="{00000000-0005-0000-0000-000036340000}"/>
    <cellStyle name="Normal 2 58 3 12 2" xfId="13384" xr:uid="{00000000-0005-0000-0000-000037340000}"/>
    <cellStyle name="Normal 2 58 3 12 3" xfId="13385" xr:uid="{00000000-0005-0000-0000-000038340000}"/>
    <cellStyle name="Normal 2 58 3 13" xfId="13386" xr:uid="{00000000-0005-0000-0000-000039340000}"/>
    <cellStyle name="Normal 2 58 3 13 2" xfId="13387" xr:uid="{00000000-0005-0000-0000-00003A340000}"/>
    <cellStyle name="Normal 2 58 3 13 3" xfId="13388" xr:uid="{00000000-0005-0000-0000-00003B340000}"/>
    <cellStyle name="Normal 2 58 3 14" xfId="13389" xr:uid="{00000000-0005-0000-0000-00003C340000}"/>
    <cellStyle name="Normal 2 58 3 14 2" xfId="13390" xr:uid="{00000000-0005-0000-0000-00003D340000}"/>
    <cellStyle name="Normal 2 58 3 14 3" xfId="13391" xr:uid="{00000000-0005-0000-0000-00003E340000}"/>
    <cellStyle name="Normal 2 58 3 15" xfId="13392" xr:uid="{00000000-0005-0000-0000-00003F340000}"/>
    <cellStyle name="Normal 2 58 3 15 2" xfId="13393" xr:uid="{00000000-0005-0000-0000-000040340000}"/>
    <cellStyle name="Normal 2 58 3 15 3" xfId="13394" xr:uid="{00000000-0005-0000-0000-000041340000}"/>
    <cellStyle name="Normal 2 58 3 16" xfId="13395" xr:uid="{00000000-0005-0000-0000-000042340000}"/>
    <cellStyle name="Normal 2 58 3 17" xfId="13396" xr:uid="{00000000-0005-0000-0000-000043340000}"/>
    <cellStyle name="Normal 2 58 3 2" xfId="13397" xr:uid="{00000000-0005-0000-0000-000044340000}"/>
    <cellStyle name="Normal 2 58 3 2 10" xfId="13398" xr:uid="{00000000-0005-0000-0000-000045340000}"/>
    <cellStyle name="Normal 2 58 3 2 10 2" xfId="13399" xr:uid="{00000000-0005-0000-0000-000046340000}"/>
    <cellStyle name="Normal 2 58 3 2 10 3" xfId="13400" xr:uid="{00000000-0005-0000-0000-000047340000}"/>
    <cellStyle name="Normal 2 58 3 2 11" xfId="13401" xr:uid="{00000000-0005-0000-0000-000048340000}"/>
    <cellStyle name="Normal 2 58 3 2 11 2" xfId="13402" xr:uid="{00000000-0005-0000-0000-000049340000}"/>
    <cellStyle name="Normal 2 58 3 2 11 3" xfId="13403" xr:uid="{00000000-0005-0000-0000-00004A340000}"/>
    <cellStyle name="Normal 2 58 3 2 12" xfId="13404" xr:uid="{00000000-0005-0000-0000-00004B340000}"/>
    <cellStyle name="Normal 2 58 3 2 12 2" xfId="13405" xr:uid="{00000000-0005-0000-0000-00004C340000}"/>
    <cellStyle name="Normal 2 58 3 2 12 3" xfId="13406" xr:uid="{00000000-0005-0000-0000-00004D340000}"/>
    <cellStyle name="Normal 2 58 3 2 13" xfId="13407" xr:uid="{00000000-0005-0000-0000-00004E340000}"/>
    <cellStyle name="Normal 2 58 3 2 13 2" xfId="13408" xr:uid="{00000000-0005-0000-0000-00004F340000}"/>
    <cellStyle name="Normal 2 58 3 2 13 3" xfId="13409" xr:uid="{00000000-0005-0000-0000-000050340000}"/>
    <cellStyle name="Normal 2 58 3 2 14" xfId="13410" xr:uid="{00000000-0005-0000-0000-000051340000}"/>
    <cellStyle name="Normal 2 58 3 2 14 2" xfId="13411" xr:uid="{00000000-0005-0000-0000-000052340000}"/>
    <cellStyle name="Normal 2 58 3 2 14 3" xfId="13412" xr:uid="{00000000-0005-0000-0000-000053340000}"/>
    <cellStyle name="Normal 2 58 3 2 15" xfId="13413" xr:uid="{00000000-0005-0000-0000-000054340000}"/>
    <cellStyle name="Normal 2 58 3 2 16" xfId="13414" xr:uid="{00000000-0005-0000-0000-000055340000}"/>
    <cellStyle name="Normal 2 58 3 2 2" xfId="13415" xr:uid="{00000000-0005-0000-0000-000056340000}"/>
    <cellStyle name="Normal 2 58 3 2 2 2" xfId="13416" xr:uid="{00000000-0005-0000-0000-000057340000}"/>
    <cellStyle name="Normal 2 58 3 2 2 3" xfId="13417" xr:uid="{00000000-0005-0000-0000-000058340000}"/>
    <cellStyle name="Normal 2 58 3 2 3" xfId="13418" xr:uid="{00000000-0005-0000-0000-000059340000}"/>
    <cellStyle name="Normal 2 58 3 2 3 2" xfId="13419" xr:uid="{00000000-0005-0000-0000-00005A340000}"/>
    <cellStyle name="Normal 2 58 3 2 3 3" xfId="13420" xr:uid="{00000000-0005-0000-0000-00005B340000}"/>
    <cellStyle name="Normal 2 58 3 2 4" xfId="13421" xr:uid="{00000000-0005-0000-0000-00005C340000}"/>
    <cellStyle name="Normal 2 58 3 2 4 2" xfId="13422" xr:uid="{00000000-0005-0000-0000-00005D340000}"/>
    <cellStyle name="Normal 2 58 3 2 4 3" xfId="13423" xr:uid="{00000000-0005-0000-0000-00005E340000}"/>
    <cellStyle name="Normal 2 58 3 2 5" xfId="13424" xr:uid="{00000000-0005-0000-0000-00005F340000}"/>
    <cellStyle name="Normal 2 58 3 2 5 2" xfId="13425" xr:uid="{00000000-0005-0000-0000-000060340000}"/>
    <cellStyle name="Normal 2 58 3 2 5 3" xfId="13426" xr:uid="{00000000-0005-0000-0000-000061340000}"/>
    <cellStyle name="Normal 2 58 3 2 6" xfId="13427" xr:uid="{00000000-0005-0000-0000-000062340000}"/>
    <cellStyle name="Normal 2 58 3 2 6 2" xfId="13428" xr:uid="{00000000-0005-0000-0000-000063340000}"/>
    <cellStyle name="Normal 2 58 3 2 6 3" xfId="13429" xr:uid="{00000000-0005-0000-0000-000064340000}"/>
    <cellStyle name="Normal 2 58 3 2 7" xfId="13430" xr:uid="{00000000-0005-0000-0000-000065340000}"/>
    <cellStyle name="Normal 2 58 3 2 7 2" xfId="13431" xr:uid="{00000000-0005-0000-0000-000066340000}"/>
    <cellStyle name="Normal 2 58 3 2 7 3" xfId="13432" xr:uid="{00000000-0005-0000-0000-000067340000}"/>
    <cellStyle name="Normal 2 58 3 2 8" xfId="13433" xr:uid="{00000000-0005-0000-0000-000068340000}"/>
    <cellStyle name="Normal 2 58 3 2 8 2" xfId="13434" xr:uid="{00000000-0005-0000-0000-000069340000}"/>
    <cellStyle name="Normal 2 58 3 2 8 3" xfId="13435" xr:uid="{00000000-0005-0000-0000-00006A340000}"/>
    <cellStyle name="Normal 2 58 3 2 9" xfId="13436" xr:uid="{00000000-0005-0000-0000-00006B340000}"/>
    <cellStyle name="Normal 2 58 3 2 9 2" xfId="13437" xr:uid="{00000000-0005-0000-0000-00006C340000}"/>
    <cellStyle name="Normal 2 58 3 2 9 3" xfId="13438" xr:uid="{00000000-0005-0000-0000-00006D340000}"/>
    <cellStyle name="Normal 2 58 3 3" xfId="13439" xr:uid="{00000000-0005-0000-0000-00006E340000}"/>
    <cellStyle name="Normal 2 58 3 3 2" xfId="13440" xr:uid="{00000000-0005-0000-0000-00006F340000}"/>
    <cellStyle name="Normal 2 58 3 3 3" xfId="13441" xr:uid="{00000000-0005-0000-0000-000070340000}"/>
    <cellStyle name="Normal 2 58 3 4" xfId="13442" xr:uid="{00000000-0005-0000-0000-000071340000}"/>
    <cellStyle name="Normal 2 58 3 4 2" xfId="13443" xr:uid="{00000000-0005-0000-0000-000072340000}"/>
    <cellStyle name="Normal 2 58 3 4 3" xfId="13444" xr:uid="{00000000-0005-0000-0000-000073340000}"/>
    <cellStyle name="Normal 2 58 3 5" xfId="13445" xr:uid="{00000000-0005-0000-0000-000074340000}"/>
    <cellStyle name="Normal 2 58 3 5 2" xfId="13446" xr:uid="{00000000-0005-0000-0000-000075340000}"/>
    <cellStyle name="Normal 2 58 3 5 3" xfId="13447" xr:uid="{00000000-0005-0000-0000-000076340000}"/>
    <cellStyle name="Normal 2 58 3 6" xfId="13448" xr:uid="{00000000-0005-0000-0000-000077340000}"/>
    <cellStyle name="Normal 2 58 3 6 2" xfId="13449" xr:uid="{00000000-0005-0000-0000-000078340000}"/>
    <cellStyle name="Normal 2 58 3 6 3" xfId="13450" xr:uid="{00000000-0005-0000-0000-000079340000}"/>
    <cellStyle name="Normal 2 58 3 7" xfId="13451" xr:uid="{00000000-0005-0000-0000-00007A340000}"/>
    <cellStyle name="Normal 2 58 3 7 2" xfId="13452" xr:uid="{00000000-0005-0000-0000-00007B340000}"/>
    <cellStyle name="Normal 2 58 3 7 3" xfId="13453" xr:uid="{00000000-0005-0000-0000-00007C340000}"/>
    <cellStyle name="Normal 2 58 3 8" xfId="13454" xr:uid="{00000000-0005-0000-0000-00007D340000}"/>
    <cellStyle name="Normal 2 58 3 8 2" xfId="13455" xr:uid="{00000000-0005-0000-0000-00007E340000}"/>
    <cellStyle name="Normal 2 58 3 8 3" xfId="13456" xr:uid="{00000000-0005-0000-0000-00007F340000}"/>
    <cellStyle name="Normal 2 58 3 9" xfId="13457" xr:uid="{00000000-0005-0000-0000-000080340000}"/>
    <cellStyle name="Normal 2 58 3 9 2" xfId="13458" xr:uid="{00000000-0005-0000-0000-000081340000}"/>
    <cellStyle name="Normal 2 58 3 9 3" xfId="13459" xr:uid="{00000000-0005-0000-0000-000082340000}"/>
    <cellStyle name="Normal 2 58 4" xfId="13460" xr:uid="{00000000-0005-0000-0000-000083340000}"/>
    <cellStyle name="Normal 2 58 4 10" xfId="13461" xr:uid="{00000000-0005-0000-0000-000084340000}"/>
    <cellStyle name="Normal 2 58 4 10 2" xfId="13462" xr:uid="{00000000-0005-0000-0000-000085340000}"/>
    <cellStyle name="Normal 2 58 4 10 3" xfId="13463" xr:uid="{00000000-0005-0000-0000-000086340000}"/>
    <cellStyle name="Normal 2 58 4 11" xfId="13464" xr:uid="{00000000-0005-0000-0000-000087340000}"/>
    <cellStyle name="Normal 2 58 4 11 2" xfId="13465" xr:uid="{00000000-0005-0000-0000-000088340000}"/>
    <cellStyle name="Normal 2 58 4 11 3" xfId="13466" xr:uid="{00000000-0005-0000-0000-000089340000}"/>
    <cellStyle name="Normal 2 58 4 12" xfId="13467" xr:uid="{00000000-0005-0000-0000-00008A340000}"/>
    <cellStyle name="Normal 2 58 4 12 2" xfId="13468" xr:uid="{00000000-0005-0000-0000-00008B340000}"/>
    <cellStyle name="Normal 2 58 4 12 3" xfId="13469" xr:uid="{00000000-0005-0000-0000-00008C340000}"/>
    <cellStyle name="Normal 2 58 4 13" xfId="13470" xr:uid="{00000000-0005-0000-0000-00008D340000}"/>
    <cellStyle name="Normal 2 58 4 13 2" xfId="13471" xr:uid="{00000000-0005-0000-0000-00008E340000}"/>
    <cellStyle name="Normal 2 58 4 13 3" xfId="13472" xr:uid="{00000000-0005-0000-0000-00008F340000}"/>
    <cellStyle name="Normal 2 58 4 14" xfId="13473" xr:uid="{00000000-0005-0000-0000-000090340000}"/>
    <cellStyle name="Normal 2 58 4 14 2" xfId="13474" xr:uid="{00000000-0005-0000-0000-000091340000}"/>
    <cellStyle name="Normal 2 58 4 14 3" xfId="13475" xr:uid="{00000000-0005-0000-0000-000092340000}"/>
    <cellStyle name="Normal 2 58 4 15" xfId="13476" xr:uid="{00000000-0005-0000-0000-000093340000}"/>
    <cellStyle name="Normal 2 58 4 15 2" xfId="13477" xr:uid="{00000000-0005-0000-0000-000094340000}"/>
    <cellStyle name="Normal 2 58 4 15 3" xfId="13478" xr:uid="{00000000-0005-0000-0000-000095340000}"/>
    <cellStyle name="Normal 2 58 4 16" xfId="13479" xr:uid="{00000000-0005-0000-0000-000096340000}"/>
    <cellStyle name="Normal 2 58 4 17" xfId="13480" xr:uid="{00000000-0005-0000-0000-000097340000}"/>
    <cellStyle name="Normal 2 58 4 2" xfId="13481" xr:uid="{00000000-0005-0000-0000-000098340000}"/>
    <cellStyle name="Normal 2 58 4 2 10" xfId="13482" xr:uid="{00000000-0005-0000-0000-000099340000}"/>
    <cellStyle name="Normal 2 58 4 2 10 2" xfId="13483" xr:uid="{00000000-0005-0000-0000-00009A340000}"/>
    <cellStyle name="Normal 2 58 4 2 10 3" xfId="13484" xr:uid="{00000000-0005-0000-0000-00009B340000}"/>
    <cellStyle name="Normal 2 58 4 2 11" xfId="13485" xr:uid="{00000000-0005-0000-0000-00009C340000}"/>
    <cellStyle name="Normal 2 58 4 2 11 2" xfId="13486" xr:uid="{00000000-0005-0000-0000-00009D340000}"/>
    <cellStyle name="Normal 2 58 4 2 11 3" xfId="13487" xr:uid="{00000000-0005-0000-0000-00009E340000}"/>
    <cellStyle name="Normal 2 58 4 2 12" xfId="13488" xr:uid="{00000000-0005-0000-0000-00009F340000}"/>
    <cellStyle name="Normal 2 58 4 2 12 2" xfId="13489" xr:uid="{00000000-0005-0000-0000-0000A0340000}"/>
    <cellStyle name="Normal 2 58 4 2 12 3" xfId="13490" xr:uid="{00000000-0005-0000-0000-0000A1340000}"/>
    <cellStyle name="Normal 2 58 4 2 13" xfId="13491" xr:uid="{00000000-0005-0000-0000-0000A2340000}"/>
    <cellStyle name="Normal 2 58 4 2 13 2" xfId="13492" xr:uid="{00000000-0005-0000-0000-0000A3340000}"/>
    <cellStyle name="Normal 2 58 4 2 13 3" xfId="13493" xr:uid="{00000000-0005-0000-0000-0000A4340000}"/>
    <cellStyle name="Normal 2 58 4 2 14" xfId="13494" xr:uid="{00000000-0005-0000-0000-0000A5340000}"/>
    <cellStyle name="Normal 2 58 4 2 14 2" xfId="13495" xr:uid="{00000000-0005-0000-0000-0000A6340000}"/>
    <cellStyle name="Normal 2 58 4 2 14 3" xfId="13496" xr:uid="{00000000-0005-0000-0000-0000A7340000}"/>
    <cellStyle name="Normal 2 58 4 2 15" xfId="13497" xr:uid="{00000000-0005-0000-0000-0000A8340000}"/>
    <cellStyle name="Normal 2 58 4 2 16" xfId="13498" xr:uid="{00000000-0005-0000-0000-0000A9340000}"/>
    <cellStyle name="Normal 2 58 4 2 2" xfId="13499" xr:uid="{00000000-0005-0000-0000-0000AA340000}"/>
    <cellStyle name="Normal 2 58 4 2 2 2" xfId="13500" xr:uid="{00000000-0005-0000-0000-0000AB340000}"/>
    <cellStyle name="Normal 2 58 4 2 2 3" xfId="13501" xr:uid="{00000000-0005-0000-0000-0000AC340000}"/>
    <cellStyle name="Normal 2 58 4 2 3" xfId="13502" xr:uid="{00000000-0005-0000-0000-0000AD340000}"/>
    <cellStyle name="Normal 2 58 4 2 3 2" xfId="13503" xr:uid="{00000000-0005-0000-0000-0000AE340000}"/>
    <cellStyle name="Normal 2 58 4 2 3 3" xfId="13504" xr:uid="{00000000-0005-0000-0000-0000AF340000}"/>
    <cellStyle name="Normal 2 58 4 2 4" xfId="13505" xr:uid="{00000000-0005-0000-0000-0000B0340000}"/>
    <cellStyle name="Normal 2 58 4 2 4 2" xfId="13506" xr:uid="{00000000-0005-0000-0000-0000B1340000}"/>
    <cellStyle name="Normal 2 58 4 2 4 3" xfId="13507" xr:uid="{00000000-0005-0000-0000-0000B2340000}"/>
    <cellStyle name="Normal 2 58 4 2 5" xfId="13508" xr:uid="{00000000-0005-0000-0000-0000B3340000}"/>
    <cellStyle name="Normal 2 58 4 2 5 2" xfId="13509" xr:uid="{00000000-0005-0000-0000-0000B4340000}"/>
    <cellStyle name="Normal 2 58 4 2 5 3" xfId="13510" xr:uid="{00000000-0005-0000-0000-0000B5340000}"/>
    <cellStyle name="Normal 2 58 4 2 6" xfId="13511" xr:uid="{00000000-0005-0000-0000-0000B6340000}"/>
    <cellStyle name="Normal 2 58 4 2 6 2" xfId="13512" xr:uid="{00000000-0005-0000-0000-0000B7340000}"/>
    <cellStyle name="Normal 2 58 4 2 6 3" xfId="13513" xr:uid="{00000000-0005-0000-0000-0000B8340000}"/>
    <cellStyle name="Normal 2 58 4 2 7" xfId="13514" xr:uid="{00000000-0005-0000-0000-0000B9340000}"/>
    <cellStyle name="Normal 2 58 4 2 7 2" xfId="13515" xr:uid="{00000000-0005-0000-0000-0000BA340000}"/>
    <cellStyle name="Normal 2 58 4 2 7 3" xfId="13516" xr:uid="{00000000-0005-0000-0000-0000BB340000}"/>
    <cellStyle name="Normal 2 58 4 2 8" xfId="13517" xr:uid="{00000000-0005-0000-0000-0000BC340000}"/>
    <cellStyle name="Normal 2 58 4 2 8 2" xfId="13518" xr:uid="{00000000-0005-0000-0000-0000BD340000}"/>
    <cellStyle name="Normal 2 58 4 2 8 3" xfId="13519" xr:uid="{00000000-0005-0000-0000-0000BE340000}"/>
    <cellStyle name="Normal 2 58 4 2 9" xfId="13520" xr:uid="{00000000-0005-0000-0000-0000BF340000}"/>
    <cellStyle name="Normal 2 58 4 2 9 2" xfId="13521" xr:uid="{00000000-0005-0000-0000-0000C0340000}"/>
    <cellStyle name="Normal 2 58 4 2 9 3" xfId="13522" xr:uid="{00000000-0005-0000-0000-0000C1340000}"/>
    <cellStyle name="Normal 2 58 4 3" xfId="13523" xr:uid="{00000000-0005-0000-0000-0000C2340000}"/>
    <cellStyle name="Normal 2 58 4 3 2" xfId="13524" xr:uid="{00000000-0005-0000-0000-0000C3340000}"/>
    <cellStyle name="Normal 2 58 4 3 3" xfId="13525" xr:uid="{00000000-0005-0000-0000-0000C4340000}"/>
    <cellStyle name="Normal 2 58 4 4" xfId="13526" xr:uid="{00000000-0005-0000-0000-0000C5340000}"/>
    <cellStyle name="Normal 2 58 4 4 2" xfId="13527" xr:uid="{00000000-0005-0000-0000-0000C6340000}"/>
    <cellStyle name="Normal 2 58 4 4 3" xfId="13528" xr:uid="{00000000-0005-0000-0000-0000C7340000}"/>
    <cellStyle name="Normal 2 58 4 5" xfId="13529" xr:uid="{00000000-0005-0000-0000-0000C8340000}"/>
    <cellStyle name="Normal 2 58 4 5 2" xfId="13530" xr:uid="{00000000-0005-0000-0000-0000C9340000}"/>
    <cellStyle name="Normal 2 58 4 5 3" xfId="13531" xr:uid="{00000000-0005-0000-0000-0000CA340000}"/>
    <cellStyle name="Normal 2 58 4 6" xfId="13532" xr:uid="{00000000-0005-0000-0000-0000CB340000}"/>
    <cellStyle name="Normal 2 58 4 6 2" xfId="13533" xr:uid="{00000000-0005-0000-0000-0000CC340000}"/>
    <cellStyle name="Normal 2 58 4 6 3" xfId="13534" xr:uid="{00000000-0005-0000-0000-0000CD340000}"/>
    <cellStyle name="Normal 2 58 4 7" xfId="13535" xr:uid="{00000000-0005-0000-0000-0000CE340000}"/>
    <cellStyle name="Normal 2 58 4 7 2" xfId="13536" xr:uid="{00000000-0005-0000-0000-0000CF340000}"/>
    <cellStyle name="Normal 2 58 4 7 3" xfId="13537" xr:uid="{00000000-0005-0000-0000-0000D0340000}"/>
    <cellStyle name="Normal 2 58 4 8" xfId="13538" xr:uid="{00000000-0005-0000-0000-0000D1340000}"/>
    <cellStyle name="Normal 2 58 4 8 2" xfId="13539" xr:uid="{00000000-0005-0000-0000-0000D2340000}"/>
    <cellStyle name="Normal 2 58 4 8 3" xfId="13540" xr:uid="{00000000-0005-0000-0000-0000D3340000}"/>
    <cellStyle name="Normal 2 58 4 9" xfId="13541" xr:uid="{00000000-0005-0000-0000-0000D4340000}"/>
    <cellStyle name="Normal 2 58 4 9 2" xfId="13542" xr:uid="{00000000-0005-0000-0000-0000D5340000}"/>
    <cellStyle name="Normal 2 58 4 9 3" xfId="13543" xr:uid="{00000000-0005-0000-0000-0000D6340000}"/>
    <cellStyle name="Normal 2 58 5" xfId="13544" xr:uid="{00000000-0005-0000-0000-0000D7340000}"/>
    <cellStyle name="Normal 2 58 5 10" xfId="13545" xr:uid="{00000000-0005-0000-0000-0000D8340000}"/>
    <cellStyle name="Normal 2 58 5 10 2" xfId="13546" xr:uid="{00000000-0005-0000-0000-0000D9340000}"/>
    <cellStyle name="Normal 2 58 5 10 3" xfId="13547" xr:uid="{00000000-0005-0000-0000-0000DA340000}"/>
    <cellStyle name="Normal 2 58 5 11" xfId="13548" xr:uid="{00000000-0005-0000-0000-0000DB340000}"/>
    <cellStyle name="Normal 2 58 5 11 2" xfId="13549" xr:uid="{00000000-0005-0000-0000-0000DC340000}"/>
    <cellStyle name="Normal 2 58 5 11 3" xfId="13550" xr:uid="{00000000-0005-0000-0000-0000DD340000}"/>
    <cellStyle name="Normal 2 58 5 12" xfId="13551" xr:uid="{00000000-0005-0000-0000-0000DE340000}"/>
    <cellStyle name="Normal 2 58 5 12 2" xfId="13552" xr:uid="{00000000-0005-0000-0000-0000DF340000}"/>
    <cellStyle name="Normal 2 58 5 12 3" xfId="13553" xr:uid="{00000000-0005-0000-0000-0000E0340000}"/>
    <cellStyle name="Normal 2 58 5 13" xfId="13554" xr:uid="{00000000-0005-0000-0000-0000E1340000}"/>
    <cellStyle name="Normal 2 58 5 13 2" xfId="13555" xr:uid="{00000000-0005-0000-0000-0000E2340000}"/>
    <cellStyle name="Normal 2 58 5 13 3" xfId="13556" xr:uid="{00000000-0005-0000-0000-0000E3340000}"/>
    <cellStyle name="Normal 2 58 5 14" xfId="13557" xr:uid="{00000000-0005-0000-0000-0000E4340000}"/>
    <cellStyle name="Normal 2 58 5 14 2" xfId="13558" xr:uid="{00000000-0005-0000-0000-0000E5340000}"/>
    <cellStyle name="Normal 2 58 5 14 3" xfId="13559" xr:uid="{00000000-0005-0000-0000-0000E6340000}"/>
    <cellStyle name="Normal 2 58 5 15" xfId="13560" xr:uid="{00000000-0005-0000-0000-0000E7340000}"/>
    <cellStyle name="Normal 2 58 5 16" xfId="13561" xr:uid="{00000000-0005-0000-0000-0000E8340000}"/>
    <cellStyle name="Normal 2 58 5 2" xfId="13562" xr:uid="{00000000-0005-0000-0000-0000E9340000}"/>
    <cellStyle name="Normal 2 58 5 2 2" xfId="13563" xr:uid="{00000000-0005-0000-0000-0000EA340000}"/>
    <cellStyle name="Normal 2 58 5 2 3" xfId="13564" xr:uid="{00000000-0005-0000-0000-0000EB340000}"/>
    <cellStyle name="Normal 2 58 5 3" xfId="13565" xr:uid="{00000000-0005-0000-0000-0000EC340000}"/>
    <cellStyle name="Normal 2 58 5 3 2" xfId="13566" xr:uid="{00000000-0005-0000-0000-0000ED340000}"/>
    <cellStyle name="Normal 2 58 5 3 3" xfId="13567" xr:uid="{00000000-0005-0000-0000-0000EE340000}"/>
    <cellStyle name="Normal 2 58 5 4" xfId="13568" xr:uid="{00000000-0005-0000-0000-0000EF340000}"/>
    <cellStyle name="Normal 2 58 5 4 2" xfId="13569" xr:uid="{00000000-0005-0000-0000-0000F0340000}"/>
    <cellStyle name="Normal 2 58 5 4 3" xfId="13570" xr:uid="{00000000-0005-0000-0000-0000F1340000}"/>
    <cellStyle name="Normal 2 58 5 5" xfId="13571" xr:uid="{00000000-0005-0000-0000-0000F2340000}"/>
    <cellStyle name="Normal 2 58 5 5 2" xfId="13572" xr:uid="{00000000-0005-0000-0000-0000F3340000}"/>
    <cellStyle name="Normal 2 58 5 5 3" xfId="13573" xr:uid="{00000000-0005-0000-0000-0000F4340000}"/>
    <cellStyle name="Normal 2 58 5 6" xfId="13574" xr:uid="{00000000-0005-0000-0000-0000F5340000}"/>
    <cellStyle name="Normal 2 58 5 6 2" xfId="13575" xr:uid="{00000000-0005-0000-0000-0000F6340000}"/>
    <cellStyle name="Normal 2 58 5 6 3" xfId="13576" xr:uid="{00000000-0005-0000-0000-0000F7340000}"/>
    <cellStyle name="Normal 2 58 5 7" xfId="13577" xr:uid="{00000000-0005-0000-0000-0000F8340000}"/>
    <cellStyle name="Normal 2 58 5 7 2" xfId="13578" xr:uid="{00000000-0005-0000-0000-0000F9340000}"/>
    <cellStyle name="Normal 2 58 5 7 3" xfId="13579" xr:uid="{00000000-0005-0000-0000-0000FA340000}"/>
    <cellStyle name="Normal 2 58 5 8" xfId="13580" xr:uid="{00000000-0005-0000-0000-0000FB340000}"/>
    <cellStyle name="Normal 2 58 5 8 2" xfId="13581" xr:uid="{00000000-0005-0000-0000-0000FC340000}"/>
    <cellStyle name="Normal 2 58 5 8 3" xfId="13582" xr:uid="{00000000-0005-0000-0000-0000FD340000}"/>
    <cellStyle name="Normal 2 58 5 9" xfId="13583" xr:uid="{00000000-0005-0000-0000-0000FE340000}"/>
    <cellStyle name="Normal 2 58 5 9 2" xfId="13584" xr:uid="{00000000-0005-0000-0000-0000FF340000}"/>
    <cellStyle name="Normal 2 58 5 9 3" xfId="13585" xr:uid="{00000000-0005-0000-0000-000000350000}"/>
    <cellStyle name="Normal 2 58 6" xfId="13586" xr:uid="{00000000-0005-0000-0000-000001350000}"/>
    <cellStyle name="Normal 2 58 6 10" xfId="13587" xr:uid="{00000000-0005-0000-0000-000002350000}"/>
    <cellStyle name="Normal 2 58 6 10 2" xfId="13588" xr:uid="{00000000-0005-0000-0000-000003350000}"/>
    <cellStyle name="Normal 2 58 6 10 3" xfId="13589" xr:uid="{00000000-0005-0000-0000-000004350000}"/>
    <cellStyle name="Normal 2 58 6 11" xfId="13590" xr:uid="{00000000-0005-0000-0000-000005350000}"/>
    <cellStyle name="Normal 2 58 6 11 2" xfId="13591" xr:uid="{00000000-0005-0000-0000-000006350000}"/>
    <cellStyle name="Normal 2 58 6 11 3" xfId="13592" xr:uid="{00000000-0005-0000-0000-000007350000}"/>
    <cellStyle name="Normal 2 58 6 12" xfId="13593" xr:uid="{00000000-0005-0000-0000-000008350000}"/>
    <cellStyle name="Normal 2 58 6 12 2" xfId="13594" xr:uid="{00000000-0005-0000-0000-000009350000}"/>
    <cellStyle name="Normal 2 58 6 12 3" xfId="13595" xr:uid="{00000000-0005-0000-0000-00000A350000}"/>
    <cellStyle name="Normal 2 58 6 13" xfId="13596" xr:uid="{00000000-0005-0000-0000-00000B350000}"/>
    <cellStyle name="Normal 2 58 6 13 2" xfId="13597" xr:uid="{00000000-0005-0000-0000-00000C350000}"/>
    <cellStyle name="Normal 2 58 6 13 3" xfId="13598" xr:uid="{00000000-0005-0000-0000-00000D350000}"/>
    <cellStyle name="Normal 2 58 6 14" xfId="13599" xr:uid="{00000000-0005-0000-0000-00000E350000}"/>
    <cellStyle name="Normal 2 58 6 14 2" xfId="13600" xr:uid="{00000000-0005-0000-0000-00000F350000}"/>
    <cellStyle name="Normal 2 58 6 14 3" xfId="13601" xr:uid="{00000000-0005-0000-0000-000010350000}"/>
    <cellStyle name="Normal 2 58 6 15" xfId="13602" xr:uid="{00000000-0005-0000-0000-000011350000}"/>
    <cellStyle name="Normal 2 58 6 16" xfId="13603" xr:uid="{00000000-0005-0000-0000-000012350000}"/>
    <cellStyle name="Normal 2 58 6 2" xfId="13604" xr:uid="{00000000-0005-0000-0000-000013350000}"/>
    <cellStyle name="Normal 2 58 6 2 2" xfId="13605" xr:uid="{00000000-0005-0000-0000-000014350000}"/>
    <cellStyle name="Normal 2 58 6 2 3" xfId="13606" xr:uid="{00000000-0005-0000-0000-000015350000}"/>
    <cellStyle name="Normal 2 58 6 3" xfId="13607" xr:uid="{00000000-0005-0000-0000-000016350000}"/>
    <cellStyle name="Normal 2 58 6 3 2" xfId="13608" xr:uid="{00000000-0005-0000-0000-000017350000}"/>
    <cellStyle name="Normal 2 58 6 3 3" xfId="13609" xr:uid="{00000000-0005-0000-0000-000018350000}"/>
    <cellStyle name="Normal 2 58 6 4" xfId="13610" xr:uid="{00000000-0005-0000-0000-000019350000}"/>
    <cellStyle name="Normal 2 58 6 4 2" xfId="13611" xr:uid="{00000000-0005-0000-0000-00001A350000}"/>
    <cellStyle name="Normal 2 58 6 4 3" xfId="13612" xr:uid="{00000000-0005-0000-0000-00001B350000}"/>
    <cellStyle name="Normal 2 58 6 5" xfId="13613" xr:uid="{00000000-0005-0000-0000-00001C350000}"/>
    <cellStyle name="Normal 2 58 6 5 2" xfId="13614" xr:uid="{00000000-0005-0000-0000-00001D350000}"/>
    <cellStyle name="Normal 2 58 6 5 3" xfId="13615" xr:uid="{00000000-0005-0000-0000-00001E350000}"/>
    <cellStyle name="Normal 2 58 6 6" xfId="13616" xr:uid="{00000000-0005-0000-0000-00001F350000}"/>
    <cellStyle name="Normal 2 58 6 6 2" xfId="13617" xr:uid="{00000000-0005-0000-0000-000020350000}"/>
    <cellStyle name="Normal 2 58 6 6 3" xfId="13618" xr:uid="{00000000-0005-0000-0000-000021350000}"/>
    <cellStyle name="Normal 2 58 6 7" xfId="13619" xr:uid="{00000000-0005-0000-0000-000022350000}"/>
    <cellStyle name="Normal 2 58 6 7 2" xfId="13620" xr:uid="{00000000-0005-0000-0000-000023350000}"/>
    <cellStyle name="Normal 2 58 6 7 3" xfId="13621" xr:uid="{00000000-0005-0000-0000-000024350000}"/>
    <cellStyle name="Normal 2 58 6 8" xfId="13622" xr:uid="{00000000-0005-0000-0000-000025350000}"/>
    <cellStyle name="Normal 2 58 6 8 2" xfId="13623" xr:uid="{00000000-0005-0000-0000-000026350000}"/>
    <cellStyle name="Normal 2 58 6 8 3" xfId="13624" xr:uid="{00000000-0005-0000-0000-000027350000}"/>
    <cellStyle name="Normal 2 58 6 9" xfId="13625" xr:uid="{00000000-0005-0000-0000-000028350000}"/>
    <cellStyle name="Normal 2 58 6 9 2" xfId="13626" xr:uid="{00000000-0005-0000-0000-000029350000}"/>
    <cellStyle name="Normal 2 58 6 9 3" xfId="13627" xr:uid="{00000000-0005-0000-0000-00002A350000}"/>
    <cellStyle name="Normal 2 58 7" xfId="13628" xr:uid="{00000000-0005-0000-0000-00002B350000}"/>
    <cellStyle name="Normal 2 58 7 10" xfId="13629" xr:uid="{00000000-0005-0000-0000-00002C350000}"/>
    <cellStyle name="Normal 2 58 7 10 2" xfId="13630" xr:uid="{00000000-0005-0000-0000-00002D350000}"/>
    <cellStyle name="Normal 2 58 7 10 3" xfId="13631" xr:uid="{00000000-0005-0000-0000-00002E350000}"/>
    <cellStyle name="Normal 2 58 7 11" xfId="13632" xr:uid="{00000000-0005-0000-0000-00002F350000}"/>
    <cellStyle name="Normal 2 58 7 11 2" xfId="13633" xr:uid="{00000000-0005-0000-0000-000030350000}"/>
    <cellStyle name="Normal 2 58 7 11 3" xfId="13634" xr:uid="{00000000-0005-0000-0000-000031350000}"/>
    <cellStyle name="Normal 2 58 7 12" xfId="13635" xr:uid="{00000000-0005-0000-0000-000032350000}"/>
    <cellStyle name="Normal 2 58 7 12 2" xfId="13636" xr:uid="{00000000-0005-0000-0000-000033350000}"/>
    <cellStyle name="Normal 2 58 7 12 3" xfId="13637" xr:uid="{00000000-0005-0000-0000-000034350000}"/>
    <cellStyle name="Normal 2 58 7 13" xfId="13638" xr:uid="{00000000-0005-0000-0000-000035350000}"/>
    <cellStyle name="Normal 2 58 7 13 2" xfId="13639" xr:uid="{00000000-0005-0000-0000-000036350000}"/>
    <cellStyle name="Normal 2 58 7 13 3" xfId="13640" xr:uid="{00000000-0005-0000-0000-000037350000}"/>
    <cellStyle name="Normal 2 58 7 14" xfId="13641" xr:uid="{00000000-0005-0000-0000-000038350000}"/>
    <cellStyle name="Normal 2 58 7 14 2" xfId="13642" xr:uid="{00000000-0005-0000-0000-000039350000}"/>
    <cellStyle name="Normal 2 58 7 14 3" xfId="13643" xr:uid="{00000000-0005-0000-0000-00003A350000}"/>
    <cellStyle name="Normal 2 58 7 15" xfId="13644" xr:uid="{00000000-0005-0000-0000-00003B350000}"/>
    <cellStyle name="Normal 2 58 7 16" xfId="13645" xr:uid="{00000000-0005-0000-0000-00003C350000}"/>
    <cellStyle name="Normal 2 58 7 2" xfId="13646" xr:uid="{00000000-0005-0000-0000-00003D350000}"/>
    <cellStyle name="Normal 2 58 7 2 2" xfId="13647" xr:uid="{00000000-0005-0000-0000-00003E350000}"/>
    <cellStyle name="Normal 2 58 7 2 3" xfId="13648" xr:uid="{00000000-0005-0000-0000-00003F350000}"/>
    <cellStyle name="Normal 2 58 7 3" xfId="13649" xr:uid="{00000000-0005-0000-0000-000040350000}"/>
    <cellStyle name="Normal 2 58 7 3 2" xfId="13650" xr:uid="{00000000-0005-0000-0000-000041350000}"/>
    <cellStyle name="Normal 2 58 7 3 3" xfId="13651" xr:uid="{00000000-0005-0000-0000-000042350000}"/>
    <cellStyle name="Normal 2 58 7 4" xfId="13652" xr:uid="{00000000-0005-0000-0000-000043350000}"/>
    <cellStyle name="Normal 2 58 7 4 2" xfId="13653" xr:uid="{00000000-0005-0000-0000-000044350000}"/>
    <cellStyle name="Normal 2 58 7 4 3" xfId="13654" xr:uid="{00000000-0005-0000-0000-000045350000}"/>
    <cellStyle name="Normal 2 58 7 5" xfId="13655" xr:uid="{00000000-0005-0000-0000-000046350000}"/>
    <cellStyle name="Normal 2 58 7 5 2" xfId="13656" xr:uid="{00000000-0005-0000-0000-000047350000}"/>
    <cellStyle name="Normal 2 58 7 5 3" xfId="13657" xr:uid="{00000000-0005-0000-0000-000048350000}"/>
    <cellStyle name="Normal 2 58 7 6" xfId="13658" xr:uid="{00000000-0005-0000-0000-000049350000}"/>
    <cellStyle name="Normal 2 58 7 6 2" xfId="13659" xr:uid="{00000000-0005-0000-0000-00004A350000}"/>
    <cellStyle name="Normal 2 58 7 6 3" xfId="13660" xr:uid="{00000000-0005-0000-0000-00004B350000}"/>
    <cellStyle name="Normal 2 58 7 7" xfId="13661" xr:uid="{00000000-0005-0000-0000-00004C350000}"/>
    <cellStyle name="Normal 2 58 7 7 2" xfId="13662" xr:uid="{00000000-0005-0000-0000-00004D350000}"/>
    <cellStyle name="Normal 2 58 7 7 3" xfId="13663" xr:uid="{00000000-0005-0000-0000-00004E350000}"/>
    <cellStyle name="Normal 2 58 7 8" xfId="13664" xr:uid="{00000000-0005-0000-0000-00004F350000}"/>
    <cellStyle name="Normal 2 58 7 8 2" xfId="13665" xr:uid="{00000000-0005-0000-0000-000050350000}"/>
    <cellStyle name="Normal 2 58 7 8 3" xfId="13666" xr:uid="{00000000-0005-0000-0000-000051350000}"/>
    <cellStyle name="Normal 2 58 7 9" xfId="13667" xr:uid="{00000000-0005-0000-0000-000052350000}"/>
    <cellStyle name="Normal 2 58 7 9 2" xfId="13668" xr:uid="{00000000-0005-0000-0000-000053350000}"/>
    <cellStyle name="Normal 2 58 7 9 3" xfId="13669" xr:uid="{00000000-0005-0000-0000-000054350000}"/>
    <cellStyle name="Normal 2 58 8" xfId="13670" xr:uid="{00000000-0005-0000-0000-000055350000}"/>
    <cellStyle name="Normal 2 58 8 10" xfId="13671" xr:uid="{00000000-0005-0000-0000-000056350000}"/>
    <cellStyle name="Normal 2 58 8 10 2" xfId="13672" xr:uid="{00000000-0005-0000-0000-000057350000}"/>
    <cellStyle name="Normal 2 58 8 10 3" xfId="13673" xr:uid="{00000000-0005-0000-0000-000058350000}"/>
    <cellStyle name="Normal 2 58 8 11" xfId="13674" xr:uid="{00000000-0005-0000-0000-000059350000}"/>
    <cellStyle name="Normal 2 58 8 11 2" xfId="13675" xr:uid="{00000000-0005-0000-0000-00005A350000}"/>
    <cellStyle name="Normal 2 58 8 11 3" xfId="13676" xr:uid="{00000000-0005-0000-0000-00005B350000}"/>
    <cellStyle name="Normal 2 58 8 12" xfId="13677" xr:uid="{00000000-0005-0000-0000-00005C350000}"/>
    <cellStyle name="Normal 2 58 8 12 2" xfId="13678" xr:uid="{00000000-0005-0000-0000-00005D350000}"/>
    <cellStyle name="Normal 2 58 8 12 3" xfId="13679" xr:uid="{00000000-0005-0000-0000-00005E350000}"/>
    <cellStyle name="Normal 2 58 8 13" xfId="13680" xr:uid="{00000000-0005-0000-0000-00005F350000}"/>
    <cellStyle name="Normal 2 58 8 13 2" xfId="13681" xr:uid="{00000000-0005-0000-0000-000060350000}"/>
    <cellStyle name="Normal 2 58 8 13 3" xfId="13682" xr:uid="{00000000-0005-0000-0000-000061350000}"/>
    <cellStyle name="Normal 2 58 8 14" xfId="13683" xr:uid="{00000000-0005-0000-0000-000062350000}"/>
    <cellStyle name="Normal 2 58 8 14 2" xfId="13684" xr:uid="{00000000-0005-0000-0000-000063350000}"/>
    <cellStyle name="Normal 2 58 8 14 3" xfId="13685" xr:uid="{00000000-0005-0000-0000-000064350000}"/>
    <cellStyle name="Normal 2 58 8 15" xfId="13686" xr:uid="{00000000-0005-0000-0000-000065350000}"/>
    <cellStyle name="Normal 2 58 8 16" xfId="13687" xr:uid="{00000000-0005-0000-0000-000066350000}"/>
    <cellStyle name="Normal 2 58 8 2" xfId="13688" xr:uid="{00000000-0005-0000-0000-000067350000}"/>
    <cellStyle name="Normal 2 58 8 2 2" xfId="13689" xr:uid="{00000000-0005-0000-0000-000068350000}"/>
    <cellStyle name="Normal 2 58 8 2 3" xfId="13690" xr:uid="{00000000-0005-0000-0000-000069350000}"/>
    <cellStyle name="Normal 2 58 8 3" xfId="13691" xr:uid="{00000000-0005-0000-0000-00006A350000}"/>
    <cellStyle name="Normal 2 58 8 3 2" xfId="13692" xr:uid="{00000000-0005-0000-0000-00006B350000}"/>
    <cellStyle name="Normal 2 58 8 3 3" xfId="13693" xr:uid="{00000000-0005-0000-0000-00006C350000}"/>
    <cellStyle name="Normal 2 58 8 4" xfId="13694" xr:uid="{00000000-0005-0000-0000-00006D350000}"/>
    <cellStyle name="Normal 2 58 8 4 2" xfId="13695" xr:uid="{00000000-0005-0000-0000-00006E350000}"/>
    <cellStyle name="Normal 2 58 8 4 3" xfId="13696" xr:uid="{00000000-0005-0000-0000-00006F350000}"/>
    <cellStyle name="Normal 2 58 8 5" xfId="13697" xr:uid="{00000000-0005-0000-0000-000070350000}"/>
    <cellStyle name="Normal 2 58 8 5 2" xfId="13698" xr:uid="{00000000-0005-0000-0000-000071350000}"/>
    <cellStyle name="Normal 2 58 8 5 3" xfId="13699" xr:uid="{00000000-0005-0000-0000-000072350000}"/>
    <cellStyle name="Normal 2 58 8 6" xfId="13700" xr:uid="{00000000-0005-0000-0000-000073350000}"/>
    <cellStyle name="Normal 2 58 8 6 2" xfId="13701" xr:uid="{00000000-0005-0000-0000-000074350000}"/>
    <cellStyle name="Normal 2 58 8 6 3" xfId="13702" xr:uid="{00000000-0005-0000-0000-000075350000}"/>
    <cellStyle name="Normal 2 58 8 7" xfId="13703" xr:uid="{00000000-0005-0000-0000-000076350000}"/>
    <cellStyle name="Normal 2 58 8 7 2" xfId="13704" xr:uid="{00000000-0005-0000-0000-000077350000}"/>
    <cellStyle name="Normal 2 58 8 7 3" xfId="13705" xr:uid="{00000000-0005-0000-0000-000078350000}"/>
    <cellStyle name="Normal 2 58 8 8" xfId="13706" xr:uid="{00000000-0005-0000-0000-000079350000}"/>
    <cellStyle name="Normal 2 58 8 8 2" xfId="13707" xr:uid="{00000000-0005-0000-0000-00007A350000}"/>
    <cellStyle name="Normal 2 58 8 8 3" xfId="13708" xr:uid="{00000000-0005-0000-0000-00007B350000}"/>
    <cellStyle name="Normal 2 58 8 9" xfId="13709" xr:uid="{00000000-0005-0000-0000-00007C350000}"/>
    <cellStyle name="Normal 2 58 8 9 2" xfId="13710" xr:uid="{00000000-0005-0000-0000-00007D350000}"/>
    <cellStyle name="Normal 2 58 8 9 3" xfId="13711" xr:uid="{00000000-0005-0000-0000-00007E350000}"/>
    <cellStyle name="Normal 2 58 9" xfId="13712" xr:uid="{00000000-0005-0000-0000-00007F350000}"/>
    <cellStyle name="Normal 2 58 9 10" xfId="13713" xr:uid="{00000000-0005-0000-0000-000080350000}"/>
    <cellStyle name="Normal 2 58 9 10 2" xfId="13714" xr:uid="{00000000-0005-0000-0000-000081350000}"/>
    <cellStyle name="Normal 2 58 9 10 3" xfId="13715" xr:uid="{00000000-0005-0000-0000-000082350000}"/>
    <cellStyle name="Normal 2 58 9 11" xfId="13716" xr:uid="{00000000-0005-0000-0000-000083350000}"/>
    <cellStyle name="Normal 2 58 9 11 2" xfId="13717" xr:uid="{00000000-0005-0000-0000-000084350000}"/>
    <cellStyle name="Normal 2 58 9 11 3" xfId="13718" xr:uid="{00000000-0005-0000-0000-000085350000}"/>
    <cellStyle name="Normal 2 58 9 12" xfId="13719" xr:uid="{00000000-0005-0000-0000-000086350000}"/>
    <cellStyle name="Normal 2 58 9 12 2" xfId="13720" xr:uid="{00000000-0005-0000-0000-000087350000}"/>
    <cellStyle name="Normal 2 58 9 12 3" xfId="13721" xr:uid="{00000000-0005-0000-0000-000088350000}"/>
    <cellStyle name="Normal 2 58 9 13" xfId="13722" xr:uid="{00000000-0005-0000-0000-000089350000}"/>
    <cellStyle name="Normal 2 58 9 13 2" xfId="13723" xr:uid="{00000000-0005-0000-0000-00008A350000}"/>
    <cellStyle name="Normal 2 58 9 13 3" xfId="13724" xr:uid="{00000000-0005-0000-0000-00008B350000}"/>
    <cellStyle name="Normal 2 58 9 14" xfId="13725" xr:uid="{00000000-0005-0000-0000-00008C350000}"/>
    <cellStyle name="Normal 2 58 9 14 2" xfId="13726" xr:uid="{00000000-0005-0000-0000-00008D350000}"/>
    <cellStyle name="Normal 2 58 9 14 3" xfId="13727" xr:uid="{00000000-0005-0000-0000-00008E350000}"/>
    <cellStyle name="Normal 2 58 9 15" xfId="13728" xr:uid="{00000000-0005-0000-0000-00008F350000}"/>
    <cellStyle name="Normal 2 58 9 16" xfId="13729" xr:uid="{00000000-0005-0000-0000-000090350000}"/>
    <cellStyle name="Normal 2 58 9 2" xfId="13730" xr:uid="{00000000-0005-0000-0000-000091350000}"/>
    <cellStyle name="Normal 2 58 9 2 2" xfId="13731" xr:uid="{00000000-0005-0000-0000-000092350000}"/>
    <cellStyle name="Normal 2 58 9 2 3" xfId="13732" xr:uid="{00000000-0005-0000-0000-000093350000}"/>
    <cellStyle name="Normal 2 58 9 3" xfId="13733" xr:uid="{00000000-0005-0000-0000-000094350000}"/>
    <cellStyle name="Normal 2 58 9 3 2" xfId="13734" xr:uid="{00000000-0005-0000-0000-000095350000}"/>
    <cellStyle name="Normal 2 58 9 3 3" xfId="13735" xr:uid="{00000000-0005-0000-0000-000096350000}"/>
    <cellStyle name="Normal 2 58 9 4" xfId="13736" xr:uid="{00000000-0005-0000-0000-000097350000}"/>
    <cellStyle name="Normal 2 58 9 4 2" xfId="13737" xr:uid="{00000000-0005-0000-0000-000098350000}"/>
    <cellStyle name="Normal 2 58 9 4 3" xfId="13738" xr:uid="{00000000-0005-0000-0000-000099350000}"/>
    <cellStyle name="Normal 2 58 9 5" xfId="13739" xr:uid="{00000000-0005-0000-0000-00009A350000}"/>
    <cellStyle name="Normal 2 58 9 5 2" xfId="13740" xr:uid="{00000000-0005-0000-0000-00009B350000}"/>
    <cellStyle name="Normal 2 58 9 5 3" xfId="13741" xr:uid="{00000000-0005-0000-0000-00009C350000}"/>
    <cellStyle name="Normal 2 58 9 6" xfId="13742" xr:uid="{00000000-0005-0000-0000-00009D350000}"/>
    <cellStyle name="Normal 2 58 9 6 2" xfId="13743" xr:uid="{00000000-0005-0000-0000-00009E350000}"/>
    <cellStyle name="Normal 2 58 9 6 3" xfId="13744" xr:uid="{00000000-0005-0000-0000-00009F350000}"/>
    <cellStyle name="Normal 2 58 9 7" xfId="13745" xr:uid="{00000000-0005-0000-0000-0000A0350000}"/>
    <cellStyle name="Normal 2 58 9 7 2" xfId="13746" xr:uid="{00000000-0005-0000-0000-0000A1350000}"/>
    <cellStyle name="Normal 2 58 9 7 3" xfId="13747" xr:uid="{00000000-0005-0000-0000-0000A2350000}"/>
    <cellStyle name="Normal 2 58 9 8" xfId="13748" xr:uid="{00000000-0005-0000-0000-0000A3350000}"/>
    <cellStyle name="Normal 2 58 9 8 2" xfId="13749" xr:uid="{00000000-0005-0000-0000-0000A4350000}"/>
    <cellStyle name="Normal 2 58 9 8 3" xfId="13750" xr:uid="{00000000-0005-0000-0000-0000A5350000}"/>
    <cellStyle name="Normal 2 58 9 9" xfId="13751" xr:uid="{00000000-0005-0000-0000-0000A6350000}"/>
    <cellStyle name="Normal 2 58 9 9 2" xfId="13752" xr:uid="{00000000-0005-0000-0000-0000A7350000}"/>
    <cellStyle name="Normal 2 58 9 9 3" xfId="13753" xr:uid="{00000000-0005-0000-0000-0000A8350000}"/>
    <cellStyle name="Normal 2 59" xfId="13754" xr:uid="{00000000-0005-0000-0000-0000A9350000}"/>
    <cellStyle name="Normal 2 59 10" xfId="13755" xr:uid="{00000000-0005-0000-0000-0000AA350000}"/>
    <cellStyle name="Normal 2 59 10 10" xfId="13756" xr:uid="{00000000-0005-0000-0000-0000AB350000}"/>
    <cellStyle name="Normal 2 59 10 10 2" xfId="13757" xr:uid="{00000000-0005-0000-0000-0000AC350000}"/>
    <cellStyle name="Normal 2 59 10 10 3" xfId="13758" xr:uid="{00000000-0005-0000-0000-0000AD350000}"/>
    <cellStyle name="Normal 2 59 10 11" xfId="13759" xr:uid="{00000000-0005-0000-0000-0000AE350000}"/>
    <cellStyle name="Normal 2 59 10 11 2" xfId="13760" xr:uid="{00000000-0005-0000-0000-0000AF350000}"/>
    <cellStyle name="Normal 2 59 10 11 3" xfId="13761" xr:uid="{00000000-0005-0000-0000-0000B0350000}"/>
    <cellStyle name="Normal 2 59 10 12" xfId="13762" xr:uid="{00000000-0005-0000-0000-0000B1350000}"/>
    <cellStyle name="Normal 2 59 10 12 2" xfId="13763" xr:uid="{00000000-0005-0000-0000-0000B2350000}"/>
    <cellStyle name="Normal 2 59 10 12 3" xfId="13764" xr:uid="{00000000-0005-0000-0000-0000B3350000}"/>
    <cellStyle name="Normal 2 59 10 13" xfId="13765" xr:uid="{00000000-0005-0000-0000-0000B4350000}"/>
    <cellStyle name="Normal 2 59 10 13 2" xfId="13766" xr:uid="{00000000-0005-0000-0000-0000B5350000}"/>
    <cellStyle name="Normal 2 59 10 13 3" xfId="13767" xr:uid="{00000000-0005-0000-0000-0000B6350000}"/>
    <cellStyle name="Normal 2 59 10 14" xfId="13768" xr:uid="{00000000-0005-0000-0000-0000B7350000}"/>
    <cellStyle name="Normal 2 59 10 14 2" xfId="13769" xr:uid="{00000000-0005-0000-0000-0000B8350000}"/>
    <cellStyle name="Normal 2 59 10 14 3" xfId="13770" xr:uid="{00000000-0005-0000-0000-0000B9350000}"/>
    <cellStyle name="Normal 2 59 10 15" xfId="13771" xr:uid="{00000000-0005-0000-0000-0000BA350000}"/>
    <cellStyle name="Normal 2 59 10 16" xfId="13772" xr:uid="{00000000-0005-0000-0000-0000BB350000}"/>
    <cellStyle name="Normal 2 59 10 2" xfId="13773" xr:uid="{00000000-0005-0000-0000-0000BC350000}"/>
    <cellStyle name="Normal 2 59 10 2 2" xfId="13774" xr:uid="{00000000-0005-0000-0000-0000BD350000}"/>
    <cellStyle name="Normal 2 59 10 2 3" xfId="13775" xr:uid="{00000000-0005-0000-0000-0000BE350000}"/>
    <cellStyle name="Normal 2 59 10 3" xfId="13776" xr:uid="{00000000-0005-0000-0000-0000BF350000}"/>
    <cellStyle name="Normal 2 59 10 3 2" xfId="13777" xr:uid="{00000000-0005-0000-0000-0000C0350000}"/>
    <cellStyle name="Normal 2 59 10 3 3" xfId="13778" xr:uid="{00000000-0005-0000-0000-0000C1350000}"/>
    <cellStyle name="Normal 2 59 10 4" xfId="13779" xr:uid="{00000000-0005-0000-0000-0000C2350000}"/>
    <cellStyle name="Normal 2 59 10 4 2" xfId="13780" xr:uid="{00000000-0005-0000-0000-0000C3350000}"/>
    <cellStyle name="Normal 2 59 10 4 3" xfId="13781" xr:uid="{00000000-0005-0000-0000-0000C4350000}"/>
    <cellStyle name="Normal 2 59 10 5" xfId="13782" xr:uid="{00000000-0005-0000-0000-0000C5350000}"/>
    <cellStyle name="Normal 2 59 10 5 2" xfId="13783" xr:uid="{00000000-0005-0000-0000-0000C6350000}"/>
    <cellStyle name="Normal 2 59 10 5 3" xfId="13784" xr:uid="{00000000-0005-0000-0000-0000C7350000}"/>
    <cellStyle name="Normal 2 59 10 6" xfId="13785" xr:uid="{00000000-0005-0000-0000-0000C8350000}"/>
    <cellStyle name="Normal 2 59 10 6 2" xfId="13786" xr:uid="{00000000-0005-0000-0000-0000C9350000}"/>
    <cellStyle name="Normal 2 59 10 6 3" xfId="13787" xr:uid="{00000000-0005-0000-0000-0000CA350000}"/>
    <cellStyle name="Normal 2 59 10 7" xfId="13788" xr:uid="{00000000-0005-0000-0000-0000CB350000}"/>
    <cellStyle name="Normal 2 59 10 7 2" xfId="13789" xr:uid="{00000000-0005-0000-0000-0000CC350000}"/>
    <cellStyle name="Normal 2 59 10 7 3" xfId="13790" xr:uid="{00000000-0005-0000-0000-0000CD350000}"/>
    <cellStyle name="Normal 2 59 10 8" xfId="13791" xr:uid="{00000000-0005-0000-0000-0000CE350000}"/>
    <cellStyle name="Normal 2 59 10 8 2" xfId="13792" xr:uid="{00000000-0005-0000-0000-0000CF350000}"/>
    <cellStyle name="Normal 2 59 10 8 3" xfId="13793" xr:uid="{00000000-0005-0000-0000-0000D0350000}"/>
    <cellStyle name="Normal 2 59 10 9" xfId="13794" xr:uid="{00000000-0005-0000-0000-0000D1350000}"/>
    <cellStyle name="Normal 2 59 10 9 2" xfId="13795" xr:uid="{00000000-0005-0000-0000-0000D2350000}"/>
    <cellStyle name="Normal 2 59 10 9 3" xfId="13796" xr:uid="{00000000-0005-0000-0000-0000D3350000}"/>
    <cellStyle name="Normal 2 59 11" xfId="13797" xr:uid="{00000000-0005-0000-0000-0000D4350000}"/>
    <cellStyle name="Normal 2 59 11 2" xfId="13798" xr:uid="{00000000-0005-0000-0000-0000D5350000}"/>
    <cellStyle name="Normal 2 59 11 3" xfId="13799" xr:uid="{00000000-0005-0000-0000-0000D6350000}"/>
    <cellStyle name="Normal 2 59 12" xfId="13800" xr:uid="{00000000-0005-0000-0000-0000D7350000}"/>
    <cellStyle name="Normal 2 59 12 2" xfId="13801" xr:uid="{00000000-0005-0000-0000-0000D8350000}"/>
    <cellStyle name="Normal 2 59 12 3" xfId="13802" xr:uid="{00000000-0005-0000-0000-0000D9350000}"/>
    <cellStyle name="Normal 2 59 13" xfId="13803" xr:uid="{00000000-0005-0000-0000-0000DA350000}"/>
    <cellStyle name="Normal 2 59 13 2" xfId="13804" xr:uid="{00000000-0005-0000-0000-0000DB350000}"/>
    <cellStyle name="Normal 2 59 13 3" xfId="13805" xr:uid="{00000000-0005-0000-0000-0000DC350000}"/>
    <cellStyle name="Normal 2 59 14" xfId="13806" xr:uid="{00000000-0005-0000-0000-0000DD350000}"/>
    <cellStyle name="Normal 2 59 14 2" xfId="13807" xr:uid="{00000000-0005-0000-0000-0000DE350000}"/>
    <cellStyle name="Normal 2 59 14 3" xfId="13808" xr:uid="{00000000-0005-0000-0000-0000DF350000}"/>
    <cellStyle name="Normal 2 59 15" xfId="13809" xr:uid="{00000000-0005-0000-0000-0000E0350000}"/>
    <cellStyle name="Normal 2 59 15 2" xfId="13810" xr:uid="{00000000-0005-0000-0000-0000E1350000}"/>
    <cellStyle name="Normal 2 59 15 3" xfId="13811" xr:uid="{00000000-0005-0000-0000-0000E2350000}"/>
    <cellStyle name="Normal 2 59 16" xfId="13812" xr:uid="{00000000-0005-0000-0000-0000E3350000}"/>
    <cellStyle name="Normal 2 59 16 2" xfId="13813" xr:uid="{00000000-0005-0000-0000-0000E4350000}"/>
    <cellStyle name="Normal 2 59 16 3" xfId="13814" xr:uid="{00000000-0005-0000-0000-0000E5350000}"/>
    <cellStyle name="Normal 2 59 17" xfId="13815" xr:uid="{00000000-0005-0000-0000-0000E6350000}"/>
    <cellStyle name="Normal 2 59 17 2" xfId="13816" xr:uid="{00000000-0005-0000-0000-0000E7350000}"/>
    <cellStyle name="Normal 2 59 17 3" xfId="13817" xr:uid="{00000000-0005-0000-0000-0000E8350000}"/>
    <cellStyle name="Normal 2 59 18" xfId="13818" xr:uid="{00000000-0005-0000-0000-0000E9350000}"/>
    <cellStyle name="Normal 2 59 18 2" xfId="13819" xr:uid="{00000000-0005-0000-0000-0000EA350000}"/>
    <cellStyle name="Normal 2 59 18 3" xfId="13820" xr:uid="{00000000-0005-0000-0000-0000EB350000}"/>
    <cellStyle name="Normal 2 59 19" xfId="13821" xr:uid="{00000000-0005-0000-0000-0000EC350000}"/>
    <cellStyle name="Normal 2 59 19 2" xfId="13822" xr:uid="{00000000-0005-0000-0000-0000ED350000}"/>
    <cellStyle name="Normal 2 59 19 3" xfId="13823" xr:uid="{00000000-0005-0000-0000-0000EE350000}"/>
    <cellStyle name="Normal 2 59 2" xfId="13824" xr:uid="{00000000-0005-0000-0000-0000EF350000}"/>
    <cellStyle name="Normal 2 59 2 10" xfId="13825" xr:uid="{00000000-0005-0000-0000-0000F0350000}"/>
    <cellStyle name="Normal 2 59 2 10 2" xfId="13826" xr:uid="{00000000-0005-0000-0000-0000F1350000}"/>
    <cellStyle name="Normal 2 59 2 10 3" xfId="13827" xr:uid="{00000000-0005-0000-0000-0000F2350000}"/>
    <cellStyle name="Normal 2 59 2 11" xfId="13828" xr:uid="{00000000-0005-0000-0000-0000F3350000}"/>
    <cellStyle name="Normal 2 59 2 11 2" xfId="13829" xr:uid="{00000000-0005-0000-0000-0000F4350000}"/>
    <cellStyle name="Normal 2 59 2 11 3" xfId="13830" xr:uid="{00000000-0005-0000-0000-0000F5350000}"/>
    <cellStyle name="Normal 2 59 2 12" xfId="13831" xr:uid="{00000000-0005-0000-0000-0000F6350000}"/>
    <cellStyle name="Normal 2 59 2 12 2" xfId="13832" xr:uid="{00000000-0005-0000-0000-0000F7350000}"/>
    <cellStyle name="Normal 2 59 2 12 3" xfId="13833" xr:uid="{00000000-0005-0000-0000-0000F8350000}"/>
    <cellStyle name="Normal 2 59 2 13" xfId="13834" xr:uid="{00000000-0005-0000-0000-0000F9350000}"/>
    <cellStyle name="Normal 2 59 2 13 2" xfId="13835" xr:uid="{00000000-0005-0000-0000-0000FA350000}"/>
    <cellStyle name="Normal 2 59 2 13 3" xfId="13836" xr:uid="{00000000-0005-0000-0000-0000FB350000}"/>
    <cellStyle name="Normal 2 59 2 14" xfId="13837" xr:uid="{00000000-0005-0000-0000-0000FC350000}"/>
    <cellStyle name="Normal 2 59 2 14 2" xfId="13838" xr:uid="{00000000-0005-0000-0000-0000FD350000}"/>
    <cellStyle name="Normal 2 59 2 14 3" xfId="13839" xr:uid="{00000000-0005-0000-0000-0000FE350000}"/>
    <cellStyle name="Normal 2 59 2 15" xfId="13840" xr:uid="{00000000-0005-0000-0000-0000FF350000}"/>
    <cellStyle name="Normal 2 59 2 15 2" xfId="13841" xr:uid="{00000000-0005-0000-0000-000000360000}"/>
    <cellStyle name="Normal 2 59 2 15 3" xfId="13842" xr:uid="{00000000-0005-0000-0000-000001360000}"/>
    <cellStyle name="Normal 2 59 2 16" xfId="13843" xr:uid="{00000000-0005-0000-0000-000002360000}"/>
    <cellStyle name="Normal 2 59 2 17" xfId="13844" xr:uid="{00000000-0005-0000-0000-000003360000}"/>
    <cellStyle name="Normal 2 59 2 2" xfId="13845" xr:uid="{00000000-0005-0000-0000-000004360000}"/>
    <cellStyle name="Normal 2 59 2 2 10" xfId="13846" xr:uid="{00000000-0005-0000-0000-000005360000}"/>
    <cellStyle name="Normal 2 59 2 2 10 2" xfId="13847" xr:uid="{00000000-0005-0000-0000-000006360000}"/>
    <cellStyle name="Normal 2 59 2 2 10 3" xfId="13848" xr:uid="{00000000-0005-0000-0000-000007360000}"/>
    <cellStyle name="Normal 2 59 2 2 11" xfId="13849" xr:uid="{00000000-0005-0000-0000-000008360000}"/>
    <cellStyle name="Normal 2 59 2 2 11 2" xfId="13850" xr:uid="{00000000-0005-0000-0000-000009360000}"/>
    <cellStyle name="Normal 2 59 2 2 11 3" xfId="13851" xr:uid="{00000000-0005-0000-0000-00000A360000}"/>
    <cellStyle name="Normal 2 59 2 2 12" xfId="13852" xr:uid="{00000000-0005-0000-0000-00000B360000}"/>
    <cellStyle name="Normal 2 59 2 2 12 2" xfId="13853" xr:uid="{00000000-0005-0000-0000-00000C360000}"/>
    <cellStyle name="Normal 2 59 2 2 12 3" xfId="13854" xr:uid="{00000000-0005-0000-0000-00000D360000}"/>
    <cellStyle name="Normal 2 59 2 2 13" xfId="13855" xr:uid="{00000000-0005-0000-0000-00000E360000}"/>
    <cellStyle name="Normal 2 59 2 2 13 2" xfId="13856" xr:uid="{00000000-0005-0000-0000-00000F360000}"/>
    <cellStyle name="Normal 2 59 2 2 13 3" xfId="13857" xr:uid="{00000000-0005-0000-0000-000010360000}"/>
    <cellStyle name="Normal 2 59 2 2 14" xfId="13858" xr:uid="{00000000-0005-0000-0000-000011360000}"/>
    <cellStyle name="Normal 2 59 2 2 14 2" xfId="13859" xr:uid="{00000000-0005-0000-0000-000012360000}"/>
    <cellStyle name="Normal 2 59 2 2 14 3" xfId="13860" xr:uid="{00000000-0005-0000-0000-000013360000}"/>
    <cellStyle name="Normal 2 59 2 2 15" xfId="13861" xr:uid="{00000000-0005-0000-0000-000014360000}"/>
    <cellStyle name="Normal 2 59 2 2 16" xfId="13862" xr:uid="{00000000-0005-0000-0000-000015360000}"/>
    <cellStyle name="Normal 2 59 2 2 2" xfId="13863" xr:uid="{00000000-0005-0000-0000-000016360000}"/>
    <cellStyle name="Normal 2 59 2 2 2 2" xfId="13864" xr:uid="{00000000-0005-0000-0000-000017360000}"/>
    <cellStyle name="Normal 2 59 2 2 2 3" xfId="13865" xr:uid="{00000000-0005-0000-0000-000018360000}"/>
    <cellStyle name="Normal 2 59 2 2 3" xfId="13866" xr:uid="{00000000-0005-0000-0000-000019360000}"/>
    <cellStyle name="Normal 2 59 2 2 3 2" xfId="13867" xr:uid="{00000000-0005-0000-0000-00001A360000}"/>
    <cellStyle name="Normal 2 59 2 2 3 3" xfId="13868" xr:uid="{00000000-0005-0000-0000-00001B360000}"/>
    <cellStyle name="Normal 2 59 2 2 4" xfId="13869" xr:uid="{00000000-0005-0000-0000-00001C360000}"/>
    <cellStyle name="Normal 2 59 2 2 4 2" xfId="13870" xr:uid="{00000000-0005-0000-0000-00001D360000}"/>
    <cellStyle name="Normal 2 59 2 2 4 3" xfId="13871" xr:uid="{00000000-0005-0000-0000-00001E360000}"/>
    <cellStyle name="Normal 2 59 2 2 5" xfId="13872" xr:uid="{00000000-0005-0000-0000-00001F360000}"/>
    <cellStyle name="Normal 2 59 2 2 5 2" xfId="13873" xr:uid="{00000000-0005-0000-0000-000020360000}"/>
    <cellStyle name="Normal 2 59 2 2 5 3" xfId="13874" xr:uid="{00000000-0005-0000-0000-000021360000}"/>
    <cellStyle name="Normal 2 59 2 2 6" xfId="13875" xr:uid="{00000000-0005-0000-0000-000022360000}"/>
    <cellStyle name="Normal 2 59 2 2 6 2" xfId="13876" xr:uid="{00000000-0005-0000-0000-000023360000}"/>
    <cellStyle name="Normal 2 59 2 2 6 3" xfId="13877" xr:uid="{00000000-0005-0000-0000-000024360000}"/>
    <cellStyle name="Normal 2 59 2 2 7" xfId="13878" xr:uid="{00000000-0005-0000-0000-000025360000}"/>
    <cellStyle name="Normal 2 59 2 2 7 2" xfId="13879" xr:uid="{00000000-0005-0000-0000-000026360000}"/>
    <cellStyle name="Normal 2 59 2 2 7 3" xfId="13880" xr:uid="{00000000-0005-0000-0000-000027360000}"/>
    <cellStyle name="Normal 2 59 2 2 8" xfId="13881" xr:uid="{00000000-0005-0000-0000-000028360000}"/>
    <cellStyle name="Normal 2 59 2 2 8 2" xfId="13882" xr:uid="{00000000-0005-0000-0000-000029360000}"/>
    <cellStyle name="Normal 2 59 2 2 8 3" xfId="13883" xr:uid="{00000000-0005-0000-0000-00002A360000}"/>
    <cellStyle name="Normal 2 59 2 2 9" xfId="13884" xr:uid="{00000000-0005-0000-0000-00002B360000}"/>
    <cellStyle name="Normal 2 59 2 2 9 2" xfId="13885" xr:uid="{00000000-0005-0000-0000-00002C360000}"/>
    <cellStyle name="Normal 2 59 2 2 9 3" xfId="13886" xr:uid="{00000000-0005-0000-0000-00002D360000}"/>
    <cellStyle name="Normal 2 59 2 3" xfId="13887" xr:uid="{00000000-0005-0000-0000-00002E360000}"/>
    <cellStyle name="Normal 2 59 2 3 2" xfId="13888" xr:uid="{00000000-0005-0000-0000-00002F360000}"/>
    <cellStyle name="Normal 2 59 2 3 3" xfId="13889" xr:uid="{00000000-0005-0000-0000-000030360000}"/>
    <cellStyle name="Normal 2 59 2 4" xfId="13890" xr:uid="{00000000-0005-0000-0000-000031360000}"/>
    <cellStyle name="Normal 2 59 2 4 2" xfId="13891" xr:uid="{00000000-0005-0000-0000-000032360000}"/>
    <cellStyle name="Normal 2 59 2 4 3" xfId="13892" xr:uid="{00000000-0005-0000-0000-000033360000}"/>
    <cellStyle name="Normal 2 59 2 5" xfId="13893" xr:uid="{00000000-0005-0000-0000-000034360000}"/>
    <cellStyle name="Normal 2 59 2 5 2" xfId="13894" xr:uid="{00000000-0005-0000-0000-000035360000}"/>
    <cellStyle name="Normal 2 59 2 5 3" xfId="13895" xr:uid="{00000000-0005-0000-0000-000036360000}"/>
    <cellStyle name="Normal 2 59 2 6" xfId="13896" xr:uid="{00000000-0005-0000-0000-000037360000}"/>
    <cellStyle name="Normal 2 59 2 6 2" xfId="13897" xr:uid="{00000000-0005-0000-0000-000038360000}"/>
    <cellStyle name="Normal 2 59 2 6 3" xfId="13898" xr:uid="{00000000-0005-0000-0000-000039360000}"/>
    <cellStyle name="Normal 2 59 2 7" xfId="13899" xr:uid="{00000000-0005-0000-0000-00003A360000}"/>
    <cellStyle name="Normal 2 59 2 7 2" xfId="13900" xr:uid="{00000000-0005-0000-0000-00003B360000}"/>
    <cellStyle name="Normal 2 59 2 7 3" xfId="13901" xr:uid="{00000000-0005-0000-0000-00003C360000}"/>
    <cellStyle name="Normal 2 59 2 8" xfId="13902" xr:uid="{00000000-0005-0000-0000-00003D360000}"/>
    <cellStyle name="Normal 2 59 2 8 2" xfId="13903" xr:uid="{00000000-0005-0000-0000-00003E360000}"/>
    <cellStyle name="Normal 2 59 2 8 3" xfId="13904" xr:uid="{00000000-0005-0000-0000-00003F360000}"/>
    <cellStyle name="Normal 2 59 2 9" xfId="13905" xr:uid="{00000000-0005-0000-0000-000040360000}"/>
    <cellStyle name="Normal 2 59 2 9 2" xfId="13906" xr:uid="{00000000-0005-0000-0000-000041360000}"/>
    <cellStyle name="Normal 2 59 2 9 3" xfId="13907" xr:uid="{00000000-0005-0000-0000-000042360000}"/>
    <cellStyle name="Normal 2 59 20" xfId="13908" xr:uid="{00000000-0005-0000-0000-000043360000}"/>
    <cellStyle name="Normal 2 59 20 2" xfId="13909" xr:uid="{00000000-0005-0000-0000-000044360000}"/>
    <cellStyle name="Normal 2 59 20 3" xfId="13910" xr:uid="{00000000-0005-0000-0000-000045360000}"/>
    <cellStyle name="Normal 2 59 21" xfId="13911" xr:uid="{00000000-0005-0000-0000-000046360000}"/>
    <cellStyle name="Normal 2 59 21 2" xfId="13912" xr:uid="{00000000-0005-0000-0000-000047360000}"/>
    <cellStyle name="Normal 2 59 21 3" xfId="13913" xr:uid="{00000000-0005-0000-0000-000048360000}"/>
    <cellStyle name="Normal 2 59 22" xfId="13914" xr:uid="{00000000-0005-0000-0000-000049360000}"/>
    <cellStyle name="Normal 2 59 22 2" xfId="13915" xr:uid="{00000000-0005-0000-0000-00004A360000}"/>
    <cellStyle name="Normal 2 59 22 3" xfId="13916" xr:uid="{00000000-0005-0000-0000-00004B360000}"/>
    <cellStyle name="Normal 2 59 23" xfId="13917" xr:uid="{00000000-0005-0000-0000-00004C360000}"/>
    <cellStyle name="Normal 2 59 23 2" xfId="13918" xr:uid="{00000000-0005-0000-0000-00004D360000}"/>
    <cellStyle name="Normal 2 59 23 3" xfId="13919" xr:uid="{00000000-0005-0000-0000-00004E360000}"/>
    <cellStyle name="Normal 2 59 24" xfId="13920" xr:uid="{00000000-0005-0000-0000-00004F360000}"/>
    <cellStyle name="Normal 2 59 25" xfId="13921" xr:uid="{00000000-0005-0000-0000-000050360000}"/>
    <cellStyle name="Normal 2 59 3" xfId="13922" xr:uid="{00000000-0005-0000-0000-000051360000}"/>
    <cellStyle name="Normal 2 59 3 10" xfId="13923" xr:uid="{00000000-0005-0000-0000-000052360000}"/>
    <cellStyle name="Normal 2 59 3 10 2" xfId="13924" xr:uid="{00000000-0005-0000-0000-000053360000}"/>
    <cellStyle name="Normal 2 59 3 10 3" xfId="13925" xr:uid="{00000000-0005-0000-0000-000054360000}"/>
    <cellStyle name="Normal 2 59 3 11" xfId="13926" xr:uid="{00000000-0005-0000-0000-000055360000}"/>
    <cellStyle name="Normal 2 59 3 11 2" xfId="13927" xr:uid="{00000000-0005-0000-0000-000056360000}"/>
    <cellStyle name="Normal 2 59 3 11 3" xfId="13928" xr:uid="{00000000-0005-0000-0000-000057360000}"/>
    <cellStyle name="Normal 2 59 3 12" xfId="13929" xr:uid="{00000000-0005-0000-0000-000058360000}"/>
    <cellStyle name="Normal 2 59 3 12 2" xfId="13930" xr:uid="{00000000-0005-0000-0000-000059360000}"/>
    <cellStyle name="Normal 2 59 3 12 3" xfId="13931" xr:uid="{00000000-0005-0000-0000-00005A360000}"/>
    <cellStyle name="Normal 2 59 3 13" xfId="13932" xr:uid="{00000000-0005-0000-0000-00005B360000}"/>
    <cellStyle name="Normal 2 59 3 13 2" xfId="13933" xr:uid="{00000000-0005-0000-0000-00005C360000}"/>
    <cellStyle name="Normal 2 59 3 13 3" xfId="13934" xr:uid="{00000000-0005-0000-0000-00005D360000}"/>
    <cellStyle name="Normal 2 59 3 14" xfId="13935" xr:uid="{00000000-0005-0000-0000-00005E360000}"/>
    <cellStyle name="Normal 2 59 3 14 2" xfId="13936" xr:uid="{00000000-0005-0000-0000-00005F360000}"/>
    <cellStyle name="Normal 2 59 3 14 3" xfId="13937" xr:uid="{00000000-0005-0000-0000-000060360000}"/>
    <cellStyle name="Normal 2 59 3 15" xfId="13938" xr:uid="{00000000-0005-0000-0000-000061360000}"/>
    <cellStyle name="Normal 2 59 3 15 2" xfId="13939" xr:uid="{00000000-0005-0000-0000-000062360000}"/>
    <cellStyle name="Normal 2 59 3 15 3" xfId="13940" xr:uid="{00000000-0005-0000-0000-000063360000}"/>
    <cellStyle name="Normal 2 59 3 16" xfId="13941" xr:uid="{00000000-0005-0000-0000-000064360000}"/>
    <cellStyle name="Normal 2 59 3 17" xfId="13942" xr:uid="{00000000-0005-0000-0000-000065360000}"/>
    <cellStyle name="Normal 2 59 3 2" xfId="13943" xr:uid="{00000000-0005-0000-0000-000066360000}"/>
    <cellStyle name="Normal 2 59 3 2 10" xfId="13944" xr:uid="{00000000-0005-0000-0000-000067360000}"/>
    <cellStyle name="Normal 2 59 3 2 10 2" xfId="13945" xr:uid="{00000000-0005-0000-0000-000068360000}"/>
    <cellStyle name="Normal 2 59 3 2 10 3" xfId="13946" xr:uid="{00000000-0005-0000-0000-000069360000}"/>
    <cellStyle name="Normal 2 59 3 2 11" xfId="13947" xr:uid="{00000000-0005-0000-0000-00006A360000}"/>
    <cellStyle name="Normal 2 59 3 2 11 2" xfId="13948" xr:uid="{00000000-0005-0000-0000-00006B360000}"/>
    <cellStyle name="Normal 2 59 3 2 11 3" xfId="13949" xr:uid="{00000000-0005-0000-0000-00006C360000}"/>
    <cellStyle name="Normal 2 59 3 2 12" xfId="13950" xr:uid="{00000000-0005-0000-0000-00006D360000}"/>
    <cellStyle name="Normal 2 59 3 2 12 2" xfId="13951" xr:uid="{00000000-0005-0000-0000-00006E360000}"/>
    <cellStyle name="Normal 2 59 3 2 12 3" xfId="13952" xr:uid="{00000000-0005-0000-0000-00006F360000}"/>
    <cellStyle name="Normal 2 59 3 2 13" xfId="13953" xr:uid="{00000000-0005-0000-0000-000070360000}"/>
    <cellStyle name="Normal 2 59 3 2 13 2" xfId="13954" xr:uid="{00000000-0005-0000-0000-000071360000}"/>
    <cellStyle name="Normal 2 59 3 2 13 3" xfId="13955" xr:uid="{00000000-0005-0000-0000-000072360000}"/>
    <cellStyle name="Normal 2 59 3 2 14" xfId="13956" xr:uid="{00000000-0005-0000-0000-000073360000}"/>
    <cellStyle name="Normal 2 59 3 2 14 2" xfId="13957" xr:uid="{00000000-0005-0000-0000-000074360000}"/>
    <cellStyle name="Normal 2 59 3 2 14 3" xfId="13958" xr:uid="{00000000-0005-0000-0000-000075360000}"/>
    <cellStyle name="Normal 2 59 3 2 15" xfId="13959" xr:uid="{00000000-0005-0000-0000-000076360000}"/>
    <cellStyle name="Normal 2 59 3 2 16" xfId="13960" xr:uid="{00000000-0005-0000-0000-000077360000}"/>
    <cellStyle name="Normal 2 59 3 2 2" xfId="13961" xr:uid="{00000000-0005-0000-0000-000078360000}"/>
    <cellStyle name="Normal 2 59 3 2 2 2" xfId="13962" xr:uid="{00000000-0005-0000-0000-000079360000}"/>
    <cellStyle name="Normal 2 59 3 2 2 3" xfId="13963" xr:uid="{00000000-0005-0000-0000-00007A360000}"/>
    <cellStyle name="Normal 2 59 3 2 3" xfId="13964" xr:uid="{00000000-0005-0000-0000-00007B360000}"/>
    <cellStyle name="Normal 2 59 3 2 3 2" xfId="13965" xr:uid="{00000000-0005-0000-0000-00007C360000}"/>
    <cellStyle name="Normal 2 59 3 2 3 3" xfId="13966" xr:uid="{00000000-0005-0000-0000-00007D360000}"/>
    <cellStyle name="Normal 2 59 3 2 4" xfId="13967" xr:uid="{00000000-0005-0000-0000-00007E360000}"/>
    <cellStyle name="Normal 2 59 3 2 4 2" xfId="13968" xr:uid="{00000000-0005-0000-0000-00007F360000}"/>
    <cellStyle name="Normal 2 59 3 2 4 3" xfId="13969" xr:uid="{00000000-0005-0000-0000-000080360000}"/>
    <cellStyle name="Normal 2 59 3 2 5" xfId="13970" xr:uid="{00000000-0005-0000-0000-000081360000}"/>
    <cellStyle name="Normal 2 59 3 2 5 2" xfId="13971" xr:uid="{00000000-0005-0000-0000-000082360000}"/>
    <cellStyle name="Normal 2 59 3 2 5 3" xfId="13972" xr:uid="{00000000-0005-0000-0000-000083360000}"/>
    <cellStyle name="Normal 2 59 3 2 6" xfId="13973" xr:uid="{00000000-0005-0000-0000-000084360000}"/>
    <cellStyle name="Normal 2 59 3 2 6 2" xfId="13974" xr:uid="{00000000-0005-0000-0000-000085360000}"/>
    <cellStyle name="Normal 2 59 3 2 6 3" xfId="13975" xr:uid="{00000000-0005-0000-0000-000086360000}"/>
    <cellStyle name="Normal 2 59 3 2 7" xfId="13976" xr:uid="{00000000-0005-0000-0000-000087360000}"/>
    <cellStyle name="Normal 2 59 3 2 7 2" xfId="13977" xr:uid="{00000000-0005-0000-0000-000088360000}"/>
    <cellStyle name="Normal 2 59 3 2 7 3" xfId="13978" xr:uid="{00000000-0005-0000-0000-000089360000}"/>
    <cellStyle name="Normal 2 59 3 2 8" xfId="13979" xr:uid="{00000000-0005-0000-0000-00008A360000}"/>
    <cellStyle name="Normal 2 59 3 2 8 2" xfId="13980" xr:uid="{00000000-0005-0000-0000-00008B360000}"/>
    <cellStyle name="Normal 2 59 3 2 8 3" xfId="13981" xr:uid="{00000000-0005-0000-0000-00008C360000}"/>
    <cellStyle name="Normal 2 59 3 2 9" xfId="13982" xr:uid="{00000000-0005-0000-0000-00008D360000}"/>
    <cellStyle name="Normal 2 59 3 2 9 2" xfId="13983" xr:uid="{00000000-0005-0000-0000-00008E360000}"/>
    <cellStyle name="Normal 2 59 3 2 9 3" xfId="13984" xr:uid="{00000000-0005-0000-0000-00008F360000}"/>
    <cellStyle name="Normal 2 59 3 3" xfId="13985" xr:uid="{00000000-0005-0000-0000-000090360000}"/>
    <cellStyle name="Normal 2 59 3 3 2" xfId="13986" xr:uid="{00000000-0005-0000-0000-000091360000}"/>
    <cellStyle name="Normal 2 59 3 3 3" xfId="13987" xr:uid="{00000000-0005-0000-0000-000092360000}"/>
    <cellStyle name="Normal 2 59 3 4" xfId="13988" xr:uid="{00000000-0005-0000-0000-000093360000}"/>
    <cellStyle name="Normal 2 59 3 4 2" xfId="13989" xr:uid="{00000000-0005-0000-0000-000094360000}"/>
    <cellStyle name="Normal 2 59 3 4 3" xfId="13990" xr:uid="{00000000-0005-0000-0000-000095360000}"/>
    <cellStyle name="Normal 2 59 3 5" xfId="13991" xr:uid="{00000000-0005-0000-0000-000096360000}"/>
    <cellStyle name="Normal 2 59 3 5 2" xfId="13992" xr:uid="{00000000-0005-0000-0000-000097360000}"/>
    <cellStyle name="Normal 2 59 3 5 3" xfId="13993" xr:uid="{00000000-0005-0000-0000-000098360000}"/>
    <cellStyle name="Normal 2 59 3 6" xfId="13994" xr:uid="{00000000-0005-0000-0000-000099360000}"/>
    <cellStyle name="Normal 2 59 3 6 2" xfId="13995" xr:uid="{00000000-0005-0000-0000-00009A360000}"/>
    <cellStyle name="Normal 2 59 3 6 3" xfId="13996" xr:uid="{00000000-0005-0000-0000-00009B360000}"/>
    <cellStyle name="Normal 2 59 3 7" xfId="13997" xr:uid="{00000000-0005-0000-0000-00009C360000}"/>
    <cellStyle name="Normal 2 59 3 7 2" xfId="13998" xr:uid="{00000000-0005-0000-0000-00009D360000}"/>
    <cellStyle name="Normal 2 59 3 7 3" xfId="13999" xr:uid="{00000000-0005-0000-0000-00009E360000}"/>
    <cellStyle name="Normal 2 59 3 8" xfId="14000" xr:uid="{00000000-0005-0000-0000-00009F360000}"/>
    <cellStyle name="Normal 2 59 3 8 2" xfId="14001" xr:uid="{00000000-0005-0000-0000-0000A0360000}"/>
    <cellStyle name="Normal 2 59 3 8 3" xfId="14002" xr:uid="{00000000-0005-0000-0000-0000A1360000}"/>
    <cellStyle name="Normal 2 59 3 9" xfId="14003" xr:uid="{00000000-0005-0000-0000-0000A2360000}"/>
    <cellStyle name="Normal 2 59 3 9 2" xfId="14004" xr:uid="{00000000-0005-0000-0000-0000A3360000}"/>
    <cellStyle name="Normal 2 59 3 9 3" xfId="14005" xr:uid="{00000000-0005-0000-0000-0000A4360000}"/>
    <cellStyle name="Normal 2 59 4" xfId="14006" xr:uid="{00000000-0005-0000-0000-0000A5360000}"/>
    <cellStyle name="Normal 2 59 4 10" xfId="14007" xr:uid="{00000000-0005-0000-0000-0000A6360000}"/>
    <cellStyle name="Normal 2 59 4 10 2" xfId="14008" xr:uid="{00000000-0005-0000-0000-0000A7360000}"/>
    <cellStyle name="Normal 2 59 4 10 3" xfId="14009" xr:uid="{00000000-0005-0000-0000-0000A8360000}"/>
    <cellStyle name="Normal 2 59 4 11" xfId="14010" xr:uid="{00000000-0005-0000-0000-0000A9360000}"/>
    <cellStyle name="Normal 2 59 4 11 2" xfId="14011" xr:uid="{00000000-0005-0000-0000-0000AA360000}"/>
    <cellStyle name="Normal 2 59 4 11 3" xfId="14012" xr:uid="{00000000-0005-0000-0000-0000AB360000}"/>
    <cellStyle name="Normal 2 59 4 12" xfId="14013" xr:uid="{00000000-0005-0000-0000-0000AC360000}"/>
    <cellStyle name="Normal 2 59 4 12 2" xfId="14014" xr:uid="{00000000-0005-0000-0000-0000AD360000}"/>
    <cellStyle name="Normal 2 59 4 12 3" xfId="14015" xr:uid="{00000000-0005-0000-0000-0000AE360000}"/>
    <cellStyle name="Normal 2 59 4 13" xfId="14016" xr:uid="{00000000-0005-0000-0000-0000AF360000}"/>
    <cellStyle name="Normal 2 59 4 13 2" xfId="14017" xr:uid="{00000000-0005-0000-0000-0000B0360000}"/>
    <cellStyle name="Normal 2 59 4 13 3" xfId="14018" xr:uid="{00000000-0005-0000-0000-0000B1360000}"/>
    <cellStyle name="Normal 2 59 4 14" xfId="14019" xr:uid="{00000000-0005-0000-0000-0000B2360000}"/>
    <cellStyle name="Normal 2 59 4 14 2" xfId="14020" xr:uid="{00000000-0005-0000-0000-0000B3360000}"/>
    <cellStyle name="Normal 2 59 4 14 3" xfId="14021" xr:uid="{00000000-0005-0000-0000-0000B4360000}"/>
    <cellStyle name="Normal 2 59 4 15" xfId="14022" xr:uid="{00000000-0005-0000-0000-0000B5360000}"/>
    <cellStyle name="Normal 2 59 4 15 2" xfId="14023" xr:uid="{00000000-0005-0000-0000-0000B6360000}"/>
    <cellStyle name="Normal 2 59 4 15 3" xfId="14024" xr:uid="{00000000-0005-0000-0000-0000B7360000}"/>
    <cellStyle name="Normal 2 59 4 16" xfId="14025" xr:uid="{00000000-0005-0000-0000-0000B8360000}"/>
    <cellStyle name="Normal 2 59 4 17" xfId="14026" xr:uid="{00000000-0005-0000-0000-0000B9360000}"/>
    <cellStyle name="Normal 2 59 4 2" xfId="14027" xr:uid="{00000000-0005-0000-0000-0000BA360000}"/>
    <cellStyle name="Normal 2 59 4 2 10" xfId="14028" xr:uid="{00000000-0005-0000-0000-0000BB360000}"/>
    <cellStyle name="Normal 2 59 4 2 10 2" xfId="14029" xr:uid="{00000000-0005-0000-0000-0000BC360000}"/>
    <cellStyle name="Normal 2 59 4 2 10 3" xfId="14030" xr:uid="{00000000-0005-0000-0000-0000BD360000}"/>
    <cellStyle name="Normal 2 59 4 2 11" xfId="14031" xr:uid="{00000000-0005-0000-0000-0000BE360000}"/>
    <cellStyle name="Normal 2 59 4 2 11 2" xfId="14032" xr:uid="{00000000-0005-0000-0000-0000BF360000}"/>
    <cellStyle name="Normal 2 59 4 2 11 3" xfId="14033" xr:uid="{00000000-0005-0000-0000-0000C0360000}"/>
    <cellStyle name="Normal 2 59 4 2 12" xfId="14034" xr:uid="{00000000-0005-0000-0000-0000C1360000}"/>
    <cellStyle name="Normal 2 59 4 2 12 2" xfId="14035" xr:uid="{00000000-0005-0000-0000-0000C2360000}"/>
    <cellStyle name="Normal 2 59 4 2 12 3" xfId="14036" xr:uid="{00000000-0005-0000-0000-0000C3360000}"/>
    <cellStyle name="Normal 2 59 4 2 13" xfId="14037" xr:uid="{00000000-0005-0000-0000-0000C4360000}"/>
    <cellStyle name="Normal 2 59 4 2 13 2" xfId="14038" xr:uid="{00000000-0005-0000-0000-0000C5360000}"/>
    <cellStyle name="Normal 2 59 4 2 13 3" xfId="14039" xr:uid="{00000000-0005-0000-0000-0000C6360000}"/>
    <cellStyle name="Normal 2 59 4 2 14" xfId="14040" xr:uid="{00000000-0005-0000-0000-0000C7360000}"/>
    <cellStyle name="Normal 2 59 4 2 14 2" xfId="14041" xr:uid="{00000000-0005-0000-0000-0000C8360000}"/>
    <cellStyle name="Normal 2 59 4 2 14 3" xfId="14042" xr:uid="{00000000-0005-0000-0000-0000C9360000}"/>
    <cellStyle name="Normal 2 59 4 2 15" xfId="14043" xr:uid="{00000000-0005-0000-0000-0000CA360000}"/>
    <cellStyle name="Normal 2 59 4 2 16" xfId="14044" xr:uid="{00000000-0005-0000-0000-0000CB360000}"/>
    <cellStyle name="Normal 2 59 4 2 2" xfId="14045" xr:uid="{00000000-0005-0000-0000-0000CC360000}"/>
    <cellStyle name="Normal 2 59 4 2 2 2" xfId="14046" xr:uid="{00000000-0005-0000-0000-0000CD360000}"/>
    <cellStyle name="Normal 2 59 4 2 2 3" xfId="14047" xr:uid="{00000000-0005-0000-0000-0000CE360000}"/>
    <cellStyle name="Normal 2 59 4 2 3" xfId="14048" xr:uid="{00000000-0005-0000-0000-0000CF360000}"/>
    <cellStyle name="Normal 2 59 4 2 3 2" xfId="14049" xr:uid="{00000000-0005-0000-0000-0000D0360000}"/>
    <cellStyle name="Normal 2 59 4 2 3 3" xfId="14050" xr:uid="{00000000-0005-0000-0000-0000D1360000}"/>
    <cellStyle name="Normal 2 59 4 2 4" xfId="14051" xr:uid="{00000000-0005-0000-0000-0000D2360000}"/>
    <cellStyle name="Normal 2 59 4 2 4 2" xfId="14052" xr:uid="{00000000-0005-0000-0000-0000D3360000}"/>
    <cellStyle name="Normal 2 59 4 2 4 3" xfId="14053" xr:uid="{00000000-0005-0000-0000-0000D4360000}"/>
    <cellStyle name="Normal 2 59 4 2 5" xfId="14054" xr:uid="{00000000-0005-0000-0000-0000D5360000}"/>
    <cellStyle name="Normal 2 59 4 2 5 2" xfId="14055" xr:uid="{00000000-0005-0000-0000-0000D6360000}"/>
    <cellStyle name="Normal 2 59 4 2 5 3" xfId="14056" xr:uid="{00000000-0005-0000-0000-0000D7360000}"/>
    <cellStyle name="Normal 2 59 4 2 6" xfId="14057" xr:uid="{00000000-0005-0000-0000-0000D8360000}"/>
    <cellStyle name="Normal 2 59 4 2 6 2" xfId="14058" xr:uid="{00000000-0005-0000-0000-0000D9360000}"/>
    <cellStyle name="Normal 2 59 4 2 6 3" xfId="14059" xr:uid="{00000000-0005-0000-0000-0000DA360000}"/>
    <cellStyle name="Normal 2 59 4 2 7" xfId="14060" xr:uid="{00000000-0005-0000-0000-0000DB360000}"/>
    <cellStyle name="Normal 2 59 4 2 7 2" xfId="14061" xr:uid="{00000000-0005-0000-0000-0000DC360000}"/>
    <cellStyle name="Normal 2 59 4 2 7 3" xfId="14062" xr:uid="{00000000-0005-0000-0000-0000DD360000}"/>
    <cellStyle name="Normal 2 59 4 2 8" xfId="14063" xr:uid="{00000000-0005-0000-0000-0000DE360000}"/>
    <cellStyle name="Normal 2 59 4 2 8 2" xfId="14064" xr:uid="{00000000-0005-0000-0000-0000DF360000}"/>
    <cellStyle name="Normal 2 59 4 2 8 3" xfId="14065" xr:uid="{00000000-0005-0000-0000-0000E0360000}"/>
    <cellStyle name="Normal 2 59 4 2 9" xfId="14066" xr:uid="{00000000-0005-0000-0000-0000E1360000}"/>
    <cellStyle name="Normal 2 59 4 2 9 2" xfId="14067" xr:uid="{00000000-0005-0000-0000-0000E2360000}"/>
    <cellStyle name="Normal 2 59 4 2 9 3" xfId="14068" xr:uid="{00000000-0005-0000-0000-0000E3360000}"/>
    <cellStyle name="Normal 2 59 4 3" xfId="14069" xr:uid="{00000000-0005-0000-0000-0000E4360000}"/>
    <cellStyle name="Normal 2 59 4 3 2" xfId="14070" xr:uid="{00000000-0005-0000-0000-0000E5360000}"/>
    <cellStyle name="Normal 2 59 4 3 3" xfId="14071" xr:uid="{00000000-0005-0000-0000-0000E6360000}"/>
    <cellStyle name="Normal 2 59 4 4" xfId="14072" xr:uid="{00000000-0005-0000-0000-0000E7360000}"/>
    <cellStyle name="Normal 2 59 4 4 2" xfId="14073" xr:uid="{00000000-0005-0000-0000-0000E8360000}"/>
    <cellStyle name="Normal 2 59 4 4 3" xfId="14074" xr:uid="{00000000-0005-0000-0000-0000E9360000}"/>
    <cellStyle name="Normal 2 59 4 5" xfId="14075" xr:uid="{00000000-0005-0000-0000-0000EA360000}"/>
    <cellStyle name="Normal 2 59 4 5 2" xfId="14076" xr:uid="{00000000-0005-0000-0000-0000EB360000}"/>
    <cellStyle name="Normal 2 59 4 5 3" xfId="14077" xr:uid="{00000000-0005-0000-0000-0000EC360000}"/>
    <cellStyle name="Normal 2 59 4 6" xfId="14078" xr:uid="{00000000-0005-0000-0000-0000ED360000}"/>
    <cellStyle name="Normal 2 59 4 6 2" xfId="14079" xr:uid="{00000000-0005-0000-0000-0000EE360000}"/>
    <cellStyle name="Normal 2 59 4 6 3" xfId="14080" xr:uid="{00000000-0005-0000-0000-0000EF360000}"/>
    <cellStyle name="Normal 2 59 4 7" xfId="14081" xr:uid="{00000000-0005-0000-0000-0000F0360000}"/>
    <cellStyle name="Normal 2 59 4 7 2" xfId="14082" xr:uid="{00000000-0005-0000-0000-0000F1360000}"/>
    <cellStyle name="Normal 2 59 4 7 3" xfId="14083" xr:uid="{00000000-0005-0000-0000-0000F2360000}"/>
    <cellStyle name="Normal 2 59 4 8" xfId="14084" xr:uid="{00000000-0005-0000-0000-0000F3360000}"/>
    <cellStyle name="Normal 2 59 4 8 2" xfId="14085" xr:uid="{00000000-0005-0000-0000-0000F4360000}"/>
    <cellStyle name="Normal 2 59 4 8 3" xfId="14086" xr:uid="{00000000-0005-0000-0000-0000F5360000}"/>
    <cellStyle name="Normal 2 59 4 9" xfId="14087" xr:uid="{00000000-0005-0000-0000-0000F6360000}"/>
    <cellStyle name="Normal 2 59 4 9 2" xfId="14088" xr:uid="{00000000-0005-0000-0000-0000F7360000}"/>
    <cellStyle name="Normal 2 59 4 9 3" xfId="14089" xr:uid="{00000000-0005-0000-0000-0000F8360000}"/>
    <cellStyle name="Normal 2 59 5" xfId="14090" xr:uid="{00000000-0005-0000-0000-0000F9360000}"/>
    <cellStyle name="Normal 2 59 5 10" xfId="14091" xr:uid="{00000000-0005-0000-0000-0000FA360000}"/>
    <cellStyle name="Normal 2 59 5 10 2" xfId="14092" xr:uid="{00000000-0005-0000-0000-0000FB360000}"/>
    <cellStyle name="Normal 2 59 5 10 3" xfId="14093" xr:uid="{00000000-0005-0000-0000-0000FC360000}"/>
    <cellStyle name="Normal 2 59 5 11" xfId="14094" xr:uid="{00000000-0005-0000-0000-0000FD360000}"/>
    <cellStyle name="Normal 2 59 5 11 2" xfId="14095" xr:uid="{00000000-0005-0000-0000-0000FE360000}"/>
    <cellStyle name="Normal 2 59 5 11 3" xfId="14096" xr:uid="{00000000-0005-0000-0000-0000FF360000}"/>
    <cellStyle name="Normal 2 59 5 12" xfId="14097" xr:uid="{00000000-0005-0000-0000-000000370000}"/>
    <cellStyle name="Normal 2 59 5 12 2" xfId="14098" xr:uid="{00000000-0005-0000-0000-000001370000}"/>
    <cellStyle name="Normal 2 59 5 12 3" xfId="14099" xr:uid="{00000000-0005-0000-0000-000002370000}"/>
    <cellStyle name="Normal 2 59 5 13" xfId="14100" xr:uid="{00000000-0005-0000-0000-000003370000}"/>
    <cellStyle name="Normal 2 59 5 13 2" xfId="14101" xr:uid="{00000000-0005-0000-0000-000004370000}"/>
    <cellStyle name="Normal 2 59 5 13 3" xfId="14102" xr:uid="{00000000-0005-0000-0000-000005370000}"/>
    <cellStyle name="Normal 2 59 5 14" xfId="14103" xr:uid="{00000000-0005-0000-0000-000006370000}"/>
    <cellStyle name="Normal 2 59 5 14 2" xfId="14104" xr:uid="{00000000-0005-0000-0000-000007370000}"/>
    <cellStyle name="Normal 2 59 5 14 3" xfId="14105" xr:uid="{00000000-0005-0000-0000-000008370000}"/>
    <cellStyle name="Normal 2 59 5 15" xfId="14106" xr:uid="{00000000-0005-0000-0000-000009370000}"/>
    <cellStyle name="Normal 2 59 5 16" xfId="14107" xr:uid="{00000000-0005-0000-0000-00000A370000}"/>
    <cellStyle name="Normal 2 59 5 2" xfId="14108" xr:uid="{00000000-0005-0000-0000-00000B370000}"/>
    <cellStyle name="Normal 2 59 5 2 2" xfId="14109" xr:uid="{00000000-0005-0000-0000-00000C370000}"/>
    <cellStyle name="Normal 2 59 5 2 3" xfId="14110" xr:uid="{00000000-0005-0000-0000-00000D370000}"/>
    <cellStyle name="Normal 2 59 5 3" xfId="14111" xr:uid="{00000000-0005-0000-0000-00000E370000}"/>
    <cellStyle name="Normal 2 59 5 3 2" xfId="14112" xr:uid="{00000000-0005-0000-0000-00000F370000}"/>
    <cellStyle name="Normal 2 59 5 3 3" xfId="14113" xr:uid="{00000000-0005-0000-0000-000010370000}"/>
    <cellStyle name="Normal 2 59 5 4" xfId="14114" xr:uid="{00000000-0005-0000-0000-000011370000}"/>
    <cellStyle name="Normal 2 59 5 4 2" xfId="14115" xr:uid="{00000000-0005-0000-0000-000012370000}"/>
    <cellStyle name="Normal 2 59 5 4 3" xfId="14116" xr:uid="{00000000-0005-0000-0000-000013370000}"/>
    <cellStyle name="Normal 2 59 5 5" xfId="14117" xr:uid="{00000000-0005-0000-0000-000014370000}"/>
    <cellStyle name="Normal 2 59 5 5 2" xfId="14118" xr:uid="{00000000-0005-0000-0000-000015370000}"/>
    <cellStyle name="Normal 2 59 5 5 3" xfId="14119" xr:uid="{00000000-0005-0000-0000-000016370000}"/>
    <cellStyle name="Normal 2 59 5 6" xfId="14120" xr:uid="{00000000-0005-0000-0000-000017370000}"/>
    <cellStyle name="Normal 2 59 5 6 2" xfId="14121" xr:uid="{00000000-0005-0000-0000-000018370000}"/>
    <cellStyle name="Normal 2 59 5 6 3" xfId="14122" xr:uid="{00000000-0005-0000-0000-000019370000}"/>
    <cellStyle name="Normal 2 59 5 7" xfId="14123" xr:uid="{00000000-0005-0000-0000-00001A370000}"/>
    <cellStyle name="Normal 2 59 5 7 2" xfId="14124" xr:uid="{00000000-0005-0000-0000-00001B370000}"/>
    <cellStyle name="Normal 2 59 5 7 3" xfId="14125" xr:uid="{00000000-0005-0000-0000-00001C370000}"/>
    <cellStyle name="Normal 2 59 5 8" xfId="14126" xr:uid="{00000000-0005-0000-0000-00001D370000}"/>
    <cellStyle name="Normal 2 59 5 8 2" xfId="14127" xr:uid="{00000000-0005-0000-0000-00001E370000}"/>
    <cellStyle name="Normal 2 59 5 8 3" xfId="14128" xr:uid="{00000000-0005-0000-0000-00001F370000}"/>
    <cellStyle name="Normal 2 59 5 9" xfId="14129" xr:uid="{00000000-0005-0000-0000-000020370000}"/>
    <cellStyle name="Normal 2 59 5 9 2" xfId="14130" xr:uid="{00000000-0005-0000-0000-000021370000}"/>
    <cellStyle name="Normal 2 59 5 9 3" xfId="14131" xr:uid="{00000000-0005-0000-0000-000022370000}"/>
    <cellStyle name="Normal 2 59 6" xfId="14132" xr:uid="{00000000-0005-0000-0000-000023370000}"/>
    <cellStyle name="Normal 2 59 6 10" xfId="14133" xr:uid="{00000000-0005-0000-0000-000024370000}"/>
    <cellStyle name="Normal 2 59 6 10 2" xfId="14134" xr:uid="{00000000-0005-0000-0000-000025370000}"/>
    <cellStyle name="Normal 2 59 6 10 3" xfId="14135" xr:uid="{00000000-0005-0000-0000-000026370000}"/>
    <cellStyle name="Normal 2 59 6 11" xfId="14136" xr:uid="{00000000-0005-0000-0000-000027370000}"/>
    <cellStyle name="Normal 2 59 6 11 2" xfId="14137" xr:uid="{00000000-0005-0000-0000-000028370000}"/>
    <cellStyle name="Normal 2 59 6 11 3" xfId="14138" xr:uid="{00000000-0005-0000-0000-000029370000}"/>
    <cellStyle name="Normal 2 59 6 12" xfId="14139" xr:uid="{00000000-0005-0000-0000-00002A370000}"/>
    <cellStyle name="Normal 2 59 6 12 2" xfId="14140" xr:uid="{00000000-0005-0000-0000-00002B370000}"/>
    <cellStyle name="Normal 2 59 6 12 3" xfId="14141" xr:uid="{00000000-0005-0000-0000-00002C370000}"/>
    <cellStyle name="Normal 2 59 6 13" xfId="14142" xr:uid="{00000000-0005-0000-0000-00002D370000}"/>
    <cellStyle name="Normal 2 59 6 13 2" xfId="14143" xr:uid="{00000000-0005-0000-0000-00002E370000}"/>
    <cellStyle name="Normal 2 59 6 13 3" xfId="14144" xr:uid="{00000000-0005-0000-0000-00002F370000}"/>
    <cellStyle name="Normal 2 59 6 14" xfId="14145" xr:uid="{00000000-0005-0000-0000-000030370000}"/>
    <cellStyle name="Normal 2 59 6 14 2" xfId="14146" xr:uid="{00000000-0005-0000-0000-000031370000}"/>
    <cellStyle name="Normal 2 59 6 14 3" xfId="14147" xr:uid="{00000000-0005-0000-0000-000032370000}"/>
    <cellStyle name="Normal 2 59 6 15" xfId="14148" xr:uid="{00000000-0005-0000-0000-000033370000}"/>
    <cellStyle name="Normal 2 59 6 16" xfId="14149" xr:uid="{00000000-0005-0000-0000-000034370000}"/>
    <cellStyle name="Normal 2 59 6 2" xfId="14150" xr:uid="{00000000-0005-0000-0000-000035370000}"/>
    <cellStyle name="Normal 2 59 6 2 2" xfId="14151" xr:uid="{00000000-0005-0000-0000-000036370000}"/>
    <cellStyle name="Normal 2 59 6 2 3" xfId="14152" xr:uid="{00000000-0005-0000-0000-000037370000}"/>
    <cellStyle name="Normal 2 59 6 3" xfId="14153" xr:uid="{00000000-0005-0000-0000-000038370000}"/>
    <cellStyle name="Normal 2 59 6 3 2" xfId="14154" xr:uid="{00000000-0005-0000-0000-000039370000}"/>
    <cellStyle name="Normal 2 59 6 3 3" xfId="14155" xr:uid="{00000000-0005-0000-0000-00003A370000}"/>
    <cellStyle name="Normal 2 59 6 4" xfId="14156" xr:uid="{00000000-0005-0000-0000-00003B370000}"/>
    <cellStyle name="Normal 2 59 6 4 2" xfId="14157" xr:uid="{00000000-0005-0000-0000-00003C370000}"/>
    <cellStyle name="Normal 2 59 6 4 3" xfId="14158" xr:uid="{00000000-0005-0000-0000-00003D370000}"/>
    <cellStyle name="Normal 2 59 6 5" xfId="14159" xr:uid="{00000000-0005-0000-0000-00003E370000}"/>
    <cellStyle name="Normal 2 59 6 5 2" xfId="14160" xr:uid="{00000000-0005-0000-0000-00003F370000}"/>
    <cellStyle name="Normal 2 59 6 5 3" xfId="14161" xr:uid="{00000000-0005-0000-0000-000040370000}"/>
    <cellStyle name="Normal 2 59 6 6" xfId="14162" xr:uid="{00000000-0005-0000-0000-000041370000}"/>
    <cellStyle name="Normal 2 59 6 6 2" xfId="14163" xr:uid="{00000000-0005-0000-0000-000042370000}"/>
    <cellStyle name="Normal 2 59 6 6 3" xfId="14164" xr:uid="{00000000-0005-0000-0000-000043370000}"/>
    <cellStyle name="Normal 2 59 6 7" xfId="14165" xr:uid="{00000000-0005-0000-0000-000044370000}"/>
    <cellStyle name="Normal 2 59 6 7 2" xfId="14166" xr:uid="{00000000-0005-0000-0000-000045370000}"/>
    <cellStyle name="Normal 2 59 6 7 3" xfId="14167" xr:uid="{00000000-0005-0000-0000-000046370000}"/>
    <cellStyle name="Normal 2 59 6 8" xfId="14168" xr:uid="{00000000-0005-0000-0000-000047370000}"/>
    <cellStyle name="Normal 2 59 6 8 2" xfId="14169" xr:uid="{00000000-0005-0000-0000-000048370000}"/>
    <cellStyle name="Normal 2 59 6 8 3" xfId="14170" xr:uid="{00000000-0005-0000-0000-000049370000}"/>
    <cellStyle name="Normal 2 59 6 9" xfId="14171" xr:uid="{00000000-0005-0000-0000-00004A370000}"/>
    <cellStyle name="Normal 2 59 6 9 2" xfId="14172" xr:uid="{00000000-0005-0000-0000-00004B370000}"/>
    <cellStyle name="Normal 2 59 6 9 3" xfId="14173" xr:uid="{00000000-0005-0000-0000-00004C370000}"/>
    <cellStyle name="Normal 2 59 7" xfId="14174" xr:uid="{00000000-0005-0000-0000-00004D370000}"/>
    <cellStyle name="Normal 2 59 7 10" xfId="14175" xr:uid="{00000000-0005-0000-0000-00004E370000}"/>
    <cellStyle name="Normal 2 59 7 10 2" xfId="14176" xr:uid="{00000000-0005-0000-0000-00004F370000}"/>
    <cellStyle name="Normal 2 59 7 10 3" xfId="14177" xr:uid="{00000000-0005-0000-0000-000050370000}"/>
    <cellStyle name="Normal 2 59 7 11" xfId="14178" xr:uid="{00000000-0005-0000-0000-000051370000}"/>
    <cellStyle name="Normal 2 59 7 11 2" xfId="14179" xr:uid="{00000000-0005-0000-0000-000052370000}"/>
    <cellStyle name="Normal 2 59 7 11 3" xfId="14180" xr:uid="{00000000-0005-0000-0000-000053370000}"/>
    <cellStyle name="Normal 2 59 7 12" xfId="14181" xr:uid="{00000000-0005-0000-0000-000054370000}"/>
    <cellStyle name="Normal 2 59 7 12 2" xfId="14182" xr:uid="{00000000-0005-0000-0000-000055370000}"/>
    <cellStyle name="Normal 2 59 7 12 3" xfId="14183" xr:uid="{00000000-0005-0000-0000-000056370000}"/>
    <cellStyle name="Normal 2 59 7 13" xfId="14184" xr:uid="{00000000-0005-0000-0000-000057370000}"/>
    <cellStyle name="Normal 2 59 7 13 2" xfId="14185" xr:uid="{00000000-0005-0000-0000-000058370000}"/>
    <cellStyle name="Normal 2 59 7 13 3" xfId="14186" xr:uid="{00000000-0005-0000-0000-000059370000}"/>
    <cellStyle name="Normal 2 59 7 14" xfId="14187" xr:uid="{00000000-0005-0000-0000-00005A370000}"/>
    <cellStyle name="Normal 2 59 7 14 2" xfId="14188" xr:uid="{00000000-0005-0000-0000-00005B370000}"/>
    <cellStyle name="Normal 2 59 7 14 3" xfId="14189" xr:uid="{00000000-0005-0000-0000-00005C370000}"/>
    <cellStyle name="Normal 2 59 7 15" xfId="14190" xr:uid="{00000000-0005-0000-0000-00005D370000}"/>
    <cellStyle name="Normal 2 59 7 16" xfId="14191" xr:uid="{00000000-0005-0000-0000-00005E370000}"/>
    <cellStyle name="Normal 2 59 7 2" xfId="14192" xr:uid="{00000000-0005-0000-0000-00005F370000}"/>
    <cellStyle name="Normal 2 59 7 2 2" xfId="14193" xr:uid="{00000000-0005-0000-0000-000060370000}"/>
    <cellStyle name="Normal 2 59 7 2 3" xfId="14194" xr:uid="{00000000-0005-0000-0000-000061370000}"/>
    <cellStyle name="Normal 2 59 7 3" xfId="14195" xr:uid="{00000000-0005-0000-0000-000062370000}"/>
    <cellStyle name="Normal 2 59 7 3 2" xfId="14196" xr:uid="{00000000-0005-0000-0000-000063370000}"/>
    <cellStyle name="Normal 2 59 7 3 3" xfId="14197" xr:uid="{00000000-0005-0000-0000-000064370000}"/>
    <cellStyle name="Normal 2 59 7 4" xfId="14198" xr:uid="{00000000-0005-0000-0000-000065370000}"/>
    <cellStyle name="Normal 2 59 7 4 2" xfId="14199" xr:uid="{00000000-0005-0000-0000-000066370000}"/>
    <cellStyle name="Normal 2 59 7 4 3" xfId="14200" xr:uid="{00000000-0005-0000-0000-000067370000}"/>
    <cellStyle name="Normal 2 59 7 5" xfId="14201" xr:uid="{00000000-0005-0000-0000-000068370000}"/>
    <cellStyle name="Normal 2 59 7 5 2" xfId="14202" xr:uid="{00000000-0005-0000-0000-000069370000}"/>
    <cellStyle name="Normal 2 59 7 5 3" xfId="14203" xr:uid="{00000000-0005-0000-0000-00006A370000}"/>
    <cellStyle name="Normal 2 59 7 6" xfId="14204" xr:uid="{00000000-0005-0000-0000-00006B370000}"/>
    <cellStyle name="Normal 2 59 7 6 2" xfId="14205" xr:uid="{00000000-0005-0000-0000-00006C370000}"/>
    <cellStyle name="Normal 2 59 7 6 3" xfId="14206" xr:uid="{00000000-0005-0000-0000-00006D370000}"/>
    <cellStyle name="Normal 2 59 7 7" xfId="14207" xr:uid="{00000000-0005-0000-0000-00006E370000}"/>
    <cellStyle name="Normal 2 59 7 7 2" xfId="14208" xr:uid="{00000000-0005-0000-0000-00006F370000}"/>
    <cellStyle name="Normal 2 59 7 7 3" xfId="14209" xr:uid="{00000000-0005-0000-0000-000070370000}"/>
    <cellStyle name="Normal 2 59 7 8" xfId="14210" xr:uid="{00000000-0005-0000-0000-000071370000}"/>
    <cellStyle name="Normal 2 59 7 8 2" xfId="14211" xr:uid="{00000000-0005-0000-0000-000072370000}"/>
    <cellStyle name="Normal 2 59 7 8 3" xfId="14212" xr:uid="{00000000-0005-0000-0000-000073370000}"/>
    <cellStyle name="Normal 2 59 7 9" xfId="14213" xr:uid="{00000000-0005-0000-0000-000074370000}"/>
    <cellStyle name="Normal 2 59 7 9 2" xfId="14214" xr:uid="{00000000-0005-0000-0000-000075370000}"/>
    <cellStyle name="Normal 2 59 7 9 3" xfId="14215" xr:uid="{00000000-0005-0000-0000-000076370000}"/>
    <cellStyle name="Normal 2 59 8" xfId="14216" xr:uid="{00000000-0005-0000-0000-000077370000}"/>
    <cellStyle name="Normal 2 59 8 10" xfId="14217" xr:uid="{00000000-0005-0000-0000-000078370000}"/>
    <cellStyle name="Normal 2 59 8 10 2" xfId="14218" xr:uid="{00000000-0005-0000-0000-000079370000}"/>
    <cellStyle name="Normal 2 59 8 10 3" xfId="14219" xr:uid="{00000000-0005-0000-0000-00007A370000}"/>
    <cellStyle name="Normal 2 59 8 11" xfId="14220" xr:uid="{00000000-0005-0000-0000-00007B370000}"/>
    <cellStyle name="Normal 2 59 8 11 2" xfId="14221" xr:uid="{00000000-0005-0000-0000-00007C370000}"/>
    <cellStyle name="Normal 2 59 8 11 3" xfId="14222" xr:uid="{00000000-0005-0000-0000-00007D370000}"/>
    <cellStyle name="Normal 2 59 8 12" xfId="14223" xr:uid="{00000000-0005-0000-0000-00007E370000}"/>
    <cellStyle name="Normal 2 59 8 12 2" xfId="14224" xr:uid="{00000000-0005-0000-0000-00007F370000}"/>
    <cellStyle name="Normal 2 59 8 12 3" xfId="14225" xr:uid="{00000000-0005-0000-0000-000080370000}"/>
    <cellStyle name="Normal 2 59 8 13" xfId="14226" xr:uid="{00000000-0005-0000-0000-000081370000}"/>
    <cellStyle name="Normal 2 59 8 13 2" xfId="14227" xr:uid="{00000000-0005-0000-0000-000082370000}"/>
    <cellStyle name="Normal 2 59 8 13 3" xfId="14228" xr:uid="{00000000-0005-0000-0000-000083370000}"/>
    <cellStyle name="Normal 2 59 8 14" xfId="14229" xr:uid="{00000000-0005-0000-0000-000084370000}"/>
    <cellStyle name="Normal 2 59 8 14 2" xfId="14230" xr:uid="{00000000-0005-0000-0000-000085370000}"/>
    <cellStyle name="Normal 2 59 8 14 3" xfId="14231" xr:uid="{00000000-0005-0000-0000-000086370000}"/>
    <cellStyle name="Normal 2 59 8 15" xfId="14232" xr:uid="{00000000-0005-0000-0000-000087370000}"/>
    <cellStyle name="Normal 2 59 8 16" xfId="14233" xr:uid="{00000000-0005-0000-0000-000088370000}"/>
    <cellStyle name="Normal 2 59 8 2" xfId="14234" xr:uid="{00000000-0005-0000-0000-000089370000}"/>
    <cellStyle name="Normal 2 59 8 2 2" xfId="14235" xr:uid="{00000000-0005-0000-0000-00008A370000}"/>
    <cellStyle name="Normal 2 59 8 2 3" xfId="14236" xr:uid="{00000000-0005-0000-0000-00008B370000}"/>
    <cellStyle name="Normal 2 59 8 3" xfId="14237" xr:uid="{00000000-0005-0000-0000-00008C370000}"/>
    <cellStyle name="Normal 2 59 8 3 2" xfId="14238" xr:uid="{00000000-0005-0000-0000-00008D370000}"/>
    <cellStyle name="Normal 2 59 8 3 3" xfId="14239" xr:uid="{00000000-0005-0000-0000-00008E370000}"/>
    <cellStyle name="Normal 2 59 8 4" xfId="14240" xr:uid="{00000000-0005-0000-0000-00008F370000}"/>
    <cellStyle name="Normal 2 59 8 4 2" xfId="14241" xr:uid="{00000000-0005-0000-0000-000090370000}"/>
    <cellStyle name="Normal 2 59 8 4 3" xfId="14242" xr:uid="{00000000-0005-0000-0000-000091370000}"/>
    <cellStyle name="Normal 2 59 8 5" xfId="14243" xr:uid="{00000000-0005-0000-0000-000092370000}"/>
    <cellStyle name="Normal 2 59 8 5 2" xfId="14244" xr:uid="{00000000-0005-0000-0000-000093370000}"/>
    <cellStyle name="Normal 2 59 8 5 3" xfId="14245" xr:uid="{00000000-0005-0000-0000-000094370000}"/>
    <cellStyle name="Normal 2 59 8 6" xfId="14246" xr:uid="{00000000-0005-0000-0000-000095370000}"/>
    <cellStyle name="Normal 2 59 8 6 2" xfId="14247" xr:uid="{00000000-0005-0000-0000-000096370000}"/>
    <cellStyle name="Normal 2 59 8 6 3" xfId="14248" xr:uid="{00000000-0005-0000-0000-000097370000}"/>
    <cellStyle name="Normal 2 59 8 7" xfId="14249" xr:uid="{00000000-0005-0000-0000-000098370000}"/>
    <cellStyle name="Normal 2 59 8 7 2" xfId="14250" xr:uid="{00000000-0005-0000-0000-000099370000}"/>
    <cellStyle name="Normal 2 59 8 7 3" xfId="14251" xr:uid="{00000000-0005-0000-0000-00009A370000}"/>
    <cellStyle name="Normal 2 59 8 8" xfId="14252" xr:uid="{00000000-0005-0000-0000-00009B370000}"/>
    <cellStyle name="Normal 2 59 8 8 2" xfId="14253" xr:uid="{00000000-0005-0000-0000-00009C370000}"/>
    <cellStyle name="Normal 2 59 8 8 3" xfId="14254" xr:uid="{00000000-0005-0000-0000-00009D370000}"/>
    <cellStyle name="Normal 2 59 8 9" xfId="14255" xr:uid="{00000000-0005-0000-0000-00009E370000}"/>
    <cellStyle name="Normal 2 59 8 9 2" xfId="14256" xr:uid="{00000000-0005-0000-0000-00009F370000}"/>
    <cellStyle name="Normal 2 59 8 9 3" xfId="14257" xr:uid="{00000000-0005-0000-0000-0000A0370000}"/>
    <cellStyle name="Normal 2 59 9" xfId="14258" xr:uid="{00000000-0005-0000-0000-0000A1370000}"/>
    <cellStyle name="Normal 2 59 9 10" xfId="14259" xr:uid="{00000000-0005-0000-0000-0000A2370000}"/>
    <cellStyle name="Normal 2 59 9 10 2" xfId="14260" xr:uid="{00000000-0005-0000-0000-0000A3370000}"/>
    <cellStyle name="Normal 2 59 9 10 3" xfId="14261" xr:uid="{00000000-0005-0000-0000-0000A4370000}"/>
    <cellStyle name="Normal 2 59 9 11" xfId="14262" xr:uid="{00000000-0005-0000-0000-0000A5370000}"/>
    <cellStyle name="Normal 2 59 9 11 2" xfId="14263" xr:uid="{00000000-0005-0000-0000-0000A6370000}"/>
    <cellStyle name="Normal 2 59 9 11 3" xfId="14264" xr:uid="{00000000-0005-0000-0000-0000A7370000}"/>
    <cellStyle name="Normal 2 59 9 12" xfId="14265" xr:uid="{00000000-0005-0000-0000-0000A8370000}"/>
    <cellStyle name="Normal 2 59 9 12 2" xfId="14266" xr:uid="{00000000-0005-0000-0000-0000A9370000}"/>
    <cellStyle name="Normal 2 59 9 12 3" xfId="14267" xr:uid="{00000000-0005-0000-0000-0000AA370000}"/>
    <cellStyle name="Normal 2 59 9 13" xfId="14268" xr:uid="{00000000-0005-0000-0000-0000AB370000}"/>
    <cellStyle name="Normal 2 59 9 13 2" xfId="14269" xr:uid="{00000000-0005-0000-0000-0000AC370000}"/>
    <cellStyle name="Normal 2 59 9 13 3" xfId="14270" xr:uid="{00000000-0005-0000-0000-0000AD370000}"/>
    <cellStyle name="Normal 2 59 9 14" xfId="14271" xr:uid="{00000000-0005-0000-0000-0000AE370000}"/>
    <cellStyle name="Normal 2 59 9 14 2" xfId="14272" xr:uid="{00000000-0005-0000-0000-0000AF370000}"/>
    <cellStyle name="Normal 2 59 9 14 3" xfId="14273" xr:uid="{00000000-0005-0000-0000-0000B0370000}"/>
    <cellStyle name="Normal 2 59 9 15" xfId="14274" xr:uid="{00000000-0005-0000-0000-0000B1370000}"/>
    <cellStyle name="Normal 2 59 9 16" xfId="14275" xr:uid="{00000000-0005-0000-0000-0000B2370000}"/>
    <cellStyle name="Normal 2 59 9 2" xfId="14276" xr:uid="{00000000-0005-0000-0000-0000B3370000}"/>
    <cellStyle name="Normal 2 59 9 2 2" xfId="14277" xr:uid="{00000000-0005-0000-0000-0000B4370000}"/>
    <cellStyle name="Normal 2 59 9 2 3" xfId="14278" xr:uid="{00000000-0005-0000-0000-0000B5370000}"/>
    <cellStyle name="Normal 2 59 9 3" xfId="14279" xr:uid="{00000000-0005-0000-0000-0000B6370000}"/>
    <cellStyle name="Normal 2 59 9 3 2" xfId="14280" xr:uid="{00000000-0005-0000-0000-0000B7370000}"/>
    <cellStyle name="Normal 2 59 9 3 3" xfId="14281" xr:uid="{00000000-0005-0000-0000-0000B8370000}"/>
    <cellStyle name="Normal 2 59 9 4" xfId="14282" xr:uid="{00000000-0005-0000-0000-0000B9370000}"/>
    <cellStyle name="Normal 2 59 9 4 2" xfId="14283" xr:uid="{00000000-0005-0000-0000-0000BA370000}"/>
    <cellStyle name="Normal 2 59 9 4 3" xfId="14284" xr:uid="{00000000-0005-0000-0000-0000BB370000}"/>
    <cellStyle name="Normal 2 59 9 5" xfId="14285" xr:uid="{00000000-0005-0000-0000-0000BC370000}"/>
    <cellStyle name="Normal 2 59 9 5 2" xfId="14286" xr:uid="{00000000-0005-0000-0000-0000BD370000}"/>
    <cellStyle name="Normal 2 59 9 5 3" xfId="14287" xr:uid="{00000000-0005-0000-0000-0000BE370000}"/>
    <cellStyle name="Normal 2 59 9 6" xfId="14288" xr:uid="{00000000-0005-0000-0000-0000BF370000}"/>
    <cellStyle name="Normal 2 59 9 6 2" xfId="14289" xr:uid="{00000000-0005-0000-0000-0000C0370000}"/>
    <cellStyle name="Normal 2 59 9 6 3" xfId="14290" xr:uid="{00000000-0005-0000-0000-0000C1370000}"/>
    <cellStyle name="Normal 2 59 9 7" xfId="14291" xr:uid="{00000000-0005-0000-0000-0000C2370000}"/>
    <cellStyle name="Normal 2 59 9 7 2" xfId="14292" xr:uid="{00000000-0005-0000-0000-0000C3370000}"/>
    <cellStyle name="Normal 2 59 9 7 3" xfId="14293" xr:uid="{00000000-0005-0000-0000-0000C4370000}"/>
    <cellStyle name="Normal 2 59 9 8" xfId="14294" xr:uid="{00000000-0005-0000-0000-0000C5370000}"/>
    <cellStyle name="Normal 2 59 9 8 2" xfId="14295" xr:uid="{00000000-0005-0000-0000-0000C6370000}"/>
    <cellStyle name="Normal 2 59 9 8 3" xfId="14296" xr:uid="{00000000-0005-0000-0000-0000C7370000}"/>
    <cellStyle name="Normal 2 59 9 9" xfId="14297" xr:uid="{00000000-0005-0000-0000-0000C8370000}"/>
    <cellStyle name="Normal 2 59 9 9 2" xfId="14298" xr:uid="{00000000-0005-0000-0000-0000C9370000}"/>
    <cellStyle name="Normal 2 59 9 9 3" xfId="14299" xr:uid="{00000000-0005-0000-0000-0000CA370000}"/>
    <cellStyle name="Normal 2 6" xfId="14300" xr:uid="{00000000-0005-0000-0000-0000CB370000}"/>
    <cellStyle name="Normal 2 6 2" xfId="14301" xr:uid="{00000000-0005-0000-0000-0000CC370000}"/>
    <cellStyle name="Normal 2 6 2 2" xfId="14302" xr:uid="{00000000-0005-0000-0000-0000CD370000}"/>
    <cellStyle name="Normal 2 6 2 2 2" xfId="14303" xr:uid="{00000000-0005-0000-0000-0000CE370000}"/>
    <cellStyle name="Normal 2 6 2 3" xfId="14304" xr:uid="{00000000-0005-0000-0000-0000CF370000}"/>
    <cellStyle name="Normal 2 6 2 3 2" xfId="14305" xr:uid="{00000000-0005-0000-0000-0000D0370000}"/>
    <cellStyle name="Normal 2 6 2 4" xfId="14306" xr:uid="{00000000-0005-0000-0000-0000D1370000}"/>
    <cellStyle name="Normal 2 6 2 4 2" xfId="14307" xr:uid="{00000000-0005-0000-0000-0000D2370000}"/>
    <cellStyle name="Normal 2 6 2 5" xfId="14308" xr:uid="{00000000-0005-0000-0000-0000D3370000}"/>
    <cellStyle name="Normal 2 6 2 5 2" xfId="14309" xr:uid="{00000000-0005-0000-0000-0000D4370000}"/>
    <cellStyle name="Normal 2 6 2 6" xfId="14310" xr:uid="{00000000-0005-0000-0000-0000D5370000}"/>
    <cellStyle name="Normal 2 6 2 6 2" xfId="14311" xr:uid="{00000000-0005-0000-0000-0000D6370000}"/>
    <cellStyle name="Normal 2 6 2 7" xfId="14312" xr:uid="{00000000-0005-0000-0000-0000D7370000}"/>
    <cellStyle name="Normal 2 6 2 7 2" xfId="14313" xr:uid="{00000000-0005-0000-0000-0000D8370000}"/>
    <cellStyle name="Normal 2 6 3" xfId="14314" xr:uid="{00000000-0005-0000-0000-0000D9370000}"/>
    <cellStyle name="Normal 2 6 4" xfId="14315" xr:uid="{00000000-0005-0000-0000-0000DA370000}"/>
    <cellStyle name="Normal 2 6 5" xfId="14316" xr:uid="{00000000-0005-0000-0000-0000DB370000}"/>
    <cellStyle name="Normal 2 6 6" xfId="14317" xr:uid="{00000000-0005-0000-0000-0000DC370000}"/>
    <cellStyle name="Normal 2 6 7" xfId="14318" xr:uid="{00000000-0005-0000-0000-0000DD370000}"/>
    <cellStyle name="Normal 2 6 8" xfId="14319" xr:uid="{00000000-0005-0000-0000-0000DE370000}"/>
    <cellStyle name="Normal 2 60" xfId="14320" xr:uid="{00000000-0005-0000-0000-0000DF370000}"/>
    <cellStyle name="Normal 2 60 10" xfId="14321" xr:uid="{00000000-0005-0000-0000-0000E0370000}"/>
    <cellStyle name="Normal 2 60 10 10" xfId="14322" xr:uid="{00000000-0005-0000-0000-0000E1370000}"/>
    <cellStyle name="Normal 2 60 10 10 2" xfId="14323" xr:uid="{00000000-0005-0000-0000-0000E2370000}"/>
    <cellStyle name="Normal 2 60 10 10 3" xfId="14324" xr:uid="{00000000-0005-0000-0000-0000E3370000}"/>
    <cellStyle name="Normal 2 60 10 11" xfId="14325" xr:uid="{00000000-0005-0000-0000-0000E4370000}"/>
    <cellStyle name="Normal 2 60 10 11 2" xfId="14326" xr:uid="{00000000-0005-0000-0000-0000E5370000}"/>
    <cellStyle name="Normal 2 60 10 11 3" xfId="14327" xr:uid="{00000000-0005-0000-0000-0000E6370000}"/>
    <cellStyle name="Normal 2 60 10 12" xfId="14328" xr:uid="{00000000-0005-0000-0000-0000E7370000}"/>
    <cellStyle name="Normal 2 60 10 12 2" xfId="14329" xr:uid="{00000000-0005-0000-0000-0000E8370000}"/>
    <cellStyle name="Normal 2 60 10 12 3" xfId="14330" xr:uid="{00000000-0005-0000-0000-0000E9370000}"/>
    <cellStyle name="Normal 2 60 10 13" xfId="14331" xr:uid="{00000000-0005-0000-0000-0000EA370000}"/>
    <cellStyle name="Normal 2 60 10 13 2" xfId="14332" xr:uid="{00000000-0005-0000-0000-0000EB370000}"/>
    <cellStyle name="Normal 2 60 10 13 3" xfId="14333" xr:uid="{00000000-0005-0000-0000-0000EC370000}"/>
    <cellStyle name="Normal 2 60 10 14" xfId="14334" xr:uid="{00000000-0005-0000-0000-0000ED370000}"/>
    <cellStyle name="Normal 2 60 10 14 2" xfId="14335" xr:uid="{00000000-0005-0000-0000-0000EE370000}"/>
    <cellStyle name="Normal 2 60 10 14 3" xfId="14336" xr:uid="{00000000-0005-0000-0000-0000EF370000}"/>
    <cellStyle name="Normal 2 60 10 15" xfId="14337" xr:uid="{00000000-0005-0000-0000-0000F0370000}"/>
    <cellStyle name="Normal 2 60 10 16" xfId="14338" xr:uid="{00000000-0005-0000-0000-0000F1370000}"/>
    <cellStyle name="Normal 2 60 10 2" xfId="14339" xr:uid="{00000000-0005-0000-0000-0000F2370000}"/>
    <cellStyle name="Normal 2 60 10 2 2" xfId="14340" xr:uid="{00000000-0005-0000-0000-0000F3370000}"/>
    <cellStyle name="Normal 2 60 10 2 3" xfId="14341" xr:uid="{00000000-0005-0000-0000-0000F4370000}"/>
    <cellStyle name="Normal 2 60 10 3" xfId="14342" xr:uid="{00000000-0005-0000-0000-0000F5370000}"/>
    <cellStyle name="Normal 2 60 10 3 2" xfId="14343" xr:uid="{00000000-0005-0000-0000-0000F6370000}"/>
    <cellStyle name="Normal 2 60 10 3 3" xfId="14344" xr:uid="{00000000-0005-0000-0000-0000F7370000}"/>
    <cellStyle name="Normal 2 60 10 4" xfId="14345" xr:uid="{00000000-0005-0000-0000-0000F8370000}"/>
    <cellStyle name="Normal 2 60 10 4 2" xfId="14346" xr:uid="{00000000-0005-0000-0000-0000F9370000}"/>
    <cellStyle name="Normal 2 60 10 4 3" xfId="14347" xr:uid="{00000000-0005-0000-0000-0000FA370000}"/>
    <cellStyle name="Normal 2 60 10 5" xfId="14348" xr:uid="{00000000-0005-0000-0000-0000FB370000}"/>
    <cellStyle name="Normal 2 60 10 5 2" xfId="14349" xr:uid="{00000000-0005-0000-0000-0000FC370000}"/>
    <cellStyle name="Normal 2 60 10 5 3" xfId="14350" xr:uid="{00000000-0005-0000-0000-0000FD370000}"/>
    <cellStyle name="Normal 2 60 10 6" xfId="14351" xr:uid="{00000000-0005-0000-0000-0000FE370000}"/>
    <cellStyle name="Normal 2 60 10 6 2" xfId="14352" xr:uid="{00000000-0005-0000-0000-0000FF370000}"/>
    <cellStyle name="Normal 2 60 10 6 3" xfId="14353" xr:uid="{00000000-0005-0000-0000-000000380000}"/>
    <cellStyle name="Normal 2 60 10 7" xfId="14354" xr:uid="{00000000-0005-0000-0000-000001380000}"/>
    <cellStyle name="Normal 2 60 10 7 2" xfId="14355" xr:uid="{00000000-0005-0000-0000-000002380000}"/>
    <cellStyle name="Normal 2 60 10 7 3" xfId="14356" xr:uid="{00000000-0005-0000-0000-000003380000}"/>
    <cellStyle name="Normal 2 60 10 8" xfId="14357" xr:uid="{00000000-0005-0000-0000-000004380000}"/>
    <cellStyle name="Normal 2 60 10 8 2" xfId="14358" xr:uid="{00000000-0005-0000-0000-000005380000}"/>
    <cellStyle name="Normal 2 60 10 8 3" xfId="14359" xr:uid="{00000000-0005-0000-0000-000006380000}"/>
    <cellStyle name="Normal 2 60 10 9" xfId="14360" xr:uid="{00000000-0005-0000-0000-000007380000}"/>
    <cellStyle name="Normal 2 60 10 9 2" xfId="14361" xr:uid="{00000000-0005-0000-0000-000008380000}"/>
    <cellStyle name="Normal 2 60 10 9 3" xfId="14362" xr:uid="{00000000-0005-0000-0000-000009380000}"/>
    <cellStyle name="Normal 2 60 11" xfId="14363" xr:uid="{00000000-0005-0000-0000-00000A380000}"/>
    <cellStyle name="Normal 2 60 11 2" xfId="14364" xr:uid="{00000000-0005-0000-0000-00000B380000}"/>
    <cellStyle name="Normal 2 60 11 3" xfId="14365" xr:uid="{00000000-0005-0000-0000-00000C380000}"/>
    <cellStyle name="Normal 2 60 12" xfId="14366" xr:uid="{00000000-0005-0000-0000-00000D380000}"/>
    <cellStyle name="Normal 2 60 12 2" xfId="14367" xr:uid="{00000000-0005-0000-0000-00000E380000}"/>
    <cellStyle name="Normal 2 60 12 3" xfId="14368" xr:uid="{00000000-0005-0000-0000-00000F380000}"/>
    <cellStyle name="Normal 2 60 13" xfId="14369" xr:uid="{00000000-0005-0000-0000-000010380000}"/>
    <cellStyle name="Normal 2 60 13 2" xfId="14370" xr:uid="{00000000-0005-0000-0000-000011380000}"/>
    <cellStyle name="Normal 2 60 13 3" xfId="14371" xr:uid="{00000000-0005-0000-0000-000012380000}"/>
    <cellStyle name="Normal 2 60 14" xfId="14372" xr:uid="{00000000-0005-0000-0000-000013380000}"/>
    <cellStyle name="Normal 2 60 14 2" xfId="14373" xr:uid="{00000000-0005-0000-0000-000014380000}"/>
    <cellStyle name="Normal 2 60 14 3" xfId="14374" xr:uid="{00000000-0005-0000-0000-000015380000}"/>
    <cellStyle name="Normal 2 60 15" xfId="14375" xr:uid="{00000000-0005-0000-0000-000016380000}"/>
    <cellStyle name="Normal 2 60 15 2" xfId="14376" xr:uid="{00000000-0005-0000-0000-000017380000}"/>
    <cellStyle name="Normal 2 60 15 3" xfId="14377" xr:uid="{00000000-0005-0000-0000-000018380000}"/>
    <cellStyle name="Normal 2 60 16" xfId="14378" xr:uid="{00000000-0005-0000-0000-000019380000}"/>
    <cellStyle name="Normal 2 60 16 2" xfId="14379" xr:uid="{00000000-0005-0000-0000-00001A380000}"/>
    <cellStyle name="Normal 2 60 16 3" xfId="14380" xr:uid="{00000000-0005-0000-0000-00001B380000}"/>
    <cellStyle name="Normal 2 60 17" xfId="14381" xr:uid="{00000000-0005-0000-0000-00001C380000}"/>
    <cellStyle name="Normal 2 60 17 2" xfId="14382" xr:uid="{00000000-0005-0000-0000-00001D380000}"/>
    <cellStyle name="Normal 2 60 17 3" xfId="14383" xr:uid="{00000000-0005-0000-0000-00001E380000}"/>
    <cellStyle name="Normal 2 60 18" xfId="14384" xr:uid="{00000000-0005-0000-0000-00001F380000}"/>
    <cellStyle name="Normal 2 60 18 2" xfId="14385" xr:uid="{00000000-0005-0000-0000-000020380000}"/>
    <cellStyle name="Normal 2 60 18 3" xfId="14386" xr:uid="{00000000-0005-0000-0000-000021380000}"/>
    <cellStyle name="Normal 2 60 19" xfId="14387" xr:uid="{00000000-0005-0000-0000-000022380000}"/>
    <cellStyle name="Normal 2 60 19 2" xfId="14388" xr:uid="{00000000-0005-0000-0000-000023380000}"/>
    <cellStyle name="Normal 2 60 19 3" xfId="14389" xr:uid="{00000000-0005-0000-0000-000024380000}"/>
    <cellStyle name="Normal 2 60 2" xfId="14390" xr:uid="{00000000-0005-0000-0000-000025380000}"/>
    <cellStyle name="Normal 2 60 2 10" xfId="14391" xr:uid="{00000000-0005-0000-0000-000026380000}"/>
    <cellStyle name="Normal 2 60 2 10 2" xfId="14392" xr:uid="{00000000-0005-0000-0000-000027380000}"/>
    <cellStyle name="Normal 2 60 2 10 3" xfId="14393" xr:uid="{00000000-0005-0000-0000-000028380000}"/>
    <cellStyle name="Normal 2 60 2 11" xfId="14394" xr:uid="{00000000-0005-0000-0000-000029380000}"/>
    <cellStyle name="Normal 2 60 2 11 2" xfId="14395" xr:uid="{00000000-0005-0000-0000-00002A380000}"/>
    <cellStyle name="Normal 2 60 2 11 3" xfId="14396" xr:uid="{00000000-0005-0000-0000-00002B380000}"/>
    <cellStyle name="Normal 2 60 2 12" xfId="14397" xr:uid="{00000000-0005-0000-0000-00002C380000}"/>
    <cellStyle name="Normal 2 60 2 12 2" xfId="14398" xr:uid="{00000000-0005-0000-0000-00002D380000}"/>
    <cellStyle name="Normal 2 60 2 12 3" xfId="14399" xr:uid="{00000000-0005-0000-0000-00002E380000}"/>
    <cellStyle name="Normal 2 60 2 13" xfId="14400" xr:uid="{00000000-0005-0000-0000-00002F380000}"/>
    <cellStyle name="Normal 2 60 2 13 2" xfId="14401" xr:uid="{00000000-0005-0000-0000-000030380000}"/>
    <cellStyle name="Normal 2 60 2 13 3" xfId="14402" xr:uid="{00000000-0005-0000-0000-000031380000}"/>
    <cellStyle name="Normal 2 60 2 14" xfId="14403" xr:uid="{00000000-0005-0000-0000-000032380000}"/>
    <cellStyle name="Normal 2 60 2 14 2" xfId="14404" xr:uid="{00000000-0005-0000-0000-000033380000}"/>
    <cellStyle name="Normal 2 60 2 14 3" xfId="14405" xr:uid="{00000000-0005-0000-0000-000034380000}"/>
    <cellStyle name="Normal 2 60 2 15" xfId="14406" xr:uid="{00000000-0005-0000-0000-000035380000}"/>
    <cellStyle name="Normal 2 60 2 15 2" xfId="14407" xr:uid="{00000000-0005-0000-0000-000036380000}"/>
    <cellStyle name="Normal 2 60 2 15 3" xfId="14408" xr:uid="{00000000-0005-0000-0000-000037380000}"/>
    <cellStyle name="Normal 2 60 2 16" xfId="14409" xr:uid="{00000000-0005-0000-0000-000038380000}"/>
    <cellStyle name="Normal 2 60 2 17" xfId="14410" xr:uid="{00000000-0005-0000-0000-000039380000}"/>
    <cellStyle name="Normal 2 60 2 2" xfId="14411" xr:uid="{00000000-0005-0000-0000-00003A380000}"/>
    <cellStyle name="Normal 2 60 2 2 10" xfId="14412" xr:uid="{00000000-0005-0000-0000-00003B380000}"/>
    <cellStyle name="Normal 2 60 2 2 10 2" xfId="14413" xr:uid="{00000000-0005-0000-0000-00003C380000}"/>
    <cellStyle name="Normal 2 60 2 2 10 3" xfId="14414" xr:uid="{00000000-0005-0000-0000-00003D380000}"/>
    <cellStyle name="Normal 2 60 2 2 11" xfId="14415" xr:uid="{00000000-0005-0000-0000-00003E380000}"/>
    <cellStyle name="Normal 2 60 2 2 11 2" xfId="14416" xr:uid="{00000000-0005-0000-0000-00003F380000}"/>
    <cellStyle name="Normal 2 60 2 2 11 3" xfId="14417" xr:uid="{00000000-0005-0000-0000-000040380000}"/>
    <cellStyle name="Normal 2 60 2 2 12" xfId="14418" xr:uid="{00000000-0005-0000-0000-000041380000}"/>
    <cellStyle name="Normal 2 60 2 2 12 2" xfId="14419" xr:uid="{00000000-0005-0000-0000-000042380000}"/>
    <cellStyle name="Normal 2 60 2 2 12 3" xfId="14420" xr:uid="{00000000-0005-0000-0000-000043380000}"/>
    <cellStyle name="Normal 2 60 2 2 13" xfId="14421" xr:uid="{00000000-0005-0000-0000-000044380000}"/>
    <cellStyle name="Normal 2 60 2 2 13 2" xfId="14422" xr:uid="{00000000-0005-0000-0000-000045380000}"/>
    <cellStyle name="Normal 2 60 2 2 13 3" xfId="14423" xr:uid="{00000000-0005-0000-0000-000046380000}"/>
    <cellStyle name="Normal 2 60 2 2 14" xfId="14424" xr:uid="{00000000-0005-0000-0000-000047380000}"/>
    <cellStyle name="Normal 2 60 2 2 14 2" xfId="14425" xr:uid="{00000000-0005-0000-0000-000048380000}"/>
    <cellStyle name="Normal 2 60 2 2 14 3" xfId="14426" xr:uid="{00000000-0005-0000-0000-000049380000}"/>
    <cellStyle name="Normal 2 60 2 2 15" xfId="14427" xr:uid="{00000000-0005-0000-0000-00004A380000}"/>
    <cellStyle name="Normal 2 60 2 2 16" xfId="14428" xr:uid="{00000000-0005-0000-0000-00004B380000}"/>
    <cellStyle name="Normal 2 60 2 2 2" xfId="14429" xr:uid="{00000000-0005-0000-0000-00004C380000}"/>
    <cellStyle name="Normal 2 60 2 2 2 2" xfId="14430" xr:uid="{00000000-0005-0000-0000-00004D380000}"/>
    <cellStyle name="Normal 2 60 2 2 2 3" xfId="14431" xr:uid="{00000000-0005-0000-0000-00004E380000}"/>
    <cellStyle name="Normal 2 60 2 2 3" xfId="14432" xr:uid="{00000000-0005-0000-0000-00004F380000}"/>
    <cellStyle name="Normal 2 60 2 2 3 2" xfId="14433" xr:uid="{00000000-0005-0000-0000-000050380000}"/>
    <cellStyle name="Normal 2 60 2 2 3 3" xfId="14434" xr:uid="{00000000-0005-0000-0000-000051380000}"/>
    <cellStyle name="Normal 2 60 2 2 4" xfId="14435" xr:uid="{00000000-0005-0000-0000-000052380000}"/>
    <cellStyle name="Normal 2 60 2 2 4 2" xfId="14436" xr:uid="{00000000-0005-0000-0000-000053380000}"/>
    <cellStyle name="Normal 2 60 2 2 4 3" xfId="14437" xr:uid="{00000000-0005-0000-0000-000054380000}"/>
    <cellStyle name="Normal 2 60 2 2 5" xfId="14438" xr:uid="{00000000-0005-0000-0000-000055380000}"/>
    <cellStyle name="Normal 2 60 2 2 5 2" xfId="14439" xr:uid="{00000000-0005-0000-0000-000056380000}"/>
    <cellStyle name="Normal 2 60 2 2 5 3" xfId="14440" xr:uid="{00000000-0005-0000-0000-000057380000}"/>
    <cellStyle name="Normal 2 60 2 2 6" xfId="14441" xr:uid="{00000000-0005-0000-0000-000058380000}"/>
    <cellStyle name="Normal 2 60 2 2 6 2" xfId="14442" xr:uid="{00000000-0005-0000-0000-000059380000}"/>
    <cellStyle name="Normal 2 60 2 2 6 3" xfId="14443" xr:uid="{00000000-0005-0000-0000-00005A380000}"/>
    <cellStyle name="Normal 2 60 2 2 7" xfId="14444" xr:uid="{00000000-0005-0000-0000-00005B380000}"/>
    <cellStyle name="Normal 2 60 2 2 7 2" xfId="14445" xr:uid="{00000000-0005-0000-0000-00005C380000}"/>
    <cellStyle name="Normal 2 60 2 2 7 3" xfId="14446" xr:uid="{00000000-0005-0000-0000-00005D380000}"/>
    <cellStyle name="Normal 2 60 2 2 8" xfId="14447" xr:uid="{00000000-0005-0000-0000-00005E380000}"/>
    <cellStyle name="Normal 2 60 2 2 8 2" xfId="14448" xr:uid="{00000000-0005-0000-0000-00005F380000}"/>
    <cellStyle name="Normal 2 60 2 2 8 3" xfId="14449" xr:uid="{00000000-0005-0000-0000-000060380000}"/>
    <cellStyle name="Normal 2 60 2 2 9" xfId="14450" xr:uid="{00000000-0005-0000-0000-000061380000}"/>
    <cellStyle name="Normal 2 60 2 2 9 2" xfId="14451" xr:uid="{00000000-0005-0000-0000-000062380000}"/>
    <cellStyle name="Normal 2 60 2 2 9 3" xfId="14452" xr:uid="{00000000-0005-0000-0000-000063380000}"/>
    <cellStyle name="Normal 2 60 2 3" xfId="14453" xr:uid="{00000000-0005-0000-0000-000064380000}"/>
    <cellStyle name="Normal 2 60 2 3 2" xfId="14454" xr:uid="{00000000-0005-0000-0000-000065380000}"/>
    <cellStyle name="Normal 2 60 2 3 3" xfId="14455" xr:uid="{00000000-0005-0000-0000-000066380000}"/>
    <cellStyle name="Normal 2 60 2 4" xfId="14456" xr:uid="{00000000-0005-0000-0000-000067380000}"/>
    <cellStyle name="Normal 2 60 2 4 2" xfId="14457" xr:uid="{00000000-0005-0000-0000-000068380000}"/>
    <cellStyle name="Normal 2 60 2 4 3" xfId="14458" xr:uid="{00000000-0005-0000-0000-000069380000}"/>
    <cellStyle name="Normal 2 60 2 5" xfId="14459" xr:uid="{00000000-0005-0000-0000-00006A380000}"/>
    <cellStyle name="Normal 2 60 2 5 2" xfId="14460" xr:uid="{00000000-0005-0000-0000-00006B380000}"/>
    <cellStyle name="Normal 2 60 2 5 3" xfId="14461" xr:uid="{00000000-0005-0000-0000-00006C380000}"/>
    <cellStyle name="Normal 2 60 2 6" xfId="14462" xr:uid="{00000000-0005-0000-0000-00006D380000}"/>
    <cellStyle name="Normal 2 60 2 6 2" xfId="14463" xr:uid="{00000000-0005-0000-0000-00006E380000}"/>
    <cellStyle name="Normal 2 60 2 6 3" xfId="14464" xr:uid="{00000000-0005-0000-0000-00006F380000}"/>
    <cellStyle name="Normal 2 60 2 7" xfId="14465" xr:uid="{00000000-0005-0000-0000-000070380000}"/>
    <cellStyle name="Normal 2 60 2 7 2" xfId="14466" xr:uid="{00000000-0005-0000-0000-000071380000}"/>
    <cellStyle name="Normal 2 60 2 7 3" xfId="14467" xr:uid="{00000000-0005-0000-0000-000072380000}"/>
    <cellStyle name="Normal 2 60 2 8" xfId="14468" xr:uid="{00000000-0005-0000-0000-000073380000}"/>
    <cellStyle name="Normal 2 60 2 8 2" xfId="14469" xr:uid="{00000000-0005-0000-0000-000074380000}"/>
    <cellStyle name="Normal 2 60 2 8 3" xfId="14470" xr:uid="{00000000-0005-0000-0000-000075380000}"/>
    <cellStyle name="Normal 2 60 2 9" xfId="14471" xr:uid="{00000000-0005-0000-0000-000076380000}"/>
    <cellStyle name="Normal 2 60 2 9 2" xfId="14472" xr:uid="{00000000-0005-0000-0000-000077380000}"/>
    <cellStyle name="Normal 2 60 2 9 3" xfId="14473" xr:uid="{00000000-0005-0000-0000-000078380000}"/>
    <cellStyle name="Normal 2 60 20" xfId="14474" xr:uid="{00000000-0005-0000-0000-000079380000}"/>
    <cellStyle name="Normal 2 60 20 2" xfId="14475" xr:uid="{00000000-0005-0000-0000-00007A380000}"/>
    <cellStyle name="Normal 2 60 20 3" xfId="14476" xr:uid="{00000000-0005-0000-0000-00007B380000}"/>
    <cellStyle name="Normal 2 60 21" xfId="14477" xr:uid="{00000000-0005-0000-0000-00007C380000}"/>
    <cellStyle name="Normal 2 60 21 2" xfId="14478" xr:uid="{00000000-0005-0000-0000-00007D380000}"/>
    <cellStyle name="Normal 2 60 21 3" xfId="14479" xr:uid="{00000000-0005-0000-0000-00007E380000}"/>
    <cellStyle name="Normal 2 60 22" xfId="14480" xr:uid="{00000000-0005-0000-0000-00007F380000}"/>
    <cellStyle name="Normal 2 60 22 2" xfId="14481" xr:uid="{00000000-0005-0000-0000-000080380000}"/>
    <cellStyle name="Normal 2 60 22 3" xfId="14482" xr:uid="{00000000-0005-0000-0000-000081380000}"/>
    <cellStyle name="Normal 2 60 23" xfId="14483" xr:uid="{00000000-0005-0000-0000-000082380000}"/>
    <cellStyle name="Normal 2 60 23 2" xfId="14484" xr:uid="{00000000-0005-0000-0000-000083380000}"/>
    <cellStyle name="Normal 2 60 23 3" xfId="14485" xr:uid="{00000000-0005-0000-0000-000084380000}"/>
    <cellStyle name="Normal 2 60 24" xfId="14486" xr:uid="{00000000-0005-0000-0000-000085380000}"/>
    <cellStyle name="Normal 2 60 25" xfId="14487" xr:uid="{00000000-0005-0000-0000-000086380000}"/>
    <cellStyle name="Normal 2 60 3" xfId="14488" xr:uid="{00000000-0005-0000-0000-000087380000}"/>
    <cellStyle name="Normal 2 60 3 10" xfId="14489" xr:uid="{00000000-0005-0000-0000-000088380000}"/>
    <cellStyle name="Normal 2 60 3 10 2" xfId="14490" xr:uid="{00000000-0005-0000-0000-000089380000}"/>
    <cellStyle name="Normal 2 60 3 10 3" xfId="14491" xr:uid="{00000000-0005-0000-0000-00008A380000}"/>
    <cellStyle name="Normal 2 60 3 11" xfId="14492" xr:uid="{00000000-0005-0000-0000-00008B380000}"/>
    <cellStyle name="Normal 2 60 3 11 2" xfId="14493" xr:uid="{00000000-0005-0000-0000-00008C380000}"/>
    <cellStyle name="Normal 2 60 3 11 3" xfId="14494" xr:uid="{00000000-0005-0000-0000-00008D380000}"/>
    <cellStyle name="Normal 2 60 3 12" xfId="14495" xr:uid="{00000000-0005-0000-0000-00008E380000}"/>
    <cellStyle name="Normal 2 60 3 12 2" xfId="14496" xr:uid="{00000000-0005-0000-0000-00008F380000}"/>
    <cellStyle name="Normal 2 60 3 12 3" xfId="14497" xr:uid="{00000000-0005-0000-0000-000090380000}"/>
    <cellStyle name="Normal 2 60 3 13" xfId="14498" xr:uid="{00000000-0005-0000-0000-000091380000}"/>
    <cellStyle name="Normal 2 60 3 13 2" xfId="14499" xr:uid="{00000000-0005-0000-0000-000092380000}"/>
    <cellStyle name="Normal 2 60 3 13 3" xfId="14500" xr:uid="{00000000-0005-0000-0000-000093380000}"/>
    <cellStyle name="Normal 2 60 3 14" xfId="14501" xr:uid="{00000000-0005-0000-0000-000094380000}"/>
    <cellStyle name="Normal 2 60 3 14 2" xfId="14502" xr:uid="{00000000-0005-0000-0000-000095380000}"/>
    <cellStyle name="Normal 2 60 3 14 3" xfId="14503" xr:uid="{00000000-0005-0000-0000-000096380000}"/>
    <cellStyle name="Normal 2 60 3 15" xfId="14504" xr:uid="{00000000-0005-0000-0000-000097380000}"/>
    <cellStyle name="Normal 2 60 3 15 2" xfId="14505" xr:uid="{00000000-0005-0000-0000-000098380000}"/>
    <cellStyle name="Normal 2 60 3 15 3" xfId="14506" xr:uid="{00000000-0005-0000-0000-000099380000}"/>
    <cellStyle name="Normal 2 60 3 16" xfId="14507" xr:uid="{00000000-0005-0000-0000-00009A380000}"/>
    <cellStyle name="Normal 2 60 3 17" xfId="14508" xr:uid="{00000000-0005-0000-0000-00009B380000}"/>
    <cellStyle name="Normal 2 60 3 2" xfId="14509" xr:uid="{00000000-0005-0000-0000-00009C380000}"/>
    <cellStyle name="Normal 2 60 3 2 10" xfId="14510" xr:uid="{00000000-0005-0000-0000-00009D380000}"/>
    <cellStyle name="Normal 2 60 3 2 10 2" xfId="14511" xr:uid="{00000000-0005-0000-0000-00009E380000}"/>
    <cellStyle name="Normal 2 60 3 2 10 3" xfId="14512" xr:uid="{00000000-0005-0000-0000-00009F380000}"/>
    <cellStyle name="Normal 2 60 3 2 11" xfId="14513" xr:uid="{00000000-0005-0000-0000-0000A0380000}"/>
    <cellStyle name="Normal 2 60 3 2 11 2" xfId="14514" xr:uid="{00000000-0005-0000-0000-0000A1380000}"/>
    <cellStyle name="Normal 2 60 3 2 11 3" xfId="14515" xr:uid="{00000000-0005-0000-0000-0000A2380000}"/>
    <cellStyle name="Normal 2 60 3 2 12" xfId="14516" xr:uid="{00000000-0005-0000-0000-0000A3380000}"/>
    <cellStyle name="Normal 2 60 3 2 12 2" xfId="14517" xr:uid="{00000000-0005-0000-0000-0000A4380000}"/>
    <cellStyle name="Normal 2 60 3 2 12 3" xfId="14518" xr:uid="{00000000-0005-0000-0000-0000A5380000}"/>
    <cellStyle name="Normal 2 60 3 2 13" xfId="14519" xr:uid="{00000000-0005-0000-0000-0000A6380000}"/>
    <cellStyle name="Normal 2 60 3 2 13 2" xfId="14520" xr:uid="{00000000-0005-0000-0000-0000A7380000}"/>
    <cellStyle name="Normal 2 60 3 2 13 3" xfId="14521" xr:uid="{00000000-0005-0000-0000-0000A8380000}"/>
    <cellStyle name="Normal 2 60 3 2 14" xfId="14522" xr:uid="{00000000-0005-0000-0000-0000A9380000}"/>
    <cellStyle name="Normal 2 60 3 2 14 2" xfId="14523" xr:uid="{00000000-0005-0000-0000-0000AA380000}"/>
    <cellStyle name="Normal 2 60 3 2 14 3" xfId="14524" xr:uid="{00000000-0005-0000-0000-0000AB380000}"/>
    <cellStyle name="Normal 2 60 3 2 15" xfId="14525" xr:uid="{00000000-0005-0000-0000-0000AC380000}"/>
    <cellStyle name="Normal 2 60 3 2 16" xfId="14526" xr:uid="{00000000-0005-0000-0000-0000AD380000}"/>
    <cellStyle name="Normal 2 60 3 2 2" xfId="14527" xr:uid="{00000000-0005-0000-0000-0000AE380000}"/>
    <cellStyle name="Normal 2 60 3 2 2 2" xfId="14528" xr:uid="{00000000-0005-0000-0000-0000AF380000}"/>
    <cellStyle name="Normal 2 60 3 2 2 3" xfId="14529" xr:uid="{00000000-0005-0000-0000-0000B0380000}"/>
    <cellStyle name="Normal 2 60 3 2 3" xfId="14530" xr:uid="{00000000-0005-0000-0000-0000B1380000}"/>
    <cellStyle name="Normal 2 60 3 2 3 2" xfId="14531" xr:uid="{00000000-0005-0000-0000-0000B2380000}"/>
    <cellStyle name="Normal 2 60 3 2 3 3" xfId="14532" xr:uid="{00000000-0005-0000-0000-0000B3380000}"/>
    <cellStyle name="Normal 2 60 3 2 4" xfId="14533" xr:uid="{00000000-0005-0000-0000-0000B4380000}"/>
    <cellStyle name="Normal 2 60 3 2 4 2" xfId="14534" xr:uid="{00000000-0005-0000-0000-0000B5380000}"/>
    <cellStyle name="Normal 2 60 3 2 4 3" xfId="14535" xr:uid="{00000000-0005-0000-0000-0000B6380000}"/>
    <cellStyle name="Normal 2 60 3 2 5" xfId="14536" xr:uid="{00000000-0005-0000-0000-0000B7380000}"/>
    <cellStyle name="Normal 2 60 3 2 5 2" xfId="14537" xr:uid="{00000000-0005-0000-0000-0000B8380000}"/>
    <cellStyle name="Normal 2 60 3 2 5 3" xfId="14538" xr:uid="{00000000-0005-0000-0000-0000B9380000}"/>
    <cellStyle name="Normal 2 60 3 2 6" xfId="14539" xr:uid="{00000000-0005-0000-0000-0000BA380000}"/>
    <cellStyle name="Normal 2 60 3 2 6 2" xfId="14540" xr:uid="{00000000-0005-0000-0000-0000BB380000}"/>
    <cellStyle name="Normal 2 60 3 2 6 3" xfId="14541" xr:uid="{00000000-0005-0000-0000-0000BC380000}"/>
    <cellStyle name="Normal 2 60 3 2 7" xfId="14542" xr:uid="{00000000-0005-0000-0000-0000BD380000}"/>
    <cellStyle name="Normal 2 60 3 2 7 2" xfId="14543" xr:uid="{00000000-0005-0000-0000-0000BE380000}"/>
    <cellStyle name="Normal 2 60 3 2 7 3" xfId="14544" xr:uid="{00000000-0005-0000-0000-0000BF380000}"/>
    <cellStyle name="Normal 2 60 3 2 8" xfId="14545" xr:uid="{00000000-0005-0000-0000-0000C0380000}"/>
    <cellStyle name="Normal 2 60 3 2 8 2" xfId="14546" xr:uid="{00000000-0005-0000-0000-0000C1380000}"/>
    <cellStyle name="Normal 2 60 3 2 8 3" xfId="14547" xr:uid="{00000000-0005-0000-0000-0000C2380000}"/>
    <cellStyle name="Normal 2 60 3 2 9" xfId="14548" xr:uid="{00000000-0005-0000-0000-0000C3380000}"/>
    <cellStyle name="Normal 2 60 3 2 9 2" xfId="14549" xr:uid="{00000000-0005-0000-0000-0000C4380000}"/>
    <cellStyle name="Normal 2 60 3 2 9 3" xfId="14550" xr:uid="{00000000-0005-0000-0000-0000C5380000}"/>
    <cellStyle name="Normal 2 60 3 3" xfId="14551" xr:uid="{00000000-0005-0000-0000-0000C6380000}"/>
    <cellStyle name="Normal 2 60 3 3 2" xfId="14552" xr:uid="{00000000-0005-0000-0000-0000C7380000}"/>
    <cellStyle name="Normal 2 60 3 3 3" xfId="14553" xr:uid="{00000000-0005-0000-0000-0000C8380000}"/>
    <cellStyle name="Normal 2 60 3 4" xfId="14554" xr:uid="{00000000-0005-0000-0000-0000C9380000}"/>
    <cellStyle name="Normal 2 60 3 4 2" xfId="14555" xr:uid="{00000000-0005-0000-0000-0000CA380000}"/>
    <cellStyle name="Normal 2 60 3 4 3" xfId="14556" xr:uid="{00000000-0005-0000-0000-0000CB380000}"/>
    <cellStyle name="Normal 2 60 3 5" xfId="14557" xr:uid="{00000000-0005-0000-0000-0000CC380000}"/>
    <cellStyle name="Normal 2 60 3 5 2" xfId="14558" xr:uid="{00000000-0005-0000-0000-0000CD380000}"/>
    <cellStyle name="Normal 2 60 3 5 3" xfId="14559" xr:uid="{00000000-0005-0000-0000-0000CE380000}"/>
    <cellStyle name="Normal 2 60 3 6" xfId="14560" xr:uid="{00000000-0005-0000-0000-0000CF380000}"/>
    <cellStyle name="Normal 2 60 3 6 2" xfId="14561" xr:uid="{00000000-0005-0000-0000-0000D0380000}"/>
    <cellStyle name="Normal 2 60 3 6 3" xfId="14562" xr:uid="{00000000-0005-0000-0000-0000D1380000}"/>
    <cellStyle name="Normal 2 60 3 7" xfId="14563" xr:uid="{00000000-0005-0000-0000-0000D2380000}"/>
    <cellStyle name="Normal 2 60 3 7 2" xfId="14564" xr:uid="{00000000-0005-0000-0000-0000D3380000}"/>
    <cellStyle name="Normal 2 60 3 7 3" xfId="14565" xr:uid="{00000000-0005-0000-0000-0000D4380000}"/>
    <cellStyle name="Normal 2 60 3 8" xfId="14566" xr:uid="{00000000-0005-0000-0000-0000D5380000}"/>
    <cellStyle name="Normal 2 60 3 8 2" xfId="14567" xr:uid="{00000000-0005-0000-0000-0000D6380000}"/>
    <cellStyle name="Normal 2 60 3 8 3" xfId="14568" xr:uid="{00000000-0005-0000-0000-0000D7380000}"/>
    <cellStyle name="Normal 2 60 3 9" xfId="14569" xr:uid="{00000000-0005-0000-0000-0000D8380000}"/>
    <cellStyle name="Normal 2 60 3 9 2" xfId="14570" xr:uid="{00000000-0005-0000-0000-0000D9380000}"/>
    <cellStyle name="Normal 2 60 3 9 3" xfId="14571" xr:uid="{00000000-0005-0000-0000-0000DA380000}"/>
    <cellStyle name="Normal 2 60 4" xfId="14572" xr:uid="{00000000-0005-0000-0000-0000DB380000}"/>
    <cellStyle name="Normal 2 60 4 10" xfId="14573" xr:uid="{00000000-0005-0000-0000-0000DC380000}"/>
    <cellStyle name="Normal 2 60 4 10 2" xfId="14574" xr:uid="{00000000-0005-0000-0000-0000DD380000}"/>
    <cellStyle name="Normal 2 60 4 10 3" xfId="14575" xr:uid="{00000000-0005-0000-0000-0000DE380000}"/>
    <cellStyle name="Normal 2 60 4 11" xfId="14576" xr:uid="{00000000-0005-0000-0000-0000DF380000}"/>
    <cellStyle name="Normal 2 60 4 11 2" xfId="14577" xr:uid="{00000000-0005-0000-0000-0000E0380000}"/>
    <cellStyle name="Normal 2 60 4 11 3" xfId="14578" xr:uid="{00000000-0005-0000-0000-0000E1380000}"/>
    <cellStyle name="Normal 2 60 4 12" xfId="14579" xr:uid="{00000000-0005-0000-0000-0000E2380000}"/>
    <cellStyle name="Normal 2 60 4 12 2" xfId="14580" xr:uid="{00000000-0005-0000-0000-0000E3380000}"/>
    <cellStyle name="Normal 2 60 4 12 3" xfId="14581" xr:uid="{00000000-0005-0000-0000-0000E4380000}"/>
    <cellStyle name="Normal 2 60 4 13" xfId="14582" xr:uid="{00000000-0005-0000-0000-0000E5380000}"/>
    <cellStyle name="Normal 2 60 4 13 2" xfId="14583" xr:uid="{00000000-0005-0000-0000-0000E6380000}"/>
    <cellStyle name="Normal 2 60 4 13 3" xfId="14584" xr:uid="{00000000-0005-0000-0000-0000E7380000}"/>
    <cellStyle name="Normal 2 60 4 14" xfId="14585" xr:uid="{00000000-0005-0000-0000-0000E8380000}"/>
    <cellStyle name="Normal 2 60 4 14 2" xfId="14586" xr:uid="{00000000-0005-0000-0000-0000E9380000}"/>
    <cellStyle name="Normal 2 60 4 14 3" xfId="14587" xr:uid="{00000000-0005-0000-0000-0000EA380000}"/>
    <cellStyle name="Normal 2 60 4 15" xfId="14588" xr:uid="{00000000-0005-0000-0000-0000EB380000}"/>
    <cellStyle name="Normal 2 60 4 15 2" xfId="14589" xr:uid="{00000000-0005-0000-0000-0000EC380000}"/>
    <cellStyle name="Normal 2 60 4 15 3" xfId="14590" xr:uid="{00000000-0005-0000-0000-0000ED380000}"/>
    <cellStyle name="Normal 2 60 4 16" xfId="14591" xr:uid="{00000000-0005-0000-0000-0000EE380000}"/>
    <cellStyle name="Normal 2 60 4 17" xfId="14592" xr:uid="{00000000-0005-0000-0000-0000EF380000}"/>
    <cellStyle name="Normal 2 60 4 2" xfId="14593" xr:uid="{00000000-0005-0000-0000-0000F0380000}"/>
    <cellStyle name="Normal 2 60 4 2 10" xfId="14594" xr:uid="{00000000-0005-0000-0000-0000F1380000}"/>
    <cellStyle name="Normal 2 60 4 2 10 2" xfId="14595" xr:uid="{00000000-0005-0000-0000-0000F2380000}"/>
    <cellStyle name="Normal 2 60 4 2 10 3" xfId="14596" xr:uid="{00000000-0005-0000-0000-0000F3380000}"/>
    <cellStyle name="Normal 2 60 4 2 11" xfId="14597" xr:uid="{00000000-0005-0000-0000-0000F4380000}"/>
    <cellStyle name="Normal 2 60 4 2 11 2" xfId="14598" xr:uid="{00000000-0005-0000-0000-0000F5380000}"/>
    <cellStyle name="Normal 2 60 4 2 11 3" xfId="14599" xr:uid="{00000000-0005-0000-0000-0000F6380000}"/>
    <cellStyle name="Normal 2 60 4 2 12" xfId="14600" xr:uid="{00000000-0005-0000-0000-0000F7380000}"/>
    <cellStyle name="Normal 2 60 4 2 12 2" xfId="14601" xr:uid="{00000000-0005-0000-0000-0000F8380000}"/>
    <cellStyle name="Normal 2 60 4 2 12 3" xfId="14602" xr:uid="{00000000-0005-0000-0000-0000F9380000}"/>
    <cellStyle name="Normal 2 60 4 2 13" xfId="14603" xr:uid="{00000000-0005-0000-0000-0000FA380000}"/>
    <cellStyle name="Normal 2 60 4 2 13 2" xfId="14604" xr:uid="{00000000-0005-0000-0000-0000FB380000}"/>
    <cellStyle name="Normal 2 60 4 2 13 3" xfId="14605" xr:uid="{00000000-0005-0000-0000-0000FC380000}"/>
    <cellStyle name="Normal 2 60 4 2 14" xfId="14606" xr:uid="{00000000-0005-0000-0000-0000FD380000}"/>
    <cellStyle name="Normal 2 60 4 2 14 2" xfId="14607" xr:uid="{00000000-0005-0000-0000-0000FE380000}"/>
    <cellStyle name="Normal 2 60 4 2 14 3" xfId="14608" xr:uid="{00000000-0005-0000-0000-0000FF380000}"/>
    <cellStyle name="Normal 2 60 4 2 15" xfId="14609" xr:uid="{00000000-0005-0000-0000-000000390000}"/>
    <cellStyle name="Normal 2 60 4 2 16" xfId="14610" xr:uid="{00000000-0005-0000-0000-000001390000}"/>
    <cellStyle name="Normal 2 60 4 2 2" xfId="14611" xr:uid="{00000000-0005-0000-0000-000002390000}"/>
    <cellStyle name="Normal 2 60 4 2 2 2" xfId="14612" xr:uid="{00000000-0005-0000-0000-000003390000}"/>
    <cellStyle name="Normal 2 60 4 2 2 3" xfId="14613" xr:uid="{00000000-0005-0000-0000-000004390000}"/>
    <cellStyle name="Normal 2 60 4 2 3" xfId="14614" xr:uid="{00000000-0005-0000-0000-000005390000}"/>
    <cellStyle name="Normal 2 60 4 2 3 2" xfId="14615" xr:uid="{00000000-0005-0000-0000-000006390000}"/>
    <cellStyle name="Normal 2 60 4 2 3 3" xfId="14616" xr:uid="{00000000-0005-0000-0000-000007390000}"/>
    <cellStyle name="Normal 2 60 4 2 4" xfId="14617" xr:uid="{00000000-0005-0000-0000-000008390000}"/>
    <cellStyle name="Normal 2 60 4 2 4 2" xfId="14618" xr:uid="{00000000-0005-0000-0000-000009390000}"/>
    <cellStyle name="Normal 2 60 4 2 4 3" xfId="14619" xr:uid="{00000000-0005-0000-0000-00000A390000}"/>
    <cellStyle name="Normal 2 60 4 2 5" xfId="14620" xr:uid="{00000000-0005-0000-0000-00000B390000}"/>
    <cellStyle name="Normal 2 60 4 2 5 2" xfId="14621" xr:uid="{00000000-0005-0000-0000-00000C390000}"/>
    <cellStyle name="Normal 2 60 4 2 5 3" xfId="14622" xr:uid="{00000000-0005-0000-0000-00000D390000}"/>
    <cellStyle name="Normal 2 60 4 2 6" xfId="14623" xr:uid="{00000000-0005-0000-0000-00000E390000}"/>
    <cellStyle name="Normal 2 60 4 2 6 2" xfId="14624" xr:uid="{00000000-0005-0000-0000-00000F390000}"/>
    <cellStyle name="Normal 2 60 4 2 6 3" xfId="14625" xr:uid="{00000000-0005-0000-0000-000010390000}"/>
    <cellStyle name="Normal 2 60 4 2 7" xfId="14626" xr:uid="{00000000-0005-0000-0000-000011390000}"/>
    <cellStyle name="Normal 2 60 4 2 7 2" xfId="14627" xr:uid="{00000000-0005-0000-0000-000012390000}"/>
    <cellStyle name="Normal 2 60 4 2 7 3" xfId="14628" xr:uid="{00000000-0005-0000-0000-000013390000}"/>
    <cellStyle name="Normal 2 60 4 2 8" xfId="14629" xr:uid="{00000000-0005-0000-0000-000014390000}"/>
    <cellStyle name="Normal 2 60 4 2 8 2" xfId="14630" xr:uid="{00000000-0005-0000-0000-000015390000}"/>
    <cellStyle name="Normal 2 60 4 2 8 3" xfId="14631" xr:uid="{00000000-0005-0000-0000-000016390000}"/>
    <cellStyle name="Normal 2 60 4 2 9" xfId="14632" xr:uid="{00000000-0005-0000-0000-000017390000}"/>
    <cellStyle name="Normal 2 60 4 2 9 2" xfId="14633" xr:uid="{00000000-0005-0000-0000-000018390000}"/>
    <cellStyle name="Normal 2 60 4 2 9 3" xfId="14634" xr:uid="{00000000-0005-0000-0000-000019390000}"/>
    <cellStyle name="Normal 2 60 4 3" xfId="14635" xr:uid="{00000000-0005-0000-0000-00001A390000}"/>
    <cellStyle name="Normal 2 60 4 3 2" xfId="14636" xr:uid="{00000000-0005-0000-0000-00001B390000}"/>
    <cellStyle name="Normal 2 60 4 3 3" xfId="14637" xr:uid="{00000000-0005-0000-0000-00001C390000}"/>
    <cellStyle name="Normal 2 60 4 4" xfId="14638" xr:uid="{00000000-0005-0000-0000-00001D390000}"/>
    <cellStyle name="Normal 2 60 4 4 2" xfId="14639" xr:uid="{00000000-0005-0000-0000-00001E390000}"/>
    <cellStyle name="Normal 2 60 4 4 3" xfId="14640" xr:uid="{00000000-0005-0000-0000-00001F390000}"/>
    <cellStyle name="Normal 2 60 4 5" xfId="14641" xr:uid="{00000000-0005-0000-0000-000020390000}"/>
    <cellStyle name="Normal 2 60 4 5 2" xfId="14642" xr:uid="{00000000-0005-0000-0000-000021390000}"/>
    <cellStyle name="Normal 2 60 4 5 3" xfId="14643" xr:uid="{00000000-0005-0000-0000-000022390000}"/>
    <cellStyle name="Normal 2 60 4 6" xfId="14644" xr:uid="{00000000-0005-0000-0000-000023390000}"/>
    <cellStyle name="Normal 2 60 4 6 2" xfId="14645" xr:uid="{00000000-0005-0000-0000-000024390000}"/>
    <cellStyle name="Normal 2 60 4 6 3" xfId="14646" xr:uid="{00000000-0005-0000-0000-000025390000}"/>
    <cellStyle name="Normal 2 60 4 7" xfId="14647" xr:uid="{00000000-0005-0000-0000-000026390000}"/>
    <cellStyle name="Normal 2 60 4 7 2" xfId="14648" xr:uid="{00000000-0005-0000-0000-000027390000}"/>
    <cellStyle name="Normal 2 60 4 7 3" xfId="14649" xr:uid="{00000000-0005-0000-0000-000028390000}"/>
    <cellStyle name="Normal 2 60 4 8" xfId="14650" xr:uid="{00000000-0005-0000-0000-000029390000}"/>
    <cellStyle name="Normal 2 60 4 8 2" xfId="14651" xr:uid="{00000000-0005-0000-0000-00002A390000}"/>
    <cellStyle name="Normal 2 60 4 8 3" xfId="14652" xr:uid="{00000000-0005-0000-0000-00002B390000}"/>
    <cellStyle name="Normal 2 60 4 9" xfId="14653" xr:uid="{00000000-0005-0000-0000-00002C390000}"/>
    <cellStyle name="Normal 2 60 4 9 2" xfId="14654" xr:uid="{00000000-0005-0000-0000-00002D390000}"/>
    <cellStyle name="Normal 2 60 4 9 3" xfId="14655" xr:uid="{00000000-0005-0000-0000-00002E390000}"/>
    <cellStyle name="Normal 2 60 5" xfId="14656" xr:uid="{00000000-0005-0000-0000-00002F390000}"/>
    <cellStyle name="Normal 2 60 5 10" xfId="14657" xr:uid="{00000000-0005-0000-0000-000030390000}"/>
    <cellStyle name="Normal 2 60 5 10 2" xfId="14658" xr:uid="{00000000-0005-0000-0000-000031390000}"/>
    <cellStyle name="Normal 2 60 5 10 3" xfId="14659" xr:uid="{00000000-0005-0000-0000-000032390000}"/>
    <cellStyle name="Normal 2 60 5 11" xfId="14660" xr:uid="{00000000-0005-0000-0000-000033390000}"/>
    <cellStyle name="Normal 2 60 5 11 2" xfId="14661" xr:uid="{00000000-0005-0000-0000-000034390000}"/>
    <cellStyle name="Normal 2 60 5 11 3" xfId="14662" xr:uid="{00000000-0005-0000-0000-000035390000}"/>
    <cellStyle name="Normal 2 60 5 12" xfId="14663" xr:uid="{00000000-0005-0000-0000-000036390000}"/>
    <cellStyle name="Normal 2 60 5 12 2" xfId="14664" xr:uid="{00000000-0005-0000-0000-000037390000}"/>
    <cellStyle name="Normal 2 60 5 12 3" xfId="14665" xr:uid="{00000000-0005-0000-0000-000038390000}"/>
    <cellStyle name="Normal 2 60 5 13" xfId="14666" xr:uid="{00000000-0005-0000-0000-000039390000}"/>
    <cellStyle name="Normal 2 60 5 13 2" xfId="14667" xr:uid="{00000000-0005-0000-0000-00003A390000}"/>
    <cellStyle name="Normal 2 60 5 13 3" xfId="14668" xr:uid="{00000000-0005-0000-0000-00003B390000}"/>
    <cellStyle name="Normal 2 60 5 14" xfId="14669" xr:uid="{00000000-0005-0000-0000-00003C390000}"/>
    <cellStyle name="Normal 2 60 5 14 2" xfId="14670" xr:uid="{00000000-0005-0000-0000-00003D390000}"/>
    <cellStyle name="Normal 2 60 5 14 3" xfId="14671" xr:uid="{00000000-0005-0000-0000-00003E390000}"/>
    <cellStyle name="Normal 2 60 5 15" xfId="14672" xr:uid="{00000000-0005-0000-0000-00003F390000}"/>
    <cellStyle name="Normal 2 60 5 16" xfId="14673" xr:uid="{00000000-0005-0000-0000-000040390000}"/>
    <cellStyle name="Normal 2 60 5 2" xfId="14674" xr:uid="{00000000-0005-0000-0000-000041390000}"/>
    <cellStyle name="Normal 2 60 5 2 2" xfId="14675" xr:uid="{00000000-0005-0000-0000-000042390000}"/>
    <cellStyle name="Normal 2 60 5 2 3" xfId="14676" xr:uid="{00000000-0005-0000-0000-000043390000}"/>
    <cellStyle name="Normal 2 60 5 3" xfId="14677" xr:uid="{00000000-0005-0000-0000-000044390000}"/>
    <cellStyle name="Normal 2 60 5 3 2" xfId="14678" xr:uid="{00000000-0005-0000-0000-000045390000}"/>
    <cellStyle name="Normal 2 60 5 3 3" xfId="14679" xr:uid="{00000000-0005-0000-0000-000046390000}"/>
    <cellStyle name="Normal 2 60 5 4" xfId="14680" xr:uid="{00000000-0005-0000-0000-000047390000}"/>
    <cellStyle name="Normal 2 60 5 4 2" xfId="14681" xr:uid="{00000000-0005-0000-0000-000048390000}"/>
    <cellStyle name="Normal 2 60 5 4 3" xfId="14682" xr:uid="{00000000-0005-0000-0000-000049390000}"/>
    <cellStyle name="Normal 2 60 5 5" xfId="14683" xr:uid="{00000000-0005-0000-0000-00004A390000}"/>
    <cellStyle name="Normal 2 60 5 5 2" xfId="14684" xr:uid="{00000000-0005-0000-0000-00004B390000}"/>
    <cellStyle name="Normal 2 60 5 5 3" xfId="14685" xr:uid="{00000000-0005-0000-0000-00004C390000}"/>
    <cellStyle name="Normal 2 60 5 6" xfId="14686" xr:uid="{00000000-0005-0000-0000-00004D390000}"/>
    <cellStyle name="Normal 2 60 5 6 2" xfId="14687" xr:uid="{00000000-0005-0000-0000-00004E390000}"/>
    <cellStyle name="Normal 2 60 5 6 3" xfId="14688" xr:uid="{00000000-0005-0000-0000-00004F390000}"/>
    <cellStyle name="Normal 2 60 5 7" xfId="14689" xr:uid="{00000000-0005-0000-0000-000050390000}"/>
    <cellStyle name="Normal 2 60 5 7 2" xfId="14690" xr:uid="{00000000-0005-0000-0000-000051390000}"/>
    <cellStyle name="Normal 2 60 5 7 3" xfId="14691" xr:uid="{00000000-0005-0000-0000-000052390000}"/>
    <cellStyle name="Normal 2 60 5 8" xfId="14692" xr:uid="{00000000-0005-0000-0000-000053390000}"/>
    <cellStyle name="Normal 2 60 5 8 2" xfId="14693" xr:uid="{00000000-0005-0000-0000-000054390000}"/>
    <cellStyle name="Normal 2 60 5 8 3" xfId="14694" xr:uid="{00000000-0005-0000-0000-000055390000}"/>
    <cellStyle name="Normal 2 60 5 9" xfId="14695" xr:uid="{00000000-0005-0000-0000-000056390000}"/>
    <cellStyle name="Normal 2 60 5 9 2" xfId="14696" xr:uid="{00000000-0005-0000-0000-000057390000}"/>
    <cellStyle name="Normal 2 60 5 9 3" xfId="14697" xr:uid="{00000000-0005-0000-0000-000058390000}"/>
    <cellStyle name="Normal 2 60 6" xfId="14698" xr:uid="{00000000-0005-0000-0000-000059390000}"/>
    <cellStyle name="Normal 2 60 6 10" xfId="14699" xr:uid="{00000000-0005-0000-0000-00005A390000}"/>
    <cellStyle name="Normal 2 60 6 10 2" xfId="14700" xr:uid="{00000000-0005-0000-0000-00005B390000}"/>
    <cellStyle name="Normal 2 60 6 10 3" xfId="14701" xr:uid="{00000000-0005-0000-0000-00005C390000}"/>
    <cellStyle name="Normal 2 60 6 11" xfId="14702" xr:uid="{00000000-0005-0000-0000-00005D390000}"/>
    <cellStyle name="Normal 2 60 6 11 2" xfId="14703" xr:uid="{00000000-0005-0000-0000-00005E390000}"/>
    <cellStyle name="Normal 2 60 6 11 3" xfId="14704" xr:uid="{00000000-0005-0000-0000-00005F390000}"/>
    <cellStyle name="Normal 2 60 6 12" xfId="14705" xr:uid="{00000000-0005-0000-0000-000060390000}"/>
    <cellStyle name="Normal 2 60 6 12 2" xfId="14706" xr:uid="{00000000-0005-0000-0000-000061390000}"/>
    <cellStyle name="Normal 2 60 6 12 3" xfId="14707" xr:uid="{00000000-0005-0000-0000-000062390000}"/>
    <cellStyle name="Normal 2 60 6 13" xfId="14708" xr:uid="{00000000-0005-0000-0000-000063390000}"/>
    <cellStyle name="Normal 2 60 6 13 2" xfId="14709" xr:uid="{00000000-0005-0000-0000-000064390000}"/>
    <cellStyle name="Normal 2 60 6 13 3" xfId="14710" xr:uid="{00000000-0005-0000-0000-000065390000}"/>
    <cellStyle name="Normal 2 60 6 14" xfId="14711" xr:uid="{00000000-0005-0000-0000-000066390000}"/>
    <cellStyle name="Normal 2 60 6 14 2" xfId="14712" xr:uid="{00000000-0005-0000-0000-000067390000}"/>
    <cellStyle name="Normal 2 60 6 14 3" xfId="14713" xr:uid="{00000000-0005-0000-0000-000068390000}"/>
    <cellStyle name="Normal 2 60 6 15" xfId="14714" xr:uid="{00000000-0005-0000-0000-000069390000}"/>
    <cellStyle name="Normal 2 60 6 16" xfId="14715" xr:uid="{00000000-0005-0000-0000-00006A390000}"/>
    <cellStyle name="Normal 2 60 6 2" xfId="14716" xr:uid="{00000000-0005-0000-0000-00006B390000}"/>
    <cellStyle name="Normal 2 60 6 2 2" xfId="14717" xr:uid="{00000000-0005-0000-0000-00006C390000}"/>
    <cellStyle name="Normal 2 60 6 2 3" xfId="14718" xr:uid="{00000000-0005-0000-0000-00006D390000}"/>
    <cellStyle name="Normal 2 60 6 3" xfId="14719" xr:uid="{00000000-0005-0000-0000-00006E390000}"/>
    <cellStyle name="Normal 2 60 6 3 2" xfId="14720" xr:uid="{00000000-0005-0000-0000-00006F390000}"/>
    <cellStyle name="Normal 2 60 6 3 3" xfId="14721" xr:uid="{00000000-0005-0000-0000-000070390000}"/>
    <cellStyle name="Normal 2 60 6 4" xfId="14722" xr:uid="{00000000-0005-0000-0000-000071390000}"/>
    <cellStyle name="Normal 2 60 6 4 2" xfId="14723" xr:uid="{00000000-0005-0000-0000-000072390000}"/>
    <cellStyle name="Normal 2 60 6 4 3" xfId="14724" xr:uid="{00000000-0005-0000-0000-000073390000}"/>
    <cellStyle name="Normal 2 60 6 5" xfId="14725" xr:uid="{00000000-0005-0000-0000-000074390000}"/>
    <cellStyle name="Normal 2 60 6 5 2" xfId="14726" xr:uid="{00000000-0005-0000-0000-000075390000}"/>
    <cellStyle name="Normal 2 60 6 5 3" xfId="14727" xr:uid="{00000000-0005-0000-0000-000076390000}"/>
    <cellStyle name="Normal 2 60 6 6" xfId="14728" xr:uid="{00000000-0005-0000-0000-000077390000}"/>
    <cellStyle name="Normal 2 60 6 6 2" xfId="14729" xr:uid="{00000000-0005-0000-0000-000078390000}"/>
    <cellStyle name="Normal 2 60 6 6 3" xfId="14730" xr:uid="{00000000-0005-0000-0000-000079390000}"/>
    <cellStyle name="Normal 2 60 6 7" xfId="14731" xr:uid="{00000000-0005-0000-0000-00007A390000}"/>
    <cellStyle name="Normal 2 60 6 7 2" xfId="14732" xr:uid="{00000000-0005-0000-0000-00007B390000}"/>
    <cellStyle name="Normal 2 60 6 7 3" xfId="14733" xr:uid="{00000000-0005-0000-0000-00007C390000}"/>
    <cellStyle name="Normal 2 60 6 8" xfId="14734" xr:uid="{00000000-0005-0000-0000-00007D390000}"/>
    <cellStyle name="Normal 2 60 6 8 2" xfId="14735" xr:uid="{00000000-0005-0000-0000-00007E390000}"/>
    <cellStyle name="Normal 2 60 6 8 3" xfId="14736" xr:uid="{00000000-0005-0000-0000-00007F390000}"/>
    <cellStyle name="Normal 2 60 6 9" xfId="14737" xr:uid="{00000000-0005-0000-0000-000080390000}"/>
    <cellStyle name="Normal 2 60 6 9 2" xfId="14738" xr:uid="{00000000-0005-0000-0000-000081390000}"/>
    <cellStyle name="Normal 2 60 6 9 3" xfId="14739" xr:uid="{00000000-0005-0000-0000-000082390000}"/>
    <cellStyle name="Normal 2 60 7" xfId="14740" xr:uid="{00000000-0005-0000-0000-000083390000}"/>
    <cellStyle name="Normal 2 60 7 10" xfId="14741" xr:uid="{00000000-0005-0000-0000-000084390000}"/>
    <cellStyle name="Normal 2 60 7 10 2" xfId="14742" xr:uid="{00000000-0005-0000-0000-000085390000}"/>
    <cellStyle name="Normal 2 60 7 10 3" xfId="14743" xr:uid="{00000000-0005-0000-0000-000086390000}"/>
    <cellStyle name="Normal 2 60 7 11" xfId="14744" xr:uid="{00000000-0005-0000-0000-000087390000}"/>
    <cellStyle name="Normal 2 60 7 11 2" xfId="14745" xr:uid="{00000000-0005-0000-0000-000088390000}"/>
    <cellStyle name="Normal 2 60 7 11 3" xfId="14746" xr:uid="{00000000-0005-0000-0000-000089390000}"/>
    <cellStyle name="Normal 2 60 7 12" xfId="14747" xr:uid="{00000000-0005-0000-0000-00008A390000}"/>
    <cellStyle name="Normal 2 60 7 12 2" xfId="14748" xr:uid="{00000000-0005-0000-0000-00008B390000}"/>
    <cellStyle name="Normal 2 60 7 12 3" xfId="14749" xr:uid="{00000000-0005-0000-0000-00008C390000}"/>
    <cellStyle name="Normal 2 60 7 13" xfId="14750" xr:uid="{00000000-0005-0000-0000-00008D390000}"/>
    <cellStyle name="Normal 2 60 7 13 2" xfId="14751" xr:uid="{00000000-0005-0000-0000-00008E390000}"/>
    <cellStyle name="Normal 2 60 7 13 3" xfId="14752" xr:uid="{00000000-0005-0000-0000-00008F390000}"/>
    <cellStyle name="Normal 2 60 7 14" xfId="14753" xr:uid="{00000000-0005-0000-0000-000090390000}"/>
    <cellStyle name="Normal 2 60 7 14 2" xfId="14754" xr:uid="{00000000-0005-0000-0000-000091390000}"/>
    <cellStyle name="Normal 2 60 7 14 3" xfId="14755" xr:uid="{00000000-0005-0000-0000-000092390000}"/>
    <cellStyle name="Normal 2 60 7 15" xfId="14756" xr:uid="{00000000-0005-0000-0000-000093390000}"/>
    <cellStyle name="Normal 2 60 7 16" xfId="14757" xr:uid="{00000000-0005-0000-0000-000094390000}"/>
    <cellStyle name="Normal 2 60 7 2" xfId="14758" xr:uid="{00000000-0005-0000-0000-000095390000}"/>
    <cellStyle name="Normal 2 60 7 2 2" xfId="14759" xr:uid="{00000000-0005-0000-0000-000096390000}"/>
    <cellStyle name="Normal 2 60 7 2 3" xfId="14760" xr:uid="{00000000-0005-0000-0000-000097390000}"/>
    <cellStyle name="Normal 2 60 7 3" xfId="14761" xr:uid="{00000000-0005-0000-0000-000098390000}"/>
    <cellStyle name="Normal 2 60 7 3 2" xfId="14762" xr:uid="{00000000-0005-0000-0000-000099390000}"/>
    <cellStyle name="Normal 2 60 7 3 3" xfId="14763" xr:uid="{00000000-0005-0000-0000-00009A390000}"/>
    <cellStyle name="Normal 2 60 7 4" xfId="14764" xr:uid="{00000000-0005-0000-0000-00009B390000}"/>
    <cellStyle name="Normal 2 60 7 4 2" xfId="14765" xr:uid="{00000000-0005-0000-0000-00009C390000}"/>
    <cellStyle name="Normal 2 60 7 4 3" xfId="14766" xr:uid="{00000000-0005-0000-0000-00009D390000}"/>
    <cellStyle name="Normal 2 60 7 5" xfId="14767" xr:uid="{00000000-0005-0000-0000-00009E390000}"/>
    <cellStyle name="Normal 2 60 7 5 2" xfId="14768" xr:uid="{00000000-0005-0000-0000-00009F390000}"/>
    <cellStyle name="Normal 2 60 7 5 3" xfId="14769" xr:uid="{00000000-0005-0000-0000-0000A0390000}"/>
    <cellStyle name="Normal 2 60 7 6" xfId="14770" xr:uid="{00000000-0005-0000-0000-0000A1390000}"/>
    <cellStyle name="Normal 2 60 7 6 2" xfId="14771" xr:uid="{00000000-0005-0000-0000-0000A2390000}"/>
    <cellStyle name="Normal 2 60 7 6 3" xfId="14772" xr:uid="{00000000-0005-0000-0000-0000A3390000}"/>
    <cellStyle name="Normal 2 60 7 7" xfId="14773" xr:uid="{00000000-0005-0000-0000-0000A4390000}"/>
    <cellStyle name="Normal 2 60 7 7 2" xfId="14774" xr:uid="{00000000-0005-0000-0000-0000A5390000}"/>
    <cellStyle name="Normal 2 60 7 7 3" xfId="14775" xr:uid="{00000000-0005-0000-0000-0000A6390000}"/>
    <cellStyle name="Normal 2 60 7 8" xfId="14776" xr:uid="{00000000-0005-0000-0000-0000A7390000}"/>
    <cellStyle name="Normal 2 60 7 8 2" xfId="14777" xr:uid="{00000000-0005-0000-0000-0000A8390000}"/>
    <cellStyle name="Normal 2 60 7 8 3" xfId="14778" xr:uid="{00000000-0005-0000-0000-0000A9390000}"/>
    <cellStyle name="Normal 2 60 7 9" xfId="14779" xr:uid="{00000000-0005-0000-0000-0000AA390000}"/>
    <cellStyle name="Normal 2 60 7 9 2" xfId="14780" xr:uid="{00000000-0005-0000-0000-0000AB390000}"/>
    <cellStyle name="Normal 2 60 7 9 3" xfId="14781" xr:uid="{00000000-0005-0000-0000-0000AC390000}"/>
    <cellStyle name="Normal 2 60 8" xfId="14782" xr:uid="{00000000-0005-0000-0000-0000AD390000}"/>
    <cellStyle name="Normal 2 60 8 10" xfId="14783" xr:uid="{00000000-0005-0000-0000-0000AE390000}"/>
    <cellStyle name="Normal 2 60 8 10 2" xfId="14784" xr:uid="{00000000-0005-0000-0000-0000AF390000}"/>
    <cellStyle name="Normal 2 60 8 10 3" xfId="14785" xr:uid="{00000000-0005-0000-0000-0000B0390000}"/>
    <cellStyle name="Normal 2 60 8 11" xfId="14786" xr:uid="{00000000-0005-0000-0000-0000B1390000}"/>
    <cellStyle name="Normal 2 60 8 11 2" xfId="14787" xr:uid="{00000000-0005-0000-0000-0000B2390000}"/>
    <cellStyle name="Normal 2 60 8 11 3" xfId="14788" xr:uid="{00000000-0005-0000-0000-0000B3390000}"/>
    <cellStyle name="Normal 2 60 8 12" xfId="14789" xr:uid="{00000000-0005-0000-0000-0000B4390000}"/>
    <cellStyle name="Normal 2 60 8 12 2" xfId="14790" xr:uid="{00000000-0005-0000-0000-0000B5390000}"/>
    <cellStyle name="Normal 2 60 8 12 3" xfId="14791" xr:uid="{00000000-0005-0000-0000-0000B6390000}"/>
    <cellStyle name="Normal 2 60 8 13" xfId="14792" xr:uid="{00000000-0005-0000-0000-0000B7390000}"/>
    <cellStyle name="Normal 2 60 8 13 2" xfId="14793" xr:uid="{00000000-0005-0000-0000-0000B8390000}"/>
    <cellStyle name="Normal 2 60 8 13 3" xfId="14794" xr:uid="{00000000-0005-0000-0000-0000B9390000}"/>
    <cellStyle name="Normal 2 60 8 14" xfId="14795" xr:uid="{00000000-0005-0000-0000-0000BA390000}"/>
    <cellStyle name="Normal 2 60 8 14 2" xfId="14796" xr:uid="{00000000-0005-0000-0000-0000BB390000}"/>
    <cellStyle name="Normal 2 60 8 14 3" xfId="14797" xr:uid="{00000000-0005-0000-0000-0000BC390000}"/>
    <cellStyle name="Normal 2 60 8 15" xfId="14798" xr:uid="{00000000-0005-0000-0000-0000BD390000}"/>
    <cellStyle name="Normal 2 60 8 16" xfId="14799" xr:uid="{00000000-0005-0000-0000-0000BE390000}"/>
    <cellStyle name="Normal 2 60 8 2" xfId="14800" xr:uid="{00000000-0005-0000-0000-0000BF390000}"/>
    <cellStyle name="Normal 2 60 8 2 2" xfId="14801" xr:uid="{00000000-0005-0000-0000-0000C0390000}"/>
    <cellStyle name="Normal 2 60 8 2 3" xfId="14802" xr:uid="{00000000-0005-0000-0000-0000C1390000}"/>
    <cellStyle name="Normal 2 60 8 3" xfId="14803" xr:uid="{00000000-0005-0000-0000-0000C2390000}"/>
    <cellStyle name="Normal 2 60 8 3 2" xfId="14804" xr:uid="{00000000-0005-0000-0000-0000C3390000}"/>
    <cellStyle name="Normal 2 60 8 3 3" xfId="14805" xr:uid="{00000000-0005-0000-0000-0000C4390000}"/>
    <cellStyle name="Normal 2 60 8 4" xfId="14806" xr:uid="{00000000-0005-0000-0000-0000C5390000}"/>
    <cellStyle name="Normal 2 60 8 4 2" xfId="14807" xr:uid="{00000000-0005-0000-0000-0000C6390000}"/>
    <cellStyle name="Normal 2 60 8 4 3" xfId="14808" xr:uid="{00000000-0005-0000-0000-0000C7390000}"/>
    <cellStyle name="Normal 2 60 8 5" xfId="14809" xr:uid="{00000000-0005-0000-0000-0000C8390000}"/>
    <cellStyle name="Normal 2 60 8 5 2" xfId="14810" xr:uid="{00000000-0005-0000-0000-0000C9390000}"/>
    <cellStyle name="Normal 2 60 8 5 3" xfId="14811" xr:uid="{00000000-0005-0000-0000-0000CA390000}"/>
    <cellStyle name="Normal 2 60 8 6" xfId="14812" xr:uid="{00000000-0005-0000-0000-0000CB390000}"/>
    <cellStyle name="Normal 2 60 8 6 2" xfId="14813" xr:uid="{00000000-0005-0000-0000-0000CC390000}"/>
    <cellStyle name="Normal 2 60 8 6 3" xfId="14814" xr:uid="{00000000-0005-0000-0000-0000CD390000}"/>
    <cellStyle name="Normal 2 60 8 7" xfId="14815" xr:uid="{00000000-0005-0000-0000-0000CE390000}"/>
    <cellStyle name="Normal 2 60 8 7 2" xfId="14816" xr:uid="{00000000-0005-0000-0000-0000CF390000}"/>
    <cellStyle name="Normal 2 60 8 7 3" xfId="14817" xr:uid="{00000000-0005-0000-0000-0000D0390000}"/>
    <cellStyle name="Normal 2 60 8 8" xfId="14818" xr:uid="{00000000-0005-0000-0000-0000D1390000}"/>
    <cellStyle name="Normal 2 60 8 8 2" xfId="14819" xr:uid="{00000000-0005-0000-0000-0000D2390000}"/>
    <cellStyle name="Normal 2 60 8 8 3" xfId="14820" xr:uid="{00000000-0005-0000-0000-0000D3390000}"/>
    <cellStyle name="Normal 2 60 8 9" xfId="14821" xr:uid="{00000000-0005-0000-0000-0000D4390000}"/>
    <cellStyle name="Normal 2 60 8 9 2" xfId="14822" xr:uid="{00000000-0005-0000-0000-0000D5390000}"/>
    <cellStyle name="Normal 2 60 8 9 3" xfId="14823" xr:uid="{00000000-0005-0000-0000-0000D6390000}"/>
    <cellStyle name="Normal 2 60 9" xfId="14824" xr:uid="{00000000-0005-0000-0000-0000D7390000}"/>
    <cellStyle name="Normal 2 60 9 10" xfId="14825" xr:uid="{00000000-0005-0000-0000-0000D8390000}"/>
    <cellStyle name="Normal 2 60 9 10 2" xfId="14826" xr:uid="{00000000-0005-0000-0000-0000D9390000}"/>
    <cellStyle name="Normal 2 60 9 10 3" xfId="14827" xr:uid="{00000000-0005-0000-0000-0000DA390000}"/>
    <cellStyle name="Normal 2 60 9 11" xfId="14828" xr:uid="{00000000-0005-0000-0000-0000DB390000}"/>
    <cellStyle name="Normal 2 60 9 11 2" xfId="14829" xr:uid="{00000000-0005-0000-0000-0000DC390000}"/>
    <cellStyle name="Normal 2 60 9 11 3" xfId="14830" xr:uid="{00000000-0005-0000-0000-0000DD390000}"/>
    <cellStyle name="Normal 2 60 9 12" xfId="14831" xr:uid="{00000000-0005-0000-0000-0000DE390000}"/>
    <cellStyle name="Normal 2 60 9 12 2" xfId="14832" xr:uid="{00000000-0005-0000-0000-0000DF390000}"/>
    <cellStyle name="Normal 2 60 9 12 3" xfId="14833" xr:uid="{00000000-0005-0000-0000-0000E0390000}"/>
    <cellStyle name="Normal 2 60 9 13" xfId="14834" xr:uid="{00000000-0005-0000-0000-0000E1390000}"/>
    <cellStyle name="Normal 2 60 9 13 2" xfId="14835" xr:uid="{00000000-0005-0000-0000-0000E2390000}"/>
    <cellStyle name="Normal 2 60 9 13 3" xfId="14836" xr:uid="{00000000-0005-0000-0000-0000E3390000}"/>
    <cellStyle name="Normal 2 60 9 14" xfId="14837" xr:uid="{00000000-0005-0000-0000-0000E4390000}"/>
    <cellStyle name="Normal 2 60 9 14 2" xfId="14838" xr:uid="{00000000-0005-0000-0000-0000E5390000}"/>
    <cellStyle name="Normal 2 60 9 14 3" xfId="14839" xr:uid="{00000000-0005-0000-0000-0000E6390000}"/>
    <cellStyle name="Normal 2 60 9 15" xfId="14840" xr:uid="{00000000-0005-0000-0000-0000E7390000}"/>
    <cellStyle name="Normal 2 60 9 16" xfId="14841" xr:uid="{00000000-0005-0000-0000-0000E8390000}"/>
    <cellStyle name="Normal 2 60 9 2" xfId="14842" xr:uid="{00000000-0005-0000-0000-0000E9390000}"/>
    <cellStyle name="Normal 2 60 9 2 2" xfId="14843" xr:uid="{00000000-0005-0000-0000-0000EA390000}"/>
    <cellStyle name="Normal 2 60 9 2 3" xfId="14844" xr:uid="{00000000-0005-0000-0000-0000EB390000}"/>
    <cellStyle name="Normal 2 60 9 3" xfId="14845" xr:uid="{00000000-0005-0000-0000-0000EC390000}"/>
    <cellStyle name="Normal 2 60 9 3 2" xfId="14846" xr:uid="{00000000-0005-0000-0000-0000ED390000}"/>
    <cellStyle name="Normal 2 60 9 3 3" xfId="14847" xr:uid="{00000000-0005-0000-0000-0000EE390000}"/>
    <cellStyle name="Normal 2 60 9 4" xfId="14848" xr:uid="{00000000-0005-0000-0000-0000EF390000}"/>
    <cellStyle name="Normal 2 60 9 4 2" xfId="14849" xr:uid="{00000000-0005-0000-0000-0000F0390000}"/>
    <cellStyle name="Normal 2 60 9 4 3" xfId="14850" xr:uid="{00000000-0005-0000-0000-0000F1390000}"/>
    <cellStyle name="Normal 2 60 9 5" xfId="14851" xr:uid="{00000000-0005-0000-0000-0000F2390000}"/>
    <cellStyle name="Normal 2 60 9 5 2" xfId="14852" xr:uid="{00000000-0005-0000-0000-0000F3390000}"/>
    <cellStyle name="Normal 2 60 9 5 3" xfId="14853" xr:uid="{00000000-0005-0000-0000-0000F4390000}"/>
    <cellStyle name="Normal 2 60 9 6" xfId="14854" xr:uid="{00000000-0005-0000-0000-0000F5390000}"/>
    <cellStyle name="Normal 2 60 9 6 2" xfId="14855" xr:uid="{00000000-0005-0000-0000-0000F6390000}"/>
    <cellStyle name="Normal 2 60 9 6 3" xfId="14856" xr:uid="{00000000-0005-0000-0000-0000F7390000}"/>
    <cellStyle name="Normal 2 60 9 7" xfId="14857" xr:uid="{00000000-0005-0000-0000-0000F8390000}"/>
    <cellStyle name="Normal 2 60 9 7 2" xfId="14858" xr:uid="{00000000-0005-0000-0000-0000F9390000}"/>
    <cellStyle name="Normal 2 60 9 7 3" xfId="14859" xr:uid="{00000000-0005-0000-0000-0000FA390000}"/>
    <cellStyle name="Normal 2 60 9 8" xfId="14860" xr:uid="{00000000-0005-0000-0000-0000FB390000}"/>
    <cellStyle name="Normal 2 60 9 8 2" xfId="14861" xr:uid="{00000000-0005-0000-0000-0000FC390000}"/>
    <cellStyle name="Normal 2 60 9 8 3" xfId="14862" xr:uid="{00000000-0005-0000-0000-0000FD390000}"/>
    <cellStyle name="Normal 2 60 9 9" xfId="14863" xr:uid="{00000000-0005-0000-0000-0000FE390000}"/>
    <cellStyle name="Normal 2 60 9 9 2" xfId="14864" xr:uid="{00000000-0005-0000-0000-0000FF390000}"/>
    <cellStyle name="Normal 2 60 9 9 3" xfId="14865" xr:uid="{00000000-0005-0000-0000-0000003A0000}"/>
    <cellStyle name="Normal 2 61" xfId="14866" xr:uid="{00000000-0005-0000-0000-0000013A0000}"/>
    <cellStyle name="Normal 2 61 10" xfId="14867" xr:uid="{00000000-0005-0000-0000-0000023A0000}"/>
    <cellStyle name="Normal 2 61 10 10" xfId="14868" xr:uid="{00000000-0005-0000-0000-0000033A0000}"/>
    <cellStyle name="Normal 2 61 10 10 2" xfId="14869" xr:uid="{00000000-0005-0000-0000-0000043A0000}"/>
    <cellStyle name="Normal 2 61 10 10 3" xfId="14870" xr:uid="{00000000-0005-0000-0000-0000053A0000}"/>
    <cellStyle name="Normal 2 61 10 11" xfId="14871" xr:uid="{00000000-0005-0000-0000-0000063A0000}"/>
    <cellStyle name="Normal 2 61 10 11 2" xfId="14872" xr:uid="{00000000-0005-0000-0000-0000073A0000}"/>
    <cellStyle name="Normal 2 61 10 11 3" xfId="14873" xr:uid="{00000000-0005-0000-0000-0000083A0000}"/>
    <cellStyle name="Normal 2 61 10 12" xfId="14874" xr:uid="{00000000-0005-0000-0000-0000093A0000}"/>
    <cellStyle name="Normal 2 61 10 12 2" xfId="14875" xr:uid="{00000000-0005-0000-0000-00000A3A0000}"/>
    <cellStyle name="Normal 2 61 10 12 3" xfId="14876" xr:uid="{00000000-0005-0000-0000-00000B3A0000}"/>
    <cellStyle name="Normal 2 61 10 13" xfId="14877" xr:uid="{00000000-0005-0000-0000-00000C3A0000}"/>
    <cellStyle name="Normal 2 61 10 13 2" xfId="14878" xr:uid="{00000000-0005-0000-0000-00000D3A0000}"/>
    <cellStyle name="Normal 2 61 10 13 3" xfId="14879" xr:uid="{00000000-0005-0000-0000-00000E3A0000}"/>
    <cellStyle name="Normal 2 61 10 14" xfId="14880" xr:uid="{00000000-0005-0000-0000-00000F3A0000}"/>
    <cellStyle name="Normal 2 61 10 14 2" xfId="14881" xr:uid="{00000000-0005-0000-0000-0000103A0000}"/>
    <cellStyle name="Normal 2 61 10 14 3" xfId="14882" xr:uid="{00000000-0005-0000-0000-0000113A0000}"/>
    <cellStyle name="Normal 2 61 10 15" xfId="14883" xr:uid="{00000000-0005-0000-0000-0000123A0000}"/>
    <cellStyle name="Normal 2 61 10 16" xfId="14884" xr:uid="{00000000-0005-0000-0000-0000133A0000}"/>
    <cellStyle name="Normal 2 61 10 2" xfId="14885" xr:uid="{00000000-0005-0000-0000-0000143A0000}"/>
    <cellStyle name="Normal 2 61 10 2 2" xfId="14886" xr:uid="{00000000-0005-0000-0000-0000153A0000}"/>
    <cellStyle name="Normal 2 61 10 2 3" xfId="14887" xr:uid="{00000000-0005-0000-0000-0000163A0000}"/>
    <cellStyle name="Normal 2 61 10 3" xfId="14888" xr:uid="{00000000-0005-0000-0000-0000173A0000}"/>
    <cellStyle name="Normal 2 61 10 3 2" xfId="14889" xr:uid="{00000000-0005-0000-0000-0000183A0000}"/>
    <cellStyle name="Normal 2 61 10 3 3" xfId="14890" xr:uid="{00000000-0005-0000-0000-0000193A0000}"/>
    <cellStyle name="Normal 2 61 10 4" xfId="14891" xr:uid="{00000000-0005-0000-0000-00001A3A0000}"/>
    <cellStyle name="Normal 2 61 10 4 2" xfId="14892" xr:uid="{00000000-0005-0000-0000-00001B3A0000}"/>
    <cellStyle name="Normal 2 61 10 4 3" xfId="14893" xr:uid="{00000000-0005-0000-0000-00001C3A0000}"/>
    <cellStyle name="Normal 2 61 10 5" xfId="14894" xr:uid="{00000000-0005-0000-0000-00001D3A0000}"/>
    <cellStyle name="Normal 2 61 10 5 2" xfId="14895" xr:uid="{00000000-0005-0000-0000-00001E3A0000}"/>
    <cellStyle name="Normal 2 61 10 5 3" xfId="14896" xr:uid="{00000000-0005-0000-0000-00001F3A0000}"/>
    <cellStyle name="Normal 2 61 10 6" xfId="14897" xr:uid="{00000000-0005-0000-0000-0000203A0000}"/>
    <cellStyle name="Normal 2 61 10 6 2" xfId="14898" xr:uid="{00000000-0005-0000-0000-0000213A0000}"/>
    <cellStyle name="Normal 2 61 10 6 3" xfId="14899" xr:uid="{00000000-0005-0000-0000-0000223A0000}"/>
    <cellStyle name="Normal 2 61 10 7" xfId="14900" xr:uid="{00000000-0005-0000-0000-0000233A0000}"/>
    <cellStyle name="Normal 2 61 10 7 2" xfId="14901" xr:uid="{00000000-0005-0000-0000-0000243A0000}"/>
    <cellStyle name="Normal 2 61 10 7 3" xfId="14902" xr:uid="{00000000-0005-0000-0000-0000253A0000}"/>
    <cellStyle name="Normal 2 61 10 8" xfId="14903" xr:uid="{00000000-0005-0000-0000-0000263A0000}"/>
    <cellStyle name="Normal 2 61 10 8 2" xfId="14904" xr:uid="{00000000-0005-0000-0000-0000273A0000}"/>
    <cellStyle name="Normal 2 61 10 8 3" xfId="14905" xr:uid="{00000000-0005-0000-0000-0000283A0000}"/>
    <cellStyle name="Normal 2 61 10 9" xfId="14906" xr:uid="{00000000-0005-0000-0000-0000293A0000}"/>
    <cellStyle name="Normal 2 61 10 9 2" xfId="14907" xr:uid="{00000000-0005-0000-0000-00002A3A0000}"/>
    <cellStyle name="Normal 2 61 10 9 3" xfId="14908" xr:uid="{00000000-0005-0000-0000-00002B3A0000}"/>
    <cellStyle name="Normal 2 61 11" xfId="14909" xr:uid="{00000000-0005-0000-0000-00002C3A0000}"/>
    <cellStyle name="Normal 2 61 11 2" xfId="14910" xr:uid="{00000000-0005-0000-0000-00002D3A0000}"/>
    <cellStyle name="Normal 2 61 11 3" xfId="14911" xr:uid="{00000000-0005-0000-0000-00002E3A0000}"/>
    <cellStyle name="Normal 2 61 12" xfId="14912" xr:uid="{00000000-0005-0000-0000-00002F3A0000}"/>
    <cellStyle name="Normal 2 61 12 2" xfId="14913" xr:uid="{00000000-0005-0000-0000-0000303A0000}"/>
    <cellStyle name="Normal 2 61 12 3" xfId="14914" xr:uid="{00000000-0005-0000-0000-0000313A0000}"/>
    <cellStyle name="Normal 2 61 13" xfId="14915" xr:uid="{00000000-0005-0000-0000-0000323A0000}"/>
    <cellStyle name="Normal 2 61 13 2" xfId="14916" xr:uid="{00000000-0005-0000-0000-0000333A0000}"/>
    <cellStyle name="Normal 2 61 13 3" xfId="14917" xr:uid="{00000000-0005-0000-0000-0000343A0000}"/>
    <cellStyle name="Normal 2 61 14" xfId="14918" xr:uid="{00000000-0005-0000-0000-0000353A0000}"/>
    <cellStyle name="Normal 2 61 14 2" xfId="14919" xr:uid="{00000000-0005-0000-0000-0000363A0000}"/>
    <cellStyle name="Normal 2 61 14 3" xfId="14920" xr:uid="{00000000-0005-0000-0000-0000373A0000}"/>
    <cellStyle name="Normal 2 61 15" xfId="14921" xr:uid="{00000000-0005-0000-0000-0000383A0000}"/>
    <cellStyle name="Normal 2 61 15 2" xfId="14922" xr:uid="{00000000-0005-0000-0000-0000393A0000}"/>
    <cellStyle name="Normal 2 61 15 3" xfId="14923" xr:uid="{00000000-0005-0000-0000-00003A3A0000}"/>
    <cellStyle name="Normal 2 61 16" xfId="14924" xr:uid="{00000000-0005-0000-0000-00003B3A0000}"/>
    <cellStyle name="Normal 2 61 16 2" xfId="14925" xr:uid="{00000000-0005-0000-0000-00003C3A0000}"/>
    <cellStyle name="Normal 2 61 16 3" xfId="14926" xr:uid="{00000000-0005-0000-0000-00003D3A0000}"/>
    <cellStyle name="Normal 2 61 17" xfId="14927" xr:uid="{00000000-0005-0000-0000-00003E3A0000}"/>
    <cellStyle name="Normal 2 61 17 2" xfId="14928" xr:uid="{00000000-0005-0000-0000-00003F3A0000}"/>
    <cellStyle name="Normal 2 61 17 3" xfId="14929" xr:uid="{00000000-0005-0000-0000-0000403A0000}"/>
    <cellStyle name="Normal 2 61 18" xfId="14930" xr:uid="{00000000-0005-0000-0000-0000413A0000}"/>
    <cellStyle name="Normal 2 61 18 2" xfId="14931" xr:uid="{00000000-0005-0000-0000-0000423A0000}"/>
    <cellStyle name="Normal 2 61 18 3" xfId="14932" xr:uid="{00000000-0005-0000-0000-0000433A0000}"/>
    <cellStyle name="Normal 2 61 19" xfId="14933" xr:uid="{00000000-0005-0000-0000-0000443A0000}"/>
    <cellStyle name="Normal 2 61 19 2" xfId="14934" xr:uid="{00000000-0005-0000-0000-0000453A0000}"/>
    <cellStyle name="Normal 2 61 19 3" xfId="14935" xr:uid="{00000000-0005-0000-0000-0000463A0000}"/>
    <cellStyle name="Normal 2 61 2" xfId="14936" xr:uid="{00000000-0005-0000-0000-0000473A0000}"/>
    <cellStyle name="Normal 2 61 2 10" xfId="14937" xr:uid="{00000000-0005-0000-0000-0000483A0000}"/>
    <cellStyle name="Normal 2 61 2 10 2" xfId="14938" xr:uid="{00000000-0005-0000-0000-0000493A0000}"/>
    <cellStyle name="Normal 2 61 2 10 3" xfId="14939" xr:uid="{00000000-0005-0000-0000-00004A3A0000}"/>
    <cellStyle name="Normal 2 61 2 11" xfId="14940" xr:uid="{00000000-0005-0000-0000-00004B3A0000}"/>
    <cellStyle name="Normal 2 61 2 11 2" xfId="14941" xr:uid="{00000000-0005-0000-0000-00004C3A0000}"/>
    <cellStyle name="Normal 2 61 2 11 3" xfId="14942" xr:uid="{00000000-0005-0000-0000-00004D3A0000}"/>
    <cellStyle name="Normal 2 61 2 12" xfId="14943" xr:uid="{00000000-0005-0000-0000-00004E3A0000}"/>
    <cellStyle name="Normal 2 61 2 12 2" xfId="14944" xr:uid="{00000000-0005-0000-0000-00004F3A0000}"/>
    <cellStyle name="Normal 2 61 2 12 3" xfId="14945" xr:uid="{00000000-0005-0000-0000-0000503A0000}"/>
    <cellStyle name="Normal 2 61 2 13" xfId="14946" xr:uid="{00000000-0005-0000-0000-0000513A0000}"/>
    <cellStyle name="Normal 2 61 2 13 2" xfId="14947" xr:uid="{00000000-0005-0000-0000-0000523A0000}"/>
    <cellStyle name="Normal 2 61 2 13 3" xfId="14948" xr:uid="{00000000-0005-0000-0000-0000533A0000}"/>
    <cellStyle name="Normal 2 61 2 14" xfId="14949" xr:uid="{00000000-0005-0000-0000-0000543A0000}"/>
    <cellStyle name="Normal 2 61 2 14 2" xfId="14950" xr:uid="{00000000-0005-0000-0000-0000553A0000}"/>
    <cellStyle name="Normal 2 61 2 14 3" xfId="14951" xr:uid="{00000000-0005-0000-0000-0000563A0000}"/>
    <cellStyle name="Normal 2 61 2 15" xfId="14952" xr:uid="{00000000-0005-0000-0000-0000573A0000}"/>
    <cellStyle name="Normal 2 61 2 15 2" xfId="14953" xr:uid="{00000000-0005-0000-0000-0000583A0000}"/>
    <cellStyle name="Normal 2 61 2 15 3" xfId="14954" xr:uid="{00000000-0005-0000-0000-0000593A0000}"/>
    <cellStyle name="Normal 2 61 2 16" xfId="14955" xr:uid="{00000000-0005-0000-0000-00005A3A0000}"/>
    <cellStyle name="Normal 2 61 2 17" xfId="14956" xr:uid="{00000000-0005-0000-0000-00005B3A0000}"/>
    <cellStyle name="Normal 2 61 2 2" xfId="14957" xr:uid="{00000000-0005-0000-0000-00005C3A0000}"/>
    <cellStyle name="Normal 2 61 2 2 10" xfId="14958" xr:uid="{00000000-0005-0000-0000-00005D3A0000}"/>
    <cellStyle name="Normal 2 61 2 2 10 2" xfId="14959" xr:uid="{00000000-0005-0000-0000-00005E3A0000}"/>
    <cellStyle name="Normal 2 61 2 2 10 3" xfId="14960" xr:uid="{00000000-0005-0000-0000-00005F3A0000}"/>
    <cellStyle name="Normal 2 61 2 2 11" xfId="14961" xr:uid="{00000000-0005-0000-0000-0000603A0000}"/>
    <cellStyle name="Normal 2 61 2 2 11 2" xfId="14962" xr:uid="{00000000-0005-0000-0000-0000613A0000}"/>
    <cellStyle name="Normal 2 61 2 2 11 3" xfId="14963" xr:uid="{00000000-0005-0000-0000-0000623A0000}"/>
    <cellStyle name="Normal 2 61 2 2 12" xfId="14964" xr:uid="{00000000-0005-0000-0000-0000633A0000}"/>
    <cellStyle name="Normal 2 61 2 2 12 2" xfId="14965" xr:uid="{00000000-0005-0000-0000-0000643A0000}"/>
    <cellStyle name="Normal 2 61 2 2 12 3" xfId="14966" xr:uid="{00000000-0005-0000-0000-0000653A0000}"/>
    <cellStyle name="Normal 2 61 2 2 13" xfId="14967" xr:uid="{00000000-0005-0000-0000-0000663A0000}"/>
    <cellStyle name="Normal 2 61 2 2 13 2" xfId="14968" xr:uid="{00000000-0005-0000-0000-0000673A0000}"/>
    <cellStyle name="Normal 2 61 2 2 13 3" xfId="14969" xr:uid="{00000000-0005-0000-0000-0000683A0000}"/>
    <cellStyle name="Normal 2 61 2 2 14" xfId="14970" xr:uid="{00000000-0005-0000-0000-0000693A0000}"/>
    <cellStyle name="Normal 2 61 2 2 14 2" xfId="14971" xr:uid="{00000000-0005-0000-0000-00006A3A0000}"/>
    <cellStyle name="Normal 2 61 2 2 14 3" xfId="14972" xr:uid="{00000000-0005-0000-0000-00006B3A0000}"/>
    <cellStyle name="Normal 2 61 2 2 15" xfId="14973" xr:uid="{00000000-0005-0000-0000-00006C3A0000}"/>
    <cellStyle name="Normal 2 61 2 2 16" xfId="14974" xr:uid="{00000000-0005-0000-0000-00006D3A0000}"/>
    <cellStyle name="Normal 2 61 2 2 2" xfId="14975" xr:uid="{00000000-0005-0000-0000-00006E3A0000}"/>
    <cellStyle name="Normal 2 61 2 2 2 2" xfId="14976" xr:uid="{00000000-0005-0000-0000-00006F3A0000}"/>
    <cellStyle name="Normal 2 61 2 2 2 3" xfId="14977" xr:uid="{00000000-0005-0000-0000-0000703A0000}"/>
    <cellStyle name="Normal 2 61 2 2 3" xfId="14978" xr:uid="{00000000-0005-0000-0000-0000713A0000}"/>
    <cellStyle name="Normal 2 61 2 2 3 2" xfId="14979" xr:uid="{00000000-0005-0000-0000-0000723A0000}"/>
    <cellStyle name="Normal 2 61 2 2 3 3" xfId="14980" xr:uid="{00000000-0005-0000-0000-0000733A0000}"/>
    <cellStyle name="Normal 2 61 2 2 4" xfId="14981" xr:uid="{00000000-0005-0000-0000-0000743A0000}"/>
    <cellStyle name="Normal 2 61 2 2 4 2" xfId="14982" xr:uid="{00000000-0005-0000-0000-0000753A0000}"/>
    <cellStyle name="Normal 2 61 2 2 4 3" xfId="14983" xr:uid="{00000000-0005-0000-0000-0000763A0000}"/>
    <cellStyle name="Normal 2 61 2 2 5" xfId="14984" xr:uid="{00000000-0005-0000-0000-0000773A0000}"/>
    <cellStyle name="Normal 2 61 2 2 5 2" xfId="14985" xr:uid="{00000000-0005-0000-0000-0000783A0000}"/>
    <cellStyle name="Normal 2 61 2 2 5 3" xfId="14986" xr:uid="{00000000-0005-0000-0000-0000793A0000}"/>
    <cellStyle name="Normal 2 61 2 2 6" xfId="14987" xr:uid="{00000000-0005-0000-0000-00007A3A0000}"/>
    <cellStyle name="Normal 2 61 2 2 6 2" xfId="14988" xr:uid="{00000000-0005-0000-0000-00007B3A0000}"/>
    <cellStyle name="Normal 2 61 2 2 6 3" xfId="14989" xr:uid="{00000000-0005-0000-0000-00007C3A0000}"/>
    <cellStyle name="Normal 2 61 2 2 7" xfId="14990" xr:uid="{00000000-0005-0000-0000-00007D3A0000}"/>
    <cellStyle name="Normal 2 61 2 2 7 2" xfId="14991" xr:uid="{00000000-0005-0000-0000-00007E3A0000}"/>
    <cellStyle name="Normal 2 61 2 2 7 3" xfId="14992" xr:uid="{00000000-0005-0000-0000-00007F3A0000}"/>
    <cellStyle name="Normal 2 61 2 2 8" xfId="14993" xr:uid="{00000000-0005-0000-0000-0000803A0000}"/>
    <cellStyle name="Normal 2 61 2 2 8 2" xfId="14994" xr:uid="{00000000-0005-0000-0000-0000813A0000}"/>
    <cellStyle name="Normal 2 61 2 2 8 3" xfId="14995" xr:uid="{00000000-0005-0000-0000-0000823A0000}"/>
    <cellStyle name="Normal 2 61 2 2 9" xfId="14996" xr:uid="{00000000-0005-0000-0000-0000833A0000}"/>
    <cellStyle name="Normal 2 61 2 2 9 2" xfId="14997" xr:uid="{00000000-0005-0000-0000-0000843A0000}"/>
    <cellStyle name="Normal 2 61 2 2 9 3" xfId="14998" xr:uid="{00000000-0005-0000-0000-0000853A0000}"/>
    <cellStyle name="Normal 2 61 2 3" xfId="14999" xr:uid="{00000000-0005-0000-0000-0000863A0000}"/>
    <cellStyle name="Normal 2 61 2 3 2" xfId="15000" xr:uid="{00000000-0005-0000-0000-0000873A0000}"/>
    <cellStyle name="Normal 2 61 2 3 3" xfId="15001" xr:uid="{00000000-0005-0000-0000-0000883A0000}"/>
    <cellStyle name="Normal 2 61 2 4" xfId="15002" xr:uid="{00000000-0005-0000-0000-0000893A0000}"/>
    <cellStyle name="Normal 2 61 2 4 2" xfId="15003" xr:uid="{00000000-0005-0000-0000-00008A3A0000}"/>
    <cellStyle name="Normal 2 61 2 4 3" xfId="15004" xr:uid="{00000000-0005-0000-0000-00008B3A0000}"/>
    <cellStyle name="Normal 2 61 2 5" xfId="15005" xr:uid="{00000000-0005-0000-0000-00008C3A0000}"/>
    <cellStyle name="Normal 2 61 2 5 2" xfId="15006" xr:uid="{00000000-0005-0000-0000-00008D3A0000}"/>
    <cellStyle name="Normal 2 61 2 5 3" xfId="15007" xr:uid="{00000000-0005-0000-0000-00008E3A0000}"/>
    <cellStyle name="Normal 2 61 2 6" xfId="15008" xr:uid="{00000000-0005-0000-0000-00008F3A0000}"/>
    <cellStyle name="Normal 2 61 2 6 2" xfId="15009" xr:uid="{00000000-0005-0000-0000-0000903A0000}"/>
    <cellStyle name="Normal 2 61 2 6 3" xfId="15010" xr:uid="{00000000-0005-0000-0000-0000913A0000}"/>
    <cellStyle name="Normal 2 61 2 7" xfId="15011" xr:uid="{00000000-0005-0000-0000-0000923A0000}"/>
    <cellStyle name="Normal 2 61 2 7 2" xfId="15012" xr:uid="{00000000-0005-0000-0000-0000933A0000}"/>
    <cellStyle name="Normal 2 61 2 7 3" xfId="15013" xr:uid="{00000000-0005-0000-0000-0000943A0000}"/>
    <cellStyle name="Normal 2 61 2 8" xfId="15014" xr:uid="{00000000-0005-0000-0000-0000953A0000}"/>
    <cellStyle name="Normal 2 61 2 8 2" xfId="15015" xr:uid="{00000000-0005-0000-0000-0000963A0000}"/>
    <cellStyle name="Normal 2 61 2 8 3" xfId="15016" xr:uid="{00000000-0005-0000-0000-0000973A0000}"/>
    <cellStyle name="Normal 2 61 2 9" xfId="15017" xr:uid="{00000000-0005-0000-0000-0000983A0000}"/>
    <cellStyle name="Normal 2 61 2 9 2" xfId="15018" xr:uid="{00000000-0005-0000-0000-0000993A0000}"/>
    <cellStyle name="Normal 2 61 2 9 3" xfId="15019" xr:uid="{00000000-0005-0000-0000-00009A3A0000}"/>
    <cellStyle name="Normal 2 61 20" xfId="15020" xr:uid="{00000000-0005-0000-0000-00009B3A0000}"/>
    <cellStyle name="Normal 2 61 20 2" xfId="15021" xr:uid="{00000000-0005-0000-0000-00009C3A0000}"/>
    <cellStyle name="Normal 2 61 20 3" xfId="15022" xr:uid="{00000000-0005-0000-0000-00009D3A0000}"/>
    <cellStyle name="Normal 2 61 21" xfId="15023" xr:uid="{00000000-0005-0000-0000-00009E3A0000}"/>
    <cellStyle name="Normal 2 61 21 2" xfId="15024" xr:uid="{00000000-0005-0000-0000-00009F3A0000}"/>
    <cellStyle name="Normal 2 61 21 3" xfId="15025" xr:uid="{00000000-0005-0000-0000-0000A03A0000}"/>
    <cellStyle name="Normal 2 61 22" xfId="15026" xr:uid="{00000000-0005-0000-0000-0000A13A0000}"/>
    <cellStyle name="Normal 2 61 22 2" xfId="15027" xr:uid="{00000000-0005-0000-0000-0000A23A0000}"/>
    <cellStyle name="Normal 2 61 22 3" xfId="15028" xr:uid="{00000000-0005-0000-0000-0000A33A0000}"/>
    <cellStyle name="Normal 2 61 23" xfId="15029" xr:uid="{00000000-0005-0000-0000-0000A43A0000}"/>
    <cellStyle name="Normal 2 61 23 2" xfId="15030" xr:uid="{00000000-0005-0000-0000-0000A53A0000}"/>
    <cellStyle name="Normal 2 61 23 3" xfId="15031" xr:uid="{00000000-0005-0000-0000-0000A63A0000}"/>
    <cellStyle name="Normal 2 61 24" xfId="15032" xr:uid="{00000000-0005-0000-0000-0000A73A0000}"/>
    <cellStyle name="Normal 2 61 25" xfId="15033" xr:uid="{00000000-0005-0000-0000-0000A83A0000}"/>
    <cellStyle name="Normal 2 61 3" xfId="15034" xr:uid="{00000000-0005-0000-0000-0000A93A0000}"/>
    <cellStyle name="Normal 2 61 3 10" xfId="15035" xr:uid="{00000000-0005-0000-0000-0000AA3A0000}"/>
    <cellStyle name="Normal 2 61 3 10 2" xfId="15036" xr:uid="{00000000-0005-0000-0000-0000AB3A0000}"/>
    <cellStyle name="Normal 2 61 3 10 3" xfId="15037" xr:uid="{00000000-0005-0000-0000-0000AC3A0000}"/>
    <cellStyle name="Normal 2 61 3 11" xfId="15038" xr:uid="{00000000-0005-0000-0000-0000AD3A0000}"/>
    <cellStyle name="Normal 2 61 3 11 2" xfId="15039" xr:uid="{00000000-0005-0000-0000-0000AE3A0000}"/>
    <cellStyle name="Normal 2 61 3 11 3" xfId="15040" xr:uid="{00000000-0005-0000-0000-0000AF3A0000}"/>
    <cellStyle name="Normal 2 61 3 12" xfId="15041" xr:uid="{00000000-0005-0000-0000-0000B03A0000}"/>
    <cellStyle name="Normal 2 61 3 12 2" xfId="15042" xr:uid="{00000000-0005-0000-0000-0000B13A0000}"/>
    <cellStyle name="Normal 2 61 3 12 3" xfId="15043" xr:uid="{00000000-0005-0000-0000-0000B23A0000}"/>
    <cellStyle name="Normal 2 61 3 13" xfId="15044" xr:uid="{00000000-0005-0000-0000-0000B33A0000}"/>
    <cellStyle name="Normal 2 61 3 13 2" xfId="15045" xr:uid="{00000000-0005-0000-0000-0000B43A0000}"/>
    <cellStyle name="Normal 2 61 3 13 3" xfId="15046" xr:uid="{00000000-0005-0000-0000-0000B53A0000}"/>
    <cellStyle name="Normal 2 61 3 14" xfId="15047" xr:uid="{00000000-0005-0000-0000-0000B63A0000}"/>
    <cellStyle name="Normal 2 61 3 14 2" xfId="15048" xr:uid="{00000000-0005-0000-0000-0000B73A0000}"/>
    <cellStyle name="Normal 2 61 3 14 3" xfId="15049" xr:uid="{00000000-0005-0000-0000-0000B83A0000}"/>
    <cellStyle name="Normal 2 61 3 15" xfId="15050" xr:uid="{00000000-0005-0000-0000-0000B93A0000}"/>
    <cellStyle name="Normal 2 61 3 15 2" xfId="15051" xr:uid="{00000000-0005-0000-0000-0000BA3A0000}"/>
    <cellStyle name="Normal 2 61 3 15 3" xfId="15052" xr:uid="{00000000-0005-0000-0000-0000BB3A0000}"/>
    <cellStyle name="Normal 2 61 3 16" xfId="15053" xr:uid="{00000000-0005-0000-0000-0000BC3A0000}"/>
    <cellStyle name="Normal 2 61 3 17" xfId="15054" xr:uid="{00000000-0005-0000-0000-0000BD3A0000}"/>
    <cellStyle name="Normal 2 61 3 2" xfId="15055" xr:uid="{00000000-0005-0000-0000-0000BE3A0000}"/>
    <cellStyle name="Normal 2 61 3 2 10" xfId="15056" xr:uid="{00000000-0005-0000-0000-0000BF3A0000}"/>
    <cellStyle name="Normal 2 61 3 2 10 2" xfId="15057" xr:uid="{00000000-0005-0000-0000-0000C03A0000}"/>
    <cellStyle name="Normal 2 61 3 2 10 3" xfId="15058" xr:uid="{00000000-0005-0000-0000-0000C13A0000}"/>
    <cellStyle name="Normal 2 61 3 2 11" xfId="15059" xr:uid="{00000000-0005-0000-0000-0000C23A0000}"/>
    <cellStyle name="Normal 2 61 3 2 11 2" xfId="15060" xr:uid="{00000000-0005-0000-0000-0000C33A0000}"/>
    <cellStyle name="Normal 2 61 3 2 11 3" xfId="15061" xr:uid="{00000000-0005-0000-0000-0000C43A0000}"/>
    <cellStyle name="Normal 2 61 3 2 12" xfId="15062" xr:uid="{00000000-0005-0000-0000-0000C53A0000}"/>
    <cellStyle name="Normal 2 61 3 2 12 2" xfId="15063" xr:uid="{00000000-0005-0000-0000-0000C63A0000}"/>
    <cellStyle name="Normal 2 61 3 2 12 3" xfId="15064" xr:uid="{00000000-0005-0000-0000-0000C73A0000}"/>
    <cellStyle name="Normal 2 61 3 2 13" xfId="15065" xr:uid="{00000000-0005-0000-0000-0000C83A0000}"/>
    <cellStyle name="Normal 2 61 3 2 13 2" xfId="15066" xr:uid="{00000000-0005-0000-0000-0000C93A0000}"/>
    <cellStyle name="Normal 2 61 3 2 13 3" xfId="15067" xr:uid="{00000000-0005-0000-0000-0000CA3A0000}"/>
    <cellStyle name="Normal 2 61 3 2 14" xfId="15068" xr:uid="{00000000-0005-0000-0000-0000CB3A0000}"/>
    <cellStyle name="Normal 2 61 3 2 14 2" xfId="15069" xr:uid="{00000000-0005-0000-0000-0000CC3A0000}"/>
    <cellStyle name="Normal 2 61 3 2 14 3" xfId="15070" xr:uid="{00000000-0005-0000-0000-0000CD3A0000}"/>
    <cellStyle name="Normal 2 61 3 2 15" xfId="15071" xr:uid="{00000000-0005-0000-0000-0000CE3A0000}"/>
    <cellStyle name="Normal 2 61 3 2 16" xfId="15072" xr:uid="{00000000-0005-0000-0000-0000CF3A0000}"/>
    <cellStyle name="Normal 2 61 3 2 2" xfId="15073" xr:uid="{00000000-0005-0000-0000-0000D03A0000}"/>
    <cellStyle name="Normal 2 61 3 2 2 2" xfId="15074" xr:uid="{00000000-0005-0000-0000-0000D13A0000}"/>
    <cellStyle name="Normal 2 61 3 2 2 3" xfId="15075" xr:uid="{00000000-0005-0000-0000-0000D23A0000}"/>
    <cellStyle name="Normal 2 61 3 2 3" xfId="15076" xr:uid="{00000000-0005-0000-0000-0000D33A0000}"/>
    <cellStyle name="Normal 2 61 3 2 3 2" xfId="15077" xr:uid="{00000000-0005-0000-0000-0000D43A0000}"/>
    <cellStyle name="Normal 2 61 3 2 3 3" xfId="15078" xr:uid="{00000000-0005-0000-0000-0000D53A0000}"/>
    <cellStyle name="Normal 2 61 3 2 4" xfId="15079" xr:uid="{00000000-0005-0000-0000-0000D63A0000}"/>
    <cellStyle name="Normal 2 61 3 2 4 2" xfId="15080" xr:uid="{00000000-0005-0000-0000-0000D73A0000}"/>
    <cellStyle name="Normal 2 61 3 2 4 3" xfId="15081" xr:uid="{00000000-0005-0000-0000-0000D83A0000}"/>
    <cellStyle name="Normal 2 61 3 2 5" xfId="15082" xr:uid="{00000000-0005-0000-0000-0000D93A0000}"/>
    <cellStyle name="Normal 2 61 3 2 5 2" xfId="15083" xr:uid="{00000000-0005-0000-0000-0000DA3A0000}"/>
    <cellStyle name="Normal 2 61 3 2 5 3" xfId="15084" xr:uid="{00000000-0005-0000-0000-0000DB3A0000}"/>
    <cellStyle name="Normal 2 61 3 2 6" xfId="15085" xr:uid="{00000000-0005-0000-0000-0000DC3A0000}"/>
    <cellStyle name="Normal 2 61 3 2 6 2" xfId="15086" xr:uid="{00000000-0005-0000-0000-0000DD3A0000}"/>
    <cellStyle name="Normal 2 61 3 2 6 3" xfId="15087" xr:uid="{00000000-0005-0000-0000-0000DE3A0000}"/>
    <cellStyle name="Normal 2 61 3 2 7" xfId="15088" xr:uid="{00000000-0005-0000-0000-0000DF3A0000}"/>
    <cellStyle name="Normal 2 61 3 2 7 2" xfId="15089" xr:uid="{00000000-0005-0000-0000-0000E03A0000}"/>
    <cellStyle name="Normal 2 61 3 2 7 3" xfId="15090" xr:uid="{00000000-0005-0000-0000-0000E13A0000}"/>
    <cellStyle name="Normal 2 61 3 2 8" xfId="15091" xr:uid="{00000000-0005-0000-0000-0000E23A0000}"/>
    <cellStyle name="Normal 2 61 3 2 8 2" xfId="15092" xr:uid="{00000000-0005-0000-0000-0000E33A0000}"/>
    <cellStyle name="Normal 2 61 3 2 8 3" xfId="15093" xr:uid="{00000000-0005-0000-0000-0000E43A0000}"/>
    <cellStyle name="Normal 2 61 3 2 9" xfId="15094" xr:uid="{00000000-0005-0000-0000-0000E53A0000}"/>
    <cellStyle name="Normal 2 61 3 2 9 2" xfId="15095" xr:uid="{00000000-0005-0000-0000-0000E63A0000}"/>
    <cellStyle name="Normal 2 61 3 2 9 3" xfId="15096" xr:uid="{00000000-0005-0000-0000-0000E73A0000}"/>
    <cellStyle name="Normal 2 61 3 3" xfId="15097" xr:uid="{00000000-0005-0000-0000-0000E83A0000}"/>
    <cellStyle name="Normal 2 61 3 3 2" xfId="15098" xr:uid="{00000000-0005-0000-0000-0000E93A0000}"/>
    <cellStyle name="Normal 2 61 3 3 3" xfId="15099" xr:uid="{00000000-0005-0000-0000-0000EA3A0000}"/>
    <cellStyle name="Normal 2 61 3 4" xfId="15100" xr:uid="{00000000-0005-0000-0000-0000EB3A0000}"/>
    <cellStyle name="Normal 2 61 3 4 2" xfId="15101" xr:uid="{00000000-0005-0000-0000-0000EC3A0000}"/>
    <cellStyle name="Normal 2 61 3 4 3" xfId="15102" xr:uid="{00000000-0005-0000-0000-0000ED3A0000}"/>
    <cellStyle name="Normal 2 61 3 5" xfId="15103" xr:uid="{00000000-0005-0000-0000-0000EE3A0000}"/>
    <cellStyle name="Normal 2 61 3 5 2" xfId="15104" xr:uid="{00000000-0005-0000-0000-0000EF3A0000}"/>
    <cellStyle name="Normal 2 61 3 5 3" xfId="15105" xr:uid="{00000000-0005-0000-0000-0000F03A0000}"/>
    <cellStyle name="Normal 2 61 3 6" xfId="15106" xr:uid="{00000000-0005-0000-0000-0000F13A0000}"/>
    <cellStyle name="Normal 2 61 3 6 2" xfId="15107" xr:uid="{00000000-0005-0000-0000-0000F23A0000}"/>
    <cellStyle name="Normal 2 61 3 6 3" xfId="15108" xr:uid="{00000000-0005-0000-0000-0000F33A0000}"/>
    <cellStyle name="Normal 2 61 3 7" xfId="15109" xr:uid="{00000000-0005-0000-0000-0000F43A0000}"/>
    <cellStyle name="Normal 2 61 3 7 2" xfId="15110" xr:uid="{00000000-0005-0000-0000-0000F53A0000}"/>
    <cellStyle name="Normal 2 61 3 7 3" xfId="15111" xr:uid="{00000000-0005-0000-0000-0000F63A0000}"/>
    <cellStyle name="Normal 2 61 3 8" xfId="15112" xr:uid="{00000000-0005-0000-0000-0000F73A0000}"/>
    <cellStyle name="Normal 2 61 3 8 2" xfId="15113" xr:uid="{00000000-0005-0000-0000-0000F83A0000}"/>
    <cellStyle name="Normal 2 61 3 8 3" xfId="15114" xr:uid="{00000000-0005-0000-0000-0000F93A0000}"/>
    <cellStyle name="Normal 2 61 3 9" xfId="15115" xr:uid="{00000000-0005-0000-0000-0000FA3A0000}"/>
    <cellStyle name="Normal 2 61 3 9 2" xfId="15116" xr:uid="{00000000-0005-0000-0000-0000FB3A0000}"/>
    <cellStyle name="Normal 2 61 3 9 3" xfId="15117" xr:uid="{00000000-0005-0000-0000-0000FC3A0000}"/>
    <cellStyle name="Normal 2 61 4" xfId="15118" xr:uid="{00000000-0005-0000-0000-0000FD3A0000}"/>
    <cellStyle name="Normal 2 61 4 10" xfId="15119" xr:uid="{00000000-0005-0000-0000-0000FE3A0000}"/>
    <cellStyle name="Normal 2 61 4 10 2" xfId="15120" xr:uid="{00000000-0005-0000-0000-0000FF3A0000}"/>
    <cellStyle name="Normal 2 61 4 10 3" xfId="15121" xr:uid="{00000000-0005-0000-0000-0000003B0000}"/>
    <cellStyle name="Normal 2 61 4 11" xfId="15122" xr:uid="{00000000-0005-0000-0000-0000013B0000}"/>
    <cellStyle name="Normal 2 61 4 11 2" xfId="15123" xr:uid="{00000000-0005-0000-0000-0000023B0000}"/>
    <cellStyle name="Normal 2 61 4 11 3" xfId="15124" xr:uid="{00000000-0005-0000-0000-0000033B0000}"/>
    <cellStyle name="Normal 2 61 4 12" xfId="15125" xr:uid="{00000000-0005-0000-0000-0000043B0000}"/>
    <cellStyle name="Normal 2 61 4 12 2" xfId="15126" xr:uid="{00000000-0005-0000-0000-0000053B0000}"/>
    <cellStyle name="Normal 2 61 4 12 3" xfId="15127" xr:uid="{00000000-0005-0000-0000-0000063B0000}"/>
    <cellStyle name="Normal 2 61 4 13" xfId="15128" xr:uid="{00000000-0005-0000-0000-0000073B0000}"/>
    <cellStyle name="Normal 2 61 4 13 2" xfId="15129" xr:uid="{00000000-0005-0000-0000-0000083B0000}"/>
    <cellStyle name="Normal 2 61 4 13 3" xfId="15130" xr:uid="{00000000-0005-0000-0000-0000093B0000}"/>
    <cellStyle name="Normal 2 61 4 14" xfId="15131" xr:uid="{00000000-0005-0000-0000-00000A3B0000}"/>
    <cellStyle name="Normal 2 61 4 14 2" xfId="15132" xr:uid="{00000000-0005-0000-0000-00000B3B0000}"/>
    <cellStyle name="Normal 2 61 4 14 3" xfId="15133" xr:uid="{00000000-0005-0000-0000-00000C3B0000}"/>
    <cellStyle name="Normal 2 61 4 15" xfId="15134" xr:uid="{00000000-0005-0000-0000-00000D3B0000}"/>
    <cellStyle name="Normal 2 61 4 15 2" xfId="15135" xr:uid="{00000000-0005-0000-0000-00000E3B0000}"/>
    <cellStyle name="Normal 2 61 4 15 3" xfId="15136" xr:uid="{00000000-0005-0000-0000-00000F3B0000}"/>
    <cellStyle name="Normal 2 61 4 16" xfId="15137" xr:uid="{00000000-0005-0000-0000-0000103B0000}"/>
    <cellStyle name="Normal 2 61 4 17" xfId="15138" xr:uid="{00000000-0005-0000-0000-0000113B0000}"/>
    <cellStyle name="Normal 2 61 4 2" xfId="15139" xr:uid="{00000000-0005-0000-0000-0000123B0000}"/>
    <cellStyle name="Normal 2 61 4 2 10" xfId="15140" xr:uid="{00000000-0005-0000-0000-0000133B0000}"/>
    <cellStyle name="Normal 2 61 4 2 10 2" xfId="15141" xr:uid="{00000000-0005-0000-0000-0000143B0000}"/>
    <cellStyle name="Normal 2 61 4 2 10 3" xfId="15142" xr:uid="{00000000-0005-0000-0000-0000153B0000}"/>
    <cellStyle name="Normal 2 61 4 2 11" xfId="15143" xr:uid="{00000000-0005-0000-0000-0000163B0000}"/>
    <cellStyle name="Normal 2 61 4 2 11 2" xfId="15144" xr:uid="{00000000-0005-0000-0000-0000173B0000}"/>
    <cellStyle name="Normal 2 61 4 2 11 3" xfId="15145" xr:uid="{00000000-0005-0000-0000-0000183B0000}"/>
    <cellStyle name="Normal 2 61 4 2 12" xfId="15146" xr:uid="{00000000-0005-0000-0000-0000193B0000}"/>
    <cellStyle name="Normal 2 61 4 2 12 2" xfId="15147" xr:uid="{00000000-0005-0000-0000-00001A3B0000}"/>
    <cellStyle name="Normal 2 61 4 2 12 3" xfId="15148" xr:uid="{00000000-0005-0000-0000-00001B3B0000}"/>
    <cellStyle name="Normal 2 61 4 2 13" xfId="15149" xr:uid="{00000000-0005-0000-0000-00001C3B0000}"/>
    <cellStyle name="Normal 2 61 4 2 13 2" xfId="15150" xr:uid="{00000000-0005-0000-0000-00001D3B0000}"/>
    <cellStyle name="Normal 2 61 4 2 13 3" xfId="15151" xr:uid="{00000000-0005-0000-0000-00001E3B0000}"/>
    <cellStyle name="Normal 2 61 4 2 14" xfId="15152" xr:uid="{00000000-0005-0000-0000-00001F3B0000}"/>
    <cellStyle name="Normal 2 61 4 2 14 2" xfId="15153" xr:uid="{00000000-0005-0000-0000-0000203B0000}"/>
    <cellStyle name="Normal 2 61 4 2 14 3" xfId="15154" xr:uid="{00000000-0005-0000-0000-0000213B0000}"/>
    <cellStyle name="Normal 2 61 4 2 15" xfId="15155" xr:uid="{00000000-0005-0000-0000-0000223B0000}"/>
    <cellStyle name="Normal 2 61 4 2 16" xfId="15156" xr:uid="{00000000-0005-0000-0000-0000233B0000}"/>
    <cellStyle name="Normal 2 61 4 2 2" xfId="15157" xr:uid="{00000000-0005-0000-0000-0000243B0000}"/>
    <cellStyle name="Normal 2 61 4 2 2 2" xfId="15158" xr:uid="{00000000-0005-0000-0000-0000253B0000}"/>
    <cellStyle name="Normal 2 61 4 2 2 3" xfId="15159" xr:uid="{00000000-0005-0000-0000-0000263B0000}"/>
    <cellStyle name="Normal 2 61 4 2 3" xfId="15160" xr:uid="{00000000-0005-0000-0000-0000273B0000}"/>
    <cellStyle name="Normal 2 61 4 2 3 2" xfId="15161" xr:uid="{00000000-0005-0000-0000-0000283B0000}"/>
    <cellStyle name="Normal 2 61 4 2 3 3" xfId="15162" xr:uid="{00000000-0005-0000-0000-0000293B0000}"/>
    <cellStyle name="Normal 2 61 4 2 4" xfId="15163" xr:uid="{00000000-0005-0000-0000-00002A3B0000}"/>
    <cellStyle name="Normal 2 61 4 2 4 2" xfId="15164" xr:uid="{00000000-0005-0000-0000-00002B3B0000}"/>
    <cellStyle name="Normal 2 61 4 2 4 3" xfId="15165" xr:uid="{00000000-0005-0000-0000-00002C3B0000}"/>
    <cellStyle name="Normal 2 61 4 2 5" xfId="15166" xr:uid="{00000000-0005-0000-0000-00002D3B0000}"/>
    <cellStyle name="Normal 2 61 4 2 5 2" xfId="15167" xr:uid="{00000000-0005-0000-0000-00002E3B0000}"/>
    <cellStyle name="Normal 2 61 4 2 5 3" xfId="15168" xr:uid="{00000000-0005-0000-0000-00002F3B0000}"/>
    <cellStyle name="Normal 2 61 4 2 6" xfId="15169" xr:uid="{00000000-0005-0000-0000-0000303B0000}"/>
    <cellStyle name="Normal 2 61 4 2 6 2" xfId="15170" xr:uid="{00000000-0005-0000-0000-0000313B0000}"/>
    <cellStyle name="Normal 2 61 4 2 6 3" xfId="15171" xr:uid="{00000000-0005-0000-0000-0000323B0000}"/>
    <cellStyle name="Normal 2 61 4 2 7" xfId="15172" xr:uid="{00000000-0005-0000-0000-0000333B0000}"/>
    <cellStyle name="Normal 2 61 4 2 7 2" xfId="15173" xr:uid="{00000000-0005-0000-0000-0000343B0000}"/>
    <cellStyle name="Normal 2 61 4 2 7 3" xfId="15174" xr:uid="{00000000-0005-0000-0000-0000353B0000}"/>
    <cellStyle name="Normal 2 61 4 2 8" xfId="15175" xr:uid="{00000000-0005-0000-0000-0000363B0000}"/>
    <cellStyle name="Normal 2 61 4 2 8 2" xfId="15176" xr:uid="{00000000-0005-0000-0000-0000373B0000}"/>
    <cellStyle name="Normal 2 61 4 2 8 3" xfId="15177" xr:uid="{00000000-0005-0000-0000-0000383B0000}"/>
    <cellStyle name="Normal 2 61 4 2 9" xfId="15178" xr:uid="{00000000-0005-0000-0000-0000393B0000}"/>
    <cellStyle name="Normal 2 61 4 2 9 2" xfId="15179" xr:uid="{00000000-0005-0000-0000-00003A3B0000}"/>
    <cellStyle name="Normal 2 61 4 2 9 3" xfId="15180" xr:uid="{00000000-0005-0000-0000-00003B3B0000}"/>
    <cellStyle name="Normal 2 61 4 3" xfId="15181" xr:uid="{00000000-0005-0000-0000-00003C3B0000}"/>
    <cellStyle name="Normal 2 61 4 3 2" xfId="15182" xr:uid="{00000000-0005-0000-0000-00003D3B0000}"/>
    <cellStyle name="Normal 2 61 4 3 3" xfId="15183" xr:uid="{00000000-0005-0000-0000-00003E3B0000}"/>
    <cellStyle name="Normal 2 61 4 4" xfId="15184" xr:uid="{00000000-0005-0000-0000-00003F3B0000}"/>
    <cellStyle name="Normal 2 61 4 4 2" xfId="15185" xr:uid="{00000000-0005-0000-0000-0000403B0000}"/>
    <cellStyle name="Normal 2 61 4 4 3" xfId="15186" xr:uid="{00000000-0005-0000-0000-0000413B0000}"/>
    <cellStyle name="Normal 2 61 4 5" xfId="15187" xr:uid="{00000000-0005-0000-0000-0000423B0000}"/>
    <cellStyle name="Normal 2 61 4 5 2" xfId="15188" xr:uid="{00000000-0005-0000-0000-0000433B0000}"/>
    <cellStyle name="Normal 2 61 4 5 3" xfId="15189" xr:uid="{00000000-0005-0000-0000-0000443B0000}"/>
    <cellStyle name="Normal 2 61 4 6" xfId="15190" xr:uid="{00000000-0005-0000-0000-0000453B0000}"/>
    <cellStyle name="Normal 2 61 4 6 2" xfId="15191" xr:uid="{00000000-0005-0000-0000-0000463B0000}"/>
    <cellStyle name="Normal 2 61 4 6 3" xfId="15192" xr:uid="{00000000-0005-0000-0000-0000473B0000}"/>
    <cellStyle name="Normal 2 61 4 7" xfId="15193" xr:uid="{00000000-0005-0000-0000-0000483B0000}"/>
    <cellStyle name="Normal 2 61 4 7 2" xfId="15194" xr:uid="{00000000-0005-0000-0000-0000493B0000}"/>
    <cellStyle name="Normal 2 61 4 7 3" xfId="15195" xr:uid="{00000000-0005-0000-0000-00004A3B0000}"/>
    <cellStyle name="Normal 2 61 4 8" xfId="15196" xr:uid="{00000000-0005-0000-0000-00004B3B0000}"/>
    <cellStyle name="Normal 2 61 4 8 2" xfId="15197" xr:uid="{00000000-0005-0000-0000-00004C3B0000}"/>
    <cellStyle name="Normal 2 61 4 8 3" xfId="15198" xr:uid="{00000000-0005-0000-0000-00004D3B0000}"/>
    <cellStyle name="Normal 2 61 4 9" xfId="15199" xr:uid="{00000000-0005-0000-0000-00004E3B0000}"/>
    <cellStyle name="Normal 2 61 4 9 2" xfId="15200" xr:uid="{00000000-0005-0000-0000-00004F3B0000}"/>
    <cellStyle name="Normal 2 61 4 9 3" xfId="15201" xr:uid="{00000000-0005-0000-0000-0000503B0000}"/>
    <cellStyle name="Normal 2 61 5" xfId="15202" xr:uid="{00000000-0005-0000-0000-0000513B0000}"/>
    <cellStyle name="Normal 2 61 5 10" xfId="15203" xr:uid="{00000000-0005-0000-0000-0000523B0000}"/>
    <cellStyle name="Normal 2 61 5 10 2" xfId="15204" xr:uid="{00000000-0005-0000-0000-0000533B0000}"/>
    <cellStyle name="Normal 2 61 5 10 3" xfId="15205" xr:uid="{00000000-0005-0000-0000-0000543B0000}"/>
    <cellStyle name="Normal 2 61 5 11" xfId="15206" xr:uid="{00000000-0005-0000-0000-0000553B0000}"/>
    <cellStyle name="Normal 2 61 5 11 2" xfId="15207" xr:uid="{00000000-0005-0000-0000-0000563B0000}"/>
    <cellStyle name="Normal 2 61 5 11 3" xfId="15208" xr:uid="{00000000-0005-0000-0000-0000573B0000}"/>
    <cellStyle name="Normal 2 61 5 12" xfId="15209" xr:uid="{00000000-0005-0000-0000-0000583B0000}"/>
    <cellStyle name="Normal 2 61 5 12 2" xfId="15210" xr:uid="{00000000-0005-0000-0000-0000593B0000}"/>
    <cellStyle name="Normal 2 61 5 12 3" xfId="15211" xr:uid="{00000000-0005-0000-0000-00005A3B0000}"/>
    <cellStyle name="Normal 2 61 5 13" xfId="15212" xr:uid="{00000000-0005-0000-0000-00005B3B0000}"/>
    <cellStyle name="Normal 2 61 5 13 2" xfId="15213" xr:uid="{00000000-0005-0000-0000-00005C3B0000}"/>
    <cellStyle name="Normal 2 61 5 13 3" xfId="15214" xr:uid="{00000000-0005-0000-0000-00005D3B0000}"/>
    <cellStyle name="Normal 2 61 5 14" xfId="15215" xr:uid="{00000000-0005-0000-0000-00005E3B0000}"/>
    <cellStyle name="Normal 2 61 5 14 2" xfId="15216" xr:uid="{00000000-0005-0000-0000-00005F3B0000}"/>
    <cellStyle name="Normal 2 61 5 14 3" xfId="15217" xr:uid="{00000000-0005-0000-0000-0000603B0000}"/>
    <cellStyle name="Normal 2 61 5 15" xfId="15218" xr:uid="{00000000-0005-0000-0000-0000613B0000}"/>
    <cellStyle name="Normal 2 61 5 16" xfId="15219" xr:uid="{00000000-0005-0000-0000-0000623B0000}"/>
    <cellStyle name="Normal 2 61 5 2" xfId="15220" xr:uid="{00000000-0005-0000-0000-0000633B0000}"/>
    <cellStyle name="Normal 2 61 5 2 2" xfId="15221" xr:uid="{00000000-0005-0000-0000-0000643B0000}"/>
    <cellStyle name="Normal 2 61 5 2 3" xfId="15222" xr:uid="{00000000-0005-0000-0000-0000653B0000}"/>
    <cellStyle name="Normal 2 61 5 3" xfId="15223" xr:uid="{00000000-0005-0000-0000-0000663B0000}"/>
    <cellStyle name="Normal 2 61 5 3 2" xfId="15224" xr:uid="{00000000-0005-0000-0000-0000673B0000}"/>
    <cellStyle name="Normal 2 61 5 3 3" xfId="15225" xr:uid="{00000000-0005-0000-0000-0000683B0000}"/>
    <cellStyle name="Normal 2 61 5 4" xfId="15226" xr:uid="{00000000-0005-0000-0000-0000693B0000}"/>
    <cellStyle name="Normal 2 61 5 4 2" xfId="15227" xr:uid="{00000000-0005-0000-0000-00006A3B0000}"/>
    <cellStyle name="Normal 2 61 5 4 3" xfId="15228" xr:uid="{00000000-0005-0000-0000-00006B3B0000}"/>
    <cellStyle name="Normal 2 61 5 5" xfId="15229" xr:uid="{00000000-0005-0000-0000-00006C3B0000}"/>
    <cellStyle name="Normal 2 61 5 5 2" xfId="15230" xr:uid="{00000000-0005-0000-0000-00006D3B0000}"/>
    <cellStyle name="Normal 2 61 5 5 3" xfId="15231" xr:uid="{00000000-0005-0000-0000-00006E3B0000}"/>
    <cellStyle name="Normal 2 61 5 6" xfId="15232" xr:uid="{00000000-0005-0000-0000-00006F3B0000}"/>
    <cellStyle name="Normal 2 61 5 6 2" xfId="15233" xr:uid="{00000000-0005-0000-0000-0000703B0000}"/>
    <cellStyle name="Normal 2 61 5 6 3" xfId="15234" xr:uid="{00000000-0005-0000-0000-0000713B0000}"/>
    <cellStyle name="Normal 2 61 5 7" xfId="15235" xr:uid="{00000000-0005-0000-0000-0000723B0000}"/>
    <cellStyle name="Normal 2 61 5 7 2" xfId="15236" xr:uid="{00000000-0005-0000-0000-0000733B0000}"/>
    <cellStyle name="Normal 2 61 5 7 3" xfId="15237" xr:uid="{00000000-0005-0000-0000-0000743B0000}"/>
    <cellStyle name="Normal 2 61 5 8" xfId="15238" xr:uid="{00000000-0005-0000-0000-0000753B0000}"/>
    <cellStyle name="Normal 2 61 5 8 2" xfId="15239" xr:uid="{00000000-0005-0000-0000-0000763B0000}"/>
    <cellStyle name="Normal 2 61 5 8 3" xfId="15240" xr:uid="{00000000-0005-0000-0000-0000773B0000}"/>
    <cellStyle name="Normal 2 61 5 9" xfId="15241" xr:uid="{00000000-0005-0000-0000-0000783B0000}"/>
    <cellStyle name="Normal 2 61 5 9 2" xfId="15242" xr:uid="{00000000-0005-0000-0000-0000793B0000}"/>
    <cellStyle name="Normal 2 61 5 9 3" xfId="15243" xr:uid="{00000000-0005-0000-0000-00007A3B0000}"/>
    <cellStyle name="Normal 2 61 6" xfId="15244" xr:uid="{00000000-0005-0000-0000-00007B3B0000}"/>
    <cellStyle name="Normal 2 61 6 10" xfId="15245" xr:uid="{00000000-0005-0000-0000-00007C3B0000}"/>
    <cellStyle name="Normal 2 61 6 10 2" xfId="15246" xr:uid="{00000000-0005-0000-0000-00007D3B0000}"/>
    <cellStyle name="Normal 2 61 6 10 3" xfId="15247" xr:uid="{00000000-0005-0000-0000-00007E3B0000}"/>
    <cellStyle name="Normal 2 61 6 11" xfId="15248" xr:uid="{00000000-0005-0000-0000-00007F3B0000}"/>
    <cellStyle name="Normal 2 61 6 11 2" xfId="15249" xr:uid="{00000000-0005-0000-0000-0000803B0000}"/>
    <cellStyle name="Normal 2 61 6 11 3" xfId="15250" xr:uid="{00000000-0005-0000-0000-0000813B0000}"/>
    <cellStyle name="Normal 2 61 6 12" xfId="15251" xr:uid="{00000000-0005-0000-0000-0000823B0000}"/>
    <cellStyle name="Normal 2 61 6 12 2" xfId="15252" xr:uid="{00000000-0005-0000-0000-0000833B0000}"/>
    <cellStyle name="Normal 2 61 6 12 3" xfId="15253" xr:uid="{00000000-0005-0000-0000-0000843B0000}"/>
    <cellStyle name="Normal 2 61 6 13" xfId="15254" xr:uid="{00000000-0005-0000-0000-0000853B0000}"/>
    <cellStyle name="Normal 2 61 6 13 2" xfId="15255" xr:uid="{00000000-0005-0000-0000-0000863B0000}"/>
    <cellStyle name="Normal 2 61 6 13 3" xfId="15256" xr:uid="{00000000-0005-0000-0000-0000873B0000}"/>
    <cellStyle name="Normal 2 61 6 14" xfId="15257" xr:uid="{00000000-0005-0000-0000-0000883B0000}"/>
    <cellStyle name="Normal 2 61 6 14 2" xfId="15258" xr:uid="{00000000-0005-0000-0000-0000893B0000}"/>
    <cellStyle name="Normal 2 61 6 14 3" xfId="15259" xr:uid="{00000000-0005-0000-0000-00008A3B0000}"/>
    <cellStyle name="Normal 2 61 6 15" xfId="15260" xr:uid="{00000000-0005-0000-0000-00008B3B0000}"/>
    <cellStyle name="Normal 2 61 6 16" xfId="15261" xr:uid="{00000000-0005-0000-0000-00008C3B0000}"/>
    <cellStyle name="Normal 2 61 6 2" xfId="15262" xr:uid="{00000000-0005-0000-0000-00008D3B0000}"/>
    <cellStyle name="Normal 2 61 6 2 2" xfId="15263" xr:uid="{00000000-0005-0000-0000-00008E3B0000}"/>
    <cellStyle name="Normal 2 61 6 2 3" xfId="15264" xr:uid="{00000000-0005-0000-0000-00008F3B0000}"/>
    <cellStyle name="Normal 2 61 6 3" xfId="15265" xr:uid="{00000000-0005-0000-0000-0000903B0000}"/>
    <cellStyle name="Normal 2 61 6 3 2" xfId="15266" xr:uid="{00000000-0005-0000-0000-0000913B0000}"/>
    <cellStyle name="Normal 2 61 6 3 3" xfId="15267" xr:uid="{00000000-0005-0000-0000-0000923B0000}"/>
    <cellStyle name="Normal 2 61 6 4" xfId="15268" xr:uid="{00000000-0005-0000-0000-0000933B0000}"/>
    <cellStyle name="Normal 2 61 6 4 2" xfId="15269" xr:uid="{00000000-0005-0000-0000-0000943B0000}"/>
    <cellStyle name="Normal 2 61 6 4 3" xfId="15270" xr:uid="{00000000-0005-0000-0000-0000953B0000}"/>
    <cellStyle name="Normal 2 61 6 5" xfId="15271" xr:uid="{00000000-0005-0000-0000-0000963B0000}"/>
    <cellStyle name="Normal 2 61 6 5 2" xfId="15272" xr:uid="{00000000-0005-0000-0000-0000973B0000}"/>
    <cellStyle name="Normal 2 61 6 5 3" xfId="15273" xr:uid="{00000000-0005-0000-0000-0000983B0000}"/>
    <cellStyle name="Normal 2 61 6 6" xfId="15274" xr:uid="{00000000-0005-0000-0000-0000993B0000}"/>
    <cellStyle name="Normal 2 61 6 6 2" xfId="15275" xr:uid="{00000000-0005-0000-0000-00009A3B0000}"/>
    <cellStyle name="Normal 2 61 6 6 3" xfId="15276" xr:uid="{00000000-0005-0000-0000-00009B3B0000}"/>
    <cellStyle name="Normal 2 61 6 7" xfId="15277" xr:uid="{00000000-0005-0000-0000-00009C3B0000}"/>
    <cellStyle name="Normal 2 61 6 7 2" xfId="15278" xr:uid="{00000000-0005-0000-0000-00009D3B0000}"/>
    <cellStyle name="Normal 2 61 6 7 3" xfId="15279" xr:uid="{00000000-0005-0000-0000-00009E3B0000}"/>
    <cellStyle name="Normal 2 61 6 8" xfId="15280" xr:uid="{00000000-0005-0000-0000-00009F3B0000}"/>
    <cellStyle name="Normal 2 61 6 8 2" xfId="15281" xr:uid="{00000000-0005-0000-0000-0000A03B0000}"/>
    <cellStyle name="Normal 2 61 6 8 3" xfId="15282" xr:uid="{00000000-0005-0000-0000-0000A13B0000}"/>
    <cellStyle name="Normal 2 61 6 9" xfId="15283" xr:uid="{00000000-0005-0000-0000-0000A23B0000}"/>
    <cellStyle name="Normal 2 61 6 9 2" xfId="15284" xr:uid="{00000000-0005-0000-0000-0000A33B0000}"/>
    <cellStyle name="Normal 2 61 6 9 3" xfId="15285" xr:uid="{00000000-0005-0000-0000-0000A43B0000}"/>
    <cellStyle name="Normal 2 61 7" xfId="15286" xr:uid="{00000000-0005-0000-0000-0000A53B0000}"/>
    <cellStyle name="Normal 2 61 7 10" xfId="15287" xr:uid="{00000000-0005-0000-0000-0000A63B0000}"/>
    <cellStyle name="Normal 2 61 7 10 2" xfId="15288" xr:uid="{00000000-0005-0000-0000-0000A73B0000}"/>
    <cellStyle name="Normal 2 61 7 10 3" xfId="15289" xr:uid="{00000000-0005-0000-0000-0000A83B0000}"/>
    <cellStyle name="Normal 2 61 7 11" xfId="15290" xr:uid="{00000000-0005-0000-0000-0000A93B0000}"/>
    <cellStyle name="Normal 2 61 7 11 2" xfId="15291" xr:uid="{00000000-0005-0000-0000-0000AA3B0000}"/>
    <cellStyle name="Normal 2 61 7 11 3" xfId="15292" xr:uid="{00000000-0005-0000-0000-0000AB3B0000}"/>
    <cellStyle name="Normal 2 61 7 12" xfId="15293" xr:uid="{00000000-0005-0000-0000-0000AC3B0000}"/>
    <cellStyle name="Normal 2 61 7 12 2" xfId="15294" xr:uid="{00000000-0005-0000-0000-0000AD3B0000}"/>
    <cellStyle name="Normal 2 61 7 12 3" xfId="15295" xr:uid="{00000000-0005-0000-0000-0000AE3B0000}"/>
    <cellStyle name="Normal 2 61 7 13" xfId="15296" xr:uid="{00000000-0005-0000-0000-0000AF3B0000}"/>
    <cellStyle name="Normal 2 61 7 13 2" xfId="15297" xr:uid="{00000000-0005-0000-0000-0000B03B0000}"/>
    <cellStyle name="Normal 2 61 7 13 3" xfId="15298" xr:uid="{00000000-0005-0000-0000-0000B13B0000}"/>
    <cellStyle name="Normal 2 61 7 14" xfId="15299" xr:uid="{00000000-0005-0000-0000-0000B23B0000}"/>
    <cellStyle name="Normal 2 61 7 14 2" xfId="15300" xr:uid="{00000000-0005-0000-0000-0000B33B0000}"/>
    <cellStyle name="Normal 2 61 7 14 3" xfId="15301" xr:uid="{00000000-0005-0000-0000-0000B43B0000}"/>
    <cellStyle name="Normal 2 61 7 15" xfId="15302" xr:uid="{00000000-0005-0000-0000-0000B53B0000}"/>
    <cellStyle name="Normal 2 61 7 16" xfId="15303" xr:uid="{00000000-0005-0000-0000-0000B63B0000}"/>
    <cellStyle name="Normal 2 61 7 2" xfId="15304" xr:uid="{00000000-0005-0000-0000-0000B73B0000}"/>
    <cellStyle name="Normal 2 61 7 2 2" xfId="15305" xr:uid="{00000000-0005-0000-0000-0000B83B0000}"/>
    <cellStyle name="Normal 2 61 7 2 3" xfId="15306" xr:uid="{00000000-0005-0000-0000-0000B93B0000}"/>
    <cellStyle name="Normal 2 61 7 3" xfId="15307" xr:uid="{00000000-0005-0000-0000-0000BA3B0000}"/>
    <cellStyle name="Normal 2 61 7 3 2" xfId="15308" xr:uid="{00000000-0005-0000-0000-0000BB3B0000}"/>
    <cellStyle name="Normal 2 61 7 3 3" xfId="15309" xr:uid="{00000000-0005-0000-0000-0000BC3B0000}"/>
    <cellStyle name="Normal 2 61 7 4" xfId="15310" xr:uid="{00000000-0005-0000-0000-0000BD3B0000}"/>
    <cellStyle name="Normal 2 61 7 4 2" xfId="15311" xr:uid="{00000000-0005-0000-0000-0000BE3B0000}"/>
    <cellStyle name="Normal 2 61 7 4 3" xfId="15312" xr:uid="{00000000-0005-0000-0000-0000BF3B0000}"/>
    <cellStyle name="Normal 2 61 7 5" xfId="15313" xr:uid="{00000000-0005-0000-0000-0000C03B0000}"/>
    <cellStyle name="Normal 2 61 7 5 2" xfId="15314" xr:uid="{00000000-0005-0000-0000-0000C13B0000}"/>
    <cellStyle name="Normal 2 61 7 5 3" xfId="15315" xr:uid="{00000000-0005-0000-0000-0000C23B0000}"/>
    <cellStyle name="Normal 2 61 7 6" xfId="15316" xr:uid="{00000000-0005-0000-0000-0000C33B0000}"/>
    <cellStyle name="Normal 2 61 7 6 2" xfId="15317" xr:uid="{00000000-0005-0000-0000-0000C43B0000}"/>
    <cellStyle name="Normal 2 61 7 6 3" xfId="15318" xr:uid="{00000000-0005-0000-0000-0000C53B0000}"/>
    <cellStyle name="Normal 2 61 7 7" xfId="15319" xr:uid="{00000000-0005-0000-0000-0000C63B0000}"/>
    <cellStyle name="Normal 2 61 7 7 2" xfId="15320" xr:uid="{00000000-0005-0000-0000-0000C73B0000}"/>
    <cellStyle name="Normal 2 61 7 7 3" xfId="15321" xr:uid="{00000000-0005-0000-0000-0000C83B0000}"/>
    <cellStyle name="Normal 2 61 7 8" xfId="15322" xr:uid="{00000000-0005-0000-0000-0000C93B0000}"/>
    <cellStyle name="Normal 2 61 7 8 2" xfId="15323" xr:uid="{00000000-0005-0000-0000-0000CA3B0000}"/>
    <cellStyle name="Normal 2 61 7 8 3" xfId="15324" xr:uid="{00000000-0005-0000-0000-0000CB3B0000}"/>
    <cellStyle name="Normal 2 61 7 9" xfId="15325" xr:uid="{00000000-0005-0000-0000-0000CC3B0000}"/>
    <cellStyle name="Normal 2 61 7 9 2" xfId="15326" xr:uid="{00000000-0005-0000-0000-0000CD3B0000}"/>
    <cellStyle name="Normal 2 61 7 9 3" xfId="15327" xr:uid="{00000000-0005-0000-0000-0000CE3B0000}"/>
    <cellStyle name="Normal 2 61 8" xfId="15328" xr:uid="{00000000-0005-0000-0000-0000CF3B0000}"/>
    <cellStyle name="Normal 2 61 8 10" xfId="15329" xr:uid="{00000000-0005-0000-0000-0000D03B0000}"/>
    <cellStyle name="Normal 2 61 8 10 2" xfId="15330" xr:uid="{00000000-0005-0000-0000-0000D13B0000}"/>
    <cellStyle name="Normal 2 61 8 10 3" xfId="15331" xr:uid="{00000000-0005-0000-0000-0000D23B0000}"/>
    <cellStyle name="Normal 2 61 8 11" xfId="15332" xr:uid="{00000000-0005-0000-0000-0000D33B0000}"/>
    <cellStyle name="Normal 2 61 8 11 2" xfId="15333" xr:uid="{00000000-0005-0000-0000-0000D43B0000}"/>
    <cellStyle name="Normal 2 61 8 11 3" xfId="15334" xr:uid="{00000000-0005-0000-0000-0000D53B0000}"/>
    <cellStyle name="Normal 2 61 8 12" xfId="15335" xr:uid="{00000000-0005-0000-0000-0000D63B0000}"/>
    <cellStyle name="Normal 2 61 8 12 2" xfId="15336" xr:uid="{00000000-0005-0000-0000-0000D73B0000}"/>
    <cellStyle name="Normal 2 61 8 12 3" xfId="15337" xr:uid="{00000000-0005-0000-0000-0000D83B0000}"/>
    <cellStyle name="Normal 2 61 8 13" xfId="15338" xr:uid="{00000000-0005-0000-0000-0000D93B0000}"/>
    <cellStyle name="Normal 2 61 8 13 2" xfId="15339" xr:uid="{00000000-0005-0000-0000-0000DA3B0000}"/>
    <cellStyle name="Normal 2 61 8 13 3" xfId="15340" xr:uid="{00000000-0005-0000-0000-0000DB3B0000}"/>
    <cellStyle name="Normal 2 61 8 14" xfId="15341" xr:uid="{00000000-0005-0000-0000-0000DC3B0000}"/>
    <cellStyle name="Normal 2 61 8 14 2" xfId="15342" xr:uid="{00000000-0005-0000-0000-0000DD3B0000}"/>
    <cellStyle name="Normal 2 61 8 14 3" xfId="15343" xr:uid="{00000000-0005-0000-0000-0000DE3B0000}"/>
    <cellStyle name="Normal 2 61 8 15" xfId="15344" xr:uid="{00000000-0005-0000-0000-0000DF3B0000}"/>
    <cellStyle name="Normal 2 61 8 16" xfId="15345" xr:uid="{00000000-0005-0000-0000-0000E03B0000}"/>
    <cellStyle name="Normal 2 61 8 2" xfId="15346" xr:uid="{00000000-0005-0000-0000-0000E13B0000}"/>
    <cellStyle name="Normal 2 61 8 2 2" xfId="15347" xr:uid="{00000000-0005-0000-0000-0000E23B0000}"/>
    <cellStyle name="Normal 2 61 8 2 3" xfId="15348" xr:uid="{00000000-0005-0000-0000-0000E33B0000}"/>
    <cellStyle name="Normal 2 61 8 3" xfId="15349" xr:uid="{00000000-0005-0000-0000-0000E43B0000}"/>
    <cellStyle name="Normal 2 61 8 3 2" xfId="15350" xr:uid="{00000000-0005-0000-0000-0000E53B0000}"/>
    <cellStyle name="Normal 2 61 8 3 3" xfId="15351" xr:uid="{00000000-0005-0000-0000-0000E63B0000}"/>
    <cellStyle name="Normal 2 61 8 4" xfId="15352" xr:uid="{00000000-0005-0000-0000-0000E73B0000}"/>
    <cellStyle name="Normal 2 61 8 4 2" xfId="15353" xr:uid="{00000000-0005-0000-0000-0000E83B0000}"/>
    <cellStyle name="Normal 2 61 8 4 3" xfId="15354" xr:uid="{00000000-0005-0000-0000-0000E93B0000}"/>
    <cellStyle name="Normal 2 61 8 5" xfId="15355" xr:uid="{00000000-0005-0000-0000-0000EA3B0000}"/>
    <cellStyle name="Normal 2 61 8 5 2" xfId="15356" xr:uid="{00000000-0005-0000-0000-0000EB3B0000}"/>
    <cellStyle name="Normal 2 61 8 5 3" xfId="15357" xr:uid="{00000000-0005-0000-0000-0000EC3B0000}"/>
    <cellStyle name="Normal 2 61 8 6" xfId="15358" xr:uid="{00000000-0005-0000-0000-0000ED3B0000}"/>
    <cellStyle name="Normal 2 61 8 6 2" xfId="15359" xr:uid="{00000000-0005-0000-0000-0000EE3B0000}"/>
    <cellStyle name="Normal 2 61 8 6 3" xfId="15360" xr:uid="{00000000-0005-0000-0000-0000EF3B0000}"/>
    <cellStyle name="Normal 2 61 8 7" xfId="15361" xr:uid="{00000000-0005-0000-0000-0000F03B0000}"/>
    <cellStyle name="Normal 2 61 8 7 2" xfId="15362" xr:uid="{00000000-0005-0000-0000-0000F13B0000}"/>
    <cellStyle name="Normal 2 61 8 7 3" xfId="15363" xr:uid="{00000000-0005-0000-0000-0000F23B0000}"/>
    <cellStyle name="Normal 2 61 8 8" xfId="15364" xr:uid="{00000000-0005-0000-0000-0000F33B0000}"/>
    <cellStyle name="Normal 2 61 8 8 2" xfId="15365" xr:uid="{00000000-0005-0000-0000-0000F43B0000}"/>
    <cellStyle name="Normal 2 61 8 8 3" xfId="15366" xr:uid="{00000000-0005-0000-0000-0000F53B0000}"/>
    <cellStyle name="Normal 2 61 8 9" xfId="15367" xr:uid="{00000000-0005-0000-0000-0000F63B0000}"/>
    <cellStyle name="Normal 2 61 8 9 2" xfId="15368" xr:uid="{00000000-0005-0000-0000-0000F73B0000}"/>
    <cellStyle name="Normal 2 61 8 9 3" xfId="15369" xr:uid="{00000000-0005-0000-0000-0000F83B0000}"/>
    <cellStyle name="Normal 2 61 9" xfId="15370" xr:uid="{00000000-0005-0000-0000-0000F93B0000}"/>
    <cellStyle name="Normal 2 61 9 10" xfId="15371" xr:uid="{00000000-0005-0000-0000-0000FA3B0000}"/>
    <cellStyle name="Normal 2 61 9 10 2" xfId="15372" xr:uid="{00000000-0005-0000-0000-0000FB3B0000}"/>
    <cellStyle name="Normal 2 61 9 10 3" xfId="15373" xr:uid="{00000000-0005-0000-0000-0000FC3B0000}"/>
    <cellStyle name="Normal 2 61 9 11" xfId="15374" xr:uid="{00000000-0005-0000-0000-0000FD3B0000}"/>
    <cellStyle name="Normal 2 61 9 11 2" xfId="15375" xr:uid="{00000000-0005-0000-0000-0000FE3B0000}"/>
    <cellStyle name="Normal 2 61 9 11 3" xfId="15376" xr:uid="{00000000-0005-0000-0000-0000FF3B0000}"/>
    <cellStyle name="Normal 2 61 9 12" xfId="15377" xr:uid="{00000000-0005-0000-0000-0000003C0000}"/>
    <cellStyle name="Normal 2 61 9 12 2" xfId="15378" xr:uid="{00000000-0005-0000-0000-0000013C0000}"/>
    <cellStyle name="Normal 2 61 9 12 3" xfId="15379" xr:uid="{00000000-0005-0000-0000-0000023C0000}"/>
    <cellStyle name="Normal 2 61 9 13" xfId="15380" xr:uid="{00000000-0005-0000-0000-0000033C0000}"/>
    <cellStyle name="Normal 2 61 9 13 2" xfId="15381" xr:uid="{00000000-0005-0000-0000-0000043C0000}"/>
    <cellStyle name="Normal 2 61 9 13 3" xfId="15382" xr:uid="{00000000-0005-0000-0000-0000053C0000}"/>
    <cellStyle name="Normal 2 61 9 14" xfId="15383" xr:uid="{00000000-0005-0000-0000-0000063C0000}"/>
    <cellStyle name="Normal 2 61 9 14 2" xfId="15384" xr:uid="{00000000-0005-0000-0000-0000073C0000}"/>
    <cellStyle name="Normal 2 61 9 14 3" xfId="15385" xr:uid="{00000000-0005-0000-0000-0000083C0000}"/>
    <cellStyle name="Normal 2 61 9 15" xfId="15386" xr:uid="{00000000-0005-0000-0000-0000093C0000}"/>
    <cellStyle name="Normal 2 61 9 16" xfId="15387" xr:uid="{00000000-0005-0000-0000-00000A3C0000}"/>
    <cellStyle name="Normal 2 61 9 2" xfId="15388" xr:uid="{00000000-0005-0000-0000-00000B3C0000}"/>
    <cellStyle name="Normal 2 61 9 2 2" xfId="15389" xr:uid="{00000000-0005-0000-0000-00000C3C0000}"/>
    <cellStyle name="Normal 2 61 9 2 3" xfId="15390" xr:uid="{00000000-0005-0000-0000-00000D3C0000}"/>
    <cellStyle name="Normal 2 61 9 3" xfId="15391" xr:uid="{00000000-0005-0000-0000-00000E3C0000}"/>
    <cellStyle name="Normal 2 61 9 3 2" xfId="15392" xr:uid="{00000000-0005-0000-0000-00000F3C0000}"/>
    <cellStyle name="Normal 2 61 9 3 3" xfId="15393" xr:uid="{00000000-0005-0000-0000-0000103C0000}"/>
    <cellStyle name="Normal 2 61 9 4" xfId="15394" xr:uid="{00000000-0005-0000-0000-0000113C0000}"/>
    <cellStyle name="Normal 2 61 9 4 2" xfId="15395" xr:uid="{00000000-0005-0000-0000-0000123C0000}"/>
    <cellStyle name="Normal 2 61 9 4 3" xfId="15396" xr:uid="{00000000-0005-0000-0000-0000133C0000}"/>
    <cellStyle name="Normal 2 61 9 5" xfId="15397" xr:uid="{00000000-0005-0000-0000-0000143C0000}"/>
    <cellStyle name="Normal 2 61 9 5 2" xfId="15398" xr:uid="{00000000-0005-0000-0000-0000153C0000}"/>
    <cellStyle name="Normal 2 61 9 5 3" xfId="15399" xr:uid="{00000000-0005-0000-0000-0000163C0000}"/>
    <cellStyle name="Normal 2 61 9 6" xfId="15400" xr:uid="{00000000-0005-0000-0000-0000173C0000}"/>
    <cellStyle name="Normal 2 61 9 6 2" xfId="15401" xr:uid="{00000000-0005-0000-0000-0000183C0000}"/>
    <cellStyle name="Normal 2 61 9 6 3" xfId="15402" xr:uid="{00000000-0005-0000-0000-0000193C0000}"/>
    <cellStyle name="Normal 2 61 9 7" xfId="15403" xr:uid="{00000000-0005-0000-0000-00001A3C0000}"/>
    <cellStyle name="Normal 2 61 9 7 2" xfId="15404" xr:uid="{00000000-0005-0000-0000-00001B3C0000}"/>
    <cellStyle name="Normal 2 61 9 7 3" xfId="15405" xr:uid="{00000000-0005-0000-0000-00001C3C0000}"/>
    <cellStyle name="Normal 2 61 9 8" xfId="15406" xr:uid="{00000000-0005-0000-0000-00001D3C0000}"/>
    <cellStyle name="Normal 2 61 9 8 2" xfId="15407" xr:uid="{00000000-0005-0000-0000-00001E3C0000}"/>
    <cellStyle name="Normal 2 61 9 8 3" xfId="15408" xr:uid="{00000000-0005-0000-0000-00001F3C0000}"/>
    <cellStyle name="Normal 2 61 9 9" xfId="15409" xr:uid="{00000000-0005-0000-0000-0000203C0000}"/>
    <cellStyle name="Normal 2 61 9 9 2" xfId="15410" xr:uid="{00000000-0005-0000-0000-0000213C0000}"/>
    <cellStyle name="Normal 2 61 9 9 3" xfId="15411" xr:uid="{00000000-0005-0000-0000-0000223C0000}"/>
    <cellStyle name="Normal 2 62" xfId="15412" xr:uid="{00000000-0005-0000-0000-0000233C0000}"/>
    <cellStyle name="Normal 2 62 10" xfId="15413" xr:uid="{00000000-0005-0000-0000-0000243C0000}"/>
    <cellStyle name="Normal 2 62 10 10" xfId="15414" xr:uid="{00000000-0005-0000-0000-0000253C0000}"/>
    <cellStyle name="Normal 2 62 10 10 2" xfId="15415" xr:uid="{00000000-0005-0000-0000-0000263C0000}"/>
    <cellStyle name="Normal 2 62 10 10 3" xfId="15416" xr:uid="{00000000-0005-0000-0000-0000273C0000}"/>
    <cellStyle name="Normal 2 62 10 11" xfId="15417" xr:uid="{00000000-0005-0000-0000-0000283C0000}"/>
    <cellStyle name="Normal 2 62 10 11 2" xfId="15418" xr:uid="{00000000-0005-0000-0000-0000293C0000}"/>
    <cellStyle name="Normal 2 62 10 11 3" xfId="15419" xr:uid="{00000000-0005-0000-0000-00002A3C0000}"/>
    <cellStyle name="Normal 2 62 10 12" xfId="15420" xr:uid="{00000000-0005-0000-0000-00002B3C0000}"/>
    <cellStyle name="Normal 2 62 10 12 2" xfId="15421" xr:uid="{00000000-0005-0000-0000-00002C3C0000}"/>
    <cellStyle name="Normal 2 62 10 12 3" xfId="15422" xr:uid="{00000000-0005-0000-0000-00002D3C0000}"/>
    <cellStyle name="Normal 2 62 10 13" xfId="15423" xr:uid="{00000000-0005-0000-0000-00002E3C0000}"/>
    <cellStyle name="Normal 2 62 10 13 2" xfId="15424" xr:uid="{00000000-0005-0000-0000-00002F3C0000}"/>
    <cellStyle name="Normal 2 62 10 13 3" xfId="15425" xr:uid="{00000000-0005-0000-0000-0000303C0000}"/>
    <cellStyle name="Normal 2 62 10 14" xfId="15426" xr:uid="{00000000-0005-0000-0000-0000313C0000}"/>
    <cellStyle name="Normal 2 62 10 14 2" xfId="15427" xr:uid="{00000000-0005-0000-0000-0000323C0000}"/>
    <cellStyle name="Normal 2 62 10 14 3" xfId="15428" xr:uid="{00000000-0005-0000-0000-0000333C0000}"/>
    <cellStyle name="Normal 2 62 10 15" xfId="15429" xr:uid="{00000000-0005-0000-0000-0000343C0000}"/>
    <cellStyle name="Normal 2 62 10 16" xfId="15430" xr:uid="{00000000-0005-0000-0000-0000353C0000}"/>
    <cellStyle name="Normal 2 62 10 2" xfId="15431" xr:uid="{00000000-0005-0000-0000-0000363C0000}"/>
    <cellStyle name="Normal 2 62 10 2 2" xfId="15432" xr:uid="{00000000-0005-0000-0000-0000373C0000}"/>
    <cellStyle name="Normal 2 62 10 2 3" xfId="15433" xr:uid="{00000000-0005-0000-0000-0000383C0000}"/>
    <cellStyle name="Normal 2 62 10 3" xfId="15434" xr:uid="{00000000-0005-0000-0000-0000393C0000}"/>
    <cellStyle name="Normal 2 62 10 3 2" xfId="15435" xr:uid="{00000000-0005-0000-0000-00003A3C0000}"/>
    <cellStyle name="Normal 2 62 10 3 3" xfId="15436" xr:uid="{00000000-0005-0000-0000-00003B3C0000}"/>
    <cellStyle name="Normal 2 62 10 4" xfId="15437" xr:uid="{00000000-0005-0000-0000-00003C3C0000}"/>
    <cellStyle name="Normal 2 62 10 4 2" xfId="15438" xr:uid="{00000000-0005-0000-0000-00003D3C0000}"/>
    <cellStyle name="Normal 2 62 10 4 3" xfId="15439" xr:uid="{00000000-0005-0000-0000-00003E3C0000}"/>
    <cellStyle name="Normal 2 62 10 5" xfId="15440" xr:uid="{00000000-0005-0000-0000-00003F3C0000}"/>
    <cellStyle name="Normal 2 62 10 5 2" xfId="15441" xr:uid="{00000000-0005-0000-0000-0000403C0000}"/>
    <cellStyle name="Normal 2 62 10 5 3" xfId="15442" xr:uid="{00000000-0005-0000-0000-0000413C0000}"/>
    <cellStyle name="Normal 2 62 10 6" xfId="15443" xr:uid="{00000000-0005-0000-0000-0000423C0000}"/>
    <cellStyle name="Normal 2 62 10 6 2" xfId="15444" xr:uid="{00000000-0005-0000-0000-0000433C0000}"/>
    <cellStyle name="Normal 2 62 10 6 3" xfId="15445" xr:uid="{00000000-0005-0000-0000-0000443C0000}"/>
    <cellStyle name="Normal 2 62 10 7" xfId="15446" xr:uid="{00000000-0005-0000-0000-0000453C0000}"/>
    <cellStyle name="Normal 2 62 10 7 2" xfId="15447" xr:uid="{00000000-0005-0000-0000-0000463C0000}"/>
    <cellStyle name="Normal 2 62 10 7 3" xfId="15448" xr:uid="{00000000-0005-0000-0000-0000473C0000}"/>
    <cellStyle name="Normal 2 62 10 8" xfId="15449" xr:uid="{00000000-0005-0000-0000-0000483C0000}"/>
    <cellStyle name="Normal 2 62 10 8 2" xfId="15450" xr:uid="{00000000-0005-0000-0000-0000493C0000}"/>
    <cellStyle name="Normal 2 62 10 8 3" xfId="15451" xr:uid="{00000000-0005-0000-0000-00004A3C0000}"/>
    <cellStyle name="Normal 2 62 10 9" xfId="15452" xr:uid="{00000000-0005-0000-0000-00004B3C0000}"/>
    <cellStyle name="Normal 2 62 10 9 2" xfId="15453" xr:uid="{00000000-0005-0000-0000-00004C3C0000}"/>
    <cellStyle name="Normal 2 62 10 9 3" xfId="15454" xr:uid="{00000000-0005-0000-0000-00004D3C0000}"/>
    <cellStyle name="Normal 2 62 11" xfId="15455" xr:uid="{00000000-0005-0000-0000-00004E3C0000}"/>
    <cellStyle name="Normal 2 62 11 2" xfId="15456" xr:uid="{00000000-0005-0000-0000-00004F3C0000}"/>
    <cellStyle name="Normal 2 62 11 3" xfId="15457" xr:uid="{00000000-0005-0000-0000-0000503C0000}"/>
    <cellStyle name="Normal 2 62 12" xfId="15458" xr:uid="{00000000-0005-0000-0000-0000513C0000}"/>
    <cellStyle name="Normal 2 62 12 2" xfId="15459" xr:uid="{00000000-0005-0000-0000-0000523C0000}"/>
    <cellStyle name="Normal 2 62 12 3" xfId="15460" xr:uid="{00000000-0005-0000-0000-0000533C0000}"/>
    <cellStyle name="Normal 2 62 13" xfId="15461" xr:uid="{00000000-0005-0000-0000-0000543C0000}"/>
    <cellStyle name="Normal 2 62 13 2" xfId="15462" xr:uid="{00000000-0005-0000-0000-0000553C0000}"/>
    <cellStyle name="Normal 2 62 13 3" xfId="15463" xr:uid="{00000000-0005-0000-0000-0000563C0000}"/>
    <cellStyle name="Normal 2 62 14" xfId="15464" xr:uid="{00000000-0005-0000-0000-0000573C0000}"/>
    <cellStyle name="Normal 2 62 14 2" xfId="15465" xr:uid="{00000000-0005-0000-0000-0000583C0000}"/>
    <cellStyle name="Normal 2 62 14 3" xfId="15466" xr:uid="{00000000-0005-0000-0000-0000593C0000}"/>
    <cellStyle name="Normal 2 62 15" xfId="15467" xr:uid="{00000000-0005-0000-0000-00005A3C0000}"/>
    <cellStyle name="Normal 2 62 15 2" xfId="15468" xr:uid="{00000000-0005-0000-0000-00005B3C0000}"/>
    <cellStyle name="Normal 2 62 15 3" xfId="15469" xr:uid="{00000000-0005-0000-0000-00005C3C0000}"/>
    <cellStyle name="Normal 2 62 16" xfId="15470" xr:uid="{00000000-0005-0000-0000-00005D3C0000}"/>
    <cellStyle name="Normal 2 62 16 2" xfId="15471" xr:uid="{00000000-0005-0000-0000-00005E3C0000}"/>
    <cellStyle name="Normal 2 62 16 3" xfId="15472" xr:uid="{00000000-0005-0000-0000-00005F3C0000}"/>
    <cellStyle name="Normal 2 62 17" xfId="15473" xr:uid="{00000000-0005-0000-0000-0000603C0000}"/>
    <cellStyle name="Normal 2 62 17 2" xfId="15474" xr:uid="{00000000-0005-0000-0000-0000613C0000}"/>
    <cellStyle name="Normal 2 62 17 3" xfId="15475" xr:uid="{00000000-0005-0000-0000-0000623C0000}"/>
    <cellStyle name="Normal 2 62 18" xfId="15476" xr:uid="{00000000-0005-0000-0000-0000633C0000}"/>
    <cellStyle name="Normal 2 62 18 2" xfId="15477" xr:uid="{00000000-0005-0000-0000-0000643C0000}"/>
    <cellStyle name="Normal 2 62 18 3" xfId="15478" xr:uid="{00000000-0005-0000-0000-0000653C0000}"/>
    <cellStyle name="Normal 2 62 19" xfId="15479" xr:uid="{00000000-0005-0000-0000-0000663C0000}"/>
    <cellStyle name="Normal 2 62 19 2" xfId="15480" xr:uid="{00000000-0005-0000-0000-0000673C0000}"/>
    <cellStyle name="Normal 2 62 19 3" xfId="15481" xr:uid="{00000000-0005-0000-0000-0000683C0000}"/>
    <cellStyle name="Normal 2 62 2" xfId="15482" xr:uid="{00000000-0005-0000-0000-0000693C0000}"/>
    <cellStyle name="Normal 2 62 2 10" xfId="15483" xr:uid="{00000000-0005-0000-0000-00006A3C0000}"/>
    <cellStyle name="Normal 2 62 2 10 2" xfId="15484" xr:uid="{00000000-0005-0000-0000-00006B3C0000}"/>
    <cellStyle name="Normal 2 62 2 10 3" xfId="15485" xr:uid="{00000000-0005-0000-0000-00006C3C0000}"/>
    <cellStyle name="Normal 2 62 2 11" xfId="15486" xr:uid="{00000000-0005-0000-0000-00006D3C0000}"/>
    <cellStyle name="Normal 2 62 2 11 2" xfId="15487" xr:uid="{00000000-0005-0000-0000-00006E3C0000}"/>
    <cellStyle name="Normal 2 62 2 11 3" xfId="15488" xr:uid="{00000000-0005-0000-0000-00006F3C0000}"/>
    <cellStyle name="Normal 2 62 2 12" xfId="15489" xr:uid="{00000000-0005-0000-0000-0000703C0000}"/>
    <cellStyle name="Normal 2 62 2 12 2" xfId="15490" xr:uid="{00000000-0005-0000-0000-0000713C0000}"/>
    <cellStyle name="Normal 2 62 2 12 3" xfId="15491" xr:uid="{00000000-0005-0000-0000-0000723C0000}"/>
    <cellStyle name="Normal 2 62 2 13" xfId="15492" xr:uid="{00000000-0005-0000-0000-0000733C0000}"/>
    <cellStyle name="Normal 2 62 2 13 2" xfId="15493" xr:uid="{00000000-0005-0000-0000-0000743C0000}"/>
    <cellStyle name="Normal 2 62 2 13 3" xfId="15494" xr:uid="{00000000-0005-0000-0000-0000753C0000}"/>
    <cellStyle name="Normal 2 62 2 14" xfId="15495" xr:uid="{00000000-0005-0000-0000-0000763C0000}"/>
    <cellStyle name="Normal 2 62 2 14 2" xfId="15496" xr:uid="{00000000-0005-0000-0000-0000773C0000}"/>
    <cellStyle name="Normal 2 62 2 14 3" xfId="15497" xr:uid="{00000000-0005-0000-0000-0000783C0000}"/>
    <cellStyle name="Normal 2 62 2 15" xfId="15498" xr:uid="{00000000-0005-0000-0000-0000793C0000}"/>
    <cellStyle name="Normal 2 62 2 15 2" xfId="15499" xr:uid="{00000000-0005-0000-0000-00007A3C0000}"/>
    <cellStyle name="Normal 2 62 2 15 3" xfId="15500" xr:uid="{00000000-0005-0000-0000-00007B3C0000}"/>
    <cellStyle name="Normal 2 62 2 16" xfId="15501" xr:uid="{00000000-0005-0000-0000-00007C3C0000}"/>
    <cellStyle name="Normal 2 62 2 17" xfId="15502" xr:uid="{00000000-0005-0000-0000-00007D3C0000}"/>
    <cellStyle name="Normal 2 62 2 2" xfId="15503" xr:uid="{00000000-0005-0000-0000-00007E3C0000}"/>
    <cellStyle name="Normal 2 62 2 2 10" xfId="15504" xr:uid="{00000000-0005-0000-0000-00007F3C0000}"/>
    <cellStyle name="Normal 2 62 2 2 10 2" xfId="15505" xr:uid="{00000000-0005-0000-0000-0000803C0000}"/>
    <cellStyle name="Normal 2 62 2 2 10 3" xfId="15506" xr:uid="{00000000-0005-0000-0000-0000813C0000}"/>
    <cellStyle name="Normal 2 62 2 2 11" xfId="15507" xr:uid="{00000000-0005-0000-0000-0000823C0000}"/>
    <cellStyle name="Normal 2 62 2 2 11 2" xfId="15508" xr:uid="{00000000-0005-0000-0000-0000833C0000}"/>
    <cellStyle name="Normal 2 62 2 2 11 3" xfId="15509" xr:uid="{00000000-0005-0000-0000-0000843C0000}"/>
    <cellStyle name="Normal 2 62 2 2 12" xfId="15510" xr:uid="{00000000-0005-0000-0000-0000853C0000}"/>
    <cellStyle name="Normal 2 62 2 2 12 2" xfId="15511" xr:uid="{00000000-0005-0000-0000-0000863C0000}"/>
    <cellStyle name="Normal 2 62 2 2 12 3" xfId="15512" xr:uid="{00000000-0005-0000-0000-0000873C0000}"/>
    <cellStyle name="Normal 2 62 2 2 13" xfId="15513" xr:uid="{00000000-0005-0000-0000-0000883C0000}"/>
    <cellStyle name="Normal 2 62 2 2 13 2" xfId="15514" xr:uid="{00000000-0005-0000-0000-0000893C0000}"/>
    <cellStyle name="Normal 2 62 2 2 13 3" xfId="15515" xr:uid="{00000000-0005-0000-0000-00008A3C0000}"/>
    <cellStyle name="Normal 2 62 2 2 14" xfId="15516" xr:uid="{00000000-0005-0000-0000-00008B3C0000}"/>
    <cellStyle name="Normal 2 62 2 2 14 2" xfId="15517" xr:uid="{00000000-0005-0000-0000-00008C3C0000}"/>
    <cellStyle name="Normal 2 62 2 2 14 3" xfId="15518" xr:uid="{00000000-0005-0000-0000-00008D3C0000}"/>
    <cellStyle name="Normal 2 62 2 2 15" xfId="15519" xr:uid="{00000000-0005-0000-0000-00008E3C0000}"/>
    <cellStyle name="Normal 2 62 2 2 16" xfId="15520" xr:uid="{00000000-0005-0000-0000-00008F3C0000}"/>
    <cellStyle name="Normal 2 62 2 2 2" xfId="15521" xr:uid="{00000000-0005-0000-0000-0000903C0000}"/>
    <cellStyle name="Normal 2 62 2 2 2 2" xfId="15522" xr:uid="{00000000-0005-0000-0000-0000913C0000}"/>
    <cellStyle name="Normal 2 62 2 2 2 3" xfId="15523" xr:uid="{00000000-0005-0000-0000-0000923C0000}"/>
    <cellStyle name="Normal 2 62 2 2 3" xfId="15524" xr:uid="{00000000-0005-0000-0000-0000933C0000}"/>
    <cellStyle name="Normal 2 62 2 2 3 2" xfId="15525" xr:uid="{00000000-0005-0000-0000-0000943C0000}"/>
    <cellStyle name="Normal 2 62 2 2 3 3" xfId="15526" xr:uid="{00000000-0005-0000-0000-0000953C0000}"/>
    <cellStyle name="Normal 2 62 2 2 4" xfId="15527" xr:uid="{00000000-0005-0000-0000-0000963C0000}"/>
    <cellStyle name="Normal 2 62 2 2 4 2" xfId="15528" xr:uid="{00000000-0005-0000-0000-0000973C0000}"/>
    <cellStyle name="Normal 2 62 2 2 4 3" xfId="15529" xr:uid="{00000000-0005-0000-0000-0000983C0000}"/>
    <cellStyle name="Normal 2 62 2 2 5" xfId="15530" xr:uid="{00000000-0005-0000-0000-0000993C0000}"/>
    <cellStyle name="Normal 2 62 2 2 5 2" xfId="15531" xr:uid="{00000000-0005-0000-0000-00009A3C0000}"/>
    <cellStyle name="Normal 2 62 2 2 5 3" xfId="15532" xr:uid="{00000000-0005-0000-0000-00009B3C0000}"/>
    <cellStyle name="Normal 2 62 2 2 6" xfId="15533" xr:uid="{00000000-0005-0000-0000-00009C3C0000}"/>
    <cellStyle name="Normal 2 62 2 2 6 2" xfId="15534" xr:uid="{00000000-0005-0000-0000-00009D3C0000}"/>
    <cellStyle name="Normal 2 62 2 2 6 3" xfId="15535" xr:uid="{00000000-0005-0000-0000-00009E3C0000}"/>
    <cellStyle name="Normal 2 62 2 2 7" xfId="15536" xr:uid="{00000000-0005-0000-0000-00009F3C0000}"/>
    <cellStyle name="Normal 2 62 2 2 7 2" xfId="15537" xr:uid="{00000000-0005-0000-0000-0000A03C0000}"/>
    <cellStyle name="Normal 2 62 2 2 7 3" xfId="15538" xr:uid="{00000000-0005-0000-0000-0000A13C0000}"/>
    <cellStyle name="Normal 2 62 2 2 8" xfId="15539" xr:uid="{00000000-0005-0000-0000-0000A23C0000}"/>
    <cellStyle name="Normal 2 62 2 2 8 2" xfId="15540" xr:uid="{00000000-0005-0000-0000-0000A33C0000}"/>
    <cellStyle name="Normal 2 62 2 2 8 3" xfId="15541" xr:uid="{00000000-0005-0000-0000-0000A43C0000}"/>
    <cellStyle name="Normal 2 62 2 2 9" xfId="15542" xr:uid="{00000000-0005-0000-0000-0000A53C0000}"/>
    <cellStyle name="Normal 2 62 2 2 9 2" xfId="15543" xr:uid="{00000000-0005-0000-0000-0000A63C0000}"/>
    <cellStyle name="Normal 2 62 2 2 9 3" xfId="15544" xr:uid="{00000000-0005-0000-0000-0000A73C0000}"/>
    <cellStyle name="Normal 2 62 2 3" xfId="15545" xr:uid="{00000000-0005-0000-0000-0000A83C0000}"/>
    <cellStyle name="Normal 2 62 2 3 2" xfId="15546" xr:uid="{00000000-0005-0000-0000-0000A93C0000}"/>
    <cellStyle name="Normal 2 62 2 3 3" xfId="15547" xr:uid="{00000000-0005-0000-0000-0000AA3C0000}"/>
    <cellStyle name="Normal 2 62 2 4" xfId="15548" xr:uid="{00000000-0005-0000-0000-0000AB3C0000}"/>
    <cellStyle name="Normal 2 62 2 4 2" xfId="15549" xr:uid="{00000000-0005-0000-0000-0000AC3C0000}"/>
    <cellStyle name="Normal 2 62 2 4 3" xfId="15550" xr:uid="{00000000-0005-0000-0000-0000AD3C0000}"/>
    <cellStyle name="Normal 2 62 2 5" xfId="15551" xr:uid="{00000000-0005-0000-0000-0000AE3C0000}"/>
    <cellStyle name="Normal 2 62 2 5 2" xfId="15552" xr:uid="{00000000-0005-0000-0000-0000AF3C0000}"/>
    <cellStyle name="Normal 2 62 2 5 3" xfId="15553" xr:uid="{00000000-0005-0000-0000-0000B03C0000}"/>
    <cellStyle name="Normal 2 62 2 6" xfId="15554" xr:uid="{00000000-0005-0000-0000-0000B13C0000}"/>
    <cellStyle name="Normal 2 62 2 6 2" xfId="15555" xr:uid="{00000000-0005-0000-0000-0000B23C0000}"/>
    <cellStyle name="Normal 2 62 2 6 3" xfId="15556" xr:uid="{00000000-0005-0000-0000-0000B33C0000}"/>
    <cellStyle name="Normal 2 62 2 7" xfId="15557" xr:uid="{00000000-0005-0000-0000-0000B43C0000}"/>
    <cellStyle name="Normal 2 62 2 7 2" xfId="15558" xr:uid="{00000000-0005-0000-0000-0000B53C0000}"/>
    <cellStyle name="Normal 2 62 2 7 3" xfId="15559" xr:uid="{00000000-0005-0000-0000-0000B63C0000}"/>
    <cellStyle name="Normal 2 62 2 8" xfId="15560" xr:uid="{00000000-0005-0000-0000-0000B73C0000}"/>
    <cellStyle name="Normal 2 62 2 8 2" xfId="15561" xr:uid="{00000000-0005-0000-0000-0000B83C0000}"/>
    <cellStyle name="Normal 2 62 2 8 3" xfId="15562" xr:uid="{00000000-0005-0000-0000-0000B93C0000}"/>
    <cellStyle name="Normal 2 62 2 9" xfId="15563" xr:uid="{00000000-0005-0000-0000-0000BA3C0000}"/>
    <cellStyle name="Normal 2 62 2 9 2" xfId="15564" xr:uid="{00000000-0005-0000-0000-0000BB3C0000}"/>
    <cellStyle name="Normal 2 62 2 9 3" xfId="15565" xr:uid="{00000000-0005-0000-0000-0000BC3C0000}"/>
    <cellStyle name="Normal 2 62 20" xfId="15566" xr:uid="{00000000-0005-0000-0000-0000BD3C0000}"/>
    <cellStyle name="Normal 2 62 20 2" xfId="15567" xr:uid="{00000000-0005-0000-0000-0000BE3C0000}"/>
    <cellStyle name="Normal 2 62 20 3" xfId="15568" xr:uid="{00000000-0005-0000-0000-0000BF3C0000}"/>
    <cellStyle name="Normal 2 62 21" xfId="15569" xr:uid="{00000000-0005-0000-0000-0000C03C0000}"/>
    <cellStyle name="Normal 2 62 21 2" xfId="15570" xr:uid="{00000000-0005-0000-0000-0000C13C0000}"/>
    <cellStyle name="Normal 2 62 21 3" xfId="15571" xr:uid="{00000000-0005-0000-0000-0000C23C0000}"/>
    <cellStyle name="Normal 2 62 22" xfId="15572" xr:uid="{00000000-0005-0000-0000-0000C33C0000}"/>
    <cellStyle name="Normal 2 62 22 2" xfId="15573" xr:uid="{00000000-0005-0000-0000-0000C43C0000}"/>
    <cellStyle name="Normal 2 62 22 3" xfId="15574" xr:uid="{00000000-0005-0000-0000-0000C53C0000}"/>
    <cellStyle name="Normal 2 62 23" xfId="15575" xr:uid="{00000000-0005-0000-0000-0000C63C0000}"/>
    <cellStyle name="Normal 2 62 23 2" xfId="15576" xr:uid="{00000000-0005-0000-0000-0000C73C0000}"/>
    <cellStyle name="Normal 2 62 23 3" xfId="15577" xr:uid="{00000000-0005-0000-0000-0000C83C0000}"/>
    <cellStyle name="Normal 2 62 24" xfId="15578" xr:uid="{00000000-0005-0000-0000-0000C93C0000}"/>
    <cellStyle name="Normal 2 62 25" xfId="15579" xr:uid="{00000000-0005-0000-0000-0000CA3C0000}"/>
    <cellStyle name="Normal 2 62 3" xfId="15580" xr:uid="{00000000-0005-0000-0000-0000CB3C0000}"/>
    <cellStyle name="Normal 2 62 3 10" xfId="15581" xr:uid="{00000000-0005-0000-0000-0000CC3C0000}"/>
    <cellStyle name="Normal 2 62 3 10 2" xfId="15582" xr:uid="{00000000-0005-0000-0000-0000CD3C0000}"/>
    <cellStyle name="Normal 2 62 3 10 3" xfId="15583" xr:uid="{00000000-0005-0000-0000-0000CE3C0000}"/>
    <cellStyle name="Normal 2 62 3 11" xfId="15584" xr:uid="{00000000-0005-0000-0000-0000CF3C0000}"/>
    <cellStyle name="Normal 2 62 3 11 2" xfId="15585" xr:uid="{00000000-0005-0000-0000-0000D03C0000}"/>
    <cellStyle name="Normal 2 62 3 11 3" xfId="15586" xr:uid="{00000000-0005-0000-0000-0000D13C0000}"/>
    <cellStyle name="Normal 2 62 3 12" xfId="15587" xr:uid="{00000000-0005-0000-0000-0000D23C0000}"/>
    <cellStyle name="Normal 2 62 3 12 2" xfId="15588" xr:uid="{00000000-0005-0000-0000-0000D33C0000}"/>
    <cellStyle name="Normal 2 62 3 12 3" xfId="15589" xr:uid="{00000000-0005-0000-0000-0000D43C0000}"/>
    <cellStyle name="Normal 2 62 3 13" xfId="15590" xr:uid="{00000000-0005-0000-0000-0000D53C0000}"/>
    <cellStyle name="Normal 2 62 3 13 2" xfId="15591" xr:uid="{00000000-0005-0000-0000-0000D63C0000}"/>
    <cellStyle name="Normal 2 62 3 13 3" xfId="15592" xr:uid="{00000000-0005-0000-0000-0000D73C0000}"/>
    <cellStyle name="Normal 2 62 3 14" xfId="15593" xr:uid="{00000000-0005-0000-0000-0000D83C0000}"/>
    <cellStyle name="Normal 2 62 3 14 2" xfId="15594" xr:uid="{00000000-0005-0000-0000-0000D93C0000}"/>
    <cellStyle name="Normal 2 62 3 14 3" xfId="15595" xr:uid="{00000000-0005-0000-0000-0000DA3C0000}"/>
    <cellStyle name="Normal 2 62 3 15" xfId="15596" xr:uid="{00000000-0005-0000-0000-0000DB3C0000}"/>
    <cellStyle name="Normal 2 62 3 15 2" xfId="15597" xr:uid="{00000000-0005-0000-0000-0000DC3C0000}"/>
    <cellStyle name="Normal 2 62 3 15 3" xfId="15598" xr:uid="{00000000-0005-0000-0000-0000DD3C0000}"/>
    <cellStyle name="Normal 2 62 3 16" xfId="15599" xr:uid="{00000000-0005-0000-0000-0000DE3C0000}"/>
    <cellStyle name="Normal 2 62 3 17" xfId="15600" xr:uid="{00000000-0005-0000-0000-0000DF3C0000}"/>
    <cellStyle name="Normal 2 62 3 2" xfId="15601" xr:uid="{00000000-0005-0000-0000-0000E03C0000}"/>
    <cellStyle name="Normal 2 62 3 2 10" xfId="15602" xr:uid="{00000000-0005-0000-0000-0000E13C0000}"/>
    <cellStyle name="Normal 2 62 3 2 10 2" xfId="15603" xr:uid="{00000000-0005-0000-0000-0000E23C0000}"/>
    <cellStyle name="Normal 2 62 3 2 10 3" xfId="15604" xr:uid="{00000000-0005-0000-0000-0000E33C0000}"/>
    <cellStyle name="Normal 2 62 3 2 11" xfId="15605" xr:uid="{00000000-0005-0000-0000-0000E43C0000}"/>
    <cellStyle name="Normal 2 62 3 2 11 2" xfId="15606" xr:uid="{00000000-0005-0000-0000-0000E53C0000}"/>
    <cellStyle name="Normal 2 62 3 2 11 3" xfId="15607" xr:uid="{00000000-0005-0000-0000-0000E63C0000}"/>
    <cellStyle name="Normal 2 62 3 2 12" xfId="15608" xr:uid="{00000000-0005-0000-0000-0000E73C0000}"/>
    <cellStyle name="Normal 2 62 3 2 12 2" xfId="15609" xr:uid="{00000000-0005-0000-0000-0000E83C0000}"/>
    <cellStyle name="Normal 2 62 3 2 12 3" xfId="15610" xr:uid="{00000000-0005-0000-0000-0000E93C0000}"/>
    <cellStyle name="Normal 2 62 3 2 13" xfId="15611" xr:uid="{00000000-0005-0000-0000-0000EA3C0000}"/>
    <cellStyle name="Normal 2 62 3 2 13 2" xfId="15612" xr:uid="{00000000-0005-0000-0000-0000EB3C0000}"/>
    <cellStyle name="Normal 2 62 3 2 13 3" xfId="15613" xr:uid="{00000000-0005-0000-0000-0000EC3C0000}"/>
    <cellStyle name="Normal 2 62 3 2 14" xfId="15614" xr:uid="{00000000-0005-0000-0000-0000ED3C0000}"/>
    <cellStyle name="Normal 2 62 3 2 14 2" xfId="15615" xr:uid="{00000000-0005-0000-0000-0000EE3C0000}"/>
    <cellStyle name="Normal 2 62 3 2 14 3" xfId="15616" xr:uid="{00000000-0005-0000-0000-0000EF3C0000}"/>
    <cellStyle name="Normal 2 62 3 2 15" xfId="15617" xr:uid="{00000000-0005-0000-0000-0000F03C0000}"/>
    <cellStyle name="Normal 2 62 3 2 16" xfId="15618" xr:uid="{00000000-0005-0000-0000-0000F13C0000}"/>
    <cellStyle name="Normal 2 62 3 2 2" xfId="15619" xr:uid="{00000000-0005-0000-0000-0000F23C0000}"/>
    <cellStyle name="Normal 2 62 3 2 2 2" xfId="15620" xr:uid="{00000000-0005-0000-0000-0000F33C0000}"/>
    <cellStyle name="Normal 2 62 3 2 2 3" xfId="15621" xr:uid="{00000000-0005-0000-0000-0000F43C0000}"/>
    <cellStyle name="Normal 2 62 3 2 3" xfId="15622" xr:uid="{00000000-0005-0000-0000-0000F53C0000}"/>
    <cellStyle name="Normal 2 62 3 2 3 2" xfId="15623" xr:uid="{00000000-0005-0000-0000-0000F63C0000}"/>
    <cellStyle name="Normal 2 62 3 2 3 3" xfId="15624" xr:uid="{00000000-0005-0000-0000-0000F73C0000}"/>
    <cellStyle name="Normal 2 62 3 2 4" xfId="15625" xr:uid="{00000000-0005-0000-0000-0000F83C0000}"/>
    <cellStyle name="Normal 2 62 3 2 4 2" xfId="15626" xr:uid="{00000000-0005-0000-0000-0000F93C0000}"/>
    <cellStyle name="Normal 2 62 3 2 4 3" xfId="15627" xr:uid="{00000000-0005-0000-0000-0000FA3C0000}"/>
    <cellStyle name="Normal 2 62 3 2 5" xfId="15628" xr:uid="{00000000-0005-0000-0000-0000FB3C0000}"/>
    <cellStyle name="Normal 2 62 3 2 5 2" xfId="15629" xr:uid="{00000000-0005-0000-0000-0000FC3C0000}"/>
    <cellStyle name="Normal 2 62 3 2 5 3" xfId="15630" xr:uid="{00000000-0005-0000-0000-0000FD3C0000}"/>
    <cellStyle name="Normal 2 62 3 2 6" xfId="15631" xr:uid="{00000000-0005-0000-0000-0000FE3C0000}"/>
    <cellStyle name="Normal 2 62 3 2 6 2" xfId="15632" xr:uid="{00000000-0005-0000-0000-0000FF3C0000}"/>
    <cellStyle name="Normal 2 62 3 2 6 3" xfId="15633" xr:uid="{00000000-0005-0000-0000-0000003D0000}"/>
    <cellStyle name="Normal 2 62 3 2 7" xfId="15634" xr:uid="{00000000-0005-0000-0000-0000013D0000}"/>
    <cellStyle name="Normal 2 62 3 2 7 2" xfId="15635" xr:uid="{00000000-0005-0000-0000-0000023D0000}"/>
    <cellStyle name="Normal 2 62 3 2 7 3" xfId="15636" xr:uid="{00000000-0005-0000-0000-0000033D0000}"/>
    <cellStyle name="Normal 2 62 3 2 8" xfId="15637" xr:uid="{00000000-0005-0000-0000-0000043D0000}"/>
    <cellStyle name="Normal 2 62 3 2 8 2" xfId="15638" xr:uid="{00000000-0005-0000-0000-0000053D0000}"/>
    <cellStyle name="Normal 2 62 3 2 8 3" xfId="15639" xr:uid="{00000000-0005-0000-0000-0000063D0000}"/>
    <cellStyle name="Normal 2 62 3 2 9" xfId="15640" xr:uid="{00000000-0005-0000-0000-0000073D0000}"/>
    <cellStyle name="Normal 2 62 3 2 9 2" xfId="15641" xr:uid="{00000000-0005-0000-0000-0000083D0000}"/>
    <cellStyle name="Normal 2 62 3 2 9 3" xfId="15642" xr:uid="{00000000-0005-0000-0000-0000093D0000}"/>
    <cellStyle name="Normal 2 62 3 3" xfId="15643" xr:uid="{00000000-0005-0000-0000-00000A3D0000}"/>
    <cellStyle name="Normal 2 62 3 3 2" xfId="15644" xr:uid="{00000000-0005-0000-0000-00000B3D0000}"/>
    <cellStyle name="Normal 2 62 3 3 3" xfId="15645" xr:uid="{00000000-0005-0000-0000-00000C3D0000}"/>
    <cellStyle name="Normal 2 62 3 4" xfId="15646" xr:uid="{00000000-0005-0000-0000-00000D3D0000}"/>
    <cellStyle name="Normal 2 62 3 4 2" xfId="15647" xr:uid="{00000000-0005-0000-0000-00000E3D0000}"/>
    <cellStyle name="Normal 2 62 3 4 3" xfId="15648" xr:uid="{00000000-0005-0000-0000-00000F3D0000}"/>
    <cellStyle name="Normal 2 62 3 5" xfId="15649" xr:uid="{00000000-0005-0000-0000-0000103D0000}"/>
    <cellStyle name="Normal 2 62 3 5 2" xfId="15650" xr:uid="{00000000-0005-0000-0000-0000113D0000}"/>
    <cellStyle name="Normal 2 62 3 5 3" xfId="15651" xr:uid="{00000000-0005-0000-0000-0000123D0000}"/>
    <cellStyle name="Normal 2 62 3 6" xfId="15652" xr:uid="{00000000-0005-0000-0000-0000133D0000}"/>
    <cellStyle name="Normal 2 62 3 6 2" xfId="15653" xr:uid="{00000000-0005-0000-0000-0000143D0000}"/>
    <cellStyle name="Normal 2 62 3 6 3" xfId="15654" xr:uid="{00000000-0005-0000-0000-0000153D0000}"/>
    <cellStyle name="Normal 2 62 3 7" xfId="15655" xr:uid="{00000000-0005-0000-0000-0000163D0000}"/>
    <cellStyle name="Normal 2 62 3 7 2" xfId="15656" xr:uid="{00000000-0005-0000-0000-0000173D0000}"/>
    <cellStyle name="Normal 2 62 3 7 3" xfId="15657" xr:uid="{00000000-0005-0000-0000-0000183D0000}"/>
    <cellStyle name="Normal 2 62 3 8" xfId="15658" xr:uid="{00000000-0005-0000-0000-0000193D0000}"/>
    <cellStyle name="Normal 2 62 3 8 2" xfId="15659" xr:uid="{00000000-0005-0000-0000-00001A3D0000}"/>
    <cellStyle name="Normal 2 62 3 8 3" xfId="15660" xr:uid="{00000000-0005-0000-0000-00001B3D0000}"/>
    <cellStyle name="Normal 2 62 3 9" xfId="15661" xr:uid="{00000000-0005-0000-0000-00001C3D0000}"/>
    <cellStyle name="Normal 2 62 3 9 2" xfId="15662" xr:uid="{00000000-0005-0000-0000-00001D3D0000}"/>
    <cellStyle name="Normal 2 62 3 9 3" xfId="15663" xr:uid="{00000000-0005-0000-0000-00001E3D0000}"/>
    <cellStyle name="Normal 2 62 4" xfId="15664" xr:uid="{00000000-0005-0000-0000-00001F3D0000}"/>
    <cellStyle name="Normal 2 62 4 10" xfId="15665" xr:uid="{00000000-0005-0000-0000-0000203D0000}"/>
    <cellStyle name="Normal 2 62 4 10 2" xfId="15666" xr:uid="{00000000-0005-0000-0000-0000213D0000}"/>
    <cellStyle name="Normal 2 62 4 10 3" xfId="15667" xr:uid="{00000000-0005-0000-0000-0000223D0000}"/>
    <cellStyle name="Normal 2 62 4 11" xfId="15668" xr:uid="{00000000-0005-0000-0000-0000233D0000}"/>
    <cellStyle name="Normal 2 62 4 11 2" xfId="15669" xr:uid="{00000000-0005-0000-0000-0000243D0000}"/>
    <cellStyle name="Normal 2 62 4 11 3" xfId="15670" xr:uid="{00000000-0005-0000-0000-0000253D0000}"/>
    <cellStyle name="Normal 2 62 4 12" xfId="15671" xr:uid="{00000000-0005-0000-0000-0000263D0000}"/>
    <cellStyle name="Normal 2 62 4 12 2" xfId="15672" xr:uid="{00000000-0005-0000-0000-0000273D0000}"/>
    <cellStyle name="Normal 2 62 4 12 3" xfId="15673" xr:uid="{00000000-0005-0000-0000-0000283D0000}"/>
    <cellStyle name="Normal 2 62 4 13" xfId="15674" xr:uid="{00000000-0005-0000-0000-0000293D0000}"/>
    <cellStyle name="Normal 2 62 4 13 2" xfId="15675" xr:uid="{00000000-0005-0000-0000-00002A3D0000}"/>
    <cellStyle name="Normal 2 62 4 13 3" xfId="15676" xr:uid="{00000000-0005-0000-0000-00002B3D0000}"/>
    <cellStyle name="Normal 2 62 4 14" xfId="15677" xr:uid="{00000000-0005-0000-0000-00002C3D0000}"/>
    <cellStyle name="Normal 2 62 4 14 2" xfId="15678" xr:uid="{00000000-0005-0000-0000-00002D3D0000}"/>
    <cellStyle name="Normal 2 62 4 14 3" xfId="15679" xr:uid="{00000000-0005-0000-0000-00002E3D0000}"/>
    <cellStyle name="Normal 2 62 4 15" xfId="15680" xr:uid="{00000000-0005-0000-0000-00002F3D0000}"/>
    <cellStyle name="Normal 2 62 4 15 2" xfId="15681" xr:uid="{00000000-0005-0000-0000-0000303D0000}"/>
    <cellStyle name="Normal 2 62 4 15 3" xfId="15682" xr:uid="{00000000-0005-0000-0000-0000313D0000}"/>
    <cellStyle name="Normal 2 62 4 16" xfId="15683" xr:uid="{00000000-0005-0000-0000-0000323D0000}"/>
    <cellStyle name="Normal 2 62 4 17" xfId="15684" xr:uid="{00000000-0005-0000-0000-0000333D0000}"/>
    <cellStyle name="Normal 2 62 4 2" xfId="15685" xr:uid="{00000000-0005-0000-0000-0000343D0000}"/>
    <cellStyle name="Normal 2 62 4 2 10" xfId="15686" xr:uid="{00000000-0005-0000-0000-0000353D0000}"/>
    <cellStyle name="Normal 2 62 4 2 10 2" xfId="15687" xr:uid="{00000000-0005-0000-0000-0000363D0000}"/>
    <cellStyle name="Normal 2 62 4 2 10 3" xfId="15688" xr:uid="{00000000-0005-0000-0000-0000373D0000}"/>
    <cellStyle name="Normal 2 62 4 2 11" xfId="15689" xr:uid="{00000000-0005-0000-0000-0000383D0000}"/>
    <cellStyle name="Normal 2 62 4 2 11 2" xfId="15690" xr:uid="{00000000-0005-0000-0000-0000393D0000}"/>
    <cellStyle name="Normal 2 62 4 2 11 3" xfId="15691" xr:uid="{00000000-0005-0000-0000-00003A3D0000}"/>
    <cellStyle name="Normal 2 62 4 2 12" xfId="15692" xr:uid="{00000000-0005-0000-0000-00003B3D0000}"/>
    <cellStyle name="Normal 2 62 4 2 12 2" xfId="15693" xr:uid="{00000000-0005-0000-0000-00003C3D0000}"/>
    <cellStyle name="Normal 2 62 4 2 12 3" xfId="15694" xr:uid="{00000000-0005-0000-0000-00003D3D0000}"/>
    <cellStyle name="Normal 2 62 4 2 13" xfId="15695" xr:uid="{00000000-0005-0000-0000-00003E3D0000}"/>
    <cellStyle name="Normal 2 62 4 2 13 2" xfId="15696" xr:uid="{00000000-0005-0000-0000-00003F3D0000}"/>
    <cellStyle name="Normal 2 62 4 2 13 3" xfId="15697" xr:uid="{00000000-0005-0000-0000-0000403D0000}"/>
    <cellStyle name="Normal 2 62 4 2 14" xfId="15698" xr:uid="{00000000-0005-0000-0000-0000413D0000}"/>
    <cellStyle name="Normal 2 62 4 2 14 2" xfId="15699" xr:uid="{00000000-0005-0000-0000-0000423D0000}"/>
    <cellStyle name="Normal 2 62 4 2 14 3" xfId="15700" xr:uid="{00000000-0005-0000-0000-0000433D0000}"/>
    <cellStyle name="Normal 2 62 4 2 15" xfId="15701" xr:uid="{00000000-0005-0000-0000-0000443D0000}"/>
    <cellStyle name="Normal 2 62 4 2 16" xfId="15702" xr:uid="{00000000-0005-0000-0000-0000453D0000}"/>
    <cellStyle name="Normal 2 62 4 2 2" xfId="15703" xr:uid="{00000000-0005-0000-0000-0000463D0000}"/>
    <cellStyle name="Normal 2 62 4 2 2 2" xfId="15704" xr:uid="{00000000-0005-0000-0000-0000473D0000}"/>
    <cellStyle name="Normal 2 62 4 2 2 3" xfId="15705" xr:uid="{00000000-0005-0000-0000-0000483D0000}"/>
    <cellStyle name="Normal 2 62 4 2 3" xfId="15706" xr:uid="{00000000-0005-0000-0000-0000493D0000}"/>
    <cellStyle name="Normal 2 62 4 2 3 2" xfId="15707" xr:uid="{00000000-0005-0000-0000-00004A3D0000}"/>
    <cellStyle name="Normal 2 62 4 2 3 3" xfId="15708" xr:uid="{00000000-0005-0000-0000-00004B3D0000}"/>
    <cellStyle name="Normal 2 62 4 2 4" xfId="15709" xr:uid="{00000000-0005-0000-0000-00004C3D0000}"/>
    <cellStyle name="Normal 2 62 4 2 4 2" xfId="15710" xr:uid="{00000000-0005-0000-0000-00004D3D0000}"/>
    <cellStyle name="Normal 2 62 4 2 4 3" xfId="15711" xr:uid="{00000000-0005-0000-0000-00004E3D0000}"/>
    <cellStyle name="Normal 2 62 4 2 5" xfId="15712" xr:uid="{00000000-0005-0000-0000-00004F3D0000}"/>
    <cellStyle name="Normal 2 62 4 2 5 2" xfId="15713" xr:uid="{00000000-0005-0000-0000-0000503D0000}"/>
    <cellStyle name="Normal 2 62 4 2 5 3" xfId="15714" xr:uid="{00000000-0005-0000-0000-0000513D0000}"/>
    <cellStyle name="Normal 2 62 4 2 6" xfId="15715" xr:uid="{00000000-0005-0000-0000-0000523D0000}"/>
    <cellStyle name="Normal 2 62 4 2 6 2" xfId="15716" xr:uid="{00000000-0005-0000-0000-0000533D0000}"/>
    <cellStyle name="Normal 2 62 4 2 6 3" xfId="15717" xr:uid="{00000000-0005-0000-0000-0000543D0000}"/>
    <cellStyle name="Normal 2 62 4 2 7" xfId="15718" xr:uid="{00000000-0005-0000-0000-0000553D0000}"/>
    <cellStyle name="Normal 2 62 4 2 7 2" xfId="15719" xr:uid="{00000000-0005-0000-0000-0000563D0000}"/>
    <cellStyle name="Normal 2 62 4 2 7 3" xfId="15720" xr:uid="{00000000-0005-0000-0000-0000573D0000}"/>
    <cellStyle name="Normal 2 62 4 2 8" xfId="15721" xr:uid="{00000000-0005-0000-0000-0000583D0000}"/>
    <cellStyle name="Normal 2 62 4 2 8 2" xfId="15722" xr:uid="{00000000-0005-0000-0000-0000593D0000}"/>
    <cellStyle name="Normal 2 62 4 2 8 3" xfId="15723" xr:uid="{00000000-0005-0000-0000-00005A3D0000}"/>
    <cellStyle name="Normal 2 62 4 2 9" xfId="15724" xr:uid="{00000000-0005-0000-0000-00005B3D0000}"/>
    <cellStyle name="Normal 2 62 4 2 9 2" xfId="15725" xr:uid="{00000000-0005-0000-0000-00005C3D0000}"/>
    <cellStyle name="Normal 2 62 4 2 9 3" xfId="15726" xr:uid="{00000000-0005-0000-0000-00005D3D0000}"/>
    <cellStyle name="Normal 2 62 4 3" xfId="15727" xr:uid="{00000000-0005-0000-0000-00005E3D0000}"/>
    <cellStyle name="Normal 2 62 4 3 2" xfId="15728" xr:uid="{00000000-0005-0000-0000-00005F3D0000}"/>
    <cellStyle name="Normal 2 62 4 3 3" xfId="15729" xr:uid="{00000000-0005-0000-0000-0000603D0000}"/>
    <cellStyle name="Normal 2 62 4 4" xfId="15730" xr:uid="{00000000-0005-0000-0000-0000613D0000}"/>
    <cellStyle name="Normal 2 62 4 4 2" xfId="15731" xr:uid="{00000000-0005-0000-0000-0000623D0000}"/>
    <cellStyle name="Normal 2 62 4 4 3" xfId="15732" xr:uid="{00000000-0005-0000-0000-0000633D0000}"/>
    <cellStyle name="Normal 2 62 4 5" xfId="15733" xr:uid="{00000000-0005-0000-0000-0000643D0000}"/>
    <cellStyle name="Normal 2 62 4 5 2" xfId="15734" xr:uid="{00000000-0005-0000-0000-0000653D0000}"/>
    <cellStyle name="Normal 2 62 4 5 3" xfId="15735" xr:uid="{00000000-0005-0000-0000-0000663D0000}"/>
    <cellStyle name="Normal 2 62 4 6" xfId="15736" xr:uid="{00000000-0005-0000-0000-0000673D0000}"/>
    <cellStyle name="Normal 2 62 4 6 2" xfId="15737" xr:uid="{00000000-0005-0000-0000-0000683D0000}"/>
    <cellStyle name="Normal 2 62 4 6 3" xfId="15738" xr:uid="{00000000-0005-0000-0000-0000693D0000}"/>
    <cellStyle name="Normal 2 62 4 7" xfId="15739" xr:uid="{00000000-0005-0000-0000-00006A3D0000}"/>
    <cellStyle name="Normal 2 62 4 7 2" xfId="15740" xr:uid="{00000000-0005-0000-0000-00006B3D0000}"/>
    <cellStyle name="Normal 2 62 4 7 3" xfId="15741" xr:uid="{00000000-0005-0000-0000-00006C3D0000}"/>
    <cellStyle name="Normal 2 62 4 8" xfId="15742" xr:uid="{00000000-0005-0000-0000-00006D3D0000}"/>
    <cellStyle name="Normal 2 62 4 8 2" xfId="15743" xr:uid="{00000000-0005-0000-0000-00006E3D0000}"/>
    <cellStyle name="Normal 2 62 4 8 3" xfId="15744" xr:uid="{00000000-0005-0000-0000-00006F3D0000}"/>
    <cellStyle name="Normal 2 62 4 9" xfId="15745" xr:uid="{00000000-0005-0000-0000-0000703D0000}"/>
    <cellStyle name="Normal 2 62 4 9 2" xfId="15746" xr:uid="{00000000-0005-0000-0000-0000713D0000}"/>
    <cellStyle name="Normal 2 62 4 9 3" xfId="15747" xr:uid="{00000000-0005-0000-0000-0000723D0000}"/>
    <cellStyle name="Normal 2 62 5" xfId="15748" xr:uid="{00000000-0005-0000-0000-0000733D0000}"/>
    <cellStyle name="Normal 2 62 5 10" xfId="15749" xr:uid="{00000000-0005-0000-0000-0000743D0000}"/>
    <cellStyle name="Normal 2 62 5 10 2" xfId="15750" xr:uid="{00000000-0005-0000-0000-0000753D0000}"/>
    <cellStyle name="Normal 2 62 5 10 3" xfId="15751" xr:uid="{00000000-0005-0000-0000-0000763D0000}"/>
    <cellStyle name="Normal 2 62 5 11" xfId="15752" xr:uid="{00000000-0005-0000-0000-0000773D0000}"/>
    <cellStyle name="Normal 2 62 5 11 2" xfId="15753" xr:uid="{00000000-0005-0000-0000-0000783D0000}"/>
    <cellStyle name="Normal 2 62 5 11 3" xfId="15754" xr:uid="{00000000-0005-0000-0000-0000793D0000}"/>
    <cellStyle name="Normal 2 62 5 12" xfId="15755" xr:uid="{00000000-0005-0000-0000-00007A3D0000}"/>
    <cellStyle name="Normal 2 62 5 12 2" xfId="15756" xr:uid="{00000000-0005-0000-0000-00007B3D0000}"/>
    <cellStyle name="Normal 2 62 5 12 3" xfId="15757" xr:uid="{00000000-0005-0000-0000-00007C3D0000}"/>
    <cellStyle name="Normal 2 62 5 13" xfId="15758" xr:uid="{00000000-0005-0000-0000-00007D3D0000}"/>
    <cellStyle name="Normal 2 62 5 13 2" xfId="15759" xr:uid="{00000000-0005-0000-0000-00007E3D0000}"/>
    <cellStyle name="Normal 2 62 5 13 3" xfId="15760" xr:uid="{00000000-0005-0000-0000-00007F3D0000}"/>
    <cellStyle name="Normal 2 62 5 14" xfId="15761" xr:uid="{00000000-0005-0000-0000-0000803D0000}"/>
    <cellStyle name="Normal 2 62 5 14 2" xfId="15762" xr:uid="{00000000-0005-0000-0000-0000813D0000}"/>
    <cellStyle name="Normal 2 62 5 14 3" xfId="15763" xr:uid="{00000000-0005-0000-0000-0000823D0000}"/>
    <cellStyle name="Normal 2 62 5 15" xfId="15764" xr:uid="{00000000-0005-0000-0000-0000833D0000}"/>
    <cellStyle name="Normal 2 62 5 16" xfId="15765" xr:uid="{00000000-0005-0000-0000-0000843D0000}"/>
    <cellStyle name="Normal 2 62 5 2" xfId="15766" xr:uid="{00000000-0005-0000-0000-0000853D0000}"/>
    <cellStyle name="Normal 2 62 5 2 2" xfId="15767" xr:uid="{00000000-0005-0000-0000-0000863D0000}"/>
    <cellStyle name="Normal 2 62 5 2 3" xfId="15768" xr:uid="{00000000-0005-0000-0000-0000873D0000}"/>
    <cellStyle name="Normal 2 62 5 3" xfId="15769" xr:uid="{00000000-0005-0000-0000-0000883D0000}"/>
    <cellStyle name="Normal 2 62 5 3 2" xfId="15770" xr:uid="{00000000-0005-0000-0000-0000893D0000}"/>
    <cellStyle name="Normal 2 62 5 3 3" xfId="15771" xr:uid="{00000000-0005-0000-0000-00008A3D0000}"/>
    <cellStyle name="Normal 2 62 5 4" xfId="15772" xr:uid="{00000000-0005-0000-0000-00008B3D0000}"/>
    <cellStyle name="Normal 2 62 5 4 2" xfId="15773" xr:uid="{00000000-0005-0000-0000-00008C3D0000}"/>
    <cellStyle name="Normal 2 62 5 4 3" xfId="15774" xr:uid="{00000000-0005-0000-0000-00008D3D0000}"/>
    <cellStyle name="Normal 2 62 5 5" xfId="15775" xr:uid="{00000000-0005-0000-0000-00008E3D0000}"/>
    <cellStyle name="Normal 2 62 5 5 2" xfId="15776" xr:uid="{00000000-0005-0000-0000-00008F3D0000}"/>
    <cellStyle name="Normal 2 62 5 5 3" xfId="15777" xr:uid="{00000000-0005-0000-0000-0000903D0000}"/>
    <cellStyle name="Normal 2 62 5 6" xfId="15778" xr:uid="{00000000-0005-0000-0000-0000913D0000}"/>
    <cellStyle name="Normal 2 62 5 6 2" xfId="15779" xr:uid="{00000000-0005-0000-0000-0000923D0000}"/>
    <cellStyle name="Normal 2 62 5 6 3" xfId="15780" xr:uid="{00000000-0005-0000-0000-0000933D0000}"/>
    <cellStyle name="Normal 2 62 5 7" xfId="15781" xr:uid="{00000000-0005-0000-0000-0000943D0000}"/>
    <cellStyle name="Normal 2 62 5 7 2" xfId="15782" xr:uid="{00000000-0005-0000-0000-0000953D0000}"/>
    <cellStyle name="Normal 2 62 5 7 3" xfId="15783" xr:uid="{00000000-0005-0000-0000-0000963D0000}"/>
    <cellStyle name="Normal 2 62 5 8" xfId="15784" xr:uid="{00000000-0005-0000-0000-0000973D0000}"/>
    <cellStyle name="Normal 2 62 5 8 2" xfId="15785" xr:uid="{00000000-0005-0000-0000-0000983D0000}"/>
    <cellStyle name="Normal 2 62 5 8 3" xfId="15786" xr:uid="{00000000-0005-0000-0000-0000993D0000}"/>
    <cellStyle name="Normal 2 62 5 9" xfId="15787" xr:uid="{00000000-0005-0000-0000-00009A3D0000}"/>
    <cellStyle name="Normal 2 62 5 9 2" xfId="15788" xr:uid="{00000000-0005-0000-0000-00009B3D0000}"/>
    <cellStyle name="Normal 2 62 5 9 3" xfId="15789" xr:uid="{00000000-0005-0000-0000-00009C3D0000}"/>
    <cellStyle name="Normal 2 62 6" xfId="15790" xr:uid="{00000000-0005-0000-0000-00009D3D0000}"/>
    <cellStyle name="Normal 2 62 6 10" xfId="15791" xr:uid="{00000000-0005-0000-0000-00009E3D0000}"/>
    <cellStyle name="Normal 2 62 6 10 2" xfId="15792" xr:uid="{00000000-0005-0000-0000-00009F3D0000}"/>
    <cellStyle name="Normal 2 62 6 10 3" xfId="15793" xr:uid="{00000000-0005-0000-0000-0000A03D0000}"/>
    <cellStyle name="Normal 2 62 6 11" xfId="15794" xr:uid="{00000000-0005-0000-0000-0000A13D0000}"/>
    <cellStyle name="Normal 2 62 6 11 2" xfId="15795" xr:uid="{00000000-0005-0000-0000-0000A23D0000}"/>
    <cellStyle name="Normal 2 62 6 11 3" xfId="15796" xr:uid="{00000000-0005-0000-0000-0000A33D0000}"/>
    <cellStyle name="Normal 2 62 6 12" xfId="15797" xr:uid="{00000000-0005-0000-0000-0000A43D0000}"/>
    <cellStyle name="Normal 2 62 6 12 2" xfId="15798" xr:uid="{00000000-0005-0000-0000-0000A53D0000}"/>
    <cellStyle name="Normal 2 62 6 12 3" xfId="15799" xr:uid="{00000000-0005-0000-0000-0000A63D0000}"/>
    <cellStyle name="Normal 2 62 6 13" xfId="15800" xr:uid="{00000000-0005-0000-0000-0000A73D0000}"/>
    <cellStyle name="Normal 2 62 6 13 2" xfId="15801" xr:uid="{00000000-0005-0000-0000-0000A83D0000}"/>
    <cellStyle name="Normal 2 62 6 13 3" xfId="15802" xr:uid="{00000000-0005-0000-0000-0000A93D0000}"/>
    <cellStyle name="Normal 2 62 6 14" xfId="15803" xr:uid="{00000000-0005-0000-0000-0000AA3D0000}"/>
    <cellStyle name="Normal 2 62 6 14 2" xfId="15804" xr:uid="{00000000-0005-0000-0000-0000AB3D0000}"/>
    <cellStyle name="Normal 2 62 6 14 3" xfId="15805" xr:uid="{00000000-0005-0000-0000-0000AC3D0000}"/>
    <cellStyle name="Normal 2 62 6 15" xfId="15806" xr:uid="{00000000-0005-0000-0000-0000AD3D0000}"/>
    <cellStyle name="Normal 2 62 6 16" xfId="15807" xr:uid="{00000000-0005-0000-0000-0000AE3D0000}"/>
    <cellStyle name="Normal 2 62 6 2" xfId="15808" xr:uid="{00000000-0005-0000-0000-0000AF3D0000}"/>
    <cellStyle name="Normal 2 62 6 2 2" xfId="15809" xr:uid="{00000000-0005-0000-0000-0000B03D0000}"/>
    <cellStyle name="Normal 2 62 6 2 3" xfId="15810" xr:uid="{00000000-0005-0000-0000-0000B13D0000}"/>
    <cellStyle name="Normal 2 62 6 3" xfId="15811" xr:uid="{00000000-0005-0000-0000-0000B23D0000}"/>
    <cellStyle name="Normal 2 62 6 3 2" xfId="15812" xr:uid="{00000000-0005-0000-0000-0000B33D0000}"/>
    <cellStyle name="Normal 2 62 6 3 3" xfId="15813" xr:uid="{00000000-0005-0000-0000-0000B43D0000}"/>
    <cellStyle name="Normal 2 62 6 4" xfId="15814" xr:uid="{00000000-0005-0000-0000-0000B53D0000}"/>
    <cellStyle name="Normal 2 62 6 4 2" xfId="15815" xr:uid="{00000000-0005-0000-0000-0000B63D0000}"/>
    <cellStyle name="Normal 2 62 6 4 3" xfId="15816" xr:uid="{00000000-0005-0000-0000-0000B73D0000}"/>
    <cellStyle name="Normal 2 62 6 5" xfId="15817" xr:uid="{00000000-0005-0000-0000-0000B83D0000}"/>
    <cellStyle name="Normal 2 62 6 5 2" xfId="15818" xr:uid="{00000000-0005-0000-0000-0000B93D0000}"/>
    <cellStyle name="Normal 2 62 6 5 3" xfId="15819" xr:uid="{00000000-0005-0000-0000-0000BA3D0000}"/>
    <cellStyle name="Normal 2 62 6 6" xfId="15820" xr:uid="{00000000-0005-0000-0000-0000BB3D0000}"/>
    <cellStyle name="Normal 2 62 6 6 2" xfId="15821" xr:uid="{00000000-0005-0000-0000-0000BC3D0000}"/>
    <cellStyle name="Normal 2 62 6 6 3" xfId="15822" xr:uid="{00000000-0005-0000-0000-0000BD3D0000}"/>
    <cellStyle name="Normal 2 62 6 7" xfId="15823" xr:uid="{00000000-0005-0000-0000-0000BE3D0000}"/>
    <cellStyle name="Normal 2 62 6 7 2" xfId="15824" xr:uid="{00000000-0005-0000-0000-0000BF3D0000}"/>
    <cellStyle name="Normal 2 62 6 7 3" xfId="15825" xr:uid="{00000000-0005-0000-0000-0000C03D0000}"/>
    <cellStyle name="Normal 2 62 6 8" xfId="15826" xr:uid="{00000000-0005-0000-0000-0000C13D0000}"/>
    <cellStyle name="Normal 2 62 6 8 2" xfId="15827" xr:uid="{00000000-0005-0000-0000-0000C23D0000}"/>
    <cellStyle name="Normal 2 62 6 8 3" xfId="15828" xr:uid="{00000000-0005-0000-0000-0000C33D0000}"/>
    <cellStyle name="Normal 2 62 6 9" xfId="15829" xr:uid="{00000000-0005-0000-0000-0000C43D0000}"/>
    <cellStyle name="Normal 2 62 6 9 2" xfId="15830" xr:uid="{00000000-0005-0000-0000-0000C53D0000}"/>
    <cellStyle name="Normal 2 62 6 9 3" xfId="15831" xr:uid="{00000000-0005-0000-0000-0000C63D0000}"/>
    <cellStyle name="Normal 2 62 7" xfId="15832" xr:uid="{00000000-0005-0000-0000-0000C73D0000}"/>
    <cellStyle name="Normal 2 62 7 10" xfId="15833" xr:uid="{00000000-0005-0000-0000-0000C83D0000}"/>
    <cellStyle name="Normal 2 62 7 10 2" xfId="15834" xr:uid="{00000000-0005-0000-0000-0000C93D0000}"/>
    <cellStyle name="Normal 2 62 7 10 3" xfId="15835" xr:uid="{00000000-0005-0000-0000-0000CA3D0000}"/>
    <cellStyle name="Normal 2 62 7 11" xfId="15836" xr:uid="{00000000-0005-0000-0000-0000CB3D0000}"/>
    <cellStyle name="Normal 2 62 7 11 2" xfId="15837" xr:uid="{00000000-0005-0000-0000-0000CC3D0000}"/>
    <cellStyle name="Normal 2 62 7 11 3" xfId="15838" xr:uid="{00000000-0005-0000-0000-0000CD3D0000}"/>
    <cellStyle name="Normal 2 62 7 12" xfId="15839" xr:uid="{00000000-0005-0000-0000-0000CE3D0000}"/>
    <cellStyle name="Normal 2 62 7 12 2" xfId="15840" xr:uid="{00000000-0005-0000-0000-0000CF3D0000}"/>
    <cellStyle name="Normal 2 62 7 12 3" xfId="15841" xr:uid="{00000000-0005-0000-0000-0000D03D0000}"/>
    <cellStyle name="Normal 2 62 7 13" xfId="15842" xr:uid="{00000000-0005-0000-0000-0000D13D0000}"/>
    <cellStyle name="Normal 2 62 7 13 2" xfId="15843" xr:uid="{00000000-0005-0000-0000-0000D23D0000}"/>
    <cellStyle name="Normal 2 62 7 13 3" xfId="15844" xr:uid="{00000000-0005-0000-0000-0000D33D0000}"/>
    <cellStyle name="Normal 2 62 7 14" xfId="15845" xr:uid="{00000000-0005-0000-0000-0000D43D0000}"/>
    <cellStyle name="Normal 2 62 7 14 2" xfId="15846" xr:uid="{00000000-0005-0000-0000-0000D53D0000}"/>
    <cellStyle name="Normal 2 62 7 14 3" xfId="15847" xr:uid="{00000000-0005-0000-0000-0000D63D0000}"/>
    <cellStyle name="Normal 2 62 7 15" xfId="15848" xr:uid="{00000000-0005-0000-0000-0000D73D0000}"/>
    <cellStyle name="Normal 2 62 7 16" xfId="15849" xr:uid="{00000000-0005-0000-0000-0000D83D0000}"/>
    <cellStyle name="Normal 2 62 7 2" xfId="15850" xr:uid="{00000000-0005-0000-0000-0000D93D0000}"/>
    <cellStyle name="Normal 2 62 7 2 2" xfId="15851" xr:uid="{00000000-0005-0000-0000-0000DA3D0000}"/>
    <cellStyle name="Normal 2 62 7 2 3" xfId="15852" xr:uid="{00000000-0005-0000-0000-0000DB3D0000}"/>
    <cellStyle name="Normal 2 62 7 3" xfId="15853" xr:uid="{00000000-0005-0000-0000-0000DC3D0000}"/>
    <cellStyle name="Normal 2 62 7 3 2" xfId="15854" xr:uid="{00000000-0005-0000-0000-0000DD3D0000}"/>
    <cellStyle name="Normal 2 62 7 3 3" xfId="15855" xr:uid="{00000000-0005-0000-0000-0000DE3D0000}"/>
    <cellStyle name="Normal 2 62 7 4" xfId="15856" xr:uid="{00000000-0005-0000-0000-0000DF3D0000}"/>
    <cellStyle name="Normal 2 62 7 4 2" xfId="15857" xr:uid="{00000000-0005-0000-0000-0000E03D0000}"/>
    <cellStyle name="Normal 2 62 7 4 3" xfId="15858" xr:uid="{00000000-0005-0000-0000-0000E13D0000}"/>
    <cellStyle name="Normal 2 62 7 5" xfId="15859" xr:uid="{00000000-0005-0000-0000-0000E23D0000}"/>
    <cellStyle name="Normal 2 62 7 5 2" xfId="15860" xr:uid="{00000000-0005-0000-0000-0000E33D0000}"/>
    <cellStyle name="Normal 2 62 7 5 3" xfId="15861" xr:uid="{00000000-0005-0000-0000-0000E43D0000}"/>
    <cellStyle name="Normal 2 62 7 6" xfId="15862" xr:uid="{00000000-0005-0000-0000-0000E53D0000}"/>
    <cellStyle name="Normal 2 62 7 6 2" xfId="15863" xr:uid="{00000000-0005-0000-0000-0000E63D0000}"/>
    <cellStyle name="Normal 2 62 7 6 3" xfId="15864" xr:uid="{00000000-0005-0000-0000-0000E73D0000}"/>
    <cellStyle name="Normal 2 62 7 7" xfId="15865" xr:uid="{00000000-0005-0000-0000-0000E83D0000}"/>
    <cellStyle name="Normal 2 62 7 7 2" xfId="15866" xr:uid="{00000000-0005-0000-0000-0000E93D0000}"/>
    <cellStyle name="Normal 2 62 7 7 3" xfId="15867" xr:uid="{00000000-0005-0000-0000-0000EA3D0000}"/>
    <cellStyle name="Normal 2 62 7 8" xfId="15868" xr:uid="{00000000-0005-0000-0000-0000EB3D0000}"/>
    <cellStyle name="Normal 2 62 7 8 2" xfId="15869" xr:uid="{00000000-0005-0000-0000-0000EC3D0000}"/>
    <cellStyle name="Normal 2 62 7 8 3" xfId="15870" xr:uid="{00000000-0005-0000-0000-0000ED3D0000}"/>
    <cellStyle name="Normal 2 62 7 9" xfId="15871" xr:uid="{00000000-0005-0000-0000-0000EE3D0000}"/>
    <cellStyle name="Normal 2 62 7 9 2" xfId="15872" xr:uid="{00000000-0005-0000-0000-0000EF3D0000}"/>
    <cellStyle name="Normal 2 62 7 9 3" xfId="15873" xr:uid="{00000000-0005-0000-0000-0000F03D0000}"/>
    <cellStyle name="Normal 2 62 8" xfId="15874" xr:uid="{00000000-0005-0000-0000-0000F13D0000}"/>
    <cellStyle name="Normal 2 62 8 10" xfId="15875" xr:uid="{00000000-0005-0000-0000-0000F23D0000}"/>
    <cellStyle name="Normal 2 62 8 10 2" xfId="15876" xr:uid="{00000000-0005-0000-0000-0000F33D0000}"/>
    <cellStyle name="Normal 2 62 8 10 3" xfId="15877" xr:uid="{00000000-0005-0000-0000-0000F43D0000}"/>
    <cellStyle name="Normal 2 62 8 11" xfId="15878" xr:uid="{00000000-0005-0000-0000-0000F53D0000}"/>
    <cellStyle name="Normal 2 62 8 11 2" xfId="15879" xr:uid="{00000000-0005-0000-0000-0000F63D0000}"/>
    <cellStyle name="Normal 2 62 8 11 3" xfId="15880" xr:uid="{00000000-0005-0000-0000-0000F73D0000}"/>
    <cellStyle name="Normal 2 62 8 12" xfId="15881" xr:uid="{00000000-0005-0000-0000-0000F83D0000}"/>
    <cellStyle name="Normal 2 62 8 12 2" xfId="15882" xr:uid="{00000000-0005-0000-0000-0000F93D0000}"/>
    <cellStyle name="Normal 2 62 8 12 3" xfId="15883" xr:uid="{00000000-0005-0000-0000-0000FA3D0000}"/>
    <cellStyle name="Normal 2 62 8 13" xfId="15884" xr:uid="{00000000-0005-0000-0000-0000FB3D0000}"/>
    <cellStyle name="Normal 2 62 8 13 2" xfId="15885" xr:uid="{00000000-0005-0000-0000-0000FC3D0000}"/>
    <cellStyle name="Normal 2 62 8 13 3" xfId="15886" xr:uid="{00000000-0005-0000-0000-0000FD3D0000}"/>
    <cellStyle name="Normal 2 62 8 14" xfId="15887" xr:uid="{00000000-0005-0000-0000-0000FE3D0000}"/>
    <cellStyle name="Normal 2 62 8 14 2" xfId="15888" xr:uid="{00000000-0005-0000-0000-0000FF3D0000}"/>
    <cellStyle name="Normal 2 62 8 14 3" xfId="15889" xr:uid="{00000000-0005-0000-0000-0000003E0000}"/>
    <cellStyle name="Normal 2 62 8 15" xfId="15890" xr:uid="{00000000-0005-0000-0000-0000013E0000}"/>
    <cellStyle name="Normal 2 62 8 16" xfId="15891" xr:uid="{00000000-0005-0000-0000-0000023E0000}"/>
    <cellStyle name="Normal 2 62 8 2" xfId="15892" xr:uid="{00000000-0005-0000-0000-0000033E0000}"/>
    <cellStyle name="Normal 2 62 8 2 2" xfId="15893" xr:uid="{00000000-0005-0000-0000-0000043E0000}"/>
    <cellStyle name="Normal 2 62 8 2 3" xfId="15894" xr:uid="{00000000-0005-0000-0000-0000053E0000}"/>
    <cellStyle name="Normal 2 62 8 3" xfId="15895" xr:uid="{00000000-0005-0000-0000-0000063E0000}"/>
    <cellStyle name="Normal 2 62 8 3 2" xfId="15896" xr:uid="{00000000-0005-0000-0000-0000073E0000}"/>
    <cellStyle name="Normal 2 62 8 3 3" xfId="15897" xr:uid="{00000000-0005-0000-0000-0000083E0000}"/>
    <cellStyle name="Normal 2 62 8 4" xfId="15898" xr:uid="{00000000-0005-0000-0000-0000093E0000}"/>
    <cellStyle name="Normal 2 62 8 4 2" xfId="15899" xr:uid="{00000000-0005-0000-0000-00000A3E0000}"/>
    <cellStyle name="Normal 2 62 8 4 3" xfId="15900" xr:uid="{00000000-0005-0000-0000-00000B3E0000}"/>
    <cellStyle name="Normal 2 62 8 5" xfId="15901" xr:uid="{00000000-0005-0000-0000-00000C3E0000}"/>
    <cellStyle name="Normal 2 62 8 5 2" xfId="15902" xr:uid="{00000000-0005-0000-0000-00000D3E0000}"/>
    <cellStyle name="Normal 2 62 8 5 3" xfId="15903" xr:uid="{00000000-0005-0000-0000-00000E3E0000}"/>
    <cellStyle name="Normal 2 62 8 6" xfId="15904" xr:uid="{00000000-0005-0000-0000-00000F3E0000}"/>
    <cellStyle name="Normal 2 62 8 6 2" xfId="15905" xr:uid="{00000000-0005-0000-0000-0000103E0000}"/>
    <cellStyle name="Normal 2 62 8 6 3" xfId="15906" xr:uid="{00000000-0005-0000-0000-0000113E0000}"/>
    <cellStyle name="Normal 2 62 8 7" xfId="15907" xr:uid="{00000000-0005-0000-0000-0000123E0000}"/>
    <cellStyle name="Normal 2 62 8 7 2" xfId="15908" xr:uid="{00000000-0005-0000-0000-0000133E0000}"/>
    <cellStyle name="Normal 2 62 8 7 3" xfId="15909" xr:uid="{00000000-0005-0000-0000-0000143E0000}"/>
    <cellStyle name="Normal 2 62 8 8" xfId="15910" xr:uid="{00000000-0005-0000-0000-0000153E0000}"/>
    <cellStyle name="Normal 2 62 8 8 2" xfId="15911" xr:uid="{00000000-0005-0000-0000-0000163E0000}"/>
    <cellStyle name="Normal 2 62 8 8 3" xfId="15912" xr:uid="{00000000-0005-0000-0000-0000173E0000}"/>
    <cellStyle name="Normal 2 62 8 9" xfId="15913" xr:uid="{00000000-0005-0000-0000-0000183E0000}"/>
    <cellStyle name="Normal 2 62 8 9 2" xfId="15914" xr:uid="{00000000-0005-0000-0000-0000193E0000}"/>
    <cellStyle name="Normal 2 62 8 9 3" xfId="15915" xr:uid="{00000000-0005-0000-0000-00001A3E0000}"/>
    <cellStyle name="Normal 2 62 9" xfId="15916" xr:uid="{00000000-0005-0000-0000-00001B3E0000}"/>
    <cellStyle name="Normal 2 62 9 10" xfId="15917" xr:uid="{00000000-0005-0000-0000-00001C3E0000}"/>
    <cellStyle name="Normal 2 62 9 10 2" xfId="15918" xr:uid="{00000000-0005-0000-0000-00001D3E0000}"/>
    <cellStyle name="Normal 2 62 9 10 3" xfId="15919" xr:uid="{00000000-0005-0000-0000-00001E3E0000}"/>
    <cellStyle name="Normal 2 62 9 11" xfId="15920" xr:uid="{00000000-0005-0000-0000-00001F3E0000}"/>
    <cellStyle name="Normal 2 62 9 11 2" xfId="15921" xr:uid="{00000000-0005-0000-0000-0000203E0000}"/>
    <cellStyle name="Normal 2 62 9 11 3" xfId="15922" xr:uid="{00000000-0005-0000-0000-0000213E0000}"/>
    <cellStyle name="Normal 2 62 9 12" xfId="15923" xr:uid="{00000000-0005-0000-0000-0000223E0000}"/>
    <cellStyle name="Normal 2 62 9 12 2" xfId="15924" xr:uid="{00000000-0005-0000-0000-0000233E0000}"/>
    <cellStyle name="Normal 2 62 9 12 3" xfId="15925" xr:uid="{00000000-0005-0000-0000-0000243E0000}"/>
    <cellStyle name="Normal 2 62 9 13" xfId="15926" xr:uid="{00000000-0005-0000-0000-0000253E0000}"/>
    <cellStyle name="Normal 2 62 9 13 2" xfId="15927" xr:uid="{00000000-0005-0000-0000-0000263E0000}"/>
    <cellStyle name="Normal 2 62 9 13 3" xfId="15928" xr:uid="{00000000-0005-0000-0000-0000273E0000}"/>
    <cellStyle name="Normal 2 62 9 14" xfId="15929" xr:uid="{00000000-0005-0000-0000-0000283E0000}"/>
    <cellStyle name="Normal 2 62 9 14 2" xfId="15930" xr:uid="{00000000-0005-0000-0000-0000293E0000}"/>
    <cellStyle name="Normal 2 62 9 14 3" xfId="15931" xr:uid="{00000000-0005-0000-0000-00002A3E0000}"/>
    <cellStyle name="Normal 2 62 9 15" xfId="15932" xr:uid="{00000000-0005-0000-0000-00002B3E0000}"/>
    <cellStyle name="Normal 2 62 9 16" xfId="15933" xr:uid="{00000000-0005-0000-0000-00002C3E0000}"/>
    <cellStyle name="Normal 2 62 9 2" xfId="15934" xr:uid="{00000000-0005-0000-0000-00002D3E0000}"/>
    <cellStyle name="Normal 2 62 9 2 2" xfId="15935" xr:uid="{00000000-0005-0000-0000-00002E3E0000}"/>
    <cellStyle name="Normal 2 62 9 2 3" xfId="15936" xr:uid="{00000000-0005-0000-0000-00002F3E0000}"/>
    <cellStyle name="Normal 2 62 9 3" xfId="15937" xr:uid="{00000000-0005-0000-0000-0000303E0000}"/>
    <cellStyle name="Normal 2 62 9 3 2" xfId="15938" xr:uid="{00000000-0005-0000-0000-0000313E0000}"/>
    <cellStyle name="Normal 2 62 9 3 3" xfId="15939" xr:uid="{00000000-0005-0000-0000-0000323E0000}"/>
    <cellStyle name="Normal 2 62 9 4" xfId="15940" xr:uid="{00000000-0005-0000-0000-0000333E0000}"/>
    <cellStyle name="Normal 2 62 9 4 2" xfId="15941" xr:uid="{00000000-0005-0000-0000-0000343E0000}"/>
    <cellStyle name="Normal 2 62 9 4 3" xfId="15942" xr:uid="{00000000-0005-0000-0000-0000353E0000}"/>
    <cellStyle name="Normal 2 62 9 5" xfId="15943" xr:uid="{00000000-0005-0000-0000-0000363E0000}"/>
    <cellStyle name="Normal 2 62 9 5 2" xfId="15944" xr:uid="{00000000-0005-0000-0000-0000373E0000}"/>
    <cellStyle name="Normal 2 62 9 5 3" xfId="15945" xr:uid="{00000000-0005-0000-0000-0000383E0000}"/>
    <cellStyle name="Normal 2 62 9 6" xfId="15946" xr:uid="{00000000-0005-0000-0000-0000393E0000}"/>
    <cellStyle name="Normal 2 62 9 6 2" xfId="15947" xr:uid="{00000000-0005-0000-0000-00003A3E0000}"/>
    <cellStyle name="Normal 2 62 9 6 3" xfId="15948" xr:uid="{00000000-0005-0000-0000-00003B3E0000}"/>
    <cellStyle name="Normal 2 62 9 7" xfId="15949" xr:uid="{00000000-0005-0000-0000-00003C3E0000}"/>
    <cellStyle name="Normal 2 62 9 7 2" xfId="15950" xr:uid="{00000000-0005-0000-0000-00003D3E0000}"/>
    <cellStyle name="Normal 2 62 9 7 3" xfId="15951" xr:uid="{00000000-0005-0000-0000-00003E3E0000}"/>
    <cellStyle name="Normal 2 62 9 8" xfId="15952" xr:uid="{00000000-0005-0000-0000-00003F3E0000}"/>
    <cellStyle name="Normal 2 62 9 8 2" xfId="15953" xr:uid="{00000000-0005-0000-0000-0000403E0000}"/>
    <cellStyle name="Normal 2 62 9 8 3" xfId="15954" xr:uid="{00000000-0005-0000-0000-0000413E0000}"/>
    <cellStyle name="Normal 2 62 9 9" xfId="15955" xr:uid="{00000000-0005-0000-0000-0000423E0000}"/>
    <cellStyle name="Normal 2 62 9 9 2" xfId="15956" xr:uid="{00000000-0005-0000-0000-0000433E0000}"/>
    <cellStyle name="Normal 2 62 9 9 3" xfId="15957" xr:uid="{00000000-0005-0000-0000-0000443E0000}"/>
    <cellStyle name="Normal 2 63" xfId="15958" xr:uid="{00000000-0005-0000-0000-0000453E0000}"/>
    <cellStyle name="Normal 2 64" xfId="15959" xr:uid="{00000000-0005-0000-0000-0000463E0000}"/>
    <cellStyle name="Normal 2 65" xfId="15960" xr:uid="{00000000-0005-0000-0000-0000473E0000}"/>
    <cellStyle name="Normal 2 66" xfId="15961" xr:uid="{00000000-0005-0000-0000-0000483E0000}"/>
    <cellStyle name="Normal 2 66 10" xfId="15962" xr:uid="{00000000-0005-0000-0000-0000493E0000}"/>
    <cellStyle name="Normal 2 66 10 2" xfId="15963" xr:uid="{00000000-0005-0000-0000-00004A3E0000}"/>
    <cellStyle name="Normal 2 66 10 3" xfId="15964" xr:uid="{00000000-0005-0000-0000-00004B3E0000}"/>
    <cellStyle name="Normal 2 66 11" xfId="15965" xr:uid="{00000000-0005-0000-0000-00004C3E0000}"/>
    <cellStyle name="Normal 2 66 11 2" xfId="15966" xr:uid="{00000000-0005-0000-0000-00004D3E0000}"/>
    <cellStyle name="Normal 2 66 11 3" xfId="15967" xr:uid="{00000000-0005-0000-0000-00004E3E0000}"/>
    <cellStyle name="Normal 2 66 12" xfId="15968" xr:uid="{00000000-0005-0000-0000-00004F3E0000}"/>
    <cellStyle name="Normal 2 66 12 2" xfId="15969" xr:uid="{00000000-0005-0000-0000-0000503E0000}"/>
    <cellStyle name="Normal 2 66 12 3" xfId="15970" xr:uid="{00000000-0005-0000-0000-0000513E0000}"/>
    <cellStyle name="Normal 2 66 13" xfId="15971" xr:uid="{00000000-0005-0000-0000-0000523E0000}"/>
    <cellStyle name="Normal 2 66 13 2" xfId="15972" xr:uid="{00000000-0005-0000-0000-0000533E0000}"/>
    <cellStyle name="Normal 2 66 13 3" xfId="15973" xr:uid="{00000000-0005-0000-0000-0000543E0000}"/>
    <cellStyle name="Normal 2 66 14" xfId="15974" xr:uid="{00000000-0005-0000-0000-0000553E0000}"/>
    <cellStyle name="Normal 2 66 14 2" xfId="15975" xr:uid="{00000000-0005-0000-0000-0000563E0000}"/>
    <cellStyle name="Normal 2 66 14 3" xfId="15976" xr:uid="{00000000-0005-0000-0000-0000573E0000}"/>
    <cellStyle name="Normal 2 66 15" xfId="15977" xr:uid="{00000000-0005-0000-0000-0000583E0000}"/>
    <cellStyle name="Normal 2 66 15 2" xfId="15978" xr:uid="{00000000-0005-0000-0000-0000593E0000}"/>
    <cellStyle name="Normal 2 66 15 3" xfId="15979" xr:uid="{00000000-0005-0000-0000-00005A3E0000}"/>
    <cellStyle name="Normal 2 66 16" xfId="15980" xr:uid="{00000000-0005-0000-0000-00005B3E0000}"/>
    <cellStyle name="Normal 2 66 17" xfId="15981" xr:uid="{00000000-0005-0000-0000-00005C3E0000}"/>
    <cellStyle name="Normal 2 66 2" xfId="15982" xr:uid="{00000000-0005-0000-0000-00005D3E0000}"/>
    <cellStyle name="Normal 2 66 2 10" xfId="15983" xr:uid="{00000000-0005-0000-0000-00005E3E0000}"/>
    <cellStyle name="Normal 2 66 2 10 2" xfId="15984" xr:uid="{00000000-0005-0000-0000-00005F3E0000}"/>
    <cellStyle name="Normal 2 66 2 10 3" xfId="15985" xr:uid="{00000000-0005-0000-0000-0000603E0000}"/>
    <cellStyle name="Normal 2 66 2 11" xfId="15986" xr:uid="{00000000-0005-0000-0000-0000613E0000}"/>
    <cellStyle name="Normal 2 66 2 11 2" xfId="15987" xr:uid="{00000000-0005-0000-0000-0000623E0000}"/>
    <cellStyle name="Normal 2 66 2 11 3" xfId="15988" xr:uid="{00000000-0005-0000-0000-0000633E0000}"/>
    <cellStyle name="Normal 2 66 2 12" xfId="15989" xr:uid="{00000000-0005-0000-0000-0000643E0000}"/>
    <cellStyle name="Normal 2 66 2 12 2" xfId="15990" xr:uid="{00000000-0005-0000-0000-0000653E0000}"/>
    <cellStyle name="Normal 2 66 2 12 3" xfId="15991" xr:uid="{00000000-0005-0000-0000-0000663E0000}"/>
    <cellStyle name="Normal 2 66 2 13" xfId="15992" xr:uid="{00000000-0005-0000-0000-0000673E0000}"/>
    <cellStyle name="Normal 2 66 2 13 2" xfId="15993" xr:uid="{00000000-0005-0000-0000-0000683E0000}"/>
    <cellStyle name="Normal 2 66 2 13 3" xfId="15994" xr:uid="{00000000-0005-0000-0000-0000693E0000}"/>
    <cellStyle name="Normal 2 66 2 14" xfId="15995" xr:uid="{00000000-0005-0000-0000-00006A3E0000}"/>
    <cellStyle name="Normal 2 66 2 14 2" xfId="15996" xr:uid="{00000000-0005-0000-0000-00006B3E0000}"/>
    <cellStyle name="Normal 2 66 2 14 3" xfId="15997" xr:uid="{00000000-0005-0000-0000-00006C3E0000}"/>
    <cellStyle name="Normal 2 66 2 15" xfId="15998" xr:uid="{00000000-0005-0000-0000-00006D3E0000}"/>
    <cellStyle name="Normal 2 66 2 16" xfId="15999" xr:uid="{00000000-0005-0000-0000-00006E3E0000}"/>
    <cellStyle name="Normal 2 66 2 2" xfId="16000" xr:uid="{00000000-0005-0000-0000-00006F3E0000}"/>
    <cellStyle name="Normal 2 66 2 2 2" xfId="16001" xr:uid="{00000000-0005-0000-0000-0000703E0000}"/>
    <cellStyle name="Normal 2 66 2 2 3" xfId="16002" xr:uid="{00000000-0005-0000-0000-0000713E0000}"/>
    <cellStyle name="Normal 2 66 2 3" xfId="16003" xr:uid="{00000000-0005-0000-0000-0000723E0000}"/>
    <cellStyle name="Normal 2 66 2 3 2" xfId="16004" xr:uid="{00000000-0005-0000-0000-0000733E0000}"/>
    <cellStyle name="Normal 2 66 2 3 3" xfId="16005" xr:uid="{00000000-0005-0000-0000-0000743E0000}"/>
    <cellStyle name="Normal 2 66 2 4" xfId="16006" xr:uid="{00000000-0005-0000-0000-0000753E0000}"/>
    <cellStyle name="Normal 2 66 2 4 2" xfId="16007" xr:uid="{00000000-0005-0000-0000-0000763E0000}"/>
    <cellStyle name="Normal 2 66 2 4 3" xfId="16008" xr:uid="{00000000-0005-0000-0000-0000773E0000}"/>
    <cellStyle name="Normal 2 66 2 5" xfId="16009" xr:uid="{00000000-0005-0000-0000-0000783E0000}"/>
    <cellStyle name="Normal 2 66 2 5 2" xfId="16010" xr:uid="{00000000-0005-0000-0000-0000793E0000}"/>
    <cellStyle name="Normal 2 66 2 5 3" xfId="16011" xr:uid="{00000000-0005-0000-0000-00007A3E0000}"/>
    <cellStyle name="Normal 2 66 2 6" xfId="16012" xr:uid="{00000000-0005-0000-0000-00007B3E0000}"/>
    <cellStyle name="Normal 2 66 2 6 2" xfId="16013" xr:uid="{00000000-0005-0000-0000-00007C3E0000}"/>
    <cellStyle name="Normal 2 66 2 6 3" xfId="16014" xr:uid="{00000000-0005-0000-0000-00007D3E0000}"/>
    <cellStyle name="Normal 2 66 2 7" xfId="16015" xr:uid="{00000000-0005-0000-0000-00007E3E0000}"/>
    <cellStyle name="Normal 2 66 2 7 2" xfId="16016" xr:uid="{00000000-0005-0000-0000-00007F3E0000}"/>
    <cellStyle name="Normal 2 66 2 7 3" xfId="16017" xr:uid="{00000000-0005-0000-0000-0000803E0000}"/>
    <cellStyle name="Normal 2 66 2 8" xfId="16018" xr:uid="{00000000-0005-0000-0000-0000813E0000}"/>
    <cellStyle name="Normal 2 66 2 8 2" xfId="16019" xr:uid="{00000000-0005-0000-0000-0000823E0000}"/>
    <cellStyle name="Normal 2 66 2 8 3" xfId="16020" xr:uid="{00000000-0005-0000-0000-0000833E0000}"/>
    <cellStyle name="Normal 2 66 2 9" xfId="16021" xr:uid="{00000000-0005-0000-0000-0000843E0000}"/>
    <cellStyle name="Normal 2 66 2 9 2" xfId="16022" xr:uid="{00000000-0005-0000-0000-0000853E0000}"/>
    <cellStyle name="Normal 2 66 2 9 3" xfId="16023" xr:uid="{00000000-0005-0000-0000-0000863E0000}"/>
    <cellStyle name="Normal 2 66 3" xfId="16024" xr:uid="{00000000-0005-0000-0000-0000873E0000}"/>
    <cellStyle name="Normal 2 66 3 2" xfId="16025" xr:uid="{00000000-0005-0000-0000-0000883E0000}"/>
    <cellStyle name="Normal 2 66 3 3" xfId="16026" xr:uid="{00000000-0005-0000-0000-0000893E0000}"/>
    <cellStyle name="Normal 2 66 4" xfId="16027" xr:uid="{00000000-0005-0000-0000-00008A3E0000}"/>
    <cellStyle name="Normal 2 66 4 2" xfId="16028" xr:uid="{00000000-0005-0000-0000-00008B3E0000}"/>
    <cellStyle name="Normal 2 66 4 3" xfId="16029" xr:uid="{00000000-0005-0000-0000-00008C3E0000}"/>
    <cellStyle name="Normal 2 66 5" xfId="16030" xr:uid="{00000000-0005-0000-0000-00008D3E0000}"/>
    <cellStyle name="Normal 2 66 5 2" xfId="16031" xr:uid="{00000000-0005-0000-0000-00008E3E0000}"/>
    <cellStyle name="Normal 2 66 5 3" xfId="16032" xr:uid="{00000000-0005-0000-0000-00008F3E0000}"/>
    <cellStyle name="Normal 2 66 6" xfId="16033" xr:uid="{00000000-0005-0000-0000-0000903E0000}"/>
    <cellStyle name="Normal 2 66 6 2" xfId="16034" xr:uid="{00000000-0005-0000-0000-0000913E0000}"/>
    <cellStyle name="Normal 2 66 6 3" xfId="16035" xr:uid="{00000000-0005-0000-0000-0000923E0000}"/>
    <cellStyle name="Normal 2 66 7" xfId="16036" xr:uid="{00000000-0005-0000-0000-0000933E0000}"/>
    <cellStyle name="Normal 2 66 7 2" xfId="16037" xr:uid="{00000000-0005-0000-0000-0000943E0000}"/>
    <cellStyle name="Normal 2 66 7 3" xfId="16038" xr:uid="{00000000-0005-0000-0000-0000953E0000}"/>
    <cellStyle name="Normal 2 66 8" xfId="16039" xr:uid="{00000000-0005-0000-0000-0000963E0000}"/>
    <cellStyle name="Normal 2 66 8 2" xfId="16040" xr:uid="{00000000-0005-0000-0000-0000973E0000}"/>
    <cellStyle name="Normal 2 66 8 3" xfId="16041" xr:uid="{00000000-0005-0000-0000-0000983E0000}"/>
    <cellStyle name="Normal 2 66 9" xfId="16042" xr:uid="{00000000-0005-0000-0000-0000993E0000}"/>
    <cellStyle name="Normal 2 66 9 2" xfId="16043" xr:uid="{00000000-0005-0000-0000-00009A3E0000}"/>
    <cellStyle name="Normal 2 66 9 3" xfId="16044" xr:uid="{00000000-0005-0000-0000-00009B3E0000}"/>
    <cellStyle name="Normal 2 67" xfId="16045" xr:uid="{00000000-0005-0000-0000-00009C3E0000}"/>
    <cellStyle name="Normal 2 67 10" xfId="16046" xr:uid="{00000000-0005-0000-0000-00009D3E0000}"/>
    <cellStyle name="Normal 2 67 10 2" xfId="16047" xr:uid="{00000000-0005-0000-0000-00009E3E0000}"/>
    <cellStyle name="Normal 2 67 10 3" xfId="16048" xr:uid="{00000000-0005-0000-0000-00009F3E0000}"/>
    <cellStyle name="Normal 2 67 11" xfId="16049" xr:uid="{00000000-0005-0000-0000-0000A03E0000}"/>
    <cellStyle name="Normal 2 67 11 2" xfId="16050" xr:uid="{00000000-0005-0000-0000-0000A13E0000}"/>
    <cellStyle name="Normal 2 67 11 3" xfId="16051" xr:uid="{00000000-0005-0000-0000-0000A23E0000}"/>
    <cellStyle name="Normal 2 67 12" xfId="16052" xr:uid="{00000000-0005-0000-0000-0000A33E0000}"/>
    <cellStyle name="Normal 2 67 12 2" xfId="16053" xr:uid="{00000000-0005-0000-0000-0000A43E0000}"/>
    <cellStyle name="Normal 2 67 12 3" xfId="16054" xr:uid="{00000000-0005-0000-0000-0000A53E0000}"/>
    <cellStyle name="Normal 2 67 13" xfId="16055" xr:uid="{00000000-0005-0000-0000-0000A63E0000}"/>
    <cellStyle name="Normal 2 67 13 2" xfId="16056" xr:uid="{00000000-0005-0000-0000-0000A73E0000}"/>
    <cellStyle name="Normal 2 67 13 3" xfId="16057" xr:uid="{00000000-0005-0000-0000-0000A83E0000}"/>
    <cellStyle name="Normal 2 67 14" xfId="16058" xr:uid="{00000000-0005-0000-0000-0000A93E0000}"/>
    <cellStyle name="Normal 2 67 14 2" xfId="16059" xr:uid="{00000000-0005-0000-0000-0000AA3E0000}"/>
    <cellStyle name="Normal 2 67 14 3" xfId="16060" xr:uid="{00000000-0005-0000-0000-0000AB3E0000}"/>
    <cellStyle name="Normal 2 67 15" xfId="16061" xr:uid="{00000000-0005-0000-0000-0000AC3E0000}"/>
    <cellStyle name="Normal 2 67 15 2" xfId="16062" xr:uid="{00000000-0005-0000-0000-0000AD3E0000}"/>
    <cellStyle name="Normal 2 67 15 3" xfId="16063" xr:uid="{00000000-0005-0000-0000-0000AE3E0000}"/>
    <cellStyle name="Normal 2 67 16" xfId="16064" xr:uid="{00000000-0005-0000-0000-0000AF3E0000}"/>
    <cellStyle name="Normal 2 67 17" xfId="16065" xr:uid="{00000000-0005-0000-0000-0000B03E0000}"/>
    <cellStyle name="Normal 2 67 2" xfId="16066" xr:uid="{00000000-0005-0000-0000-0000B13E0000}"/>
    <cellStyle name="Normal 2 67 2 10" xfId="16067" xr:uid="{00000000-0005-0000-0000-0000B23E0000}"/>
    <cellStyle name="Normal 2 67 2 10 2" xfId="16068" xr:uid="{00000000-0005-0000-0000-0000B33E0000}"/>
    <cellStyle name="Normal 2 67 2 10 3" xfId="16069" xr:uid="{00000000-0005-0000-0000-0000B43E0000}"/>
    <cellStyle name="Normal 2 67 2 11" xfId="16070" xr:uid="{00000000-0005-0000-0000-0000B53E0000}"/>
    <cellStyle name="Normal 2 67 2 11 2" xfId="16071" xr:uid="{00000000-0005-0000-0000-0000B63E0000}"/>
    <cellStyle name="Normal 2 67 2 11 3" xfId="16072" xr:uid="{00000000-0005-0000-0000-0000B73E0000}"/>
    <cellStyle name="Normal 2 67 2 12" xfId="16073" xr:uid="{00000000-0005-0000-0000-0000B83E0000}"/>
    <cellStyle name="Normal 2 67 2 12 2" xfId="16074" xr:uid="{00000000-0005-0000-0000-0000B93E0000}"/>
    <cellStyle name="Normal 2 67 2 12 3" xfId="16075" xr:uid="{00000000-0005-0000-0000-0000BA3E0000}"/>
    <cellStyle name="Normal 2 67 2 13" xfId="16076" xr:uid="{00000000-0005-0000-0000-0000BB3E0000}"/>
    <cellStyle name="Normal 2 67 2 13 2" xfId="16077" xr:uid="{00000000-0005-0000-0000-0000BC3E0000}"/>
    <cellStyle name="Normal 2 67 2 13 3" xfId="16078" xr:uid="{00000000-0005-0000-0000-0000BD3E0000}"/>
    <cellStyle name="Normal 2 67 2 14" xfId="16079" xr:uid="{00000000-0005-0000-0000-0000BE3E0000}"/>
    <cellStyle name="Normal 2 67 2 14 2" xfId="16080" xr:uid="{00000000-0005-0000-0000-0000BF3E0000}"/>
    <cellStyle name="Normal 2 67 2 14 3" xfId="16081" xr:uid="{00000000-0005-0000-0000-0000C03E0000}"/>
    <cellStyle name="Normal 2 67 2 15" xfId="16082" xr:uid="{00000000-0005-0000-0000-0000C13E0000}"/>
    <cellStyle name="Normal 2 67 2 16" xfId="16083" xr:uid="{00000000-0005-0000-0000-0000C23E0000}"/>
    <cellStyle name="Normal 2 67 2 2" xfId="16084" xr:uid="{00000000-0005-0000-0000-0000C33E0000}"/>
    <cellStyle name="Normal 2 67 2 2 2" xfId="16085" xr:uid="{00000000-0005-0000-0000-0000C43E0000}"/>
    <cellStyle name="Normal 2 67 2 2 3" xfId="16086" xr:uid="{00000000-0005-0000-0000-0000C53E0000}"/>
    <cellStyle name="Normal 2 67 2 3" xfId="16087" xr:uid="{00000000-0005-0000-0000-0000C63E0000}"/>
    <cellStyle name="Normal 2 67 2 3 2" xfId="16088" xr:uid="{00000000-0005-0000-0000-0000C73E0000}"/>
    <cellStyle name="Normal 2 67 2 3 3" xfId="16089" xr:uid="{00000000-0005-0000-0000-0000C83E0000}"/>
    <cellStyle name="Normal 2 67 2 4" xfId="16090" xr:uid="{00000000-0005-0000-0000-0000C93E0000}"/>
    <cellStyle name="Normal 2 67 2 4 2" xfId="16091" xr:uid="{00000000-0005-0000-0000-0000CA3E0000}"/>
    <cellStyle name="Normal 2 67 2 4 3" xfId="16092" xr:uid="{00000000-0005-0000-0000-0000CB3E0000}"/>
    <cellStyle name="Normal 2 67 2 5" xfId="16093" xr:uid="{00000000-0005-0000-0000-0000CC3E0000}"/>
    <cellStyle name="Normal 2 67 2 5 2" xfId="16094" xr:uid="{00000000-0005-0000-0000-0000CD3E0000}"/>
    <cellStyle name="Normal 2 67 2 5 3" xfId="16095" xr:uid="{00000000-0005-0000-0000-0000CE3E0000}"/>
    <cellStyle name="Normal 2 67 2 6" xfId="16096" xr:uid="{00000000-0005-0000-0000-0000CF3E0000}"/>
    <cellStyle name="Normal 2 67 2 6 2" xfId="16097" xr:uid="{00000000-0005-0000-0000-0000D03E0000}"/>
    <cellStyle name="Normal 2 67 2 6 3" xfId="16098" xr:uid="{00000000-0005-0000-0000-0000D13E0000}"/>
    <cellStyle name="Normal 2 67 2 7" xfId="16099" xr:uid="{00000000-0005-0000-0000-0000D23E0000}"/>
    <cellStyle name="Normal 2 67 2 7 2" xfId="16100" xr:uid="{00000000-0005-0000-0000-0000D33E0000}"/>
    <cellStyle name="Normal 2 67 2 7 3" xfId="16101" xr:uid="{00000000-0005-0000-0000-0000D43E0000}"/>
    <cellStyle name="Normal 2 67 2 8" xfId="16102" xr:uid="{00000000-0005-0000-0000-0000D53E0000}"/>
    <cellStyle name="Normal 2 67 2 8 2" xfId="16103" xr:uid="{00000000-0005-0000-0000-0000D63E0000}"/>
    <cellStyle name="Normal 2 67 2 8 3" xfId="16104" xr:uid="{00000000-0005-0000-0000-0000D73E0000}"/>
    <cellStyle name="Normal 2 67 2 9" xfId="16105" xr:uid="{00000000-0005-0000-0000-0000D83E0000}"/>
    <cellStyle name="Normal 2 67 2 9 2" xfId="16106" xr:uid="{00000000-0005-0000-0000-0000D93E0000}"/>
    <cellStyle name="Normal 2 67 2 9 3" xfId="16107" xr:uid="{00000000-0005-0000-0000-0000DA3E0000}"/>
    <cellStyle name="Normal 2 67 3" xfId="16108" xr:uid="{00000000-0005-0000-0000-0000DB3E0000}"/>
    <cellStyle name="Normal 2 67 3 2" xfId="16109" xr:uid="{00000000-0005-0000-0000-0000DC3E0000}"/>
    <cellStyle name="Normal 2 67 3 3" xfId="16110" xr:uid="{00000000-0005-0000-0000-0000DD3E0000}"/>
    <cellStyle name="Normal 2 67 4" xfId="16111" xr:uid="{00000000-0005-0000-0000-0000DE3E0000}"/>
    <cellStyle name="Normal 2 67 4 2" xfId="16112" xr:uid="{00000000-0005-0000-0000-0000DF3E0000}"/>
    <cellStyle name="Normal 2 67 4 3" xfId="16113" xr:uid="{00000000-0005-0000-0000-0000E03E0000}"/>
    <cellStyle name="Normal 2 67 5" xfId="16114" xr:uid="{00000000-0005-0000-0000-0000E13E0000}"/>
    <cellStyle name="Normal 2 67 5 2" xfId="16115" xr:uid="{00000000-0005-0000-0000-0000E23E0000}"/>
    <cellStyle name="Normal 2 67 5 3" xfId="16116" xr:uid="{00000000-0005-0000-0000-0000E33E0000}"/>
    <cellStyle name="Normal 2 67 6" xfId="16117" xr:uid="{00000000-0005-0000-0000-0000E43E0000}"/>
    <cellStyle name="Normal 2 67 6 2" xfId="16118" xr:uid="{00000000-0005-0000-0000-0000E53E0000}"/>
    <cellStyle name="Normal 2 67 6 3" xfId="16119" xr:uid="{00000000-0005-0000-0000-0000E63E0000}"/>
    <cellStyle name="Normal 2 67 7" xfId="16120" xr:uid="{00000000-0005-0000-0000-0000E73E0000}"/>
    <cellStyle name="Normal 2 67 7 2" xfId="16121" xr:uid="{00000000-0005-0000-0000-0000E83E0000}"/>
    <cellStyle name="Normal 2 67 7 3" xfId="16122" xr:uid="{00000000-0005-0000-0000-0000E93E0000}"/>
    <cellStyle name="Normal 2 67 8" xfId="16123" xr:uid="{00000000-0005-0000-0000-0000EA3E0000}"/>
    <cellStyle name="Normal 2 67 8 2" xfId="16124" xr:uid="{00000000-0005-0000-0000-0000EB3E0000}"/>
    <cellStyle name="Normal 2 67 8 3" xfId="16125" xr:uid="{00000000-0005-0000-0000-0000EC3E0000}"/>
    <cellStyle name="Normal 2 67 9" xfId="16126" xr:uid="{00000000-0005-0000-0000-0000ED3E0000}"/>
    <cellStyle name="Normal 2 67 9 2" xfId="16127" xr:uid="{00000000-0005-0000-0000-0000EE3E0000}"/>
    <cellStyle name="Normal 2 67 9 3" xfId="16128" xr:uid="{00000000-0005-0000-0000-0000EF3E0000}"/>
    <cellStyle name="Normal 2 68" xfId="16129" xr:uid="{00000000-0005-0000-0000-0000F03E0000}"/>
    <cellStyle name="Normal 2 68 10" xfId="16130" xr:uid="{00000000-0005-0000-0000-0000F13E0000}"/>
    <cellStyle name="Normal 2 68 10 2" xfId="16131" xr:uid="{00000000-0005-0000-0000-0000F23E0000}"/>
    <cellStyle name="Normal 2 68 10 3" xfId="16132" xr:uid="{00000000-0005-0000-0000-0000F33E0000}"/>
    <cellStyle name="Normal 2 68 11" xfId="16133" xr:uid="{00000000-0005-0000-0000-0000F43E0000}"/>
    <cellStyle name="Normal 2 68 11 2" xfId="16134" xr:uid="{00000000-0005-0000-0000-0000F53E0000}"/>
    <cellStyle name="Normal 2 68 11 3" xfId="16135" xr:uid="{00000000-0005-0000-0000-0000F63E0000}"/>
    <cellStyle name="Normal 2 68 12" xfId="16136" xr:uid="{00000000-0005-0000-0000-0000F73E0000}"/>
    <cellStyle name="Normal 2 68 12 2" xfId="16137" xr:uid="{00000000-0005-0000-0000-0000F83E0000}"/>
    <cellStyle name="Normal 2 68 12 3" xfId="16138" xr:uid="{00000000-0005-0000-0000-0000F93E0000}"/>
    <cellStyle name="Normal 2 68 13" xfId="16139" xr:uid="{00000000-0005-0000-0000-0000FA3E0000}"/>
    <cellStyle name="Normal 2 68 13 2" xfId="16140" xr:uid="{00000000-0005-0000-0000-0000FB3E0000}"/>
    <cellStyle name="Normal 2 68 13 3" xfId="16141" xr:uid="{00000000-0005-0000-0000-0000FC3E0000}"/>
    <cellStyle name="Normal 2 68 14" xfId="16142" xr:uid="{00000000-0005-0000-0000-0000FD3E0000}"/>
    <cellStyle name="Normal 2 68 14 2" xfId="16143" xr:uid="{00000000-0005-0000-0000-0000FE3E0000}"/>
    <cellStyle name="Normal 2 68 14 3" xfId="16144" xr:uid="{00000000-0005-0000-0000-0000FF3E0000}"/>
    <cellStyle name="Normal 2 68 15" xfId="16145" xr:uid="{00000000-0005-0000-0000-0000003F0000}"/>
    <cellStyle name="Normal 2 68 15 2" xfId="16146" xr:uid="{00000000-0005-0000-0000-0000013F0000}"/>
    <cellStyle name="Normal 2 68 15 3" xfId="16147" xr:uid="{00000000-0005-0000-0000-0000023F0000}"/>
    <cellStyle name="Normal 2 68 16" xfId="16148" xr:uid="{00000000-0005-0000-0000-0000033F0000}"/>
    <cellStyle name="Normal 2 68 17" xfId="16149" xr:uid="{00000000-0005-0000-0000-0000043F0000}"/>
    <cellStyle name="Normal 2 68 2" xfId="16150" xr:uid="{00000000-0005-0000-0000-0000053F0000}"/>
    <cellStyle name="Normal 2 68 2 10" xfId="16151" xr:uid="{00000000-0005-0000-0000-0000063F0000}"/>
    <cellStyle name="Normal 2 68 2 10 2" xfId="16152" xr:uid="{00000000-0005-0000-0000-0000073F0000}"/>
    <cellStyle name="Normal 2 68 2 10 3" xfId="16153" xr:uid="{00000000-0005-0000-0000-0000083F0000}"/>
    <cellStyle name="Normal 2 68 2 11" xfId="16154" xr:uid="{00000000-0005-0000-0000-0000093F0000}"/>
    <cellStyle name="Normal 2 68 2 11 2" xfId="16155" xr:uid="{00000000-0005-0000-0000-00000A3F0000}"/>
    <cellStyle name="Normal 2 68 2 11 3" xfId="16156" xr:uid="{00000000-0005-0000-0000-00000B3F0000}"/>
    <cellStyle name="Normal 2 68 2 12" xfId="16157" xr:uid="{00000000-0005-0000-0000-00000C3F0000}"/>
    <cellStyle name="Normal 2 68 2 12 2" xfId="16158" xr:uid="{00000000-0005-0000-0000-00000D3F0000}"/>
    <cellStyle name="Normal 2 68 2 12 3" xfId="16159" xr:uid="{00000000-0005-0000-0000-00000E3F0000}"/>
    <cellStyle name="Normal 2 68 2 13" xfId="16160" xr:uid="{00000000-0005-0000-0000-00000F3F0000}"/>
    <cellStyle name="Normal 2 68 2 13 2" xfId="16161" xr:uid="{00000000-0005-0000-0000-0000103F0000}"/>
    <cellStyle name="Normal 2 68 2 13 3" xfId="16162" xr:uid="{00000000-0005-0000-0000-0000113F0000}"/>
    <cellStyle name="Normal 2 68 2 14" xfId="16163" xr:uid="{00000000-0005-0000-0000-0000123F0000}"/>
    <cellStyle name="Normal 2 68 2 14 2" xfId="16164" xr:uid="{00000000-0005-0000-0000-0000133F0000}"/>
    <cellStyle name="Normal 2 68 2 14 3" xfId="16165" xr:uid="{00000000-0005-0000-0000-0000143F0000}"/>
    <cellStyle name="Normal 2 68 2 15" xfId="16166" xr:uid="{00000000-0005-0000-0000-0000153F0000}"/>
    <cellStyle name="Normal 2 68 2 16" xfId="16167" xr:uid="{00000000-0005-0000-0000-0000163F0000}"/>
    <cellStyle name="Normal 2 68 2 2" xfId="16168" xr:uid="{00000000-0005-0000-0000-0000173F0000}"/>
    <cellStyle name="Normal 2 68 2 2 2" xfId="16169" xr:uid="{00000000-0005-0000-0000-0000183F0000}"/>
    <cellStyle name="Normal 2 68 2 2 3" xfId="16170" xr:uid="{00000000-0005-0000-0000-0000193F0000}"/>
    <cellStyle name="Normal 2 68 2 3" xfId="16171" xr:uid="{00000000-0005-0000-0000-00001A3F0000}"/>
    <cellStyle name="Normal 2 68 2 3 2" xfId="16172" xr:uid="{00000000-0005-0000-0000-00001B3F0000}"/>
    <cellStyle name="Normal 2 68 2 3 3" xfId="16173" xr:uid="{00000000-0005-0000-0000-00001C3F0000}"/>
    <cellStyle name="Normal 2 68 2 4" xfId="16174" xr:uid="{00000000-0005-0000-0000-00001D3F0000}"/>
    <cellStyle name="Normal 2 68 2 4 2" xfId="16175" xr:uid="{00000000-0005-0000-0000-00001E3F0000}"/>
    <cellStyle name="Normal 2 68 2 4 3" xfId="16176" xr:uid="{00000000-0005-0000-0000-00001F3F0000}"/>
    <cellStyle name="Normal 2 68 2 5" xfId="16177" xr:uid="{00000000-0005-0000-0000-0000203F0000}"/>
    <cellStyle name="Normal 2 68 2 5 2" xfId="16178" xr:uid="{00000000-0005-0000-0000-0000213F0000}"/>
    <cellStyle name="Normal 2 68 2 5 3" xfId="16179" xr:uid="{00000000-0005-0000-0000-0000223F0000}"/>
    <cellStyle name="Normal 2 68 2 6" xfId="16180" xr:uid="{00000000-0005-0000-0000-0000233F0000}"/>
    <cellStyle name="Normal 2 68 2 6 2" xfId="16181" xr:uid="{00000000-0005-0000-0000-0000243F0000}"/>
    <cellStyle name="Normal 2 68 2 6 3" xfId="16182" xr:uid="{00000000-0005-0000-0000-0000253F0000}"/>
    <cellStyle name="Normal 2 68 2 7" xfId="16183" xr:uid="{00000000-0005-0000-0000-0000263F0000}"/>
    <cellStyle name="Normal 2 68 2 7 2" xfId="16184" xr:uid="{00000000-0005-0000-0000-0000273F0000}"/>
    <cellStyle name="Normal 2 68 2 7 3" xfId="16185" xr:uid="{00000000-0005-0000-0000-0000283F0000}"/>
    <cellStyle name="Normal 2 68 2 8" xfId="16186" xr:uid="{00000000-0005-0000-0000-0000293F0000}"/>
    <cellStyle name="Normal 2 68 2 8 2" xfId="16187" xr:uid="{00000000-0005-0000-0000-00002A3F0000}"/>
    <cellStyle name="Normal 2 68 2 8 3" xfId="16188" xr:uid="{00000000-0005-0000-0000-00002B3F0000}"/>
    <cellStyle name="Normal 2 68 2 9" xfId="16189" xr:uid="{00000000-0005-0000-0000-00002C3F0000}"/>
    <cellStyle name="Normal 2 68 2 9 2" xfId="16190" xr:uid="{00000000-0005-0000-0000-00002D3F0000}"/>
    <cellStyle name="Normal 2 68 2 9 3" xfId="16191" xr:uid="{00000000-0005-0000-0000-00002E3F0000}"/>
    <cellStyle name="Normal 2 68 3" xfId="16192" xr:uid="{00000000-0005-0000-0000-00002F3F0000}"/>
    <cellStyle name="Normal 2 68 3 2" xfId="16193" xr:uid="{00000000-0005-0000-0000-0000303F0000}"/>
    <cellStyle name="Normal 2 68 3 3" xfId="16194" xr:uid="{00000000-0005-0000-0000-0000313F0000}"/>
    <cellStyle name="Normal 2 68 4" xfId="16195" xr:uid="{00000000-0005-0000-0000-0000323F0000}"/>
    <cellStyle name="Normal 2 68 4 2" xfId="16196" xr:uid="{00000000-0005-0000-0000-0000333F0000}"/>
    <cellStyle name="Normal 2 68 4 3" xfId="16197" xr:uid="{00000000-0005-0000-0000-0000343F0000}"/>
    <cellStyle name="Normal 2 68 5" xfId="16198" xr:uid="{00000000-0005-0000-0000-0000353F0000}"/>
    <cellStyle name="Normal 2 68 5 2" xfId="16199" xr:uid="{00000000-0005-0000-0000-0000363F0000}"/>
    <cellStyle name="Normal 2 68 5 3" xfId="16200" xr:uid="{00000000-0005-0000-0000-0000373F0000}"/>
    <cellStyle name="Normal 2 68 6" xfId="16201" xr:uid="{00000000-0005-0000-0000-0000383F0000}"/>
    <cellStyle name="Normal 2 68 6 2" xfId="16202" xr:uid="{00000000-0005-0000-0000-0000393F0000}"/>
    <cellStyle name="Normal 2 68 6 3" xfId="16203" xr:uid="{00000000-0005-0000-0000-00003A3F0000}"/>
    <cellStyle name="Normal 2 68 7" xfId="16204" xr:uid="{00000000-0005-0000-0000-00003B3F0000}"/>
    <cellStyle name="Normal 2 68 7 2" xfId="16205" xr:uid="{00000000-0005-0000-0000-00003C3F0000}"/>
    <cellStyle name="Normal 2 68 7 3" xfId="16206" xr:uid="{00000000-0005-0000-0000-00003D3F0000}"/>
    <cellStyle name="Normal 2 68 8" xfId="16207" xr:uid="{00000000-0005-0000-0000-00003E3F0000}"/>
    <cellStyle name="Normal 2 68 8 2" xfId="16208" xr:uid="{00000000-0005-0000-0000-00003F3F0000}"/>
    <cellStyle name="Normal 2 68 8 3" xfId="16209" xr:uid="{00000000-0005-0000-0000-0000403F0000}"/>
    <cellStyle name="Normal 2 68 9" xfId="16210" xr:uid="{00000000-0005-0000-0000-0000413F0000}"/>
    <cellStyle name="Normal 2 68 9 2" xfId="16211" xr:uid="{00000000-0005-0000-0000-0000423F0000}"/>
    <cellStyle name="Normal 2 68 9 3" xfId="16212" xr:uid="{00000000-0005-0000-0000-0000433F0000}"/>
    <cellStyle name="Normal 2 69" xfId="16213" xr:uid="{00000000-0005-0000-0000-0000443F0000}"/>
    <cellStyle name="Normal 2 69 10" xfId="16214" xr:uid="{00000000-0005-0000-0000-0000453F0000}"/>
    <cellStyle name="Normal 2 69 10 2" xfId="16215" xr:uid="{00000000-0005-0000-0000-0000463F0000}"/>
    <cellStyle name="Normal 2 69 10 3" xfId="16216" xr:uid="{00000000-0005-0000-0000-0000473F0000}"/>
    <cellStyle name="Normal 2 69 11" xfId="16217" xr:uid="{00000000-0005-0000-0000-0000483F0000}"/>
    <cellStyle name="Normal 2 69 11 2" xfId="16218" xr:uid="{00000000-0005-0000-0000-0000493F0000}"/>
    <cellStyle name="Normal 2 69 11 3" xfId="16219" xr:uid="{00000000-0005-0000-0000-00004A3F0000}"/>
    <cellStyle name="Normal 2 69 12" xfId="16220" xr:uid="{00000000-0005-0000-0000-00004B3F0000}"/>
    <cellStyle name="Normal 2 69 12 2" xfId="16221" xr:uid="{00000000-0005-0000-0000-00004C3F0000}"/>
    <cellStyle name="Normal 2 69 12 3" xfId="16222" xr:uid="{00000000-0005-0000-0000-00004D3F0000}"/>
    <cellStyle name="Normal 2 69 13" xfId="16223" xr:uid="{00000000-0005-0000-0000-00004E3F0000}"/>
    <cellStyle name="Normal 2 69 13 2" xfId="16224" xr:uid="{00000000-0005-0000-0000-00004F3F0000}"/>
    <cellStyle name="Normal 2 69 13 3" xfId="16225" xr:uid="{00000000-0005-0000-0000-0000503F0000}"/>
    <cellStyle name="Normal 2 69 14" xfId="16226" xr:uid="{00000000-0005-0000-0000-0000513F0000}"/>
    <cellStyle name="Normal 2 69 14 2" xfId="16227" xr:uid="{00000000-0005-0000-0000-0000523F0000}"/>
    <cellStyle name="Normal 2 69 14 3" xfId="16228" xr:uid="{00000000-0005-0000-0000-0000533F0000}"/>
    <cellStyle name="Normal 2 69 15" xfId="16229" xr:uid="{00000000-0005-0000-0000-0000543F0000}"/>
    <cellStyle name="Normal 2 69 16" xfId="16230" xr:uid="{00000000-0005-0000-0000-0000553F0000}"/>
    <cellStyle name="Normal 2 69 2" xfId="16231" xr:uid="{00000000-0005-0000-0000-0000563F0000}"/>
    <cellStyle name="Normal 2 69 2 2" xfId="16232" xr:uid="{00000000-0005-0000-0000-0000573F0000}"/>
    <cellStyle name="Normal 2 69 2 3" xfId="16233" xr:uid="{00000000-0005-0000-0000-0000583F0000}"/>
    <cellStyle name="Normal 2 69 3" xfId="16234" xr:uid="{00000000-0005-0000-0000-0000593F0000}"/>
    <cellStyle name="Normal 2 69 3 2" xfId="16235" xr:uid="{00000000-0005-0000-0000-00005A3F0000}"/>
    <cellStyle name="Normal 2 69 3 3" xfId="16236" xr:uid="{00000000-0005-0000-0000-00005B3F0000}"/>
    <cellStyle name="Normal 2 69 4" xfId="16237" xr:uid="{00000000-0005-0000-0000-00005C3F0000}"/>
    <cellStyle name="Normal 2 69 4 2" xfId="16238" xr:uid="{00000000-0005-0000-0000-00005D3F0000}"/>
    <cellStyle name="Normal 2 69 4 3" xfId="16239" xr:uid="{00000000-0005-0000-0000-00005E3F0000}"/>
    <cellStyle name="Normal 2 69 5" xfId="16240" xr:uid="{00000000-0005-0000-0000-00005F3F0000}"/>
    <cellStyle name="Normal 2 69 5 2" xfId="16241" xr:uid="{00000000-0005-0000-0000-0000603F0000}"/>
    <cellStyle name="Normal 2 69 5 3" xfId="16242" xr:uid="{00000000-0005-0000-0000-0000613F0000}"/>
    <cellStyle name="Normal 2 69 6" xfId="16243" xr:uid="{00000000-0005-0000-0000-0000623F0000}"/>
    <cellStyle name="Normal 2 69 6 2" xfId="16244" xr:uid="{00000000-0005-0000-0000-0000633F0000}"/>
    <cellStyle name="Normal 2 69 6 3" xfId="16245" xr:uid="{00000000-0005-0000-0000-0000643F0000}"/>
    <cellStyle name="Normal 2 69 7" xfId="16246" xr:uid="{00000000-0005-0000-0000-0000653F0000}"/>
    <cellStyle name="Normal 2 69 7 2" xfId="16247" xr:uid="{00000000-0005-0000-0000-0000663F0000}"/>
    <cellStyle name="Normal 2 69 7 3" xfId="16248" xr:uid="{00000000-0005-0000-0000-0000673F0000}"/>
    <cellStyle name="Normal 2 69 8" xfId="16249" xr:uid="{00000000-0005-0000-0000-0000683F0000}"/>
    <cellStyle name="Normal 2 69 8 2" xfId="16250" xr:uid="{00000000-0005-0000-0000-0000693F0000}"/>
    <cellStyle name="Normal 2 69 8 3" xfId="16251" xr:uid="{00000000-0005-0000-0000-00006A3F0000}"/>
    <cellStyle name="Normal 2 69 9" xfId="16252" xr:uid="{00000000-0005-0000-0000-00006B3F0000}"/>
    <cellStyle name="Normal 2 69 9 2" xfId="16253" xr:uid="{00000000-0005-0000-0000-00006C3F0000}"/>
    <cellStyle name="Normal 2 69 9 3" xfId="16254" xr:uid="{00000000-0005-0000-0000-00006D3F0000}"/>
    <cellStyle name="Normal 2 7" xfId="16255" xr:uid="{00000000-0005-0000-0000-00006E3F0000}"/>
    <cellStyle name="Normal 2 7 2" xfId="16256" xr:uid="{00000000-0005-0000-0000-00006F3F0000}"/>
    <cellStyle name="Normal 2 7 2 2" xfId="16257" xr:uid="{00000000-0005-0000-0000-0000703F0000}"/>
    <cellStyle name="Normal 2 7 2 2 2" xfId="16258" xr:uid="{00000000-0005-0000-0000-0000713F0000}"/>
    <cellStyle name="Normal 2 7 2 3" xfId="16259" xr:uid="{00000000-0005-0000-0000-0000723F0000}"/>
    <cellStyle name="Normal 2 7 2 3 2" xfId="16260" xr:uid="{00000000-0005-0000-0000-0000733F0000}"/>
    <cellStyle name="Normal 2 7 2 4" xfId="16261" xr:uid="{00000000-0005-0000-0000-0000743F0000}"/>
    <cellStyle name="Normal 2 7 2 4 2" xfId="16262" xr:uid="{00000000-0005-0000-0000-0000753F0000}"/>
    <cellStyle name="Normal 2 7 2 5" xfId="16263" xr:uid="{00000000-0005-0000-0000-0000763F0000}"/>
    <cellStyle name="Normal 2 7 2 5 2" xfId="16264" xr:uid="{00000000-0005-0000-0000-0000773F0000}"/>
    <cellStyle name="Normal 2 7 2 6" xfId="16265" xr:uid="{00000000-0005-0000-0000-0000783F0000}"/>
    <cellStyle name="Normal 2 7 2 6 2" xfId="16266" xr:uid="{00000000-0005-0000-0000-0000793F0000}"/>
    <cellStyle name="Normal 2 7 2 7" xfId="16267" xr:uid="{00000000-0005-0000-0000-00007A3F0000}"/>
    <cellStyle name="Normal 2 7 2 7 2" xfId="16268" xr:uid="{00000000-0005-0000-0000-00007B3F0000}"/>
    <cellStyle name="Normal 2 7 3" xfId="16269" xr:uid="{00000000-0005-0000-0000-00007C3F0000}"/>
    <cellStyle name="Normal 2 7 4" xfId="16270" xr:uid="{00000000-0005-0000-0000-00007D3F0000}"/>
    <cellStyle name="Normal 2 7 5" xfId="16271" xr:uid="{00000000-0005-0000-0000-00007E3F0000}"/>
    <cellStyle name="Normal 2 7 6" xfId="16272" xr:uid="{00000000-0005-0000-0000-00007F3F0000}"/>
    <cellStyle name="Normal 2 7 7" xfId="16273" xr:uid="{00000000-0005-0000-0000-0000803F0000}"/>
    <cellStyle name="Normal 2 7 8" xfId="16274" xr:uid="{00000000-0005-0000-0000-0000813F0000}"/>
    <cellStyle name="Normal 2 70" xfId="16275" xr:uid="{00000000-0005-0000-0000-0000823F0000}"/>
    <cellStyle name="Normal 2 70 10" xfId="16276" xr:uid="{00000000-0005-0000-0000-0000833F0000}"/>
    <cellStyle name="Normal 2 70 10 2" xfId="16277" xr:uid="{00000000-0005-0000-0000-0000843F0000}"/>
    <cellStyle name="Normal 2 70 10 3" xfId="16278" xr:uid="{00000000-0005-0000-0000-0000853F0000}"/>
    <cellStyle name="Normal 2 70 11" xfId="16279" xr:uid="{00000000-0005-0000-0000-0000863F0000}"/>
    <cellStyle name="Normal 2 70 11 2" xfId="16280" xr:uid="{00000000-0005-0000-0000-0000873F0000}"/>
    <cellStyle name="Normal 2 70 11 3" xfId="16281" xr:uid="{00000000-0005-0000-0000-0000883F0000}"/>
    <cellStyle name="Normal 2 70 12" xfId="16282" xr:uid="{00000000-0005-0000-0000-0000893F0000}"/>
    <cellStyle name="Normal 2 70 12 2" xfId="16283" xr:uid="{00000000-0005-0000-0000-00008A3F0000}"/>
    <cellStyle name="Normal 2 70 12 3" xfId="16284" xr:uid="{00000000-0005-0000-0000-00008B3F0000}"/>
    <cellStyle name="Normal 2 70 13" xfId="16285" xr:uid="{00000000-0005-0000-0000-00008C3F0000}"/>
    <cellStyle name="Normal 2 70 13 2" xfId="16286" xr:uid="{00000000-0005-0000-0000-00008D3F0000}"/>
    <cellStyle name="Normal 2 70 13 3" xfId="16287" xr:uid="{00000000-0005-0000-0000-00008E3F0000}"/>
    <cellStyle name="Normal 2 70 14" xfId="16288" xr:uid="{00000000-0005-0000-0000-00008F3F0000}"/>
    <cellStyle name="Normal 2 70 14 2" xfId="16289" xr:uid="{00000000-0005-0000-0000-0000903F0000}"/>
    <cellStyle name="Normal 2 70 14 3" xfId="16290" xr:uid="{00000000-0005-0000-0000-0000913F0000}"/>
    <cellStyle name="Normal 2 70 15" xfId="16291" xr:uid="{00000000-0005-0000-0000-0000923F0000}"/>
    <cellStyle name="Normal 2 70 16" xfId="16292" xr:uid="{00000000-0005-0000-0000-0000933F0000}"/>
    <cellStyle name="Normal 2 70 2" xfId="16293" xr:uid="{00000000-0005-0000-0000-0000943F0000}"/>
    <cellStyle name="Normal 2 70 2 2" xfId="16294" xr:uid="{00000000-0005-0000-0000-0000953F0000}"/>
    <cellStyle name="Normal 2 70 2 3" xfId="16295" xr:uid="{00000000-0005-0000-0000-0000963F0000}"/>
    <cellStyle name="Normal 2 70 3" xfId="16296" xr:uid="{00000000-0005-0000-0000-0000973F0000}"/>
    <cellStyle name="Normal 2 70 3 2" xfId="16297" xr:uid="{00000000-0005-0000-0000-0000983F0000}"/>
    <cellStyle name="Normal 2 70 3 3" xfId="16298" xr:uid="{00000000-0005-0000-0000-0000993F0000}"/>
    <cellStyle name="Normal 2 70 4" xfId="16299" xr:uid="{00000000-0005-0000-0000-00009A3F0000}"/>
    <cellStyle name="Normal 2 70 4 2" xfId="16300" xr:uid="{00000000-0005-0000-0000-00009B3F0000}"/>
    <cellStyle name="Normal 2 70 4 3" xfId="16301" xr:uid="{00000000-0005-0000-0000-00009C3F0000}"/>
    <cellStyle name="Normal 2 70 5" xfId="16302" xr:uid="{00000000-0005-0000-0000-00009D3F0000}"/>
    <cellStyle name="Normal 2 70 5 2" xfId="16303" xr:uid="{00000000-0005-0000-0000-00009E3F0000}"/>
    <cellStyle name="Normal 2 70 5 3" xfId="16304" xr:uid="{00000000-0005-0000-0000-00009F3F0000}"/>
    <cellStyle name="Normal 2 70 6" xfId="16305" xr:uid="{00000000-0005-0000-0000-0000A03F0000}"/>
    <cellStyle name="Normal 2 70 6 2" xfId="16306" xr:uid="{00000000-0005-0000-0000-0000A13F0000}"/>
    <cellStyle name="Normal 2 70 6 3" xfId="16307" xr:uid="{00000000-0005-0000-0000-0000A23F0000}"/>
    <cellStyle name="Normal 2 70 7" xfId="16308" xr:uid="{00000000-0005-0000-0000-0000A33F0000}"/>
    <cellStyle name="Normal 2 70 7 2" xfId="16309" xr:uid="{00000000-0005-0000-0000-0000A43F0000}"/>
    <cellStyle name="Normal 2 70 7 3" xfId="16310" xr:uid="{00000000-0005-0000-0000-0000A53F0000}"/>
    <cellStyle name="Normal 2 70 8" xfId="16311" xr:uid="{00000000-0005-0000-0000-0000A63F0000}"/>
    <cellStyle name="Normal 2 70 8 2" xfId="16312" xr:uid="{00000000-0005-0000-0000-0000A73F0000}"/>
    <cellStyle name="Normal 2 70 8 3" xfId="16313" xr:uid="{00000000-0005-0000-0000-0000A83F0000}"/>
    <cellStyle name="Normal 2 70 9" xfId="16314" xr:uid="{00000000-0005-0000-0000-0000A93F0000}"/>
    <cellStyle name="Normal 2 70 9 2" xfId="16315" xr:uid="{00000000-0005-0000-0000-0000AA3F0000}"/>
    <cellStyle name="Normal 2 70 9 3" xfId="16316" xr:uid="{00000000-0005-0000-0000-0000AB3F0000}"/>
    <cellStyle name="Normal 2 71" xfId="16317" xr:uid="{00000000-0005-0000-0000-0000AC3F0000}"/>
    <cellStyle name="Normal 2 71 10" xfId="16318" xr:uid="{00000000-0005-0000-0000-0000AD3F0000}"/>
    <cellStyle name="Normal 2 71 10 2" xfId="16319" xr:uid="{00000000-0005-0000-0000-0000AE3F0000}"/>
    <cellStyle name="Normal 2 71 10 3" xfId="16320" xr:uid="{00000000-0005-0000-0000-0000AF3F0000}"/>
    <cellStyle name="Normal 2 71 11" xfId="16321" xr:uid="{00000000-0005-0000-0000-0000B03F0000}"/>
    <cellStyle name="Normal 2 71 11 2" xfId="16322" xr:uid="{00000000-0005-0000-0000-0000B13F0000}"/>
    <cellStyle name="Normal 2 71 11 3" xfId="16323" xr:uid="{00000000-0005-0000-0000-0000B23F0000}"/>
    <cellStyle name="Normal 2 71 12" xfId="16324" xr:uid="{00000000-0005-0000-0000-0000B33F0000}"/>
    <cellStyle name="Normal 2 71 12 2" xfId="16325" xr:uid="{00000000-0005-0000-0000-0000B43F0000}"/>
    <cellStyle name="Normal 2 71 12 3" xfId="16326" xr:uid="{00000000-0005-0000-0000-0000B53F0000}"/>
    <cellStyle name="Normal 2 71 13" xfId="16327" xr:uid="{00000000-0005-0000-0000-0000B63F0000}"/>
    <cellStyle name="Normal 2 71 13 2" xfId="16328" xr:uid="{00000000-0005-0000-0000-0000B73F0000}"/>
    <cellStyle name="Normal 2 71 13 3" xfId="16329" xr:uid="{00000000-0005-0000-0000-0000B83F0000}"/>
    <cellStyle name="Normal 2 71 14" xfId="16330" xr:uid="{00000000-0005-0000-0000-0000B93F0000}"/>
    <cellStyle name="Normal 2 71 14 2" xfId="16331" xr:uid="{00000000-0005-0000-0000-0000BA3F0000}"/>
    <cellStyle name="Normal 2 71 14 3" xfId="16332" xr:uid="{00000000-0005-0000-0000-0000BB3F0000}"/>
    <cellStyle name="Normal 2 71 15" xfId="16333" xr:uid="{00000000-0005-0000-0000-0000BC3F0000}"/>
    <cellStyle name="Normal 2 71 16" xfId="16334" xr:uid="{00000000-0005-0000-0000-0000BD3F0000}"/>
    <cellStyle name="Normal 2 71 2" xfId="16335" xr:uid="{00000000-0005-0000-0000-0000BE3F0000}"/>
    <cellStyle name="Normal 2 71 2 2" xfId="16336" xr:uid="{00000000-0005-0000-0000-0000BF3F0000}"/>
    <cellStyle name="Normal 2 71 2 3" xfId="16337" xr:uid="{00000000-0005-0000-0000-0000C03F0000}"/>
    <cellStyle name="Normal 2 71 3" xfId="16338" xr:uid="{00000000-0005-0000-0000-0000C13F0000}"/>
    <cellStyle name="Normal 2 71 3 2" xfId="16339" xr:uid="{00000000-0005-0000-0000-0000C23F0000}"/>
    <cellStyle name="Normal 2 71 3 3" xfId="16340" xr:uid="{00000000-0005-0000-0000-0000C33F0000}"/>
    <cellStyle name="Normal 2 71 4" xfId="16341" xr:uid="{00000000-0005-0000-0000-0000C43F0000}"/>
    <cellStyle name="Normal 2 71 4 2" xfId="16342" xr:uid="{00000000-0005-0000-0000-0000C53F0000}"/>
    <cellStyle name="Normal 2 71 4 3" xfId="16343" xr:uid="{00000000-0005-0000-0000-0000C63F0000}"/>
    <cellStyle name="Normal 2 71 5" xfId="16344" xr:uid="{00000000-0005-0000-0000-0000C73F0000}"/>
    <cellStyle name="Normal 2 71 5 2" xfId="16345" xr:uid="{00000000-0005-0000-0000-0000C83F0000}"/>
    <cellStyle name="Normal 2 71 5 3" xfId="16346" xr:uid="{00000000-0005-0000-0000-0000C93F0000}"/>
    <cellStyle name="Normal 2 71 6" xfId="16347" xr:uid="{00000000-0005-0000-0000-0000CA3F0000}"/>
    <cellStyle name="Normal 2 71 6 2" xfId="16348" xr:uid="{00000000-0005-0000-0000-0000CB3F0000}"/>
    <cellStyle name="Normal 2 71 6 3" xfId="16349" xr:uid="{00000000-0005-0000-0000-0000CC3F0000}"/>
    <cellStyle name="Normal 2 71 7" xfId="16350" xr:uid="{00000000-0005-0000-0000-0000CD3F0000}"/>
    <cellStyle name="Normal 2 71 7 2" xfId="16351" xr:uid="{00000000-0005-0000-0000-0000CE3F0000}"/>
    <cellStyle name="Normal 2 71 7 3" xfId="16352" xr:uid="{00000000-0005-0000-0000-0000CF3F0000}"/>
    <cellStyle name="Normal 2 71 8" xfId="16353" xr:uid="{00000000-0005-0000-0000-0000D03F0000}"/>
    <cellStyle name="Normal 2 71 8 2" xfId="16354" xr:uid="{00000000-0005-0000-0000-0000D13F0000}"/>
    <cellStyle name="Normal 2 71 8 3" xfId="16355" xr:uid="{00000000-0005-0000-0000-0000D23F0000}"/>
    <cellStyle name="Normal 2 71 9" xfId="16356" xr:uid="{00000000-0005-0000-0000-0000D33F0000}"/>
    <cellStyle name="Normal 2 71 9 2" xfId="16357" xr:uid="{00000000-0005-0000-0000-0000D43F0000}"/>
    <cellStyle name="Normal 2 71 9 3" xfId="16358" xr:uid="{00000000-0005-0000-0000-0000D53F0000}"/>
    <cellStyle name="Normal 2 72" xfId="16359" xr:uid="{00000000-0005-0000-0000-0000D63F0000}"/>
    <cellStyle name="Normal 2 72 10" xfId="16360" xr:uid="{00000000-0005-0000-0000-0000D73F0000}"/>
    <cellStyle name="Normal 2 72 10 2" xfId="16361" xr:uid="{00000000-0005-0000-0000-0000D83F0000}"/>
    <cellStyle name="Normal 2 72 10 3" xfId="16362" xr:uid="{00000000-0005-0000-0000-0000D93F0000}"/>
    <cellStyle name="Normal 2 72 11" xfId="16363" xr:uid="{00000000-0005-0000-0000-0000DA3F0000}"/>
    <cellStyle name="Normal 2 72 11 2" xfId="16364" xr:uid="{00000000-0005-0000-0000-0000DB3F0000}"/>
    <cellStyle name="Normal 2 72 11 3" xfId="16365" xr:uid="{00000000-0005-0000-0000-0000DC3F0000}"/>
    <cellStyle name="Normal 2 72 12" xfId="16366" xr:uid="{00000000-0005-0000-0000-0000DD3F0000}"/>
    <cellStyle name="Normal 2 72 12 2" xfId="16367" xr:uid="{00000000-0005-0000-0000-0000DE3F0000}"/>
    <cellStyle name="Normal 2 72 12 3" xfId="16368" xr:uid="{00000000-0005-0000-0000-0000DF3F0000}"/>
    <cellStyle name="Normal 2 72 13" xfId="16369" xr:uid="{00000000-0005-0000-0000-0000E03F0000}"/>
    <cellStyle name="Normal 2 72 13 2" xfId="16370" xr:uid="{00000000-0005-0000-0000-0000E13F0000}"/>
    <cellStyle name="Normal 2 72 13 3" xfId="16371" xr:uid="{00000000-0005-0000-0000-0000E23F0000}"/>
    <cellStyle name="Normal 2 72 14" xfId="16372" xr:uid="{00000000-0005-0000-0000-0000E33F0000}"/>
    <cellStyle name="Normal 2 72 14 2" xfId="16373" xr:uid="{00000000-0005-0000-0000-0000E43F0000}"/>
    <cellStyle name="Normal 2 72 14 3" xfId="16374" xr:uid="{00000000-0005-0000-0000-0000E53F0000}"/>
    <cellStyle name="Normal 2 72 15" xfId="16375" xr:uid="{00000000-0005-0000-0000-0000E63F0000}"/>
    <cellStyle name="Normal 2 72 16" xfId="16376" xr:uid="{00000000-0005-0000-0000-0000E73F0000}"/>
    <cellStyle name="Normal 2 72 2" xfId="16377" xr:uid="{00000000-0005-0000-0000-0000E83F0000}"/>
    <cellStyle name="Normal 2 72 2 2" xfId="16378" xr:uid="{00000000-0005-0000-0000-0000E93F0000}"/>
    <cellStyle name="Normal 2 72 2 3" xfId="16379" xr:uid="{00000000-0005-0000-0000-0000EA3F0000}"/>
    <cellStyle name="Normal 2 72 3" xfId="16380" xr:uid="{00000000-0005-0000-0000-0000EB3F0000}"/>
    <cellStyle name="Normal 2 72 3 2" xfId="16381" xr:uid="{00000000-0005-0000-0000-0000EC3F0000}"/>
    <cellStyle name="Normal 2 72 3 3" xfId="16382" xr:uid="{00000000-0005-0000-0000-0000ED3F0000}"/>
    <cellStyle name="Normal 2 72 4" xfId="16383" xr:uid="{00000000-0005-0000-0000-0000EE3F0000}"/>
    <cellStyle name="Normal 2 72 4 2" xfId="16384" xr:uid="{00000000-0005-0000-0000-0000EF3F0000}"/>
    <cellStyle name="Normal 2 72 4 3" xfId="16385" xr:uid="{00000000-0005-0000-0000-0000F03F0000}"/>
    <cellStyle name="Normal 2 72 5" xfId="16386" xr:uid="{00000000-0005-0000-0000-0000F13F0000}"/>
    <cellStyle name="Normal 2 72 5 2" xfId="16387" xr:uid="{00000000-0005-0000-0000-0000F23F0000}"/>
    <cellStyle name="Normal 2 72 5 3" xfId="16388" xr:uid="{00000000-0005-0000-0000-0000F33F0000}"/>
    <cellStyle name="Normal 2 72 6" xfId="16389" xr:uid="{00000000-0005-0000-0000-0000F43F0000}"/>
    <cellStyle name="Normal 2 72 6 2" xfId="16390" xr:uid="{00000000-0005-0000-0000-0000F53F0000}"/>
    <cellStyle name="Normal 2 72 6 3" xfId="16391" xr:uid="{00000000-0005-0000-0000-0000F63F0000}"/>
    <cellStyle name="Normal 2 72 7" xfId="16392" xr:uid="{00000000-0005-0000-0000-0000F73F0000}"/>
    <cellStyle name="Normal 2 72 7 2" xfId="16393" xr:uid="{00000000-0005-0000-0000-0000F83F0000}"/>
    <cellStyle name="Normal 2 72 7 3" xfId="16394" xr:uid="{00000000-0005-0000-0000-0000F93F0000}"/>
    <cellStyle name="Normal 2 72 8" xfId="16395" xr:uid="{00000000-0005-0000-0000-0000FA3F0000}"/>
    <cellStyle name="Normal 2 72 8 2" xfId="16396" xr:uid="{00000000-0005-0000-0000-0000FB3F0000}"/>
    <cellStyle name="Normal 2 72 8 3" xfId="16397" xr:uid="{00000000-0005-0000-0000-0000FC3F0000}"/>
    <cellStyle name="Normal 2 72 9" xfId="16398" xr:uid="{00000000-0005-0000-0000-0000FD3F0000}"/>
    <cellStyle name="Normal 2 72 9 2" xfId="16399" xr:uid="{00000000-0005-0000-0000-0000FE3F0000}"/>
    <cellStyle name="Normal 2 72 9 3" xfId="16400" xr:uid="{00000000-0005-0000-0000-0000FF3F0000}"/>
    <cellStyle name="Normal 2 73" xfId="16401" xr:uid="{00000000-0005-0000-0000-000000400000}"/>
    <cellStyle name="Normal 2 73 10" xfId="16402" xr:uid="{00000000-0005-0000-0000-000001400000}"/>
    <cellStyle name="Normal 2 73 10 2" xfId="16403" xr:uid="{00000000-0005-0000-0000-000002400000}"/>
    <cellStyle name="Normal 2 73 10 3" xfId="16404" xr:uid="{00000000-0005-0000-0000-000003400000}"/>
    <cellStyle name="Normal 2 73 11" xfId="16405" xr:uid="{00000000-0005-0000-0000-000004400000}"/>
    <cellStyle name="Normal 2 73 11 2" xfId="16406" xr:uid="{00000000-0005-0000-0000-000005400000}"/>
    <cellStyle name="Normal 2 73 11 3" xfId="16407" xr:uid="{00000000-0005-0000-0000-000006400000}"/>
    <cellStyle name="Normal 2 73 12" xfId="16408" xr:uid="{00000000-0005-0000-0000-000007400000}"/>
    <cellStyle name="Normal 2 73 12 2" xfId="16409" xr:uid="{00000000-0005-0000-0000-000008400000}"/>
    <cellStyle name="Normal 2 73 12 3" xfId="16410" xr:uid="{00000000-0005-0000-0000-000009400000}"/>
    <cellStyle name="Normal 2 73 13" xfId="16411" xr:uid="{00000000-0005-0000-0000-00000A400000}"/>
    <cellStyle name="Normal 2 73 13 2" xfId="16412" xr:uid="{00000000-0005-0000-0000-00000B400000}"/>
    <cellStyle name="Normal 2 73 13 3" xfId="16413" xr:uid="{00000000-0005-0000-0000-00000C400000}"/>
    <cellStyle name="Normal 2 73 14" xfId="16414" xr:uid="{00000000-0005-0000-0000-00000D400000}"/>
    <cellStyle name="Normal 2 73 14 2" xfId="16415" xr:uid="{00000000-0005-0000-0000-00000E400000}"/>
    <cellStyle name="Normal 2 73 14 3" xfId="16416" xr:uid="{00000000-0005-0000-0000-00000F400000}"/>
    <cellStyle name="Normal 2 73 15" xfId="16417" xr:uid="{00000000-0005-0000-0000-000010400000}"/>
    <cellStyle name="Normal 2 73 16" xfId="16418" xr:uid="{00000000-0005-0000-0000-000011400000}"/>
    <cellStyle name="Normal 2 73 2" xfId="16419" xr:uid="{00000000-0005-0000-0000-000012400000}"/>
    <cellStyle name="Normal 2 73 2 2" xfId="16420" xr:uid="{00000000-0005-0000-0000-000013400000}"/>
    <cellStyle name="Normal 2 73 2 3" xfId="16421" xr:uid="{00000000-0005-0000-0000-000014400000}"/>
    <cellStyle name="Normal 2 73 3" xfId="16422" xr:uid="{00000000-0005-0000-0000-000015400000}"/>
    <cellStyle name="Normal 2 73 3 2" xfId="16423" xr:uid="{00000000-0005-0000-0000-000016400000}"/>
    <cellStyle name="Normal 2 73 3 3" xfId="16424" xr:uid="{00000000-0005-0000-0000-000017400000}"/>
    <cellStyle name="Normal 2 73 4" xfId="16425" xr:uid="{00000000-0005-0000-0000-000018400000}"/>
    <cellStyle name="Normal 2 73 4 2" xfId="16426" xr:uid="{00000000-0005-0000-0000-000019400000}"/>
    <cellStyle name="Normal 2 73 4 3" xfId="16427" xr:uid="{00000000-0005-0000-0000-00001A400000}"/>
    <cellStyle name="Normal 2 73 5" xfId="16428" xr:uid="{00000000-0005-0000-0000-00001B400000}"/>
    <cellStyle name="Normal 2 73 5 2" xfId="16429" xr:uid="{00000000-0005-0000-0000-00001C400000}"/>
    <cellStyle name="Normal 2 73 5 3" xfId="16430" xr:uid="{00000000-0005-0000-0000-00001D400000}"/>
    <cellStyle name="Normal 2 73 6" xfId="16431" xr:uid="{00000000-0005-0000-0000-00001E400000}"/>
    <cellStyle name="Normal 2 73 6 2" xfId="16432" xr:uid="{00000000-0005-0000-0000-00001F400000}"/>
    <cellStyle name="Normal 2 73 6 3" xfId="16433" xr:uid="{00000000-0005-0000-0000-000020400000}"/>
    <cellStyle name="Normal 2 73 7" xfId="16434" xr:uid="{00000000-0005-0000-0000-000021400000}"/>
    <cellStyle name="Normal 2 73 7 2" xfId="16435" xr:uid="{00000000-0005-0000-0000-000022400000}"/>
    <cellStyle name="Normal 2 73 7 3" xfId="16436" xr:uid="{00000000-0005-0000-0000-000023400000}"/>
    <cellStyle name="Normal 2 73 8" xfId="16437" xr:uid="{00000000-0005-0000-0000-000024400000}"/>
    <cellStyle name="Normal 2 73 8 2" xfId="16438" xr:uid="{00000000-0005-0000-0000-000025400000}"/>
    <cellStyle name="Normal 2 73 8 3" xfId="16439" xr:uid="{00000000-0005-0000-0000-000026400000}"/>
    <cellStyle name="Normal 2 73 9" xfId="16440" xr:uid="{00000000-0005-0000-0000-000027400000}"/>
    <cellStyle name="Normal 2 73 9 2" xfId="16441" xr:uid="{00000000-0005-0000-0000-000028400000}"/>
    <cellStyle name="Normal 2 73 9 3" xfId="16442" xr:uid="{00000000-0005-0000-0000-000029400000}"/>
    <cellStyle name="Normal 2 74" xfId="16443" xr:uid="{00000000-0005-0000-0000-00002A400000}"/>
    <cellStyle name="Normal 2 74 10" xfId="16444" xr:uid="{00000000-0005-0000-0000-00002B400000}"/>
    <cellStyle name="Normal 2 74 10 2" xfId="16445" xr:uid="{00000000-0005-0000-0000-00002C400000}"/>
    <cellStyle name="Normal 2 74 10 3" xfId="16446" xr:uid="{00000000-0005-0000-0000-00002D400000}"/>
    <cellStyle name="Normal 2 74 11" xfId="16447" xr:uid="{00000000-0005-0000-0000-00002E400000}"/>
    <cellStyle name="Normal 2 74 11 2" xfId="16448" xr:uid="{00000000-0005-0000-0000-00002F400000}"/>
    <cellStyle name="Normal 2 74 11 3" xfId="16449" xr:uid="{00000000-0005-0000-0000-000030400000}"/>
    <cellStyle name="Normal 2 74 12" xfId="16450" xr:uid="{00000000-0005-0000-0000-000031400000}"/>
    <cellStyle name="Normal 2 74 12 2" xfId="16451" xr:uid="{00000000-0005-0000-0000-000032400000}"/>
    <cellStyle name="Normal 2 74 12 3" xfId="16452" xr:uid="{00000000-0005-0000-0000-000033400000}"/>
    <cellStyle name="Normal 2 74 13" xfId="16453" xr:uid="{00000000-0005-0000-0000-000034400000}"/>
    <cellStyle name="Normal 2 74 13 2" xfId="16454" xr:uid="{00000000-0005-0000-0000-000035400000}"/>
    <cellStyle name="Normal 2 74 13 3" xfId="16455" xr:uid="{00000000-0005-0000-0000-000036400000}"/>
    <cellStyle name="Normal 2 74 14" xfId="16456" xr:uid="{00000000-0005-0000-0000-000037400000}"/>
    <cellStyle name="Normal 2 74 14 2" xfId="16457" xr:uid="{00000000-0005-0000-0000-000038400000}"/>
    <cellStyle name="Normal 2 74 14 3" xfId="16458" xr:uid="{00000000-0005-0000-0000-000039400000}"/>
    <cellStyle name="Normal 2 74 15" xfId="16459" xr:uid="{00000000-0005-0000-0000-00003A400000}"/>
    <cellStyle name="Normal 2 74 16" xfId="16460" xr:uid="{00000000-0005-0000-0000-00003B400000}"/>
    <cellStyle name="Normal 2 74 2" xfId="16461" xr:uid="{00000000-0005-0000-0000-00003C400000}"/>
    <cellStyle name="Normal 2 74 2 2" xfId="16462" xr:uid="{00000000-0005-0000-0000-00003D400000}"/>
    <cellStyle name="Normal 2 74 2 3" xfId="16463" xr:uid="{00000000-0005-0000-0000-00003E400000}"/>
    <cellStyle name="Normal 2 74 3" xfId="16464" xr:uid="{00000000-0005-0000-0000-00003F400000}"/>
    <cellStyle name="Normal 2 74 3 2" xfId="16465" xr:uid="{00000000-0005-0000-0000-000040400000}"/>
    <cellStyle name="Normal 2 74 3 3" xfId="16466" xr:uid="{00000000-0005-0000-0000-000041400000}"/>
    <cellStyle name="Normal 2 74 4" xfId="16467" xr:uid="{00000000-0005-0000-0000-000042400000}"/>
    <cellStyle name="Normal 2 74 4 2" xfId="16468" xr:uid="{00000000-0005-0000-0000-000043400000}"/>
    <cellStyle name="Normal 2 74 4 3" xfId="16469" xr:uid="{00000000-0005-0000-0000-000044400000}"/>
    <cellStyle name="Normal 2 74 5" xfId="16470" xr:uid="{00000000-0005-0000-0000-000045400000}"/>
    <cellStyle name="Normal 2 74 5 2" xfId="16471" xr:uid="{00000000-0005-0000-0000-000046400000}"/>
    <cellStyle name="Normal 2 74 5 3" xfId="16472" xr:uid="{00000000-0005-0000-0000-000047400000}"/>
    <cellStyle name="Normal 2 74 6" xfId="16473" xr:uid="{00000000-0005-0000-0000-000048400000}"/>
    <cellStyle name="Normal 2 74 6 2" xfId="16474" xr:uid="{00000000-0005-0000-0000-000049400000}"/>
    <cellStyle name="Normal 2 74 6 3" xfId="16475" xr:uid="{00000000-0005-0000-0000-00004A400000}"/>
    <cellStyle name="Normal 2 74 7" xfId="16476" xr:uid="{00000000-0005-0000-0000-00004B400000}"/>
    <cellStyle name="Normal 2 74 7 2" xfId="16477" xr:uid="{00000000-0005-0000-0000-00004C400000}"/>
    <cellStyle name="Normal 2 74 7 3" xfId="16478" xr:uid="{00000000-0005-0000-0000-00004D400000}"/>
    <cellStyle name="Normal 2 74 8" xfId="16479" xr:uid="{00000000-0005-0000-0000-00004E400000}"/>
    <cellStyle name="Normal 2 74 8 2" xfId="16480" xr:uid="{00000000-0005-0000-0000-00004F400000}"/>
    <cellStyle name="Normal 2 74 8 3" xfId="16481" xr:uid="{00000000-0005-0000-0000-000050400000}"/>
    <cellStyle name="Normal 2 74 9" xfId="16482" xr:uid="{00000000-0005-0000-0000-000051400000}"/>
    <cellStyle name="Normal 2 74 9 2" xfId="16483" xr:uid="{00000000-0005-0000-0000-000052400000}"/>
    <cellStyle name="Normal 2 74 9 3" xfId="16484" xr:uid="{00000000-0005-0000-0000-000053400000}"/>
    <cellStyle name="Normal 2 75" xfId="16485" xr:uid="{00000000-0005-0000-0000-000054400000}"/>
    <cellStyle name="Normal 2 75 10" xfId="16486" xr:uid="{00000000-0005-0000-0000-000055400000}"/>
    <cellStyle name="Normal 2 75 10 2" xfId="16487" xr:uid="{00000000-0005-0000-0000-000056400000}"/>
    <cellStyle name="Normal 2 75 10 3" xfId="16488" xr:uid="{00000000-0005-0000-0000-000057400000}"/>
    <cellStyle name="Normal 2 75 11" xfId="16489" xr:uid="{00000000-0005-0000-0000-000058400000}"/>
    <cellStyle name="Normal 2 75 11 2" xfId="16490" xr:uid="{00000000-0005-0000-0000-000059400000}"/>
    <cellStyle name="Normal 2 75 11 3" xfId="16491" xr:uid="{00000000-0005-0000-0000-00005A400000}"/>
    <cellStyle name="Normal 2 75 12" xfId="16492" xr:uid="{00000000-0005-0000-0000-00005B400000}"/>
    <cellStyle name="Normal 2 75 12 2" xfId="16493" xr:uid="{00000000-0005-0000-0000-00005C400000}"/>
    <cellStyle name="Normal 2 75 12 3" xfId="16494" xr:uid="{00000000-0005-0000-0000-00005D400000}"/>
    <cellStyle name="Normal 2 75 13" xfId="16495" xr:uid="{00000000-0005-0000-0000-00005E400000}"/>
    <cellStyle name="Normal 2 75 13 2" xfId="16496" xr:uid="{00000000-0005-0000-0000-00005F400000}"/>
    <cellStyle name="Normal 2 75 13 3" xfId="16497" xr:uid="{00000000-0005-0000-0000-000060400000}"/>
    <cellStyle name="Normal 2 75 14" xfId="16498" xr:uid="{00000000-0005-0000-0000-000061400000}"/>
    <cellStyle name="Normal 2 75 14 2" xfId="16499" xr:uid="{00000000-0005-0000-0000-000062400000}"/>
    <cellStyle name="Normal 2 75 14 3" xfId="16500" xr:uid="{00000000-0005-0000-0000-000063400000}"/>
    <cellStyle name="Normal 2 75 15" xfId="16501" xr:uid="{00000000-0005-0000-0000-000064400000}"/>
    <cellStyle name="Normal 2 75 16" xfId="16502" xr:uid="{00000000-0005-0000-0000-000065400000}"/>
    <cellStyle name="Normal 2 75 2" xfId="16503" xr:uid="{00000000-0005-0000-0000-000066400000}"/>
    <cellStyle name="Normal 2 75 2 2" xfId="16504" xr:uid="{00000000-0005-0000-0000-000067400000}"/>
    <cellStyle name="Normal 2 75 2 3" xfId="16505" xr:uid="{00000000-0005-0000-0000-000068400000}"/>
    <cellStyle name="Normal 2 75 3" xfId="16506" xr:uid="{00000000-0005-0000-0000-000069400000}"/>
    <cellStyle name="Normal 2 75 3 2" xfId="16507" xr:uid="{00000000-0005-0000-0000-00006A400000}"/>
    <cellStyle name="Normal 2 75 3 3" xfId="16508" xr:uid="{00000000-0005-0000-0000-00006B400000}"/>
    <cellStyle name="Normal 2 75 4" xfId="16509" xr:uid="{00000000-0005-0000-0000-00006C400000}"/>
    <cellStyle name="Normal 2 75 4 2" xfId="16510" xr:uid="{00000000-0005-0000-0000-00006D400000}"/>
    <cellStyle name="Normal 2 75 4 3" xfId="16511" xr:uid="{00000000-0005-0000-0000-00006E400000}"/>
    <cellStyle name="Normal 2 75 5" xfId="16512" xr:uid="{00000000-0005-0000-0000-00006F400000}"/>
    <cellStyle name="Normal 2 75 5 2" xfId="16513" xr:uid="{00000000-0005-0000-0000-000070400000}"/>
    <cellStyle name="Normal 2 75 5 3" xfId="16514" xr:uid="{00000000-0005-0000-0000-000071400000}"/>
    <cellStyle name="Normal 2 75 6" xfId="16515" xr:uid="{00000000-0005-0000-0000-000072400000}"/>
    <cellStyle name="Normal 2 75 6 2" xfId="16516" xr:uid="{00000000-0005-0000-0000-000073400000}"/>
    <cellStyle name="Normal 2 75 6 3" xfId="16517" xr:uid="{00000000-0005-0000-0000-000074400000}"/>
    <cellStyle name="Normal 2 75 7" xfId="16518" xr:uid="{00000000-0005-0000-0000-000075400000}"/>
    <cellStyle name="Normal 2 75 7 2" xfId="16519" xr:uid="{00000000-0005-0000-0000-000076400000}"/>
    <cellStyle name="Normal 2 75 7 3" xfId="16520" xr:uid="{00000000-0005-0000-0000-000077400000}"/>
    <cellStyle name="Normal 2 75 8" xfId="16521" xr:uid="{00000000-0005-0000-0000-000078400000}"/>
    <cellStyle name="Normal 2 75 8 2" xfId="16522" xr:uid="{00000000-0005-0000-0000-000079400000}"/>
    <cellStyle name="Normal 2 75 8 3" xfId="16523" xr:uid="{00000000-0005-0000-0000-00007A400000}"/>
    <cellStyle name="Normal 2 75 9" xfId="16524" xr:uid="{00000000-0005-0000-0000-00007B400000}"/>
    <cellStyle name="Normal 2 75 9 2" xfId="16525" xr:uid="{00000000-0005-0000-0000-00007C400000}"/>
    <cellStyle name="Normal 2 75 9 3" xfId="16526" xr:uid="{00000000-0005-0000-0000-00007D400000}"/>
    <cellStyle name="Normal 2 76" xfId="16527" xr:uid="{00000000-0005-0000-0000-00007E400000}"/>
    <cellStyle name="Normal 2 76 10" xfId="16528" xr:uid="{00000000-0005-0000-0000-00007F400000}"/>
    <cellStyle name="Normal 2 76 10 2" xfId="16529" xr:uid="{00000000-0005-0000-0000-000080400000}"/>
    <cellStyle name="Normal 2 76 10 3" xfId="16530" xr:uid="{00000000-0005-0000-0000-000081400000}"/>
    <cellStyle name="Normal 2 76 11" xfId="16531" xr:uid="{00000000-0005-0000-0000-000082400000}"/>
    <cellStyle name="Normal 2 76 11 2" xfId="16532" xr:uid="{00000000-0005-0000-0000-000083400000}"/>
    <cellStyle name="Normal 2 76 11 3" xfId="16533" xr:uid="{00000000-0005-0000-0000-000084400000}"/>
    <cellStyle name="Normal 2 76 12" xfId="16534" xr:uid="{00000000-0005-0000-0000-000085400000}"/>
    <cellStyle name="Normal 2 76 12 2" xfId="16535" xr:uid="{00000000-0005-0000-0000-000086400000}"/>
    <cellStyle name="Normal 2 76 12 3" xfId="16536" xr:uid="{00000000-0005-0000-0000-000087400000}"/>
    <cellStyle name="Normal 2 76 13" xfId="16537" xr:uid="{00000000-0005-0000-0000-000088400000}"/>
    <cellStyle name="Normal 2 76 13 2" xfId="16538" xr:uid="{00000000-0005-0000-0000-000089400000}"/>
    <cellStyle name="Normal 2 76 13 3" xfId="16539" xr:uid="{00000000-0005-0000-0000-00008A400000}"/>
    <cellStyle name="Normal 2 76 14" xfId="16540" xr:uid="{00000000-0005-0000-0000-00008B400000}"/>
    <cellStyle name="Normal 2 76 14 2" xfId="16541" xr:uid="{00000000-0005-0000-0000-00008C400000}"/>
    <cellStyle name="Normal 2 76 14 3" xfId="16542" xr:uid="{00000000-0005-0000-0000-00008D400000}"/>
    <cellStyle name="Normal 2 76 15" xfId="16543" xr:uid="{00000000-0005-0000-0000-00008E400000}"/>
    <cellStyle name="Normal 2 76 16" xfId="16544" xr:uid="{00000000-0005-0000-0000-00008F400000}"/>
    <cellStyle name="Normal 2 76 2" xfId="16545" xr:uid="{00000000-0005-0000-0000-000090400000}"/>
    <cellStyle name="Normal 2 76 2 2" xfId="16546" xr:uid="{00000000-0005-0000-0000-000091400000}"/>
    <cellStyle name="Normal 2 76 2 3" xfId="16547" xr:uid="{00000000-0005-0000-0000-000092400000}"/>
    <cellStyle name="Normal 2 76 3" xfId="16548" xr:uid="{00000000-0005-0000-0000-000093400000}"/>
    <cellStyle name="Normal 2 76 3 2" xfId="16549" xr:uid="{00000000-0005-0000-0000-000094400000}"/>
    <cellStyle name="Normal 2 76 3 3" xfId="16550" xr:uid="{00000000-0005-0000-0000-000095400000}"/>
    <cellStyle name="Normal 2 76 4" xfId="16551" xr:uid="{00000000-0005-0000-0000-000096400000}"/>
    <cellStyle name="Normal 2 76 4 2" xfId="16552" xr:uid="{00000000-0005-0000-0000-000097400000}"/>
    <cellStyle name="Normal 2 76 4 3" xfId="16553" xr:uid="{00000000-0005-0000-0000-000098400000}"/>
    <cellStyle name="Normal 2 76 5" xfId="16554" xr:uid="{00000000-0005-0000-0000-000099400000}"/>
    <cellStyle name="Normal 2 76 5 2" xfId="16555" xr:uid="{00000000-0005-0000-0000-00009A400000}"/>
    <cellStyle name="Normal 2 76 5 3" xfId="16556" xr:uid="{00000000-0005-0000-0000-00009B400000}"/>
    <cellStyle name="Normal 2 76 6" xfId="16557" xr:uid="{00000000-0005-0000-0000-00009C400000}"/>
    <cellStyle name="Normal 2 76 6 2" xfId="16558" xr:uid="{00000000-0005-0000-0000-00009D400000}"/>
    <cellStyle name="Normal 2 76 6 3" xfId="16559" xr:uid="{00000000-0005-0000-0000-00009E400000}"/>
    <cellStyle name="Normal 2 76 7" xfId="16560" xr:uid="{00000000-0005-0000-0000-00009F400000}"/>
    <cellStyle name="Normal 2 76 7 2" xfId="16561" xr:uid="{00000000-0005-0000-0000-0000A0400000}"/>
    <cellStyle name="Normal 2 76 7 3" xfId="16562" xr:uid="{00000000-0005-0000-0000-0000A1400000}"/>
    <cellStyle name="Normal 2 76 8" xfId="16563" xr:uid="{00000000-0005-0000-0000-0000A2400000}"/>
    <cellStyle name="Normal 2 76 8 2" xfId="16564" xr:uid="{00000000-0005-0000-0000-0000A3400000}"/>
    <cellStyle name="Normal 2 76 8 3" xfId="16565" xr:uid="{00000000-0005-0000-0000-0000A4400000}"/>
    <cellStyle name="Normal 2 76 9" xfId="16566" xr:uid="{00000000-0005-0000-0000-0000A5400000}"/>
    <cellStyle name="Normal 2 76 9 2" xfId="16567" xr:uid="{00000000-0005-0000-0000-0000A6400000}"/>
    <cellStyle name="Normal 2 76 9 3" xfId="16568" xr:uid="{00000000-0005-0000-0000-0000A7400000}"/>
    <cellStyle name="Normal 2 77" xfId="16569" xr:uid="{00000000-0005-0000-0000-0000A8400000}"/>
    <cellStyle name="Normal 2 77 10" xfId="16570" xr:uid="{00000000-0005-0000-0000-0000A9400000}"/>
    <cellStyle name="Normal 2 77 10 2" xfId="16571" xr:uid="{00000000-0005-0000-0000-0000AA400000}"/>
    <cellStyle name="Normal 2 77 10 3" xfId="16572" xr:uid="{00000000-0005-0000-0000-0000AB400000}"/>
    <cellStyle name="Normal 2 77 11" xfId="16573" xr:uid="{00000000-0005-0000-0000-0000AC400000}"/>
    <cellStyle name="Normal 2 77 11 2" xfId="16574" xr:uid="{00000000-0005-0000-0000-0000AD400000}"/>
    <cellStyle name="Normal 2 77 11 3" xfId="16575" xr:uid="{00000000-0005-0000-0000-0000AE400000}"/>
    <cellStyle name="Normal 2 77 12" xfId="16576" xr:uid="{00000000-0005-0000-0000-0000AF400000}"/>
    <cellStyle name="Normal 2 77 12 2" xfId="16577" xr:uid="{00000000-0005-0000-0000-0000B0400000}"/>
    <cellStyle name="Normal 2 77 12 3" xfId="16578" xr:uid="{00000000-0005-0000-0000-0000B1400000}"/>
    <cellStyle name="Normal 2 77 13" xfId="16579" xr:uid="{00000000-0005-0000-0000-0000B2400000}"/>
    <cellStyle name="Normal 2 77 13 2" xfId="16580" xr:uid="{00000000-0005-0000-0000-0000B3400000}"/>
    <cellStyle name="Normal 2 77 13 3" xfId="16581" xr:uid="{00000000-0005-0000-0000-0000B4400000}"/>
    <cellStyle name="Normal 2 77 14" xfId="16582" xr:uid="{00000000-0005-0000-0000-0000B5400000}"/>
    <cellStyle name="Normal 2 77 14 2" xfId="16583" xr:uid="{00000000-0005-0000-0000-0000B6400000}"/>
    <cellStyle name="Normal 2 77 14 3" xfId="16584" xr:uid="{00000000-0005-0000-0000-0000B7400000}"/>
    <cellStyle name="Normal 2 77 15" xfId="16585" xr:uid="{00000000-0005-0000-0000-0000B8400000}"/>
    <cellStyle name="Normal 2 77 16" xfId="16586" xr:uid="{00000000-0005-0000-0000-0000B9400000}"/>
    <cellStyle name="Normal 2 77 2" xfId="16587" xr:uid="{00000000-0005-0000-0000-0000BA400000}"/>
    <cellStyle name="Normal 2 77 2 2" xfId="16588" xr:uid="{00000000-0005-0000-0000-0000BB400000}"/>
    <cellStyle name="Normal 2 77 2 3" xfId="16589" xr:uid="{00000000-0005-0000-0000-0000BC400000}"/>
    <cellStyle name="Normal 2 77 3" xfId="16590" xr:uid="{00000000-0005-0000-0000-0000BD400000}"/>
    <cellStyle name="Normal 2 77 3 2" xfId="16591" xr:uid="{00000000-0005-0000-0000-0000BE400000}"/>
    <cellStyle name="Normal 2 77 3 3" xfId="16592" xr:uid="{00000000-0005-0000-0000-0000BF400000}"/>
    <cellStyle name="Normal 2 77 4" xfId="16593" xr:uid="{00000000-0005-0000-0000-0000C0400000}"/>
    <cellStyle name="Normal 2 77 4 2" xfId="16594" xr:uid="{00000000-0005-0000-0000-0000C1400000}"/>
    <cellStyle name="Normal 2 77 4 3" xfId="16595" xr:uid="{00000000-0005-0000-0000-0000C2400000}"/>
    <cellStyle name="Normal 2 77 5" xfId="16596" xr:uid="{00000000-0005-0000-0000-0000C3400000}"/>
    <cellStyle name="Normal 2 77 5 2" xfId="16597" xr:uid="{00000000-0005-0000-0000-0000C4400000}"/>
    <cellStyle name="Normal 2 77 5 3" xfId="16598" xr:uid="{00000000-0005-0000-0000-0000C5400000}"/>
    <cellStyle name="Normal 2 77 6" xfId="16599" xr:uid="{00000000-0005-0000-0000-0000C6400000}"/>
    <cellStyle name="Normal 2 77 6 2" xfId="16600" xr:uid="{00000000-0005-0000-0000-0000C7400000}"/>
    <cellStyle name="Normal 2 77 6 3" xfId="16601" xr:uid="{00000000-0005-0000-0000-0000C8400000}"/>
    <cellStyle name="Normal 2 77 7" xfId="16602" xr:uid="{00000000-0005-0000-0000-0000C9400000}"/>
    <cellStyle name="Normal 2 77 7 2" xfId="16603" xr:uid="{00000000-0005-0000-0000-0000CA400000}"/>
    <cellStyle name="Normal 2 77 7 3" xfId="16604" xr:uid="{00000000-0005-0000-0000-0000CB400000}"/>
    <cellStyle name="Normal 2 77 8" xfId="16605" xr:uid="{00000000-0005-0000-0000-0000CC400000}"/>
    <cellStyle name="Normal 2 77 8 2" xfId="16606" xr:uid="{00000000-0005-0000-0000-0000CD400000}"/>
    <cellStyle name="Normal 2 77 8 3" xfId="16607" xr:uid="{00000000-0005-0000-0000-0000CE400000}"/>
    <cellStyle name="Normal 2 77 9" xfId="16608" xr:uid="{00000000-0005-0000-0000-0000CF400000}"/>
    <cellStyle name="Normal 2 77 9 2" xfId="16609" xr:uid="{00000000-0005-0000-0000-0000D0400000}"/>
    <cellStyle name="Normal 2 77 9 3" xfId="16610" xr:uid="{00000000-0005-0000-0000-0000D1400000}"/>
    <cellStyle name="Normal 2 78" xfId="16611" xr:uid="{00000000-0005-0000-0000-0000D2400000}"/>
    <cellStyle name="Normal 2 78 10" xfId="16612" xr:uid="{00000000-0005-0000-0000-0000D3400000}"/>
    <cellStyle name="Normal 2 78 10 2" xfId="16613" xr:uid="{00000000-0005-0000-0000-0000D4400000}"/>
    <cellStyle name="Normal 2 78 10 3" xfId="16614" xr:uid="{00000000-0005-0000-0000-0000D5400000}"/>
    <cellStyle name="Normal 2 78 11" xfId="16615" xr:uid="{00000000-0005-0000-0000-0000D6400000}"/>
    <cellStyle name="Normal 2 78 11 2" xfId="16616" xr:uid="{00000000-0005-0000-0000-0000D7400000}"/>
    <cellStyle name="Normal 2 78 11 3" xfId="16617" xr:uid="{00000000-0005-0000-0000-0000D8400000}"/>
    <cellStyle name="Normal 2 78 12" xfId="16618" xr:uid="{00000000-0005-0000-0000-0000D9400000}"/>
    <cellStyle name="Normal 2 78 12 2" xfId="16619" xr:uid="{00000000-0005-0000-0000-0000DA400000}"/>
    <cellStyle name="Normal 2 78 12 3" xfId="16620" xr:uid="{00000000-0005-0000-0000-0000DB400000}"/>
    <cellStyle name="Normal 2 78 13" xfId="16621" xr:uid="{00000000-0005-0000-0000-0000DC400000}"/>
    <cellStyle name="Normal 2 78 13 2" xfId="16622" xr:uid="{00000000-0005-0000-0000-0000DD400000}"/>
    <cellStyle name="Normal 2 78 13 3" xfId="16623" xr:uid="{00000000-0005-0000-0000-0000DE400000}"/>
    <cellStyle name="Normal 2 78 14" xfId="16624" xr:uid="{00000000-0005-0000-0000-0000DF400000}"/>
    <cellStyle name="Normal 2 78 14 2" xfId="16625" xr:uid="{00000000-0005-0000-0000-0000E0400000}"/>
    <cellStyle name="Normal 2 78 14 3" xfId="16626" xr:uid="{00000000-0005-0000-0000-0000E1400000}"/>
    <cellStyle name="Normal 2 78 15" xfId="16627" xr:uid="{00000000-0005-0000-0000-0000E2400000}"/>
    <cellStyle name="Normal 2 78 16" xfId="16628" xr:uid="{00000000-0005-0000-0000-0000E3400000}"/>
    <cellStyle name="Normal 2 78 2" xfId="16629" xr:uid="{00000000-0005-0000-0000-0000E4400000}"/>
    <cellStyle name="Normal 2 78 2 2" xfId="16630" xr:uid="{00000000-0005-0000-0000-0000E5400000}"/>
    <cellStyle name="Normal 2 78 2 3" xfId="16631" xr:uid="{00000000-0005-0000-0000-0000E6400000}"/>
    <cellStyle name="Normal 2 78 3" xfId="16632" xr:uid="{00000000-0005-0000-0000-0000E7400000}"/>
    <cellStyle name="Normal 2 78 3 2" xfId="16633" xr:uid="{00000000-0005-0000-0000-0000E8400000}"/>
    <cellStyle name="Normal 2 78 3 3" xfId="16634" xr:uid="{00000000-0005-0000-0000-0000E9400000}"/>
    <cellStyle name="Normal 2 78 4" xfId="16635" xr:uid="{00000000-0005-0000-0000-0000EA400000}"/>
    <cellStyle name="Normal 2 78 4 2" xfId="16636" xr:uid="{00000000-0005-0000-0000-0000EB400000}"/>
    <cellStyle name="Normal 2 78 4 3" xfId="16637" xr:uid="{00000000-0005-0000-0000-0000EC400000}"/>
    <cellStyle name="Normal 2 78 5" xfId="16638" xr:uid="{00000000-0005-0000-0000-0000ED400000}"/>
    <cellStyle name="Normal 2 78 5 2" xfId="16639" xr:uid="{00000000-0005-0000-0000-0000EE400000}"/>
    <cellStyle name="Normal 2 78 5 3" xfId="16640" xr:uid="{00000000-0005-0000-0000-0000EF400000}"/>
    <cellStyle name="Normal 2 78 6" xfId="16641" xr:uid="{00000000-0005-0000-0000-0000F0400000}"/>
    <cellStyle name="Normal 2 78 6 2" xfId="16642" xr:uid="{00000000-0005-0000-0000-0000F1400000}"/>
    <cellStyle name="Normal 2 78 6 3" xfId="16643" xr:uid="{00000000-0005-0000-0000-0000F2400000}"/>
    <cellStyle name="Normal 2 78 7" xfId="16644" xr:uid="{00000000-0005-0000-0000-0000F3400000}"/>
    <cellStyle name="Normal 2 78 7 2" xfId="16645" xr:uid="{00000000-0005-0000-0000-0000F4400000}"/>
    <cellStyle name="Normal 2 78 7 3" xfId="16646" xr:uid="{00000000-0005-0000-0000-0000F5400000}"/>
    <cellStyle name="Normal 2 78 8" xfId="16647" xr:uid="{00000000-0005-0000-0000-0000F6400000}"/>
    <cellStyle name="Normal 2 78 8 2" xfId="16648" xr:uid="{00000000-0005-0000-0000-0000F7400000}"/>
    <cellStyle name="Normal 2 78 8 3" xfId="16649" xr:uid="{00000000-0005-0000-0000-0000F8400000}"/>
    <cellStyle name="Normal 2 78 9" xfId="16650" xr:uid="{00000000-0005-0000-0000-0000F9400000}"/>
    <cellStyle name="Normal 2 78 9 2" xfId="16651" xr:uid="{00000000-0005-0000-0000-0000FA400000}"/>
    <cellStyle name="Normal 2 78 9 3" xfId="16652" xr:uid="{00000000-0005-0000-0000-0000FB400000}"/>
    <cellStyle name="Normal 2 79" xfId="16653" xr:uid="{00000000-0005-0000-0000-0000FC400000}"/>
    <cellStyle name="Normal 2 8" xfId="16654" xr:uid="{00000000-0005-0000-0000-0000FD400000}"/>
    <cellStyle name="Normal 2 8 2" xfId="16655" xr:uid="{00000000-0005-0000-0000-0000FE400000}"/>
    <cellStyle name="Normal 2 8 2 2" xfId="16656" xr:uid="{00000000-0005-0000-0000-0000FF400000}"/>
    <cellStyle name="Normal 2 8 3" xfId="16657" xr:uid="{00000000-0005-0000-0000-000000410000}"/>
    <cellStyle name="Normal 2 8 3 2" xfId="16658" xr:uid="{00000000-0005-0000-0000-000001410000}"/>
    <cellStyle name="Normal 2 8 4" xfId="16659" xr:uid="{00000000-0005-0000-0000-000002410000}"/>
    <cellStyle name="Normal 2 8 4 2" xfId="16660" xr:uid="{00000000-0005-0000-0000-000003410000}"/>
    <cellStyle name="Normal 2 8 5" xfId="16661" xr:uid="{00000000-0005-0000-0000-000004410000}"/>
    <cellStyle name="Normal 2 8 5 2" xfId="16662" xr:uid="{00000000-0005-0000-0000-000005410000}"/>
    <cellStyle name="Normal 2 8 6" xfId="16663" xr:uid="{00000000-0005-0000-0000-000006410000}"/>
    <cellStyle name="Normal 2 8 6 2" xfId="16664" xr:uid="{00000000-0005-0000-0000-000007410000}"/>
    <cellStyle name="Normal 2 8 7" xfId="16665" xr:uid="{00000000-0005-0000-0000-000008410000}"/>
    <cellStyle name="Normal 2 8 7 2" xfId="16666" xr:uid="{00000000-0005-0000-0000-000009410000}"/>
    <cellStyle name="Normal 2 8 8" xfId="16667" xr:uid="{00000000-0005-0000-0000-00000A410000}"/>
    <cellStyle name="Normal 2 80" xfId="16668" xr:uid="{00000000-0005-0000-0000-00000B410000}"/>
    <cellStyle name="Normal 2 80 10" xfId="16669" xr:uid="{00000000-0005-0000-0000-00000C410000}"/>
    <cellStyle name="Normal 2 80 10 2" xfId="16670" xr:uid="{00000000-0005-0000-0000-00000D410000}"/>
    <cellStyle name="Normal 2 80 10 3" xfId="16671" xr:uid="{00000000-0005-0000-0000-00000E410000}"/>
    <cellStyle name="Normal 2 80 11" xfId="16672" xr:uid="{00000000-0005-0000-0000-00000F410000}"/>
    <cellStyle name="Normal 2 80 11 2" xfId="16673" xr:uid="{00000000-0005-0000-0000-000010410000}"/>
    <cellStyle name="Normal 2 80 11 3" xfId="16674" xr:uid="{00000000-0005-0000-0000-000011410000}"/>
    <cellStyle name="Normal 2 80 12" xfId="16675" xr:uid="{00000000-0005-0000-0000-000012410000}"/>
    <cellStyle name="Normal 2 80 12 2" xfId="16676" xr:uid="{00000000-0005-0000-0000-000013410000}"/>
    <cellStyle name="Normal 2 80 12 3" xfId="16677" xr:uid="{00000000-0005-0000-0000-000014410000}"/>
    <cellStyle name="Normal 2 80 13" xfId="16678" xr:uid="{00000000-0005-0000-0000-000015410000}"/>
    <cellStyle name="Normal 2 80 13 2" xfId="16679" xr:uid="{00000000-0005-0000-0000-000016410000}"/>
    <cellStyle name="Normal 2 80 13 3" xfId="16680" xr:uid="{00000000-0005-0000-0000-000017410000}"/>
    <cellStyle name="Normal 2 80 14" xfId="16681" xr:uid="{00000000-0005-0000-0000-000018410000}"/>
    <cellStyle name="Normal 2 80 14 2" xfId="16682" xr:uid="{00000000-0005-0000-0000-000019410000}"/>
    <cellStyle name="Normal 2 80 14 3" xfId="16683" xr:uid="{00000000-0005-0000-0000-00001A410000}"/>
    <cellStyle name="Normal 2 80 15" xfId="16684" xr:uid="{00000000-0005-0000-0000-00001B410000}"/>
    <cellStyle name="Normal 2 80 16" xfId="16685" xr:uid="{00000000-0005-0000-0000-00001C410000}"/>
    <cellStyle name="Normal 2 80 2" xfId="16686" xr:uid="{00000000-0005-0000-0000-00001D410000}"/>
    <cellStyle name="Normal 2 80 2 2" xfId="16687" xr:uid="{00000000-0005-0000-0000-00001E410000}"/>
    <cellStyle name="Normal 2 80 2 3" xfId="16688" xr:uid="{00000000-0005-0000-0000-00001F410000}"/>
    <cellStyle name="Normal 2 80 3" xfId="16689" xr:uid="{00000000-0005-0000-0000-000020410000}"/>
    <cellStyle name="Normal 2 80 3 2" xfId="16690" xr:uid="{00000000-0005-0000-0000-000021410000}"/>
    <cellStyle name="Normal 2 80 3 3" xfId="16691" xr:uid="{00000000-0005-0000-0000-000022410000}"/>
    <cellStyle name="Normal 2 80 4" xfId="16692" xr:uid="{00000000-0005-0000-0000-000023410000}"/>
    <cellStyle name="Normal 2 80 4 2" xfId="16693" xr:uid="{00000000-0005-0000-0000-000024410000}"/>
    <cellStyle name="Normal 2 80 4 3" xfId="16694" xr:uid="{00000000-0005-0000-0000-000025410000}"/>
    <cellStyle name="Normal 2 80 5" xfId="16695" xr:uid="{00000000-0005-0000-0000-000026410000}"/>
    <cellStyle name="Normal 2 80 5 2" xfId="16696" xr:uid="{00000000-0005-0000-0000-000027410000}"/>
    <cellStyle name="Normal 2 80 5 3" xfId="16697" xr:uid="{00000000-0005-0000-0000-000028410000}"/>
    <cellStyle name="Normal 2 80 6" xfId="16698" xr:uid="{00000000-0005-0000-0000-000029410000}"/>
    <cellStyle name="Normal 2 80 6 2" xfId="16699" xr:uid="{00000000-0005-0000-0000-00002A410000}"/>
    <cellStyle name="Normal 2 80 6 3" xfId="16700" xr:uid="{00000000-0005-0000-0000-00002B410000}"/>
    <cellStyle name="Normal 2 80 7" xfId="16701" xr:uid="{00000000-0005-0000-0000-00002C410000}"/>
    <cellStyle name="Normal 2 80 7 2" xfId="16702" xr:uid="{00000000-0005-0000-0000-00002D410000}"/>
    <cellStyle name="Normal 2 80 7 3" xfId="16703" xr:uid="{00000000-0005-0000-0000-00002E410000}"/>
    <cellStyle name="Normal 2 80 8" xfId="16704" xr:uid="{00000000-0005-0000-0000-00002F410000}"/>
    <cellStyle name="Normal 2 80 8 2" xfId="16705" xr:uid="{00000000-0005-0000-0000-000030410000}"/>
    <cellStyle name="Normal 2 80 8 3" xfId="16706" xr:uid="{00000000-0005-0000-0000-000031410000}"/>
    <cellStyle name="Normal 2 80 9" xfId="16707" xr:uid="{00000000-0005-0000-0000-000032410000}"/>
    <cellStyle name="Normal 2 80 9 2" xfId="16708" xr:uid="{00000000-0005-0000-0000-000033410000}"/>
    <cellStyle name="Normal 2 80 9 3" xfId="16709" xr:uid="{00000000-0005-0000-0000-000034410000}"/>
    <cellStyle name="Normal 2 81" xfId="16710" xr:uid="{00000000-0005-0000-0000-000035410000}"/>
    <cellStyle name="Normal 2 81 10" xfId="16711" xr:uid="{00000000-0005-0000-0000-000036410000}"/>
    <cellStyle name="Normal 2 81 10 2" xfId="16712" xr:uid="{00000000-0005-0000-0000-000037410000}"/>
    <cellStyle name="Normal 2 81 10 3" xfId="16713" xr:uid="{00000000-0005-0000-0000-000038410000}"/>
    <cellStyle name="Normal 2 81 11" xfId="16714" xr:uid="{00000000-0005-0000-0000-000039410000}"/>
    <cellStyle name="Normal 2 81 11 2" xfId="16715" xr:uid="{00000000-0005-0000-0000-00003A410000}"/>
    <cellStyle name="Normal 2 81 11 3" xfId="16716" xr:uid="{00000000-0005-0000-0000-00003B410000}"/>
    <cellStyle name="Normal 2 81 12" xfId="16717" xr:uid="{00000000-0005-0000-0000-00003C410000}"/>
    <cellStyle name="Normal 2 81 12 2" xfId="16718" xr:uid="{00000000-0005-0000-0000-00003D410000}"/>
    <cellStyle name="Normal 2 81 12 3" xfId="16719" xr:uid="{00000000-0005-0000-0000-00003E410000}"/>
    <cellStyle name="Normal 2 81 13" xfId="16720" xr:uid="{00000000-0005-0000-0000-00003F410000}"/>
    <cellStyle name="Normal 2 81 13 2" xfId="16721" xr:uid="{00000000-0005-0000-0000-000040410000}"/>
    <cellStyle name="Normal 2 81 13 3" xfId="16722" xr:uid="{00000000-0005-0000-0000-000041410000}"/>
    <cellStyle name="Normal 2 81 14" xfId="16723" xr:uid="{00000000-0005-0000-0000-000042410000}"/>
    <cellStyle name="Normal 2 81 14 2" xfId="16724" xr:uid="{00000000-0005-0000-0000-000043410000}"/>
    <cellStyle name="Normal 2 81 14 3" xfId="16725" xr:uid="{00000000-0005-0000-0000-000044410000}"/>
    <cellStyle name="Normal 2 81 15" xfId="16726" xr:uid="{00000000-0005-0000-0000-000045410000}"/>
    <cellStyle name="Normal 2 81 16" xfId="16727" xr:uid="{00000000-0005-0000-0000-000046410000}"/>
    <cellStyle name="Normal 2 81 2" xfId="16728" xr:uid="{00000000-0005-0000-0000-000047410000}"/>
    <cellStyle name="Normal 2 81 2 2" xfId="16729" xr:uid="{00000000-0005-0000-0000-000048410000}"/>
    <cellStyle name="Normal 2 81 2 3" xfId="16730" xr:uid="{00000000-0005-0000-0000-000049410000}"/>
    <cellStyle name="Normal 2 81 3" xfId="16731" xr:uid="{00000000-0005-0000-0000-00004A410000}"/>
    <cellStyle name="Normal 2 81 3 2" xfId="16732" xr:uid="{00000000-0005-0000-0000-00004B410000}"/>
    <cellStyle name="Normal 2 81 3 3" xfId="16733" xr:uid="{00000000-0005-0000-0000-00004C410000}"/>
    <cellStyle name="Normal 2 81 4" xfId="16734" xr:uid="{00000000-0005-0000-0000-00004D410000}"/>
    <cellStyle name="Normal 2 81 4 2" xfId="16735" xr:uid="{00000000-0005-0000-0000-00004E410000}"/>
    <cellStyle name="Normal 2 81 4 3" xfId="16736" xr:uid="{00000000-0005-0000-0000-00004F410000}"/>
    <cellStyle name="Normal 2 81 5" xfId="16737" xr:uid="{00000000-0005-0000-0000-000050410000}"/>
    <cellStyle name="Normal 2 81 5 2" xfId="16738" xr:uid="{00000000-0005-0000-0000-000051410000}"/>
    <cellStyle name="Normal 2 81 5 3" xfId="16739" xr:uid="{00000000-0005-0000-0000-000052410000}"/>
    <cellStyle name="Normal 2 81 6" xfId="16740" xr:uid="{00000000-0005-0000-0000-000053410000}"/>
    <cellStyle name="Normal 2 81 6 2" xfId="16741" xr:uid="{00000000-0005-0000-0000-000054410000}"/>
    <cellStyle name="Normal 2 81 6 3" xfId="16742" xr:uid="{00000000-0005-0000-0000-000055410000}"/>
    <cellStyle name="Normal 2 81 7" xfId="16743" xr:uid="{00000000-0005-0000-0000-000056410000}"/>
    <cellStyle name="Normal 2 81 7 2" xfId="16744" xr:uid="{00000000-0005-0000-0000-000057410000}"/>
    <cellStyle name="Normal 2 81 7 3" xfId="16745" xr:uid="{00000000-0005-0000-0000-000058410000}"/>
    <cellStyle name="Normal 2 81 8" xfId="16746" xr:uid="{00000000-0005-0000-0000-000059410000}"/>
    <cellStyle name="Normal 2 81 8 2" xfId="16747" xr:uid="{00000000-0005-0000-0000-00005A410000}"/>
    <cellStyle name="Normal 2 81 8 3" xfId="16748" xr:uid="{00000000-0005-0000-0000-00005B410000}"/>
    <cellStyle name="Normal 2 81 9" xfId="16749" xr:uid="{00000000-0005-0000-0000-00005C410000}"/>
    <cellStyle name="Normal 2 81 9 2" xfId="16750" xr:uid="{00000000-0005-0000-0000-00005D410000}"/>
    <cellStyle name="Normal 2 81 9 3" xfId="16751" xr:uid="{00000000-0005-0000-0000-00005E410000}"/>
    <cellStyle name="Normal 2 82" xfId="16752" xr:uid="{00000000-0005-0000-0000-00005F410000}"/>
    <cellStyle name="Normal 2 82 2" xfId="16753" xr:uid="{00000000-0005-0000-0000-000060410000}"/>
    <cellStyle name="Normal 2 82 2 2" xfId="16754" xr:uid="{00000000-0005-0000-0000-000061410000}"/>
    <cellStyle name="Normal 2 82 2 3" xfId="16755" xr:uid="{00000000-0005-0000-0000-000062410000}"/>
    <cellStyle name="Normal 2 82 3" xfId="16756" xr:uid="{00000000-0005-0000-0000-000063410000}"/>
    <cellStyle name="Normal 2 83" xfId="16757" xr:uid="{00000000-0005-0000-0000-000064410000}"/>
    <cellStyle name="Normal 2 83 2" xfId="16758" xr:uid="{00000000-0005-0000-0000-000065410000}"/>
    <cellStyle name="Normal 2 83 3" xfId="16759" xr:uid="{00000000-0005-0000-0000-000066410000}"/>
    <cellStyle name="Normal 2 84" xfId="16760" xr:uid="{00000000-0005-0000-0000-000067410000}"/>
    <cellStyle name="Normal 2 84 2" xfId="16761" xr:uid="{00000000-0005-0000-0000-000068410000}"/>
    <cellStyle name="Normal 2 84 3" xfId="16762" xr:uid="{00000000-0005-0000-0000-000069410000}"/>
    <cellStyle name="Normal 2 85" xfId="16763" xr:uid="{00000000-0005-0000-0000-00006A410000}"/>
    <cellStyle name="Normal 2 85 2" xfId="16764" xr:uid="{00000000-0005-0000-0000-00006B410000}"/>
    <cellStyle name="Normal 2 85 3" xfId="16765" xr:uid="{00000000-0005-0000-0000-00006C410000}"/>
    <cellStyle name="Normal 2 86" xfId="16766" xr:uid="{00000000-0005-0000-0000-00006D410000}"/>
    <cellStyle name="Normal 2 86 2" xfId="16767" xr:uid="{00000000-0005-0000-0000-00006E410000}"/>
    <cellStyle name="Normal 2 86 3" xfId="16768" xr:uid="{00000000-0005-0000-0000-00006F410000}"/>
    <cellStyle name="Normal 2 87" xfId="16769" xr:uid="{00000000-0005-0000-0000-000070410000}"/>
    <cellStyle name="Normal 2 87 2" xfId="16770" xr:uid="{00000000-0005-0000-0000-000071410000}"/>
    <cellStyle name="Normal 2 87 3" xfId="16771" xr:uid="{00000000-0005-0000-0000-000072410000}"/>
    <cellStyle name="Normal 2 88" xfId="16772" xr:uid="{00000000-0005-0000-0000-000073410000}"/>
    <cellStyle name="Normal 2 88 2" xfId="16773" xr:uid="{00000000-0005-0000-0000-000074410000}"/>
    <cellStyle name="Normal 2 88 3" xfId="16774" xr:uid="{00000000-0005-0000-0000-000075410000}"/>
    <cellStyle name="Normal 2 89" xfId="16775" xr:uid="{00000000-0005-0000-0000-000076410000}"/>
    <cellStyle name="Normal 2 89 2" xfId="16776" xr:uid="{00000000-0005-0000-0000-000077410000}"/>
    <cellStyle name="Normal 2 89 3" xfId="16777" xr:uid="{00000000-0005-0000-0000-000078410000}"/>
    <cellStyle name="Normal 2 9" xfId="16778" xr:uid="{00000000-0005-0000-0000-000079410000}"/>
    <cellStyle name="Normal 2 9 2" xfId="16779" xr:uid="{00000000-0005-0000-0000-00007A410000}"/>
    <cellStyle name="Normal 2 9 2 2" xfId="16780" xr:uid="{00000000-0005-0000-0000-00007B410000}"/>
    <cellStyle name="Normal 2 9 3" xfId="16781" xr:uid="{00000000-0005-0000-0000-00007C410000}"/>
    <cellStyle name="Normal 2 9 3 2" xfId="16782" xr:uid="{00000000-0005-0000-0000-00007D410000}"/>
    <cellStyle name="Normal 2 9 4" xfId="16783" xr:uid="{00000000-0005-0000-0000-00007E410000}"/>
    <cellStyle name="Normal 2 9 4 2" xfId="16784" xr:uid="{00000000-0005-0000-0000-00007F410000}"/>
    <cellStyle name="Normal 2 9 5" xfId="16785" xr:uid="{00000000-0005-0000-0000-000080410000}"/>
    <cellStyle name="Normal 2 9 5 2" xfId="16786" xr:uid="{00000000-0005-0000-0000-000081410000}"/>
    <cellStyle name="Normal 2 9 6" xfId="16787" xr:uid="{00000000-0005-0000-0000-000082410000}"/>
    <cellStyle name="Normal 2 9 6 2" xfId="16788" xr:uid="{00000000-0005-0000-0000-000083410000}"/>
    <cellStyle name="Normal 2 9 7" xfId="16789" xr:uid="{00000000-0005-0000-0000-000084410000}"/>
    <cellStyle name="Normal 2 9 7 2" xfId="16790" xr:uid="{00000000-0005-0000-0000-000085410000}"/>
    <cellStyle name="Normal 2 9 8" xfId="16791" xr:uid="{00000000-0005-0000-0000-000086410000}"/>
    <cellStyle name="Normal 2 90" xfId="16792" xr:uid="{00000000-0005-0000-0000-000087410000}"/>
    <cellStyle name="Normal 2 90 2" xfId="16793" xr:uid="{00000000-0005-0000-0000-000088410000}"/>
    <cellStyle name="Normal 2 90 3" xfId="16794" xr:uid="{00000000-0005-0000-0000-000089410000}"/>
    <cellStyle name="Normal 2 91" xfId="16795" xr:uid="{00000000-0005-0000-0000-00008A410000}"/>
    <cellStyle name="Normal 2 91 2" xfId="16796" xr:uid="{00000000-0005-0000-0000-00008B410000}"/>
    <cellStyle name="Normal 2 91 3" xfId="16797" xr:uid="{00000000-0005-0000-0000-00008C410000}"/>
    <cellStyle name="Normal 2 92" xfId="16798" xr:uid="{00000000-0005-0000-0000-00008D410000}"/>
    <cellStyle name="Normal 2 92 2" xfId="16799" xr:uid="{00000000-0005-0000-0000-00008E410000}"/>
    <cellStyle name="Normal 2 92 3" xfId="16800" xr:uid="{00000000-0005-0000-0000-00008F410000}"/>
    <cellStyle name="Normal 2 93" xfId="16801" xr:uid="{00000000-0005-0000-0000-000090410000}"/>
    <cellStyle name="Normal 2 94" xfId="16802" xr:uid="{00000000-0005-0000-0000-000091410000}"/>
    <cellStyle name="Normal 2 95" xfId="4325" xr:uid="{00000000-0005-0000-0000-000092410000}"/>
    <cellStyle name="Normal 2_Sheet1" xfId="16803" xr:uid="{00000000-0005-0000-0000-000093410000}"/>
    <cellStyle name="Normal 20" xfId="49" xr:uid="{00000000-0005-0000-0000-000094410000}"/>
    <cellStyle name="Normal 20 10" xfId="16805" xr:uid="{00000000-0005-0000-0000-000095410000}"/>
    <cellStyle name="Normal 20 10 10" xfId="16806" xr:uid="{00000000-0005-0000-0000-000096410000}"/>
    <cellStyle name="Normal 20 10 11" xfId="16807" xr:uid="{00000000-0005-0000-0000-000097410000}"/>
    <cellStyle name="Normal 20 10 12" xfId="16808" xr:uid="{00000000-0005-0000-0000-000098410000}"/>
    <cellStyle name="Normal 20 10 13" xfId="16809" xr:uid="{00000000-0005-0000-0000-000099410000}"/>
    <cellStyle name="Normal 20 10 14" xfId="16810" xr:uid="{00000000-0005-0000-0000-00009A410000}"/>
    <cellStyle name="Normal 20 10 2" xfId="16811" xr:uid="{00000000-0005-0000-0000-00009B410000}"/>
    <cellStyle name="Normal 20 10 2 2" xfId="16812" xr:uid="{00000000-0005-0000-0000-00009C410000}"/>
    <cellStyle name="Normal 20 10 2 2 2" xfId="16813" xr:uid="{00000000-0005-0000-0000-00009D410000}"/>
    <cellStyle name="Normal 20 10 2 2 3" xfId="16814" xr:uid="{00000000-0005-0000-0000-00009E410000}"/>
    <cellStyle name="Normal 20 10 2 3" xfId="16815" xr:uid="{00000000-0005-0000-0000-00009F410000}"/>
    <cellStyle name="Normal 20 10 3" xfId="16816" xr:uid="{00000000-0005-0000-0000-0000A0410000}"/>
    <cellStyle name="Normal 20 10 4" xfId="16817" xr:uid="{00000000-0005-0000-0000-0000A1410000}"/>
    <cellStyle name="Normal 20 10 5" xfId="16818" xr:uid="{00000000-0005-0000-0000-0000A2410000}"/>
    <cellStyle name="Normal 20 10 6" xfId="16819" xr:uid="{00000000-0005-0000-0000-0000A3410000}"/>
    <cellStyle name="Normal 20 10 7" xfId="16820" xr:uid="{00000000-0005-0000-0000-0000A4410000}"/>
    <cellStyle name="Normal 20 10 8" xfId="16821" xr:uid="{00000000-0005-0000-0000-0000A5410000}"/>
    <cellStyle name="Normal 20 10 9" xfId="16822" xr:uid="{00000000-0005-0000-0000-0000A6410000}"/>
    <cellStyle name="Normal 20 11" xfId="16823" xr:uid="{00000000-0005-0000-0000-0000A7410000}"/>
    <cellStyle name="Normal 20 12" xfId="16824" xr:uid="{00000000-0005-0000-0000-0000A8410000}"/>
    <cellStyle name="Normal 20 13" xfId="16825" xr:uid="{00000000-0005-0000-0000-0000A9410000}"/>
    <cellStyle name="Normal 20 13 2" xfId="16826" xr:uid="{00000000-0005-0000-0000-0000AA410000}"/>
    <cellStyle name="Normal 20 13 2 2" xfId="16827" xr:uid="{00000000-0005-0000-0000-0000AB410000}"/>
    <cellStyle name="Normal 20 13 2 3" xfId="16828" xr:uid="{00000000-0005-0000-0000-0000AC410000}"/>
    <cellStyle name="Normal 20 13 3" xfId="16829" xr:uid="{00000000-0005-0000-0000-0000AD410000}"/>
    <cellStyle name="Normal 20 14" xfId="16830" xr:uid="{00000000-0005-0000-0000-0000AE410000}"/>
    <cellStyle name="Normal 20 14 2" xfId="16831" xr:uid="{00000000-0005-0000-0000-0000AF410000}"/>
    <cellStyle name="Normal 20 14 2 2" xfId="16832" xr:uid="{00000000-0005-0000-0000-0000B0410000}"/>
    <cellStyle name="Normal 20 14 2 3" xfId="16833" xr:uid="{00000000-0005-0000-0000-0000B1410000}"/>
    <cellStyle name="Normal 20 14 3" xfId="16834" xr:uid="{00000000-0005-0000-0000-0000B2410000}"/>
    <cellStyle name="Normal 20 15" xfId="16835" xr:uid="{00000000-0005-0000-0000-0000B3410000}"/>
    <cellStyle name="Normal 20 16" xfId="16836" xr:uid="{00000000-0005-0000-0000-0000B4410000}"/>
    <cellStyle name="Normal 20 17" xfId="16837" xr:uid="{00000000-0005-0000-0000-0000B5410000}"/>
    <cellStyle name="Normal 20 18" xfId="16838" xr:uid="{00000000-0005-0000-0000-0000B6410000}"/>
    <cellStyle name="Normal 20 19" xfId="16839" xr:uid="{00000000-0005-0000-0000-0000B7410000}"/>
    <cellStyle name="Normal 20 2" xfId="16840" xr:uid="{00000000-0005-0000-0000-0000B8410000}"/>
    <cellStyle name="Normal 20 20" xfId="16841" xr:uid="{00000000-0005-0000-0000-0000B9410000}"/>
    <cellStyle name="Normal 20 21" xfId="16842" xr:uid="{00000000-0005-0000-0000-0000BA410000}"/>
    <cellStyle name="Normal 20 22" xfId="16843" xr:uid="{00000000-0005-0000-0000-0000BB410000}"/>
    <cellStyle name="Normal 20 23" xfId="16844" xr:uid="{00000000-0005-0000-0000-0000BC410000}"/>
    <cellStyle name="Normal 20 24" xfId="16845" xr:uid="{00000000-0005-0000-0000-0000BD410000}"/>
    <cellStyle name="Normal 20 25" xfId="16804" xr:uid="{00000000-0005-0000-0000-0000BE410000}"/>
    <cellStyle name="Normal 20 3" xfId="16846" xr:uid="{00000000-0005-0000-0000-0000BF410000}"/>
    <cellStyle name="Normal 20 4" xfId="16847" xr:uid="{00000000-0005-0000-0000-0000C0410000}"/>
    <cellStyle name="Normal 20 5" xfId="16848" xr:uid="{00000000-0005-0000-0000-0000C1410000}"/>
    <cellStyle name="Normal 20 6" xfId="16849" xr:uid="{00000000-0005-0000-0000-0000C2410000}"/>
    <cellStyle name="Normal 20 7" xfId="16850" xr:uid="{00000000-0005-0000-0000-0000C3410000}"/>
    <cellStyle name="Normal 20 8" xfId="16851" xr:uid="{00000000-0005-0000-0000-0000C4410000}"/>
    <cellStyle name="Normal 20 9" xfId="16852" xr:uid="{00000000-0005-0000-0000-0000C5410000}"/>
    <cellStyle name="Normal 21" xfId="50" xr:uid="{00000000-0005-0000-0000-0000C6410000}"/>
    <cellStyle name="Normal 21 10" xfId="16854" xr:uid="{00000000-0005-0000-0000-0000C7410000}"/>
    <cellStyle name="Normal 21 10 10" xfId="16855" xr:uid="{00000000-0005-0000-0000-0000C8410000}"/>
    <cellStyle name="Normal 21 10 11" xfId="16856" xr:uid="{00000000-0005-0000-0000-0000C9410000}"/>
    <cellStyle name="Normal 21 10 12" xfId="16857" xr:uid="{00000000-0005-0000-0000-0000CA410000}"/>
    <cellStyle name="Normal 21 10 13" xfId="16858" xr:uid="{00000000-0005-0000-0000-0000CB410000}"/>
    <cellStyle name="Normal 21 10 14" xfId="16859" xr:uid="{00000000-0005-0000-0000-0000CC410000}"/>
    <cellStyle name="Normal 21 10 2" xfId="16860" xr:uid="{00000000-0005-0000-0000-0000CD410000}"/>
    <cellStyle name="Normal 21 10 2 2" xfId="16861" xr:uid="{00000000-0005-0000-0000-0000CE410000}"/>
    <cellStyle name="Normal 21 10 2 2 2" xfId="16862" xr:uid="{00000000-0005-0000-0000-0000CF410000}"/>
    <cellStyle name="Normal 21 10 2 2 3" xfId="16863" xr:uid="{00000000-0005-0000-0000-0000D0410000}"/>
    <cellStyle name="Normal 21 10 2 3" xfId="16864" xr:uid="{00000000-0005-0000-0000-0000D1410000}"/>
    <cellStyle name="Normal 21 10 3" xfId="16865" xr:uid="{00000000-0005-0000-0000-0000D2410000}"/>
    <cellStyle name="Normal 21 10 4" xfId="16866" xr:uid="{00000000-0005-0000-0000-0000D3410000}"/>
    <cellStyle name="Normal 21 10 5" xfId="16867" xr:uid="{00000000-0005-0000-0000-0000D4410000}"/>
    <cellStyle name="Normal 21 10 6" xfId="16868" xr:uid="{00000000-0005-0000-0000-0000D5410000}"/>
    <cellStyle name="Normal 21 10 7" xfId="16869" xr:uid="{00000000-0005-0000-0000-0000D6410000}"/>
    <cellStyle name="Normal 21 10 8" xfId="16870" xr:uid="{00000000-0005-0000-0000-0000D7410000}"/>
    <cellStyle name="Normal 21 10 9" xfId="16871" xr:uid="{00000000-0005-0000-0000-0000D8410000}"/>
    <cellStyle name="Normal 21 11" xfId="16872" xr:uid="{00000000-0005-0000-0000-0000D9410000}"/>
    <cellStyle name="Normal 21 12" xfId="16873" xr:uid="{00000000-0005-0000-0000-0000DA410000}"/>
    <cellStyle name="Normal 21 13" xfId="16874" xr:uid="{00000000-0005-0000-0000-0000DB410000}"/>
    <cellStyle name="Normal 21 13 2" xfId="16875" xr:uid="{00000000-0005-0000-0000-0000DC410000}"/>
    <cellStyle name="Normal 21 13 2 2" xfId="16876" xr:uid="{00000000-0005-0000-0000-0000DD410000}"/>
    <cellStyle name="Normal 21 13 2 3" xfId="16877" xr:uid="{00000000-0005-0000-0000-0000DE410000}"/>
    <cellStyle name="Normal 21 13 3" xfId="16878" xr:uid="{00000000-0005-0000-0000-0000DF410000}"/>
    <cellStyle name="Normal 21 14" xfId="16879" xr:uid="{00000000-0005-0000-0000-0000E0410000}"/>
    <cellStyle name="Normal 21 14 2" xfId="16880" xr:uid="{00000000-0005-0000-0000-0000E1410000}"/>
    <cellStyle name="Normal 21 14 2 2" xfId="16881" xr:uid="{00000000-0005-0000-0000-0000E2410000}"/>
    <cellStyle name="Normal 21 14 2 3" xfId="16882" xr:uid="{00000000-0005-0000-0000-0000E3410000}"/>
    <cellStyle name="Normal 21 14 3" xfId="16883" xr:uid="{00000000-0005-0000-0000-0000E4410000}"/>
    <cellStyle name="Normal 21 15" xfId="16884" xr:uid="{00000000-0005-0000-0000-0000E5410000}"/>
    <cellStyle name="Normal 21 16" xfId="16885" xr:uid="{00000000-0005-0000-0000-0000E6410000}"/>
    <cellStyle name="Normal 21 17" xfId="16886" xr:uid="{00000000-0005-0000-0000-0000E7410000}"/>
    <cellStyle name="Normal 21 18" xfId="16887" xr:uid="{00000000-0005-0000-0000-0000E8410000}"/>
    <cellStyle name="Normal 21 19" xfId="16888" xr:uid="{00000000-0005-0000-0000-0000E9410000}"/>
    <cellStyle name="Normal 21 2" xfId="16889" xr:uid="{00000000-0005-0000-0000-0000EA410000}"/>
    <cellStyle name="Normal 21 20" xfId="16890" xr:uid="{00000000-0005-0000-0000-0000EB410000}"/>
    <cellStyle name="Normal 21 21" xfId="16891" xr:uid="{00000000-0005-0000-0000-0000EC410000}"/>
    <cellStyle name="Normal 21 22" xfId="16892" xr:uid="{00000000-0005-0000-0000-0000ED410000}"/>
    <cellStyle name="Normal 21 23" xfId="16893" xr:uid="{00000000-0005-0000-0000-0000EE410000}"/>
    <cellStyle name="Normal 21 24" xfId="16894" xr:uid="{00000000-0005-0000-0000-0000EF410000}"/>
    <cellStyle name="Normal 21 25" xfId="16853" xr:uid="{00000000-0005-0000-0000-0000F0410000}"/>
    <cellStyle name="Normal 21 3" xfId="16895" xr:uid="{00000000-0005-0000-0000-0000F1410000}"/>
    <cellStyle name="Normal 21 4" xfId="16896" xr:uid="{00000000-0005-0000-0000-0000F2410000}"/>
    <cellStyle name="Normal 21 5" xfId="16897" xr:uid="{00000000-0005-0000-0000-0000F3410000}"/>
    <cellStyle name="Normal 21 6" xfId="16898" xr:uid="{00000000-0005-0000-0000-0000F4410000}"/>
    <cellStyle name="Normal 21 7" xfId="16899" xr:uid="{00000000-0005-0000-0000-0000F5410000}"/>
    <cellStyle name="Normal 21 8" xfId="16900" xr:uid="{00000000-0005-0000-0000-0000F6410000}"/>
    <cellStyle name="Normal 21 9" xfId="16901" xr:uid="{00000000-0005-0000-0000-0000F7410000}"/>
    <cellStyle name="Normal 22" xfId="52" xr:uid="{00000000-0005-0000-0000-0000F8410000}"/>
    <cellStyle name="Normal 22 2" xfId="16903" xr:uid="{00000000-0005-0000-0000-0000F9410000}"/>
    <cellStyle name="Normal 22 3" xfId="16902" xr:uid="{00000000-0005-0000-0000-0000FA410000}"/>
    <cellStyle name="Normal 23" xfId="51" xr:uid="{00000000-0005-0000-0000-0000FB410000}"/>
    <cellStyle name="Normal 23 2" xfId="16905" xr:uid="{00000000-0005-0000-0000-0000FC410000}"/>
    <cellStyle name="Normal 23 3" xfId="16904" xr:uid="{00000000-0005-0000-0000-0000FD410000}"/>
    <cellStyle name="Normal 24" xfId="53" xr:uid="{00000000-0005-0000-0000-0000FE410000}"/>
    <cellStyle name="Normal 24 2" xfId="16907" xr:uid="{00000000-0005-0000-0000-0000FF410000}"/>
    <cellStyle name="Normal 24 3" xfId="16906" xr:uid="{00000000-0005-0000-0000-000000420000}"/>
    <cellStyle name="Normal 25" xfId="54" xr:uid="{00000000-0005-0000-0000-000001420000}"/>
    <cellStyle name="Normal 25 2" xfId="16909" xr:uid="{00000000-0005-0000-0000-000002420000}"/>
    <cellStyle name="Normal 25 3" xfId="16908" xr:uid="{00000000-0005-0000-0000-000003420000}"/>
    <cellStyle name="Normal 26" xfId="16910" xr:uid="{00000000-0005-0000-0000-000004420000}"/>
    <cellStyle name="Normal 26 2" xfId="16911" xr:uid="{00000000-0005-0000-0000-000005420000}"/>
    <cellStyle name="Normal 26 3" xfId="16912" xr:uid="{00000000-0005-0000-0000-000006420000}"/>
    <cellStyle name="Normal 26 4" xfId="16913" xr:uid="{00000000-0005-0000-0000-000007420000}"/>
    <cellStyle name="Normal 26 5" xfId="16914" xr:uid="{00000000-0005-0000-0000-000008420000}"/>
    <cellStyle name="Normal 26 6" xfId="16915" xr:uid="{00000000-0005-0000-0000-000009420000}"/>
    <cellStyle name="Normal 26 7" xfId="16916" xr:uid="{00000000-0005-0000-0000-00000A420000}"/>
    <cellStyle name="Normal 27" xfId="16917" xr:uid="{00000000-0005-0000-0000-00000B420000}"/>
    <cellStyle name="Normal 27 2" xfId="16918" xr:uid="{00000000-0005-0000-0000-00000C420000}"/>
    <cellStyle name="Normal 27 3" xfId="16919" xr:uid="{00000000-0005-0000-0000-00000D420000}"/>
    <cellStyle name="Normal 27 4" xfId="16920" xr:uid="{00000000-0005-0000-0000-00000E420000}"/>
    <cellStyle name="Normal 27 5" xfId="16921" xr:uid="{00000000-0005-0000-0000-00000F420000}"/>
    <cellStyle name="Normal 27 6" xfId="16922" xr:uid="{00000000-0005-0000-0000-000010420000}"/>
    <cellStyle name="Normal 27 7" xfId="16923" xr:uid="{00000000-0005-0000-0000-000011420000}"/>
    <cellStyle name="Normal 27 8" xfId="16924" xr:uid="{00000000-0005-0000-0000-000012420000}"/>
    <cellStyle name="Normal 28" xfId="16925" xr:uid="{00000000-0005-0000-0000-000013420000}"/>
    <cellStyle name="Normal 28 2" xfId="16926" xr:uid="{00000000-0005-0000-0000-000014420000}"/>
    <cellStyle name="Normal 28 3" xfId="16927" xr:uid="{00000000-0005-0000-0000-000015420000}"/>
    <cellStyle name="Normal 28 3 10" xfId="16928" xr:uid="{00000000-0005-0000-0000-000016420000}"/>
    <cellStyle name="Normal 28 3 10 10" xfId="16929" xr:uid="{00000000-0005-0000-0000-000017420000}"/>
    <cellStyle name="Normal 28 3 10 10 2" xfId="16930" xr:uid="{00000000-0005-0000-0000-000018420000}"/>
    <cellStyle name="Normal 28 3 10 10 3" xfId="16931" xr:uid="{00000000-0005-0000-0000-000019420000}"/>
    <cellStyle name="Normal 28 3 10 11" xfId="16932" xr:uid="{00000000-0005-0000-0000-00001A420000}"/>
    <cellStyle name="Normal 28 3 10 11 2" xfId="16933" xr:uid="{00000000-0005-0000-0000-00001B420000}"/>
    <cellStyle name="Normal 28 3 10 11 3" xfId="16934" xr:uid="{00000000-0005-0000-0000-00001C420000}"/>
    <cellStyle name="Normal 28 3 10 12" xfId="16935" xr:uid="{00000000-0005-0000-0000-00001D420000}"/>
    <cellStyle name="Normal 28 3 10 12 2" xfId="16936" xr:uid="{00000000-0005-0000-0000-00001E420000}"/>
    <cellStyle name="Normal 28 3 10 12 3" xfId="16937" xr:uid="{00000000-0005-0000-0000-00001F420000}"/>
    <cellStyle name="Normal 28 3 10 13" xfId="16938" xr:uid="{00000000-0005-0000-0000-000020420000}"/>
    <cellStyle name="Normal 28 3 10 13 2" xfId="16939" xr:uid="{00000000-0005-0000-0000-000021420000}"/>
    <cellStyle name="Normal 28 3 10 13 3" xfId="16940" xr:uid="{00000000-0005-0000-0000-000022420000}"/>
    <cellStyle name="Normal 28 3 10 14" xfId="16941" xr:uid="{00000000-0005-0000-0000-000023420000}"/>
    <cellStyle name="Normal 28 3 10 14 2" xfId="16942" xr:uid="{00000000-0005-0000-0000-000024420000}"/>
    <cellStyle name="Normal 28 3 10 14 3" xfId="16943" xr:uid="{00000000-0005-0000-0000-000025420000}"/>
    <cellStyle name="Normal 28 3 10 15" xfId="16944" xr:uid="{00000000-0005-0000-0000-000026420000}"/>
    <cellStyle name="Normal 28 3 10 16" xfId="16945" xr:uid="{00000000-0005-0000-0000-000027420000}"/>
    <cellStyle name="Normal 28 3 10 2" xfId="16946" xr:uid="{00000000-0005-0000-0000-000028420000}"/>
    <cellStyle name="Normal 28 3 10 2 2" xfId="16947" xr:uid="{00000000-0005-0000-0000-000029420000}"/>
    <cellStyle name="Normal 28 3 10 2 3" xfId="16948" xr:uid="{00000000-0005-0000-0000-00002A420000}"/>
    <cellStyle name="Normal 28 3 10 3" xfId="16949" xr:uid="{00000000-0005-0000-0000-00002B420000}"/>
    <cellStyle name="Normal 28 3 10 3 2" xfId="16950" xr:uid="{00000000-0005-0000-0000-00002C420000}"/>
    <cellStyle name="Normal 28 3 10 3 3" xfId="16951" xr:uid="{00000000-0005-0000-0000-00002D420000}"/>
    <cellStyle name="Normal 28 3 10 4" xfId="16952" xr:uid="{00000000-0005-0000-0000-00002E420000}"/>
    <cellStyle name="Normal 28 3 10 4 2" xfId="16953" xr:uid="{00000000-0005-0000-0000-00002F420000}"/>
    <cellStyle name="Normal 28 3 10 4 3" xfId="16954" xr:uid="{00000000-0005-0000-0000-000030420000}"/>
    <cellStyle name="Normal 28 3 10 5" xfId="16955" xr:uid="{00000000-0005-0000-0000-000031420000}"/>
    <cellStyle name="Normal 28 3 10 5 2" xfId="16956" xr:uid="{00000000-0005-0000-0000-000032420000}"/>
    <cellStyle name="Normal 28 3 10 5 3" xfId="16957" xr:uid="{00000000-0005-0000-0000-000033420000}"/>
    <cellStyle name="Normal 28 3 10 6" xfId="16958" xr:uid="{00000000-0005-0000-0000-000034420000}"/>
    <cellStyle name="Normal 28 3 10 6 2" xfId="16959" xr:uid="{00000000-0005-0000-0000-000035420000}"/>
    <cellStyle name="Normal 28 3 10 6 3" xfId="16960" xr:uid="{00000000-0005-0000-0000-000036420000}"/>
    <cellStyle name="Normal 28 3 10 7" xfId="16961" xr:uid="{00000000-0005-0000-0000-000037420000}"/>
    <cellStyle name="Normal 28 3 10 7 2" xfId="16962" xr:uid="{00000000-0005-0000-0000-000038420000}"/>
    <cellStyle name="Normal 28 3 10 7 3" xfId="16963" xr:uid="{00000000-0005-0000-0000-000039420000}"/>
    <cellStyle name="Normal 28 3 10 8" xfId="16964" xr:uid="{00000000-0005-0000-0000-00003A420000}"/>
    <cellStyle name="Normal 28 3 10 8 2" xfId="16965" xr:uid="{00000000-0005-0000-0000-00003B420000}"/>
    <cellStyle name="Normal 28 3 10 8 3" xfId="16966" xr:uid="{00000000-0005-0000-0000-00003C420000}"/>
    <cellStyle name="Normal 28 3 10 9" xfId="16967" xr:uid="{00000000-0005-0000-0000-00003D420000}"/>
    <cellStyle name="Normal 28 3 10 9 2" xfId="16968" xr:uid="{00000000-0005-0000-0000-00003E420000}"/>
    <cellStyle name="Normal 28 3 10 9 3" xfId="16969" xr:uid="{00000000-0005-0000-0000-00003F420000}"/>
    <cellStyle name="Normal 28 3 11" xfId="16970" xr:uid="{00000000-0005-0000-0000-000040420000}"/>
    <cellStyle name="Normal 28 3 11 10" xfId="16971" xr:uid="{00000000-0005-0000-0000-000041420000}"/>
    <cellStyle name="Normal 28 3 11 10 2" xfId="16972" xr:uid="{00000000-0005-0000-0000-000042420000}"/>
    <cellStyle name="Normal 28 3 11 10 3" xfId="16973" xr:uid="{00000000-0005-0000-0000-000043420000}"/>
    <cellStyle name="Normal 28 3 11 11" xfId="16974" xr:uid="{00000000-0005-0000-0000-000044420000}"/>
    <cellStyle name="Normal 28 3 11 11 2" xfId="16975" xr:uid="{00000000-0005-0000-0000-000045420000}"/>
    <cellStyle name="Normal 28 3 11 11 3" xfId="16976" xr:uid="{00000000-0005-0000-0000-000046420000}"/>
    <cellStyle name="Normal 28 3 11 12" xfId="16977" xr:uid="{00000000-0005-0000-0000-000047420000}"/>
    <cellStyle name="Normal 28 3 11 12 2" xfId="16978" xr:uid="{00000000-0005-0000-0000-000048420000}"/>
    <cellStyle name="Normal 28 3 11 12 3" xfId="16979" xr:uid="{00000000-0005-0000-0000-000049420000}"/>
    <cellStyle name="Normal 28 3 11 13" xfId="16980" xr:uid="{00000000-0005-0000-0000-00004A420000}"/>
    <cellStyle name="Normal 28 3 11 13 2" xfId="16981" xr:uid="{00000000-0005-0000-0000-00004B420000}"/>
    <cellStyle name="Normal 28 3 11 13 3" xfId="16982" xr:uid="{00000000-0005-0000-0000-00004C420000}"/>
    <cellStyle name="Normal 28 3 11 14" xfId="16983" xr:uid="{00000000-0005-0000-0000-00004D420000}"/>
    <cellStyle name="Normal 28 3 11 14 2" xfId="16984" xr:uid="{00000000-0005-0000-0000-00004E420000}"/>
    <cellStyle name="Normal 28 3 11 14 3" xfId="16985" xr:uid="{00000000-0005-0000-0000-00004F420000}"/>
    <cellStyle name="Normal 28 3 11 15" xfId="16986" xr:uid="{00000000-0005-0000-0000-000050420000}"/>
    <cellStyle name="Normal 28 3 11 16" xfId="16987" xr:uid="{00000000-0005-0000-0000-000051420000}"/>
    <cellStyle name="Normal 28 3 11 2" xfId="16988" xr:uid="{00000000-0005-0000-0000-000052420000}"/>
    <cellStyle name="Normal 28 3 11 2 2" xfId="16989" xr:uid="{00000000-0005-0000-0000-000053420000}"/>
    <cellStyle name="Normal 28 3 11 2 3" xfId="16990" xr:uid="{00000000-0005-0000-0000-000054420000}"/>
    <cellStyle name="Normal 28 3 11 3" xfId="16991" xr:uid="{00000000-0005-0000-0000-000055420000}"/>
    <cellStyle name="Normal 28 3 11 3 2" xfId="16992" xr:uid="{00000000-0005-0000-0000-000056420000}"/>
    <cellStyle name="Normal 28 3 11 3 3" xfId="16993" xr:uid="{00000000-0005-0000-0000-000057420000}"/>
    <cellStyle name="Normal 28 3 11 4" xfId="16994" xr:uid="{00000000-0005-0000-0000-000058420000}"/>
    <cellStyle name="Normal 28 3 11 4 2" xfId="16995" xr:uid="{00000000-0005-0000-0000-000059420000}"/>
    <cellStyle name="Normal 28 3 11 4 3" xfId="16996" xr:uid="{00000000-0005-0000-0000-00005A420000}"/>
    <cellStyle name="Normal 28 3 11 5" xfId="16997" xr:uid="{00000000-0005-0000-0000-00005B420000}"/>
    <cellStyle name="Normal 28 3 11 5 2" xfId="16998" xr:uid="{00000000-0005-0000-0000-00005C420000}"/>
    <cellStyle name="Normal 28 3 11 5 3" xfId="16999" xr:uid="{00000000-0005-0000-0000-00005D420000}"/>
    <cellStyle name="Normal 28 3 11 6" xfId="17000" xr:uid="{00000000-0005-0000-0000-00005E420000}"/>
    <cellStyle name="Normal 28 3 11 6 2" xfId="17001" xr:uid="{00000000-0005-0000-0000-00005F420000}"/>
    <cellStyle name="Normal 28 3 11 6 3" xfId="17002" xr:uid="{00000000-0005-0000-0000-000060420000}"/>
    <cellStyle name="Normal 28 3 11 7" xfId="17003" xr:uid="{00000000-0005-0000-0000-000061420000}"/>
    <cellStyle name="Normal 28 3 11 7 2" xfId="17004" xr:uid="{00000000-0005-0000-0000-000062420000}"/>
    <cellStyle name="Normal 28 3 11 7 3" xfId="17005" xr:uid="{00000000-0005-0000-0000-000063420000}"/>
    <cellStyle name="Normal 28 3 11 8" xfId="17006" xr:uid="{00000000-0005-0000-0000-000064420000}"/>
    <cellStyle name="Normal 28 3 11 8 2" xfId="17007" xr:uid="{00000000-0005-0000-0000-000065420000}"/>
    <cellStyle name="Normal 28 3 11 8 3" xfId="17008" xr:uid="{00000000-0005-0000-0000-000066420000}"/>
    <cellStyle name="Normal 28 3 11 9" xfId="17009" xr:uid="{00000000-0005-0000-0000-000067420000}"/>
    <cellStyle name="Normal 28 3 11 9 2" xfId="17010" xr:uid="{00000000-0005-0000-0000-000068420000}"/>
    <cellStyle name="Normal 28 3 11 9 3" xfId="17011" xr:uid="{00000000-0005-0000-0000-000069420000}"/>
    <cellStyle name="Normal 28 3 12" xfId="17012" xr:uid="{00000000-0005-0000-0000-00006A420000}"/>
    <cellStyle name="Normal 28 3 12 10" xfId="17013" xr:uid="{00000000-0005-0000-0000-00006B420000}"/>
    <cellStyle name="Normal 28 3 12 10 2" xfId="17014" xr:uid="{00000000-0005-0000-0000-00006C420000}"/>
    <cellStyle name="Normal 28 3 12 10 3" xfId="17015" xr:uid="{00000000-0005-0000-0000-00006D420000}"/>
    <cellStyle name="Normal 28 3 12 11" xfId="17016" xr:uid="{00000000-0005-0000-0000-00006E420000}"/>
    <cellStyle name="Normal 28 3 12 11 2" xfId="17017" xr:uid="{00000000-0005-0000-0000-00006F420000}"/>
    <cellStyle name="Normal 28 3 12 11 3" xfId="17018" xr:uid="{00000000-0005-0000-0000-000070420000}"/>
    <cellStyle name="Normal 28 3 12 12" xfId="17019" xr:uid="{00000000-0005-0000-0000-000071420000}"/>
    <cellStyle name="Normal 28 3 12 12 2" xfId="17020" xr:uid="{00000000-0005-0000-0000-000072420000}"/>
    <cellStyle name="Normal 28 3 12 12 3" xfId="17021" xr:uid="{00000000-0005-0000-0000-000073420000}"/>
    <cellStyle name="Normal 28 3 12 13" xfId="17022" xr:uid="{00000000-0005-0000-0000-000074420000}"/>
    <cellStyle name="Normal 28 3 12 13 2" xfId="17023" xr:uid="{00000000-0005-0000-0000-000075420000}"/>
    <cellStyle name="Normal 28 3 12 13 3" xfId="17024" xr:uid="{00000000-0005-0000-0000-000076420000}"/>
    <cellStyle name="Normal 28 3 12 14" xfId="17025" xr:uid="{00000000-0005-0000-0000-000077420000}"/>
    <cellStyle name="Normal 28 3 12 14 2" xfId="17026" xr:uid="{00000000-0005-0000-0000-000078420000}"/>
    <cellStyle name="Normal 28 3 12 14 3" xfId="17027" xr:uid="{00000000-0005-0000-0000-000079420000}"/>
    <cellStyle name="Normal 28 3 12 15" xfId="17028" xr:uid="{00000000-0005-0000-0000-00007A420000}"/>
    <cellStyle name="Normal 28 3 12 16" xfId="17029" xr:uid="{00000000-0005-0000-0000-00007B420000}"/>
    <cellStyle name="Normal 28 3 12 2" xfId="17030" xr:uid="{00000000-0005-0000-0000-00007C420000}"/>
    <cellStyle name="Normal 28 3 12 2 2" xfId="17031" xr:uid="{00000000-0005-0000-0000-00007D420000}"/>
    <cellStyle name="Normal 28 3 12 2 3" xfId="17032" xr:uid="{00000000-0005-0000-0000-00007E420000}"/>
    <cellStyle name="Normal 28 3 12 3" xfId="17033" xr:uid="{00000000-0005-0000-0000-00007F420000}"/>
    <cellStyle name="Normal 28 3 12 3 2" xfId="17034" xr:uid="{00000000-0005-0000-0000-000080420000}"/>
    <cellStyle name="Normal 28 3 12 3 3" xfId="17035" xr:uid="{00000000-0005-0000-0000-000081420000}"/>
    <cellStyle name="Normal 28 3 12 4" xfId="17036" xr:uid="{00000000-0005-0000-0000-000082420000}"/>
    <cellStyle name="Normal 28 3 12 4 2" xfId="17037" xr:uid="{00000000-0005-0000-0000-000083420000}"/>
    <cellStyle name="Normal 28 3 12 4 3" xfId="17038" xr:uid="{00000000-0005-0000-0000-000084420000}"/>
    <cellStyle name="Normal 28 3 12 5" xfId="17039" xr:uid="{00000000-0005-0000-0000-000085420000}"/>
    <cellStyle name="Normal 28 3 12 5 2" xfId="17040" xr:uid="{00000000-0005-0000-0000-000086420000}"/>
    <cellStyle name="Normal 28 3 12 5 3" xfId="17041" xr:uid="{00000000-0005-0000-0000-000087420000}"/>
    <cellStyle name="Normal 28 3 12 6" xfId="17042" xr:uid="{00000000-0005-0000-0000-000088420000}"/>
    <cellStyle name="Normal 28 3 12 6 2" xfId="17043" xr:uid="{00000000-0005-0000-0000-000089420000}"/>
    <cellStyle name="Normal 28 3 12 6 3" xfId="17044" xr:uid="{00000000-0005-0000-0000-00008A420000}"/>
    <cellStyle name="Normal 28 3 12 7" xfId="17045" xr:uid="{00000000-0005-0000-0000-00008B420000}"/>
    <cellStyle name="Normal 28 3 12 7 2" xfId="17046" xr:uid="{00000000-0005-0000-0000-00008C420000}"/>
    <cellStyle name="Normal 28 3 12 7 3" xfId="17047" xr:uid="{00000000-0005-0000-0000-00008D420000}"/>
    <cellStyle name="Normal 28 3 12 8" xfId="17048" xr:uid="{00000000-0005-0000-0000-00008E420000}"/>
    <cellStyle name="Normal 28 3 12 8 2" xfId="17049" xr:uid="{00000000-0005-0000-0000-00008F420000}"/>
    <cellStyle name="Normal 28 3 12 8 3" xfId="17050" xr:uid="{00000000-0005-0000-0000-000090420000}"/>
    <cellStyle name="Normal 28 3 12 9" xfId="17051" xr:uid="{00000000-0005-0000-0000-000091420000}"/>
    <cellStyle name="Normal 28 3 12 9 2" xfId="17052" xr:uid="{00000000-0005-0000-0000-000092420000}"/>
    <cellStyle name="Normal 28 3 12 9 3" xfId="17053" xr:uid="{00000000-0005-0000-0000-000093420000}"/>
    <cellStyle name="Normal 28 3 13" xfId="17054" xr:uid="{00000000-0005-0000-0000-000094420000}"/>
    <cellStyle name="Normal 28 3 13 10" xfId="17055" xr:uid="{00000000-0005-0000-0000-000095420000}"/>
    <cellStyle name="Normal 28 3 13 10 2" xfId="17056" xr:uid="{00000000-0005-0000-0000-000096420000}"/>
    <cellStyle name="Normal 28 3 13 10 3" xfId="17057" xr:uid="{00000000-0005-0000-0000-000097420000}"/>
    <cellStyle name="Normal 28 3 13 11" xfId="17058" xr:uid="{00000000-0005-0000-0000-000098420000}"/>
    <cellStyle name="Normal 28 3 13 11 2" xfId="17059" xr:uid="{00000000-0005-0000-0000-000099420000}"/>
    <cellStyle name="Normal 28 3 13 11 3" xfId="17060" xr:uid="{00000000-0005-0000-0000-00009A420000}"/>
    <cellStyle name="Normal 28 3 13 12" xfId="17061" xr:uid="{00000000-0005-0000-0000-00009B420000}"/>
    <cellStyle name="Normal 28 3 13 12 2" xfId="17062" xr:uid="{00000000-0005-0000-0000-00009C420000}"/>
    <cellStyle name="Normal 28 3 13 12 3" xfId="17063" xr:uid="{00000000-0005-0000-0000-00009D420000}"/>
    <cellStyle name="Normal 28 3 13 13" xfId="17064" xr:uid="{00000000-0005-0000-0000-00009E420000}"/>
    <cellStyle name="Normal 28 3 13 13 2" xfId="17065" xr:uid="{00000000-0005-0000-0000-00009F420000}"/>
    <cellStyle name="Normal 28 3 13 13 3" xfId="17066" xr:uid="{00000000-0005-0000-0000-0000A0420000}"/>
    <cellStyle name="Normal 28 3 13 14" xfId="17067" xr:uid="{00000000-0005-0000-0000-0000A1420000}"/>
    <cellStyle name="Normal 28 3 13 14 2" xfId="17068" xr:uid="{00000000-0005-0000-0000-0000A2420000}"/>
    <cellStyle name="Normal 28 3 13 14 3" xfId="17069" xr:uid="{00000000-0005-0000-0000-0000A3420000}"/>
    <cellStyle name="Normal 28 3 13 15" xfId="17070" xr:uid="{00000000-0005-0000-0000-0000A4420000}"/>
    <cellStyle name="Normal 28 3 13 16" xfId="17071" xr:uid="{00000000-0005-0000-0000-0000A5420000}"/>
    <cellStyle name="Normal 28 3 13 2" xfId="17072" xr:uid="{00000000-0005-0000-0000-0000A6420000}"/>
    <cellStyle name="Normal 28 3 13 2 2" xfId="17073" xr:uid="{00000000-0005-0000-0000-0000A7420000}"/>
    <cellStyle name="Normal 28 3 13 2 3" xfId="17074" xr:uid="{00000000-0005-0000-0000-0000A8420000}"/>
    <cellStyle name="Normal 28 3 13 3" xfId="17075" xr:uid="{00000000-0005-0000-0000-0000A9420000}"/>
    <cellStyle name="Normal 28 3 13 3 2" xfId="17076" xr:uid="{00000000-0005-0000-0000-0000AA420000}"/>
    <cellStyle name="Normal 28 3 13 3 3" xfId="17077" xr:uid="{00000000-0005-0000-0000-0000AB420000}"/>
    <cellStyle name="Normal 28 3 13 4" xfId="17078" xr:uid="{00000000-0005-0000-0000-0000AC420000}"/>
    <cellStyle name="Normal 28 3 13 4 2" xfId="17079" xr:uid="{00000000-0005-0000-0000-0000AD420000}"/>
    <cellStyle name="Normal 28 3 13 4 3" xfId="17080" xr:uid="{00000000-0005-0000-0000-0000AE420000}"/>
    <cellStyle name="Normal 28 3 13 5" xfId="17081" xr:uid="{00000000-0005-0000-0000-0000AF420000}"/>
    <cellStyle name="Normal 28 3 13 5 2" xfId="17082" xr:uid="{00000000-0005-0000-0000-0000B0420000}"/>
    <cellStyle name="Normal 28 3 13 5 3" xfId="17083" xr:uid="{00000000-0005-0000-0000-0000B1420000}"/>
    <cellStyle name="Normal 28 3 13 6" xfId="17084" xr:uid="{00000000-0005-0000-0000-0000B2420000}"/>
    <cellStyle name="Normal 28 3 13 6 2" xfId="17085" xr:uid="{00000000-0005-0000-0000-0000B3420000}"/>
    <cellStyle name="Normal 28 3 13 6 3" xfId="17086" xr:uid="{00000000-0005-0000-0000-0000B4420000}"/>
    <cellStyle name="Normal 28 3 13 7" xfId="17087" xr:uid="{00000000-0005-0000-0000-0000B5420000}"/>
    <cellStyle name="Normal 28 3 13 7 2" xfId="17088" xr:uid="{00000000-0005-0000-0000-0000B6420000}"/>
    <cellStyle name="Normal 28 3 13 7 3" xfId="17089" xr:uid="{00000000-0005-0000-0000-0000B7420000}"/>
    <cellStyle name="Normal 28 3 13 8" xfId="17090" xr:uid="{00000000-0005-0000-0000-0000B8420000}"/>
    <cellStyle name="Normal 28 3 13 8 2" xfId="17091" xr:uid="{00000000-0005-0000-0000-0000B9420000}"/>
    <cellStyle name="Normal 28 3 13 8 3" xfId="17092" xr:uid="{00000000-0005-0000-0000-0000BA420000}"/>
    <cellStyle name="Normal 28 3 13 9" xfId="17093" xr:uid="{00000000-0005-0000-0000-0000BB420000}"/>
    <cellStyle name="Normal 28 3 13 9 2" xfId="17094" xr:uid="{00000000-0005-0000-0000-0000BC420000}"/>
    <cellStyle name="Normal 28 3 13 9 3" xfId="17095" xr:uid="{00000000-0005-0000-0000-0000BD420000}"/>
    <cellStyle name="Normal 28 3 14" xfId="17096" xr:uid="{00000000-0005-0000-0000-0000BE420000}"/>
    <cellStyle name="Normal 28 3 14 10" xfId="17097" xr:uid="{00000000-0005-0000-0000-0000BF420000}"/>
    <cellStyle name="Normal 28 3 14 10 2" xfId="17098" xr:uid="{00000000-0005-0000-0000-0000C0420000}"/>
    <cellStyle name="Normal 28 3 14 10 3" xfId="17099" xr:uid="{00000000-0005-0000-0000-0000C1420000}"/>
    <cellStyle name="Normal 28 3 14 11" xfId="17100" xr:uid="{00000000-0005-0000-0000-0000C2420000}"/>
    <cellStyle name="Normal 28 3 14 11 2" xfId="17101" xr:uid="{00000000-0005-0000-0000-0000C3420000}"/>
    <cellStyle name="Normal 28 3 14 11 3" xfId="17102" xr:uid="{00000000-0005-0000-0000-0000C4420000}"/>
    <cellStyle name="Normal 28 3 14 12" xfId="17103" xr:uid="{00000000-0005-0000-0000-0000C5420000}"/>
    <cellStyle name="Normal 28 3 14 12 2" xfId="17104" xr:uid="{00000000-0005-0000-0000-0000C6420000}"/>
    <cellStyle name="Normal 28 3 14 12 3" xfId="17105" xr:uid="{00000000-0005-0000-0000-0000C7420000}"/>
    <cellStyle name="Normal 28 3 14 13" xfId="17106" xr:uid="{00000000-0005-0000-0000-0000C8420000}"/>
    <cellStyle name="Normal 28 3 14 13 2" xfId="17107" xr:uid="{00000000-0005-0000-0000-0000C9420000}"/>
    <cellStyle name="Normal 28 3 14 13 3" xfId="17108" xr:uid="{00000000-0005-0000-0000-0000CA420000}"/>
    <cellStyle name="Normal 28 3 14 14" xfId="17109" xr:uid="{00000000-0005-0000-0000-0000CB420000}"/>
    <cellStyle name="Normal 28 3 14 14 2" xfId="17110" xr:uid="{00000000-0005-0000-0000-0000CC420000}"/>
    <cellStyle name="Normal 28 3 14 14 3" xfId="17111" xr:uid="{00000000-0005-0000-0000-0000CD420000}"/>
    <cellStyle name="Normal 28 3 14 15" xfId="17112" xr:uid="{00000000-0005-0000-0000-0000CE420000}"/>
    <cellStyle name="Normal 28 3 14 16" xfId="17113" xr:uid="{00000000-0005-0000-0000-0000CF420000}"/>
    <cellStyle name="Normal 28 3 14 2" xfId="17114" xr:uid="{00000000-0005-0000-0000-0000D0420000}"/>
    <cellStyle name="Normal 28 3 14 2 2" xfId="17115" xr:uid="{00000000-0005-0000-0000-0000D1420000}"/>
    <cellStyle name="Normal 28 3 14 2 3" xfId="17116" xr:uid="{00000000-0005-0000-0000-0000D2420000}"/>
    <cellStyle name="Normal 28 3 14 3" xfId="17117" xr:uid="{00000000-0005-0000-0000-0000D3420000}"/>
    <cellStyle name="Normal 28 3 14 3 2" xfId="17118" xr:uid="{00000000-0005-0000-0000-0000D4420000}"/>
    <cellStyle name="Normal 28 3 14 3 3" xfId="17119" xr:uid="{00000000-0005-0000-0000-0000D5420000}"/>
    <cellStyle name="Normal 28 3 14 4" xfId="17120" xr:uid="{00000000-0005-0000-0000-0000D6420000}"/>
    <cellStyle name="Normal 28 3 14 4 2" xfId="17121" xr:uid="{00000000-0005-0000-0000-0000D7420000}"/>
    <cellStyle name="Normal 28 3 14 4 3" xfId="17122" xr:uid="{00000000-0005-0000-0000-0000D8420000}"/>
    <cellStyle name="Normal 28 3 14 5" xfId="17123" xr:uid="{00000000-0005-0000-0000-0000D9420000}"/>
    <cellStyle name="Normal 28 3 14 5 2" xfId="17124" xr:uid="{00000000-0005-0000-0000-0000DA420000}"/>
    <cellStyle name="Normal 28 3 14 5 3" xfId="17125" xr:uid="{00000000-0005-0000-0000-0000DB420000}"/>
    <cellStyle name="Normal 28 3 14 6" xfId="17126" xr:uid="{00000000-0005-0000-0000-0000DC420000}"/>
    <cellStyle name="Normal 28 3 14 6 2" xfId="17127" xr:uid="{00000000-0005-0000-0000-0000DD420000}"/>
    <cellStyle name="Normal 28 3 14 6 3" xfId="17128" xr:uid="{00000000-0005-0000-0000-0000DE420000}"/>
    <cellStyle name="Normal 28 3 14 7" xfId="17129" xr:uid="{00000000-0005-0000-0000-0000DF420000}"/>
    <cellStyle name="Normal 28 3 14 7 2" xfId="17130" xr:uid="{00000000-0005-0000-0000-0000E0420000}"/>
    <cellStyle name="Normal 28 3 14 7 3" xfId="17131" xr:uid="{00000000-0005-0000-0000-0000E1420000}"/>
    <cellStyle name="Normal 28 3 14 8" xfId="17132" xr:uid="{00000000-0005-0000-0000-0000E2420000}"/>
    <cellStyle name="Normal 28 3 14 8 2" xfId="17133" xr:uid="{00000000-0005-0000-0000-0000E3420000}"/>
    <cellStyle name="Normal 28 3 14 8 3" xfId="17134" xr:uid="{00000000-0005-0000-0000-0000E4420000}"/>
    <cellStyle name="Normal 28 3 14 9" xfId="17135" xr:uid="{00000000-0005-0000-0000-0000E5420000}"/>
    <cellStyle name="Normal 28 3 14 9 2" xfId="17136" xr:uid="{00000000-0005-0000-0000-0000E6420000}"/>
    <cellStyle name="Normal 28 3 14 9 3" xfId="17137" xr:uid="{00000000-0005-0000-0000-0000E7420000}"/>
    <cellStyle name="Normal 28 3 15" xfId="17138" xr:uid="{00000000-0005-0000-0000-0000E8420000}"/>
    <cellStyle name="Normal 28 3 15 10" xfId="17139" xr:uid="{00000000-0005-0000-0000-0000E9420000}"/>
    <cellStyle name="Normal 28 3 15 10 2" xfId="17140" xr:uid="{00000000-0005-0000-0000-0000EA420000}"/>
    <cellStyle name="Normal 28 3 15 10 3" xfId="17141" xr:uid="{00000000-0005-0000-0000-0000EB420000}"/>
    <cellStyle name="Normal 28 3 15 11" xfId="17142" xr:uid="{00000000-0005-0000-0000-0000EC420000}"/>
    <cellStyle name="Normal 28 3 15 11 2" xfId="17143" xr:uid="{00000000-0005-0000-0000-0000ED420000}"/>
    <cellStyle name="Normal 28 3 15 11 3" xfId="17144" xr:uid="{00000000-0005-0000-0000-0000EE420000}"/>
    <cellStyle name="Normal 28 3 15 12" xfId="17145" xr:uid="{00000000-0005-0000-0000-0000EF420000}"/>
    <cellStyle name="Normal 28 3 15 12 2" xfId="17146" xr:uid="{00000000-0005-0000-0000-0000F0420000}"/>
    <cellStyle name="Normal 28 3 15 12 3" xfId="17147" xr:uid="{00000000-0005-0000-0000-0000F1420000}"/>
    <cellStyle name="Normal 28 3 15 13" xfId="17148" xr:uid="{00000000-0005-0000-0000-0000F2420000}"/>
    <cellStyle name="Normal 28 3 15 13 2" xfId="17149" xr:uid="{00000000-0005-0000-0000-0000F3420000}"/>
    <cellStyle name="Normal 28 3 15 13 3" xfId="17150" xr:uid="{00000000-0005-0000-0000-0000F4420000}"/>
    <cellStyle name="Normal 28 3 15 14" xfId="17151" xr:uid="{00000000-0005-0000-0000-0000F5420000}"/>
    <cellStyle name="Normal 28 3 15 14 2" xfId="17152" xr:uid="{00000000-0005-0000-0000-0000F6420000}"/>
    <cellStyle name="Normal 28 3 15 14 3" xfId="17153" xr:uid="{00000000-0005-0000-0000-0000F7420000}"/>
    <cellStyle name="Normal 28 3 15 15" xfId="17154" xr:uid="{00000000-0005-0000-0000-0000F8420000}"/>
    <cellStyle name="Normal 28 3 15 16" xfId="17155" xr:uid="{00000000-0005-0000-0000-0000F9420000}"/>
    <cellStyle name="Normal 28 3 15 2" xfId="17156" xr:uid="{00000000-0005-0000-0000-0000FA420000}"/>
    <cellStyle name="Normal 28 3 15 2 2" xfId="17157" xr:uid="{00000000-0005-0000-0000-0000FB420000}"/>
    <cellStyle name="Normal 28 3 15 2 3" xfId="17158" xr:uid="{00000000-0005-0000-0000-0000FC420000}"/>
    <cellStyle name="Normal 28 3 15 3" xfId="17159" xr:uid="{00000000-0005-0000-0000-0000FD420000}"/>
    <cellStyle name="Normal 28 3 15 3 2" xfId="17160" xr:uid="{00000000-0005-0000-0000-0000FE420000}"/>
    <cellStyle name="Normal 28 3 15 3 3" xfId="17161" xr:uid="{00000000-0005-0000-0000-0000FF420000}"/>
    <cellStyle name="Normal 28 3 15 4" xfId="17162" xr:uid="{00000000-0005-0000-0000-000000430000}"/>
    <cellStyle name="Normal 28 3 15 4 2" xfId="17163" xr:uid="{00000000-0005-0000-0000-000001430000}"/>
    <cellStyle name="Normal 28 3 15 4 3" xfId="17164" xr:uid="{00000000-0005-0000-0000-000002430000}"/>
    <cellStyle name="Normal 28 3 15 5" xfId="17165" xr:uid="{00000000-0005-0000-0000-000003430000}"/>
    <cellStyle name="Normal 28 3 15 5 2" xfId="17166" xr:uid="{00000000-0005-0000-0000-000004430000}"/>
    <cellStyle name="Normal 28 3 15 5 3" xfId="17167" xr:uid="{00000000-0005-0000-0000-000005430000}"/>
    <cellStyle name="Normal 28 3 15 6" xfId="17168" xr:uid="{00000000-0005-0000-0000-000006430000}"/>
    <cellStyle name="Normal 28 3 15 6 2" xfId="17169" xr:uid="{00000000-0005-0000-0000-000007430000}"/>
    <cellStyle name="Normal 28 3 15 6 3" xfId="17170" xr:uid="{00000000-0005-0000-0000-000008430000}"/>
    <cellStyle name="Normal 28 3 15 7" xfId="17171" xr:uid="{00000000-0005-0000-0000-000009430000}"/>
    <cellStyle name="Normal 28 3 15 7 2" xfId="17172" xr:uid="{00000000-0005-0000-0000-00000A430000}"/>
    <cellStyle name="Normal 28 3 15 7 3" xfId="17173" xr:uid="{00000000-0005-0000-0000-00000B430000}"/>
    <cellStyle name="Normal 28 3 15 8" xfId="17174" xr:uid="{00000000-0005-0000-0000-00000C430000}"/>
    <cellStyle name="Normal 28 3 15 8 2" xfId="17175" xr:uid="{00000000-0005-0000-0000-00000D430000}"/>
    <cellStyle name="Normal 28 3 15 8 3" xfId="17176" xr:uid="{00000000-0005-0000-0000-00000E430000}"/>
    <cellStyle name="Normal 28 3 15 9" xfId="17177" xr:uid="{00000000-0005-0000-0000-00000F430000}"/>
    <cellStyle name="Normal 28 3 15 9 2" xfId="17178" xr:uid="{00000000-0005-0000-0000-000010430000}"/>
    <cellStyle name="Normal 28 3 15 9 3" xfId="17179" xr:uid="{00000000-0005-0000-0000-000011430000}"/>
    <cellStyle name="Normal 28 3 16" xfId="17180" xr:uid="{00000000-0005-0000-0000-000012430000}"/>
    <cellStyle name="Normal 28 3 16 2" xfId="17181" xr:uid="{00000000-0005-0000-0000-000013430000}"/>
    <cellStyle name="Normal 28 3 16 3" xfId="17182" xr:uid="{00000000-0005-0000-0000-000014430000}"/>
    <cellStyle name="Normal 28 3 17" xfId="17183" xr:uid="{00000000-0005-0000-0000-000015430000}"/>
    <cellStyle name="Normal 28 3 17 2" xfId="17184" xr:uid="{00000000-0005-0000-0000-000016430000}"/>
    <cellStyle name="Normal 28 3 17 3" xfId="17185" xr:uid="{00000000-0005-0000-0000-000017430000}"/>
    <cellStyle name="Normal 28 3 18" xfId="17186" xr:uid="{00000000-0005-0000-0000-000018430000}"/>
    <cellStyle name="Normal 28 3 18 2" xfId="17187" xr:uid="{00000000-0005-0000-0000-000019430000}"/>
    <cellStyle name="Normal 28 3 18 3" xfId="17188" xr:uid="{00000000-0005-0000-0000-00001A430000}"/>
    <cellStyle name="Normal 28 3 19" xfId="17189" xr:uid="{00000000-0005-0000-0000-00001B430000}"/>
    <cellStyle name="Normal 28 3 19 2" xfId="17190" xr:uid="{00000000-0005-0000-0000-00001C430000}"/>
    <cellStyle name="Normal 28 3 19 3" xfId="17191" xr:uid="{00000000-0005-0000-0000-00001D430000}"/>
    <cellStyle name="Normal 28 3 2" xfId="17192" xr:uid="{00000000-0005-0000-0000-00001E430000}"/>
    <cellStyle name="Normal 28 3 2 10" xfId="17193" xr:uid="{00000000-0005-0000-0000-00001F430000}"/>
    <cellStyle name="Normal 28 3 2 10 2" xfId="17194" xr:uid="{00000000-0005-0000-0000-000020430000}"/>
    <cellStyle name="Normal 28 3 2 10 3" xfId="17195" xr:uid="{00000000-0005-0000-0000-000021430000}"/>
    <cellStyle name="Normal 28 3 2 11" xfId="17196" xr:uid="{00000000-0005-0000-0000-000022430000}"/>
    <cellStyle name="Normal 28 3 2 11 2" xfId="17197" xr:uid="{00000000-0005-0000-0000-000023430000}"/>
    <cellStyle name="Normal 28 3 2 11 3" xfId="17198" xr:uid="{00000000-0005-0000-0000-000024430000}"/>
    <cellStyle name="Normal 28 3 2 12" xfId="17199" xr:uid="{00000000-0005-0000-0000-000025430000}"/>
    <cellStyle name="Normal 28 3 2 12 2" xfId="17200" xr:uid="{00000000-0005-0000-0000-000026430000}"/>
    <cellStyle name="Normal 28 3 2 12 3" xfId="17201" xr:uid="{00000000-0005-0000-0000-000027430000}"/>
    <cellStyle name="Normal 28 3 2 13" xfId="17202" xr:uid="{00000000-0005-0000-0000-000028430000}"/>
    <cellStyle name="Normal 28 3 2 13 2" xfId="17203" xr:uid="{00000000-0005-0000-0000-000029430000}"/>
    <cellStyle name="Normal 28 3 2 13 3" xfId="17204" xr:uid="{00000000-0005-0000-0000-00002A430000}"/>
    <cellStyle name="Normal 28 3 2 14" xfId="17205" xr:uid="{00000000-0005-0000-0000-00002B430000}"/>
    <cellStyle name="Normal 28 3 2 14 2" xfId="17206" xr:uid="{00000000-0005-0000-0000-00002C430000}"/>
    <cellStyle name="Normal 28 3 2 14 3" xfId="17207" xr:uid="{00000000-0005-0000-0000-00002D430000}"/>
    <cellStyle name="Normal 28 3 2 15" xfId="17208" xr:uid="{00000000-0005-0000-0000-00002E430000}"/>
    <cellStyle name="Normal 28 3 2 15 2" xfId="17209" xr:uid="{00000000-0005-0000-0000-00002F430000}"/>
    <cellStyle name="Normal 28 3 2 15 3" xfId="17210" xr:uid="{00000000-0005-0000-0000-000030430000}"/>
    <cellStyle name="Normal 28 3 2 16" xfId="17211" xr:uid="{00000000-0005-0000-0000-000031430000}"/>
    <cellStyle name="Normal 28 3 2 17" xfId="17212" xr:uid="{00000000-0005-0000-0000-000032430000}"/>
    <cellStyle name="Normal 28 3 2 2" xfId="17213" xr:uid="{00000000-0005-0000-0000-000033430000}"/>
    <cellStyle name="Normal 28 3 2 2 10" xfId="17214" xr:uid="{00000000-0005-0000-0000-000034430000}"/>
    <cellStyle name="Normal 28 3 2 2 10 2" xfId="17215" xr:uid="{00000000-0005-0000-0000-000035430000}"/>
    <cellStyle name="Normal 28 3 2 2 10 3" xfId="17216" xr:uid="{00000000-0005-0000-0000-000036430000}"/>
    <cellStyle name="Normal 28 3 2 2 11" xfId="17217" xr:uid="{00000000-0005-0000-0000-000037430000}"/>
    <cellStyle name="Normal 28 3 2 2 11 2" xfId="17218" xr:uid="{00000000-0005-0000-0000-000038430000}"/>
    <cellStyle name="Normal 28 3 2 2 11 3" xfId="17219" xr:uid="{00000000-0005-0000-0000-000039430000}"/>
    <cellStyle name="Normal 28 3 2 2 12" xfId="17220" xr:uid="{00000000-0005-0000-0000-00003A430000}"/>
    <cellStyle name="Normal 28 3 2 2 12 2" xfId="17221" xr:uid="{00000000-0005-0000-0000-00003B430000}"/>
    <cellStyle name="Normal 28 3 2 2 12 3" xfId="17222" xr:uid="{00000000-0005-0000-0000-00003C430000}"/>
    <cellStyle name="Normal 28 3 2 2 13" xfId="17223" xr:uid="{00000000-0005-0000-0000-00003D430000}"/>
    <cellStyle name="Normal 28 3 2 2 13 2" xfId="17224" xr:uid="{00000000-0005-0000-0000-00003E430000}"/>
    <cellStyle name="Normal 28 3 2 2 13 3" xfId="17225" xr:uid="{00000000-0005-0000-0000-00003F430000}"/>
    <cellStyle name="Normal 28 3 2 2 14" xfId="17226" xr:uid="{00000000-0005-0000-0000-000040430000}"/>
    <cellStyle name="Normal 28 3 2 2 14 2" xfId="17227" xr:uid="{00000000-0005-0000-0000-000041430000}"/>
    <cellStyle name="Normal 28 3 2 2 14 3" xfId="17228" xr:uid="{00000000-0005-0000-0000-000042430000}"/>
    <cellStyle name="Normal 28 3 2 2 15" xfId="17229" xr:uid="{00000000-0005-0000-0000-000043430000}"/>
    <cellStyle name="Normal 28 3 2 2 16" xfId="17230" xr:uid="{00000000-0005-0000-0000-000044430000}"/>
    <cellStyle name="Normal 28 3 2 2 2" xfId="17231" xr:uid="{00000000-0005-0000-0000-000045430000}"/>
    <cellStyle name="Normal 28 3 2 2 2 2" xfId="17232" xr:uid="{00000000-0005-0000-0000-000046430000}"/>
    <cellStyle name="Normal 28 3 2 2 2 3" xfId="17233" xr:uid="{00000000-0005-0000-0000-000047430000}"/>
    <cellStyle name="Normal 28 3 2 2 3" xfId="17234" xr:uid="{00000000-0005-0000-0000-000048430000}"/>
    <cellStyle name="Normal 28 3 2 2 3 2" xfId="17235" xr:uid="{00000000-0005-0000-0000-000049430000}"/>
    <cellStyle name="Normal 28 3 2 2 3 3" xfId="17236" xr:uid="{00000000-0005-0000-0000-00004A430000}"/>
    <cellStyle name="Normal 28 3 2 2 4" xfId="17237" xr:uid="{00000000-0005-0000-0000-00004B430000}"/>
    <cellStyle name="Normal 28 3 2 2 4 2" xfId="17238" xr:uid="{00000000-0005-0000-0000-00004C430000}"/>
    <cellStyle name="Normal 28 3 2 2 4 3" xfId="17239" xr:uid="{00000000-0005-0000-0000-00004D430000}"/>
    <cellStyle name="Normal 28 3 2 2 5" xfId="17240" xr:uid="{00000000-0005-0000-0000-00004E430000}"/>
    <cellStyle name="Normal 28 3 2 2 5 2" xfId="17241" xr:uid="{00000000-0005-0000-0000-00004F430000}"/>
    <cellStyle name="Normal 28 3 2 2 5 3" xfId="17242" xr:uid="{00000000-0005-0000-0000-000050430000}"/>
    <cellStyle name="Normal 28 3 2 2 6" xfId="17243" xr:uid="{00000000-0005-0000-0000-000051430000}"/>
    <cellStyle name="Normal 28 3 2 2 6 2" xfId="17244" xr:uid="{00000000-0005-0000-0000-000052430000}"/>
    <cellStyle name="Normal 28 3 2 2 6 3" xfId="17245" xr:uid="{00000000-0005-0000-0000-000053430000}"/>
    <cellStyle name="Normal 28 3 2 2 7" xfId="17246" xr:uid="{00000000-0005-0000-0000-000054430000}"/>
    <cellStyle name="Normal 28 3 2 2 7 2" xfId="17247" xr:uid="{00000000-0005-0000-0000-000055430000}"/>
    <cellStyle name="Normal 28 3 2 2 7 3" xfId="17248" xr:uid="{00000000-0005-0000-0000-000056430000}"/>
    <cellStyle name="Normal 28 3 2 2 8" xfId="17249" xr:uid="{00000000-0005-0000-0000-000057430000}"/>
    <cellStyle name="Normal 28 3 2 2 8 2" xfId="17250" xr:uid="{00000000-0005-0000-0000-000058430000}"/>
    <cellStyle name="Normal 28 3 2 2 8 3" xfId="17251" xr:uid="{00000000-0005-0000-0000-000059430000}"/>
    <cellStyle name="Normal 28 3 2 2 9" xfId="17252" xr:uid="{00000000-0005-0000-0000-00005A430000}"/>
    <cellStyle name="Normal 28 3 2 2 9 2" xfId="17253" xr:uid="{00000000-0005-0000-0000-00005B430000}"/>
    <cellStyle name="Normal 28 3 2 2 9 3" xfId="17254" xr:uid="{00000000-0005-0000-0000-00005C430000}"/>
    <cellStyle name="Normal 28 3 2 3" xfId="17255" xr:uid="{00000000-0005-0000-0000-00005D430000}"/>
    <cellStyle name="Normal 28 3 2 3 2" xfId="17256" xr:uid="{00000000-0005-0000-0000-00005E430000}"/>
    <cellStyle name="Normal 28 3 2 3 3" xfId="17257" xr:uid="{00000000-0005-0000-0000-00005F430000}"/>
    <cellStyle name="Normal 28 3 2 4" xfId="17258" xr:uid="{00000000-0005-0000-0000-000060430000}"/>
    <cellStyle name="Normal 28 3 2 4 2" xfId="17259" xr:uid="{00000000-0005-0000-0000-000061430000}"/>
    <cellStyle name="Normal 28 3 2 4 3" xfId="17260" xr:uid="{00000000-0005-0000-0000-000062430000}"/>
    <cellStyle name="Normal 28 3 2 5" xfId="17261" xr:uid="{00000000-0005-0000-0000-000063430000}"/>
    <cellStyle name="Normal 28 3 2 5 2" xfId="17262" xr:uid="{00000000-0005-0000-0000-000064430000}"/>
    <cellStyle name="Normal 28 3 2 5 3" xfId="17263" xr:uid="{00000000-0005-0000-0000-000065430000}"/>
    <cellStyle name="Normal 28 3 2 6" xfId="17264" xr:uid="{00000000-0005-0000-0000-000066430000}"/>
    <cellStyle name="Normal 28 3 2 6 2" xfId="17265" xr:uid="{00000000-0005-0000-0000-000067430000}"/>
    <cellStyle name="Normal 28 3 2 6 3" xfId="17266" xr:uid="{00000000-0005-0000-0000-000068430000}"/>
    <cellStyle name="Normal 28 3 2 7" xfId="17267" xr:uid="{00000000-0005-0000-0000-000069430000}"/>
    <cellStyle name="Normal 28 3 2 7 2" xfId="17268" xr:uid="{00000000-0005-0000-0000-00006A430000}"/>
    <cellStyle name="Normal 28 3 2 7 3" xfId="17269" xr:uid="{00000000-0005-0000-0000-00006B430000}"/>
    <cellStyle name="Normal 28 3 2 8" xfId="17270" xr:uid="{00000000-0005-0000-0000-00006C430000}"/>
    <cellStyle name="Normal 28 3 2 8 2" xfId="17271" xr:uid="{00000000-0005-0000-0000-00006D430000}"/>
    <cellStyle name="Normal 28 3 2 8 3" xfId="17272" xr:uid="{00000000-0005-0000-0000-00006E430000}"/>
    <cellStyle name="Normal 28 3 2 9" xfId="17273" xr:uid="{00000000-0005-0000-0000-00006F430000}"/>
    <cellStyle name="Normal 28 3 2 9 2" xfId="17274" xr:uid="{00000000-0005-0000-0000-000070430000}"/>
    <cellStyle name="Normal 28 3 2 9 3" xfId="17275" xr:uid="{00000000-0005-0000-0000-000071430000}"/>
    <cellStyle name="Normal 28 3 20" xfId="17276" xr:uid="{00000000-0005-0000-0000-000072430000}"/>
    <cellStyle name="Normal 28 3 20 2" xfId="17277" xr:uid="{00000000-0005-0000-0000-000073430000}"/>
    <cellStyle name="Normal 28 3 20 3" xfId="17278" xr:uid="{00000000-0005-0000-0000-000074430000}"/>
    <cellStyle name="Normal 28 3 21" xfId="17279" xr:uid="{00000000-0005-0000-0000-000075430000}"/>
    <cellStyle name="Normal 28 3 21 2" xfId="17280" xr:uid="{00000000-0005-0000-0000-000076430000}"/>
    <cellStyle name="Normal 28 3 21 3" xfId="17281" xr:uid="{00000000-0005-0000-0000-000077430000}"/>
    <cellStyle name="Normal 28 3 22" xfId="17282" xr:uid="{00000000-0005-0000-0000-000078430000}"/>
    <cellStyle name="Normal 28 3 22 2" xfId="17283" xr:uid="{00000000-0005-0000-0000-000079430000}"/>
    <cellStyle name="Normal 28 3 22 3" xfId="17284" xr:uid="{00000000-0005-0000-0000-00007A430000}"/>
    <cellStyle name="Normal 28 3 23" xfId="17285" xr:uid="{00000000-0005-0000-0000-00007B430000}"/>
    <cellStyle name="Normal 28 3 23 2" xfId="17286" xr:uid="{00000000-0005-0000-0000-00007C430000}"/>
    <cellStyle name="Normal 28 3 23 3" xfId="17287" xr:uid="{00000000-0005-0000-0000-00007D430000}"/>
    <cellStyle name="Normal 28 3 24" xfId="17288" xr:uid="{00000000-0005-0000-0000-00007E430000}"/>
    <cellStyle name="Normal 28 3 24 2" xfId="17289" xr:uid="{00000000-0005-0000-0000-00007F430000}"/>
    <cellStyle name="Normal 28 3 24 3" xfId="17290" xr:uid="{00000000-0005-0000-0000-000080430000}"/>
    <cellStyle name="Normal 28 3 25" xfId="17291" xr:uid="{00000000-0005-0000-0000-000081430000}"/>
    <cellStyle name="Normal 28 3 25 2" xfId="17292" xr:uid="{00000000-0005-0000-0000-000082430000}"/>
    <cellStyle name="Normal 28 3 25 3" xfId="17293" xr:uid="{00000000-0005-0000-0000-000083430000}"/>
    <cellStyle name="Normal 28 3 26" xfId="17294" xr:uid="{00000000-0005-0000-0000-000084430000}"/>
    <cellStyle name="Normal 28 3 26 2" xfId="17295" xr:uid="{00000000-0005-0000-0000-000085430000}"/>
    <cellStyle name="Normal 28 3 26 3" xfId="17296" xr:uid="{00000000-0005-0000-0000-000086430000}"/>
    <cellStyle name="Normal 28 3 27" xfId="17297" xr:uid="{00000000-0005-0000-0000-000087430000}"/>
    <cellStyle name="Normal 28 3 27 2" xfId="17298" xr:uid="{00000000-0005-0000-0000-000088430000}"/>
    <cellStyle name="Normal 28 3 27 3" xfId="17299" xr:uid="{00000000-0005-0000-0000-000089430000}"/>
    <cellStyle name="Normal 28 3 28" xfId="17300" xr:uid="{00000000-0005-0000-0000-00008A430000}"/>
    <cellStyle name="Normal 28 3 28 2" xfId="17301" xr:uid="{00000000-0005-0000-0000-00008B430000}"/>
    <cellStyle name="Normal 28 3 28 3" xfId="17302" xr:uid="{00000000-0005-0000-0000-00008C430000}"/>
    <cellStyle name="Normal 28 3 29" xfId="17303" xr:uid="{00000000-0005-0000-0000-00008D430000}"/>
    <cellStyle name="Normal 28 3 3" xfId="17304" xr:uid="{00000000-0005-0000-0000-00008E430000}"/>
    <cellStyle name="Normal 28 3 3 10" xfId="17305" xr:uid="{00000000-0005-0000-0000-00008F430000}"/>
    <cellStyle name="Normal 28 3 3 10 2" xfId="17306" xr:uid="{00000000-0005-0000-0000-000090430000}"/>
    <cellStyle name="Normal 28 3 3 10 3" xfId="17307" xr:uid="{00000000-0005-0000-0000-000091430000}"/>
    <cellStyle name="Normal 28 3 3 11" xfId="17308" xr:uid="{00000000-0005-0000-0000-000092430000}"/>
    <cellStyle name="Normal 28 3 3 11 2" xfId="17309" xr:uid="{00000000-0005-0000-0000-000093430000}"/>
    <cellStyle name="Normal 28 3 3 11 3" xfId="17310" xr:uid="{00000000-0005-0000-0000-000094430000}"/>
    <cellStyle name="Normal 28 3 3 12" xfId="17311" xr:uid="{00000000-0005-0000-0000-000095430000}"/>
    <cellStyle name="Normal 28 3 3 12 2" xfId="17312" xr:uid="{00000000-0005-0000-0000-000096430000}"/>
    <cellStyle name="Normal 28 3 3 12 3" xfId="17313" xr:uid="{00000000-0005-0000-0000-000097430000}"/>
    <cellStyle name="Normal 28 3 3 13" xfId="17314" xr:uid="{00000000-0005-0000-0000-000098430000}"/>
    <cellStyle name="Normal 28 3 3 13 2" xfId="17315" xr:uid="{00000000-0005-0000-0000-000099430000}"/>
    <cellStyle name="Normal 28 3 3 13 3" xfId="17316" xr:uid="{00000000-0005-0000-0000-00009A430000}"/>
    <cellStyle name="Normal 28 3 3 14" xfId="17317" xr:uid="{00000000-0005-0000-0000-00009B430000}"/>
    <cellStyle name="Normal 28 3 3 14 2" xfId="17318" xr:uid="{00000000-0005-0000-0000-00009C430000}"/>
    <cellStyle name="Normal 28 3 3 14 3" xfId="17319" xr:uid="{00000000-0005-0000-0000-00009D430000}"/>
    <cellStyle name="Normal 28 3 3 15" xfId="17320" xr:uid="{00000000-0005-0000-0000-00009E430000}"/>
    <cellStyle name="Normal 28 3 3 15 2" xfId="17321" xr:uid="{00000000-0005-0000-0000-00009F430000}"/>
    <cellStyle name="Normal 28 3 3 15 3" xfId="17322" xr:uid="{00000000-0005-0000-0000-0000A0430000}"/>
    <cellStyle name="Normal 28 3 3 16" xfId="17323" xr:uid="{00000000-0005-0000-0000-0000A1430000}"/>
    <cellStyle name="Normal 28 3 3 17" xfId="17324" xr:uid="{00000000-0005-0000-0000-0000A2430000}"/>
    <cellStyle name="Normal 28 3 3 2" xfId="17325" xr:uid="{00000000-0005-0000-0000-0000A3430000}"/>
    <cellStyle name="Normal 28 3 3 2 10" xfId="17326" xr:uid="{00000000-0005-0000-0000-0000A4430000}"/>
    <cellStyle name="Normal 28 3 3 2 10 2" xfId="17327" xr:uid="{00000000-0005-0000-0000-0000A5430000}"/>
    <cellStyle name="Normal 28 3 3 2 10 3" xfId="17328" xr:uid="{00000000-0005-0000-0000-0000A6430000}"/>
    <cellStyle name="Normal 28 3 3 2 11" xfId="17329" xr:uid="{00000000-0005-0000-0000-0000A7430000}"/>
    <cellStyle name="Normal 28 3 3 2 11 2" xfId="17330" xr:uid="{00000000-0005-0000-0000-0000A8430000}"/>
    <cellStyle name="Normal 28 3 3 2 11 3" xfId="17331" xr:uid="{00000000-0005-0000-0000-0000A9430000}"/>
    <cellStyle name="Normal 28 3 3 2 12" xfId="17332" xr:uid="{00000000-0005-0000-0000-0000AA430000}"/>
    <cellStyle name="Normal 28 3 3 2 12 2" xfId="17333" xr:uid="{00000000-0005-0000-0000-0000AB430000}"/>
    <cellStyle name="Normal 28 3 3 2 12 3" xfId="17334" xr:uid="{00000000-0005-0000-0000-0000AC430000}"/>
    <cellStyle name="Normal 28 3 3 2 13" xfId="17335" xr:uid="{00000000-0005-0000-0000-0000AD430000}"/>
    <cellStyle name="Normal 28 3 3 2 13 2" xfId="17336" xr:uid="{00000000-0005-0000-0000-0000AE430000}"/>
    <cellStyle name="Normal 28 3 3 2 13 3" xfId="17337" xr:uid="{00000000-0005-0000-0000-0000AF430000}"/>
    <cellStyle name="Normal 28 3 3 2 14" xfId="17338" xr:uid="{00000000-0005-0000-0000-0000B0430000}"/>
    <cellStyle name="Normal 28 3 3 2 14 2" xfId="17339" xr:uid="{00000000-0005-0000-0000-0000B1430000}"/>
    <cellStyle name="Normal 28 3 3 2 14 3" xfId="17340" xr:uid="{00000000-0005-0000-0000-0000B2430000}"/>
    <cellStyle name="Normal 28 3 3 2 15" xfId="17341" xr:uid="{00000000-0005-0000-0000-0000B3430000}"/>
    <cellStyle name="Normal 28 3 3 2 16" xfId="17342" xr:uid="{00000000-0005-0000-0000-0000B4430000}"/>
    <cellStyle name="Normal 28 3 3 2 2" xfId="17343" xr:uid="{00000000-0005-0000-0000-0000B5430000}"/>
    <cellStyle name="Normal 28 3 3 2 2 2" xfId="17344" xr:uid="{00000000-0005-0000-0000-0000B6430000}"/>
    <cellStyle name="Normal 28 3 3 2 2 3" xfId="17345" xr:uid="{00000000-0005-0000-0000-0000B7430000}"/>
    <cellStyle name="Normal 28 3 3 2 3" xfId="17346" xr:uid="{00000000-0005-0000-0000-0000B8430000}"/>
    <cellStyle name="Normal 28 3 3 2 3 2" xfId="17347" xr:uid="{00000000-0005-0000-0000-0000B9430000}"/>
    <cellStyle name="Normal 28 3 3 2 3 3" xfId="17348" xr:uid="{00000000-0005-0000-0000-0000BA430000}"/>
    <cellStyle name="Normal 28 3 3 2 4" xfId="17349" xr:uid="{00000000-0005-0000-0000-0000BB430000}"/>
    <cellStyle name="Normal 28 3 3 2 4 2" xfId="17350" xr:uid="{00000000-0005-0000-0000-0000BC430000}"/>
    <cellStyle name="Normal 28 3 3 2 4 3" xfId="17351" xr:uid="{00000000-0005-0000-0000-0000BD430000}"/>
    <cellStyle name="Normal 28 3 3 2 5" xfId="17352" xr:uid="{00000000-0005-0000-0000-0000BE430000}"/>
    <cellStyle name="Normal 28 3 3 2 5 2" xfId="17353" xr:uid="{00000000-0005-0000-0000-0000BF430000}"/>
    <cellStyle name="Normal 28 3 3 2 5 3" xfId="17354" xr:uid="{00000000-0005-0000-0000-0000C0430000}"/>
    <cellStyle name="Normal 28 3 3 2 6" xfId="17355" xr:uid="{00000000-0005-0000-0000-0000C1430000}"/>
    <cellStyle name="Normal 28 3 3 2 6 2" xfId="17356" xr:uid="{00000000-0005-0000-0000-0000C2430000}"/>
    <cellStyle name="Normal 28 3 3 2 6 3" xfId="17357" xr:uid="{00000000-0005-0000-0000-0000C3430000}"/>
    <cellStyle name="Normal 28 3 3 2 7" xfId="17358" xr:uid="{00000000-0005-0000-0000-0000C4430000}"/>
    <cellStyle name="Normal 28 3 3 2 7 2" xfId="17359" xr:uid="{00000000-0005-0000-0000-0000C5430000}"/>
    <cellStyle name="Normal 28 3 3 2 7 3" xfId="17360" xr:uid="{00000000-0005-0000-0000-0000C6430000}"/>
    <cellStyle name="Normal 28 3 3 2 8" xfId="17361" xr:uid="{00000000-0005-0000-0000-0000C7430000}"/>
    <cellStyle name="Normal 28 3 3 2 8 2" xfId="17362" xr:uid="{00000000-0005-0000-0000-0000C8430000}"/>
    <cellStyle name="Normal 28 3 3 2 8 3" xfId="17363" xr:uid="{00000000-0005-0000-0000-0000C9430000}"/>
    <cellStyle name="Normal 28 3 3 2 9" xfId="17364" xr:uid="{00000000-0005-0000-0000-0000CA430000}"/>
    <cellStyle name="Normal 28 3 3 2 9 2" xfId="17365" xr:uid="{00000000-0005-0000-0000-0000CB430000}"/>
    <cellStyle name="Normal 28 3 3 2 9 3" xfId="17366" xr:uid="{00000000-0005-0000-0000-0000CC430000}"/>
    <cellStyle name="Normal 28 3 3 3" xfId="17367" xr:uid="{00000000-0005-0000-0000-0000CD430000}"/>
    <cellStyle name="Normal 28 3 3 3 2" xfId="17368" xr:uid="{00000000-0005-0000-0000-0000CE430000}"/>
    <cellStyle name="Normal 28 3 3 3 3" xfId="17369" xr:uid="{00000000-0005-0000-0000-0000CF430000}"/>
    <cellStyle name="Normal 28 3 3 4" xfId="17370" xr:uid="{00000000-0005-0000-0000-0000D0430000}"/>
    <cellStyle name="Normal 28 3 3 4 2" xfId="17371" xr:uid="{00000000-0005-0000-0000-0000D1430000}"/>
    <cellStyle name="Normal 28 3 3 4 3" xfId="17372" xr:uid="{00000000-0005-0000-0000-0000D2430000}"/>
    <cellStyle name="Normal 28 3 3 5" xfId="17373" xr:uid="{00000000-0005-0000-0000-0000D3430000}"/>
    <cellStyle name="Normal 28 3 3 5 2" xfId="17374" xr:uid="{00000000-0005-0000-0000-0000D4430000}"/>
    <cellStyle name="Normal 28 3 3 5 3" xfId="17375" xr:uid="{00000000-0005-0000-0000-0000D5430000}"/>
    <cellStyle name="Normal 28 3 3 6" xfId="17376" xr:uid="{00000000-0005-0000-0000-0000D6430000}"/>
    <cellStyle name="Normal 28 3 3 6 2" xfId="17377" xr:uid="{00000000-0005-0000-0000-0000D7430000}"/>
    <cellStyle name="Normal 28 3 3 6 3" xfId="17378" xr:uid="{00000000-0005-0000-0000-0000D8430000}"/>
    <cellStyle name="Normal 28 3 3 7" xfId="17379" xr:uid="{00000000-0005-0000-0000-0000D9430000}"/>
    <cellStyle name="Normal 28 3 3 7 2" xfId="17380" xr:uid="{00000000-0005-0000-0000-0000DA430000}"/>
    <cellStyle name="Normal 28 3 3 7 3" xfId="17381" xr:uid="{00000000-0005-0000-0000-0000DB430000}"/>
    <cellStyle name="Normal 28 3 3 8" xfId="17382" xr:uid="{00000000-0005-0000-0000-0000DC430000}"/>
    <cellStyle name="Normal 28 3 3 8 2" xfId="17383" xr:uid="{00000000-0005-0000-0000-0000DD430000}"/>
    <cellStyle name="Normal 28 3 3 8 3" xfId="17384" xr:uid="{00000000-0005-0000-0000-0000DE430000}"/>
    <cellStyle name="Normal 28 3 3 9" xfId="17385" xr:uid="{00000000-0005-0000-0000-0000DF430000}"/>
    <cellStyle name="Normal 28 3 3 9 2" xfId="17386" xr:uid="{00000000-0005-0000-0000-0000E0430000}"/>
    <cellStyle name="Normal 28 3 3 9 3" xfId="17387" xr:uid="{00000000-0005-0000-0000-0000E1430000}"/>
    <cellStyle name="Normal 28 3 30" xfId="17388" xr:uid="{00000000-0005-0000-0000-0000E2430000}"/>
    <cellStyle name="Normal 28 3 31" xfId="17389" xr:uid="{00000000-0005-0000-0000-0000E3430000}"/>
    <cellStyle name="Normal 28 3 32" xfId="17390" xr:uid="{00000000-0005-0000-0000-0000E4430000}"/>
    <cellStyle name="Normal 28 3 33" xfId="17391" xr:uid="{00000000-0005-0000-0000-0000E5430000}"/>
    <cellStyle name="Normal 28 3 34" xfId="17392" xr:uid="{00000000-0005-0000-0000-0000E6430000}"/>
    <cellStyle name="Normal 28 3 35" xfId="17393" xr:uid="{00000000-0005-0000-0000-0000E7430000}"/>
    <cellStyle name="Normal 28 3 36" xfId="17394" xr:uid="{00000000-0005-0000-0000-0000E8430000}"/>
    <cellStyle name="Normal 28 3 37" xfId="17395" xr:uid="{00000000-0005-0000-0000-0000E9430000}"/>
    <cellStyle name="Normal 28 3 38" xfId="17396" xr:uid="{00000000-0005-0000-0000-0000EA430000}"/>
    <cellStyle name="Normal 28 3 39" xfId="17397" xr:uid="{00000000-0005-0000-0000-0000EB430000}"/>
    <cellStyle name="Normal 28 3 4" xfId="17398" xr:uid="{00000000-0005-0000-0000-0000EC430000}"/>
    <cellStyle name="Normal 28 3 4 10" xfId="17399" xr:uid="{00000000-0005-0000-0000-0000ED430000}"/>
    <cellStyle name="Normal 28 3 4 10 2" xfId="17400" xr:uid="{00000000-0005-0000-0000-0000EE430000}"/>
    <cellStyle name="Normal 28 3 4 10 3" xfId="17401" xr:uid="{00000000-0005-0000-0000-0000EF430000}"/>
    <cellStyle name="Normal 28 3 4 11" xfId="17402" xr:uid="{00000000-0005-0000-0000-0000F0430000}"/>
    <cellStyle name="Normal 28 3 4 11 2" xfId="17403" xr:uid="{00000000-0005-0000-0000-0000F1430000}"/>
    <cellStyle name="Normal 28 3 4 11 3" xfId="17404" xr:uid="{00000000-0005-0000-0000-0000F2430000}"/>
    <cellStyle name="Normal 28 3 4 12" xfId="17405" xr:uid="{00000000-0005-0000-0000-0000F3430000}"/>
    <cellStyle name="Normal 28 3 4 12 2" xfId="17406" xr:uid="{00000000-0005-0000-0000-0000F4430000}"/>
    <cellStyle name="Normal 28 3 4 12 3" xfId="17407" xr:uid="{00000000-0005-0000-0000-0000F5430000}"/>
    <cellStyle name="Normal 28 3 4 13" xfId="17408" xr:uid="{00000000-0005-0000-0000-0000F6430000}"/>
    <cellStyle name="Normal 28 3 4 13 2" xfId="17409" xr:uid="{00000000-0005-0000-0000-0000F7430000}"/>
    <cellStyle name="Normal 28 3 4 13 3" xfId="17410" xr:uid="{00000000-0005-0000-0000-0000F8430000}"/>
    <cellStyle name="Normal 28 3 4 14" xfId="17411" xr:uid="{00000000-0005-0000-0000-0000F9430000}"/>
    <cellStyle name="Normal 28 3 4 14 2" xfId="17412" xr:uid="{00000000-0005-0000-0000-0000FA430000}"/>
    <cellStyle name="Normal 28 3 4 14 3" xfId="17413" xr:uid="{00000000-0005-0000-0000-0000FB430000}"/>
    <cellStyle name="Normal 28 3 4 15" xfId="17414" xr:uid="{00000000-0005-0000-0000-0000FC430000}"/>
    <cellStyle name="Normal 28 3 4 15 2" xfId="17415" xr:uid="{00000000-0005-0000-0000-0000FD430000}"/>
    <cellStyle name="Normal 28 3 4 15 3" xfId="17416" xr:uid="{00000000-0005-0000-0000-0000FE430000}"/>
    <cellStyle name="Normal 28 3 4 16" xfId="17417" xr:uid="{00000000-0005-0000-0000-0000FF430000}"/>
    <cellStyle name="Normal 28 3 4 17" xfId="17418" xr:uid="{00000000-0005-0000-0000-000000440000}"/>
    <cellStyle name="Normal 28 3 4 2" xfId="17419" xr:uid="{00000000-0005-0000-0000-000001440000}"/>
    <cellStyle name="Normal 28 3 4 2 10" xfId="17420" xr:uid="{00000000-0005-0000-0000-000002440000}"/>
    <cellStyle name="Normal 28 3 4 2 10 2" xfId="17421" xr:uid="{00000000-0005-0000-0000-000003440000}"/>
    <cellStyle name="Normal 28 3 4 2 10 3" xfId="17422" xr:uid="{00000000-0005-0000-0000-000004440000}"/>
    <cellStyle name="Normal 28 3 4 2 11" xfId="17423" xr:uid="{00000000-0005-0000-0000-000005440000}"/>
    <cellStyle name="Normal 28 3 4 2 11 2" xfId="17424" xr:uid="{00000000-0005-0000-0000-000006440000}"/>
    <cellStyle name="Normal 28 3 4 2 11 3" xfId="17425" xr:uid="{00000000-0005-0000-0000-000007440000}"/>
    <cellStyle name="Normal 28 3 4 2 12" xfId="17426" xr:uid="{00000000-0005-0000-0000-000008440000}"/>
    <cellStyle name="Normal 28 3 4 2 12 2" xfId="17427" xr:uid="{00000000-0005-0000-0000-000009440000}"/>
    <cellStyle name="Normal 28 3 4 2 12 3" xfId="17428" xr:uid="{00000000-0005-0000-0000-00000A440000}"/>
    <cellStyle name="Normal 28 3 4 2 13" xfId="17429" xr:uid="{00000000-0005-0000-0000-00000B440000}"/>
    <cellStyle name="Normal 28 3 4 2 13 2" xfId="17430" xr:uid="{00000000-0005-0000-0000-00000C440000}"/>
    <cellStyle name="Normal 28 3 4 2 13 3" xfId="17431" xr:uid="{00000000-0005-0000-0000-00000D440000}"/>
    <cellStyle name="Normal 28 3 4 2 14" xfId="17432" xr:uid="{00000000-0005-0000-0000-00000E440000}"/>
    <cellStyle name="Normal 28 3 4 2 14 2" xfId="17433" xr:uid="{00000000-0005-0000-0000-00000F440000}"/>
    <cellStyle name="Normal 28 3 4 2 14 3" xfId="17434" xr:uid="{00000000-0005-0000-0000-000010440000}"/>
    <cellStyle name="Normal 28 3 4 2 15" xfId="17435" xr:uid="{00000000-0005-0000-0000-000011440000}"/>
    <cellStyle name="Normal 28 3 4 2 16" xfId="17436" xr:uid="{00000000-0005-0000-0000-000012440000}"/>
    <cellStyle name="Normal 28 3 4 2 2" xfId="17437" xr:uid="{00000000-0005-0000-0000-000013440000}"/>
    <cellStyle name="Normal 28 3 4 2 2 2" xfId="17438" xr:uid="{00000000-0005-0000-0000-000014440000}"/>
    <cellStyle name="Normal 28 3 4 2 2 3" xfId="17439" xr:uid="{00000000-0005-0000-0000-000015440000}"/>
    <cellStyle name="Normal 28 3 4 2 3" xfId="17440" xr:uid="{00000000-0005-0000-0000-000016440000}"/>
    <cellStyle name="Normal 28 3 4 2 3 2" xfId="17441" xr:uid="{00000000-0005-0000-0000-000017440000}"/>
    <cellStyle name="Normal 28 3 4 2 3 3" xfId="17442" xr:uid="{00000000-0005-0000-0000-000018440000}"/>
    <cellStyle name="Normal 28 3 4 2 4" xfId="17443" xr:uid="{00000000-0005-0000-0000-000019440000}"/>
    <cellStyle name="Normal 28 3 4 2 4 2" xfId="17444" xr:uid="{00000000-0005-0000-0000-00001A440000}"/>
    <cellStyle name="Normal 28 3 4 2 4 3" xfId="17445" xr:uid="{00000000-0005-0000-0000-00001B440000}"/>
    <cellStyle name="Normal 28 3 4 2 5" xfId="17446" xr:uid="{00000000-0005-0000-0000-00001C440000}"/>
    <cellStyle name="Normal 28 3 4 2 5 2" xfId="17447" xr:uid="{00000000-0005-0000-0000-00001D440000}"/>
    <cellStyle name="Normal 28 3 4 2 5 3" xfId="17448" xr:uid="{00000000-0005-0000-0000-00001E440000}"/>
    <cellStyle name="Normal 28 3 4 2 6" xfId="17449" xr:uid="{00000000-0005-0000-0000-00001F440000}"/>
    <cellStyle name="Normal 28 3 4 2 6 2" xfId="17450" xr:uid="{00000000-0005-0000-0000-000020440000}"/>
    <cellStyle name="Normal 28 3 4 2 6 3" xfId="17451" xr:uid="{00000000-0005-0000-0000-000021440000}"/>
    <cellStyle name="Normal 28 3 4 2 7" xfId="17452" xr:uid="{00000000-0005-0000-0000-000022440000}"/>
    <cellStyle name="Normal 28 3 4 2 7 2" xfId="17453" xr:uid="{00000000-0005-0000-0000-000023440000}"/>
    <cellStyle name="Normal 28 3 4 2 7 3" xfId="17454" xr:uid="{00000000-0005-0000-0000-000024440000}"/>
    <cellStyle name="Normal 28 3 4 2 8" xfId="17455" xr:uid="{00000000-0005-0000-0000-000025440000}"/>
    <cellStyle name="Normal 28 3 4 2 8 2" xfId="17456" xr:uid="{00000000-0005-0000-0000-000026440000}"/>
    <cellStyle name="Normal 28 3 4 2 8 3" xfId="17457" xr:uid="{00000000-0005-0000-0000-000027440000}"/>
    <cellStyle name="Normal 28 3 4 2 9" xfId="17458" xr:uid="{00000000-0005-0000-0000-000028440000}"/>
    <cellStyle name="Normal 28 3 4 2 9 2" xfId="17459" xr:uid="{00000000-0005-0000-0000-000029440000}"/>
    <cellStyle name="Normal 28 3 4 2 9 3" xfId="17460" xr:uid="{00000000-0005-0000-0000-00002A440000}"/>
    <cellStyle name="Normal 28 3 4 3" xfId="17461" xr:uid="{00000000-0005-0000-0000-00002B440000}"/>
    <cellStyle name="Normal 28 3 4 3 2" xfId="17462" xr:uid="{00000000-0005-0000-0000-00002C440000}"/>
    <cellStyle name="Normal 28 3 4 3 3" xfId="17463" xr:uid="{00000000-0005-0000-0000-00002D440000}"/>
    <cellStyle name="Normal 28 3 4 4" xfId="17464" xr:uid="{00000000-0005-0000-0000-00002E440000}"/>
    <cellStyle name="Normal 28 3 4 4 2" xfId="17465" xr:uid="{00000000-0005-0000-0000-00002F440000}"/>
    <cellStyle name="Normal 28 3 4 4 3" xfId="17466" xr:uid="{00000000-0005-0000-0000-000030440000}"/>
    <cellStyle name="Normal 28 3 4 5" xfId="17467" xr:uid="{00000000-0005-0000-0000-000031440000}"/>
    <cellStyle name="Normal 28 3 4 5 2" xfId="17468" xr:uid="{00000000-0005-0000-0000-000032440000}"/>
    <cellStyle name="Normal 28 3 4 5 3" xfId="17469" xr:uid="{00000000-0005-0000-0000-000033440000}"/>
    <cellStyle name="Normal 28 3 4 6" xfId="17470" xr:uid="{00000000-0005-0000-0000-000034440000}"/>
    <cellStyle name="Normal 28 3 4 6 2" xfId="17471" xr:uid="{00000000-0005-0000-0000-000035440000}"/>
    <cellStyle name="Normal 28 3 4 6 3" xfId="17472" xr:uid="{00000000-0005-0000-0000-000036440000}"/>
    <cellStyle name="Normal 28 3 4 7" xfId="17473" xr:uid="{00000000-0005-0000-0000-000037440000}"/>
    <cellStyle name="Normal 28 3 4 7 2" xfId="17474" xr:uid="{00000000-0005-0000-0000-000038440000}"/>
    <cellStyle name="Normal 28 3 4 7 3" xfId="17475" xr:uid="{00000000-0005-0000-0000-000039440000}"/>
    <cellStyle name="Normal 28 3 4 8" xfId="17476" xr:uid="{00000000-0005-0000-0000-00003A440000}"/>
    <cellStyle name="Normal 28 3 4 8 2" xfId="17477" xr:uid="{00000000-0005-0000-0000-00003B440000}"/>
    <cellStyle name="Normal 28 3 4 8 3" xfId="17478" xr:uid="{00000000-0005-0000-0000-00003C440000}"/>
    <cellStyle name="Normal 28 3 4 9" xfId="17479" xr:uid="{00000000-0005-0000-0000-00003D440000}"/>
    <cellStyle name="Normal 28 3 4 9 2" xfId="17480" xr:uid="{00000000-0005-0000-0000-00003E440000}"/>
    <cellStyle name="Normal 28 3 4 9 3" xfId="17481" xr:uid="{00000000-0005-0000-0000-00003F440000}"/>
    <cellStyle name="Normal 28 3 40" xfId="17482" xr:uid="{00000000-0005-0000-0000-000040440000}"/>
    <cellStyle name="Normal 28 3 41" xfId="17483" xr:uid="{00000000-0005-0000-0000-000041440000}"/>
    <cellStyle name="Normal 28 3 5" xfId="17484" xr:uid="{00000000-0005-0000-0000-000042440000}"/>
    <cellStyle name="Normal 28 3 5 10" xfId="17485" xr:uid="{00000000-0005-0000-0000-000043440000}"/>
    <cellStyle name="Normal 28 3 5 10 2" xfId="17486" xr:uid="{00000000-0005-0000-0000-000044440000}"/>
    <cellStyle name="Normal 28 3 5 10 3" xfId="17487" xr:uid="{00000000-0005-0000-0000-000045440000}"/>
    <cellStyle name="Normal 28 3 5 11" xfId="17488" xr:uid="{00000000-0005-0000-0000-000046440000}"/>
    <cellStyle name="Normal 28 3 5 11 2" xfId="17489" xr:uid="{00000000-0005-0000-0000-000047440000}"/>
    <cellStyle name="Normal 28 3 5 11 3" xfId="17490" xr:uid="{00000000-0005-0000-0000-000048440000}"/>
    <cellStyle name="Normal 28 3 5 12" xfId="17491" xr:uid="{00000000-0005-0000-0000-000049440000}"/>
    <cellStyle name="Normal 28 3 5 12 2" xfId="17492" xr:uid="{00000000-0005-0000-0000-00004A440000}"/>
    <cellStyle name="Normal 28 3 5 12 3" xfId="17493" xr:uid="{00000000-0005-0000-0000-00004B440000}"/>
    <cellStyle name="Normal 28 3 5 13" xfId="17494" xr:uid="{00000000-0005-0000-0000-00004C440000}"/>
    <cellStyle name="Normal 28 3 5 13 2" xfId="17495" xr:uid="{00000000-0005-0000-0000-00004D440000}"/>
    <cellStyle name="Normal 28 3 5 13 3" xfId="17496" xr:uid="{00000000-0005-0000-0000-00004E440000}"/>
    <cellStyle name="Normal 28 3 5 14" xfId="17497" xr:uid="{00000000-0005-0000-0000-00004F440000}"/>
    <cellStyle name="Normal 28 3 5 14 2" xfId="17498" xr:uid="{00000000-0005-0000-0000-000050440000}"/>
    <cellStyle name="Normal 28 3 5 14 3" xfId="17499" xr:uid="{00000000-0005-0000-0000-000051440000}"/>
    <cellStyle name="Normal 28 3 5 15" xfId="17500" xr:uid="{00000000-0005-0000-0000-000052440000}"/>
    <cellStyle name="Normal 28 3 5 16" xfId="17501" xr:uid="{00000000-0005-0000-0000-000053440000}"/>
    <cellStyle name="Normal 28 3 5 2" xfId="17502" xr:uid="{00000000-0005-0000-0000-000054440000}"/>
    <cellStyle name="Normal 28 3 5 2 2" xfId="17503" xr:uid="{00000000-0005-0000-0000-000055440000}"/>
    <cellStyle name="Normal 28 3 5 2 3" xfId="17504" xr:uid="{00000000-0005-0000-0000-000056440000}"/>
    <cellStyle name="Normal 28 3 5 3" xfId="17505" xr:uid="{00000000-0005-0000-0000-000057440000}"/>
    <cellStyle name="Normal 28 3 5 3 2" xfId="17506" xr:uid="{00000000-0005-0000-0000-000058440000}"/>
    <cellStyle name="Normal 28 3 5 3 3" xfId="17507" xr:uid="{00000000-0005-0000-0000-000059440000}"/>
    <cellStyle name="Normal 28 3 5 4" xfId="17508" xr:uid="{00000000-0005-0000-0000-00005A440000}"/>
    <cellStyle name="Normal 28 3 5 4 2" xfId="17509" xr:uid="{00000000-0005-0000-0000-00005B440000}"/>
    <cellStyle name="Normal 28 3 5 4 3" xfId="17510" xr:uid="{00000000-0005-0000-0000-00005C440000}"/>
    <cellStyle name="Normal 28 3 5 5" xfId="17511" xr:uid="{00000000-0005-0000-0000-00005D440000}"/>
    <cellStyle name="Normal 28 3 5 5 2" xfId="17512" xr:uid="{00000000-0005-0000-0000-00005E440000}"/>
    <cellStyle name="Normal 28 3 5 5 3" xfId="17513" xr:uid="{00000000-0005-0000-0000-00005F440000}"/>
    <cellStyle name="Normal 28 3 5 6" xfId="17514" xr:uid="{00000000-0005-0000-0000-000060440000}"/>
    <cellStyle name="Normal 28 3 5 6 2" xfId="17515" xr:uid="{00000000-0005-0000-0000-000061440000}"/>
    <cellStyle name="Normal 28 3 5 6 3" xfId="17516" xr:uid="{00000000-0005-0000-0000-000062440000}"/>
    <cellStyle name="Normal 28 3 5 7" xfId="17517" xr:uid="{00000000-0005-0000-0000-000063440000}"/>
    <cellStyle name="Normal 28 3 5 7 2" xfId="17518" xr:uid="{00000000-0005-0000-0000-000064440000}"/>
    <cellStyle name="Normal 28 3 5 7 3" xfId="17519" xr:uid="{00000000-0005-0000-0000-000065440000}"/>
    <cellStyle name="Normal 28 3 5 8" xfId="17520" xr:uid="{00000000-0005-0000-0000-000066440000}"/>
    <cellStyle name="Normal 28 3 5 8 2" xfId="17521" xr:uid="{00000000-0005-0000-0000-000067440000}"/>
    <cellStyle name="Normal 28 3 5 8 3" xfId="17522" xr:uid="{00000000-0005-0000-0000-000068440000}"/>
    <cellStyle name="Normal 28 3 5 9" xfId="17523" xr:uid="{00000000-0005-0000-0000-000069440000}"/>
    <cellStyle name="Normal 28 3 5 9 2" xfId="17524" xr:uid="{00000000-0005-0000-0000-00006A440000}"/>
    <cellStyle name="Normal 28 3 5 9 3" xfId="17525" xr:uid="{00000000-0005-0000-0000-00006B440000}"/>
    <cellStyle name="Normal 28 3 6" xfId="17526" xr:uid="{00000000-0005-0000-0000-00006C440000}"/>
    <cellStyle name="Normal 28 3 6 10" xfId="17527" xr:uid="{00000000-0005-0000-0000-00006D440000}"/>
    <cellStyle name="Normal 28 3 6 10 2" xfId="17528" xr:uid="{00000000-0005-0000-0000-00006E440000}"/>
    <cellStyle name="Normal 28 3 6 10 3" xfId="17529" xr:uid="{00000000-0005-0000-0000-00006F440000}"/>
    <cellStyle name="Normal 28 3 6 11" xfId="17530" xr:uid="{00000000-0005-0000-0000-000070440000}"/>
    <cellStyle name="Normal 28 3 6 11 2" xfId="17531" xr:uid="{00000000-0005-0000-0000-000071440000}"/>
    <cellStyle name="Normal 28 3 6 11 3" xfId="17532" xr:uid="{00000000-0005-0000-0000-000072440000}"/>
    <cellStyle name="Normal 28 3 6 12" xfId="17533" xr:uid="{00000000-0005-0000-0000-000073440000}"/>
    <cellStyle name="Normal 28 3 6 12 2" xfId="17534" xr:uid="{00000000-0005-0000-0000-000074440000}"/>
    <cellStyle name="Normal 28 3 6 12 3" xfId="17535" xr:uid="{00000000-0005-0000-0000-000075440000}"/>
    <cellStyle name="Normal 28 3 6 13" xfId="17536" xr:uid="{00000000-0005-0000-0000-000076440000}"/>
    <cellStyle name="Normal 28 3 6 13 2" xfId="17537" xr:uid="{00000000-0005-0000-0000-000077440000}"/>
    <cellStyle name="Normal 28 3 6 13 3" xfId="17538" xr:uid="{00000000-0005-0000-0000-000078440000}"/>
    <cellStyle name="Normal 28 3 6 14" xfId="17539" xr:uid="{00000000-0005-0000-0000-000079440000}"/>
    <cellStyle name="Normal 28 3 6 14 2" xfId="17540" xr:uid="{00000000-0005-0000-0000-00007A440000}"/>
    <cellStyle name="Normal 28 3 6 14 3" xfId="17541" xr:uid="{00000000-0005-0000-0000-00007B440000}"/>
    <cellStyle name="Normal 28 3 6 15" xfId="17542" xr:uid="{00000000-0005-0000-0000-00007C440000}"/>
    <cellStyle name="Normal 28 3 6 16" xfId="17543" xr:uid="{00000000-0005-0000-0000-00007D440000}"/>
    <cellStyle name="Normal 28 3 6 2" xfId="17544" xr:uid="{00000000-0005-0000-0000-00007E440000}"/>
    <cellStyle name="Normal 28 3 6 2 2" xfId="17545" xr:uid="{00000000-0005-0000-0000-00007F440000}"/>
    <cellStyle name="Normal 28 3 6 2 3" xfId="17546" xr:uid="{00000000-0005-0000-0000-000080440000}"/>
    <cellStyle name="Normal 28 3 6 3" xfId="17547" xr:uid="{00000000-0005-0000-0000-000081440000}"/>
    <cellStyle name="Normal 28 3 6 3 2" xfId="17548" xr:uid="{00000000-0005-0000-0000-000082440000}"/>
    <cellStyle name="Normal 28 3 6 3 3" xfId="17549" xr:uid="{00000000-0005-0000-0000-000083440000}"/>
    <cellStyle name="Normal 28 3 6 4" xfId="17550" xr:uid="{00000000-0005-0000-0000-000084440000}"/>
    <cellStyle name="Normal 28 3 6 4 2" xfId="17551" xr:uid="{00000000-0005-0000-0000-000085440000}"/>
    <cellStyle name="Normal 28 3 6 4 3" xfId="17552" xr:uid="{00000000-0005-0000-0000-000086440000}"/>
    <cellStyle name="Normal 28 3 6 5" xfId="17553" xr:uid="{00000000-0005-0000-0000-000087440000}"/>
    <cellStyle name="Normal 28 3 6 5 2" xfId="17554" xr:uid="{00000000-0005-0000-0000-000088440000}"/>
    <cellStyle name="Normal 28 3 6 5 3" xfId="17555" xr:uid="{00000000-0005-0000-0000-000089440000}"/>
    <cellStyle name="Normal 28 3 6 6" xfId="17556" xr:uid="{00000000-0005-0000-0000-00008A440000}"/>
    <cellStyle name="Normal 28 3 6 6 2" xfId="17557" xr:uid="{00000000-0005-0000-0000-00008B440000}"/>
    <cellStyle name="Normal 28 3 6 6 3" xfId="17558" xr:uid="{00000000-0005-0000-0000-00008C440000}"/>
    <cellStyle name="Normal 28 3 6 7" xfId="17559" xr:uid="{00000000-0005-0000-0000-00008D440000}"/>
    <cellStyle name="Normal 28 3 6 7 2" xfId="17560" xr:uid="{00000000-0005-0000-0000-00008E440000}"/>
    <cellStyle name="Normal 28 3 6 7 3" xfId="17561" xr:uid="{00000000-0005-0000-0000-00008F440000}"/>
    <cellStyle name="Normal 28 3 6 8" xfId="17562" xr:uid="{00000000-0005-0000-0000-000090440000}"/>
    <cellStyle name="Normal 28 3 6 8 2" xfId="17563" xr:uid="{00000000-0005-0000-0000-000091440000}"/>
    <cellStyle name="Normal 28 3 6 8 3" xfId="17564" xr:uid="{00000000-0005-0000-0000-000092440000}"/>
    <cellStyle name="Normal 28 3 6 9" xfId="17565" xr:uid="{00000000-0005-0000-0000-000093440000}"/>
    <cellStyle name="Normal 28 3 6 9 2" xfId="17566" xr:uid="{00000000-0005-0000-0000-000094440000}"/>
    <cellStyle name="Normal 28 3 6 9 3" xfId="17567" xr:uid="{00000000-0005-0000-0000-000095440000}"/>
    <cellStyle name="Normal 28 3 7" xfId="17568" xr:uid="{00000000-0005-0000-0000-000096440000}"/>
    <cellStyle name="Normal 28 3 7 10" xfId="17569" xr:uid="{00000000-0005-0000-0000-000097440000}"/>
    <cellStyle name="Normal 28 3 7 10 2" xfId="17570" xr:uid="{00000000-0005-0000-0000-000098440000}"/>
    <cellStyle name="Normal 28 3 7 10 3" xfId="17571" xr:uid="{00000000-0005-0000-0000-000099440000}"/>
    <cellStyle name="Normal 28 3 7 11" xfId="17572" xr:uid="{00000000-0005-0000-0000-00009A440000}"/>
    <cellStyle name="Normal 28 3 7 11 2" xfId="17573" xr:uid="{00000000-0005-0000-0000-00009B440000}"/>
    <cellStyle name="Normal 28 3 7 11 3" xfId="17574" xr:uid="{00000000-0005-0000-0000-00009C440000}"/>
    <cellStyle name="Normal 28 3 7 12" xfId="17575" xr:uid="{00000000-0005-0000-0000-00009D440000}"/>
    <cellStyle name="Normal 28 3 7 12 2" xfId="17576" xr:uid="{00000000-0005-0000-0000-00009E440000}"/>
    <cellStyle name="Normal 28 3 7 12 3" xfId="17577" xr:uid="{00000000-0005-0000-0000-00009F440000}"/>
    <cellStyle name="Normal 28 3 7 13" xfId="17578" xr:uid="{00000000-0005-0000-0000-0000A0440000}"/>
    <cellStyle name="Normal 28 3 7 13 2" xfId="17579" xr:uid="{00000000-0005-0000-0000-0000A1440000}"/>
    <cellStyle name="Normal 28 3 7 13 3" xfId="17580" xr:uid="{00000000-0005-0000-0000-0000A2440000}"/>
    <cellStyle name="Normal 28 3 7 14" xfId="17581" xr:uid="{00000000-0005-0000-0000-0000A3440000}"/>
    <cellStyle name="Normal 28 3 7 14 2" xfId="17582" xr:uid="{00000000-0005-0000-0000-0000A4440000}"/>
    <cellStyle name="Normal 28 3 7 14 3" xfId="17583" xr:uid="{00000000-0005-0000-0000-0000A5440000}"/>
    <cellStyle name="Normal 28 3 7 15" xfId="17584" xr:uid="{00000000-0005-0000-0000-0000A6440000}"/>
    <cellStyle name="Normal 28 3 7 16" xfId="17585" xr:uid="{00000000-0005-0000-0000-0000A7440000}"/>
    <cellStyle name="Normal 28 3 7 2" xfId="17586" xr:uid="{00000000-0005-0000-0000-0000A8440000}"/>
    <cellStyle name="Normal 28 3 7 2 2" xfId="17587" xr:uid="{00000000-0005-0000-0000-0000A9440000}"/>
    <cellStyle name="Normal 28 3 7 2 3" xfId="17588" xr:uid="{00000000-0005-0000-0000-0000AA440000}"/>
    <cellStyle name="Normal 28 3 7 3" xfId="17589" xr:uid="{00000000-0005-0000-0000-0000AB440000}"/>
    <cellStyle name="Normal 28 3 7 3 2" xfId="17590" xr:uid="{00000000-0005-0000-0000-0000AC440000}"/>
    <cellStyle name="Normal 28 3 7 3 3" xfId="17591" xr:uid="{00000000-0005-0000-0000-0000AD440000}"/>
    <cellStyle name="Normal 28 3 7 4" xfId="17592" xr:uid="{00000000-0005-0000-0000-0000AE440000}"/>
    <cellStyle name="Normal 28 3 7 4 2" xfId="17593" xr:uid="{00000000-0005-0000-0000-0000AF440000}"/>
    <cellStyle name="Normal 28 3 7 4 3" xfId="17594" xr:uid="{00000000-0005-0000-0000-0000B0440000}"/>
    <cellStyle name="Normal 28 3 7 5" xfId="17595" xr:uid="{00000000-0005-0000-0000-0000B1440000}"/>
    <cellStyle name="Normal 28 3 7 5 2" xfId="17596" xr:uid="{00000000-0005-0000-0000-0000B2440000}"/>
    <cellStyle name="Normal 28 3 7 5 3" xfId="17597" xr:uid="{00000000-0005-0000-0000-0000B3440000}"/>
    <cellStyle name="Normal 28 3 7 6" xfId="17598" xr:uid="{00000000-0005-0000-0000-0000B4440000}"/>
    <cellStyle name="Normal 28 3 7 6 2" xfId="17599" xr:uid="{00000000-0005-0000-0000-0000B5440000}"/>
    <cellStyle name="Normal 28 3 7 6 3" xfId="17600" xr:uid="{00000000-0005-0000-0000-0000B6440000}"/>
    <cellStyle name="Normal 28 3 7 7" xfId="17601" xr:uid="{00000000-0005-0000-0000-0000B7440000}"/>
    <cellStyle name="Normal 28 3 7 7 2" xfId="17602" xr:uid="{00000000-0005-0000-0000-0000B8440000}"/>
    <cellStyle name="Normal 28 3 7 7 3" xfId="17603" xr:uid="{00000000-0005-0000-0000-0000B9440000}"/>
    <cellStyle name="Normal 28 3 7 8" xfId="17604" xr:uid="{00000000-0005-0000-0000-0000BA440000}"/>
    <cellStyle name="Normal 28 3 7 8 2" xfId="17605" xr:uid="{00000000-0005-0000-0000-0000BB440000}"/>
    <cellStyle name="Normal 28 3 7 8 3" xfId="17606" xr:uid="{00000000-0005-0000-0000-0000BC440000}"/>
    <cellStyle name="Normal 28 3 7 9" xfId="17607" xr:uid="{00000000-0005-0000-0000-0000BD440000}"/>
    <cellStyle name="Normal 28 3 7 9 2" xfId="17608" xr:uid="{00000000-0005-0000-0000-0000BE440000}"/>
    <cellStyle name="Normal 28 3 7 9 3" xfId="17609" xr:uid="{00000000-0005-0000-0000-0000BF440000}"/>
    <cellStyle name="Normal 28 3 8" xfId="17610" xr:uid="{00000000-0005-0000-0000-0000C0440000}"/>
    <cellStyle name="Normal 28 3 8 10" xfId="17611" xr:uid="{00000000-0005-0000-0000-0000C1440000}"/>
    <cellStyle name="Normal 28 3 8 10 2" xfId="17612" xr:uid="{00000000-0005-0000-0000-0000C2440000}"/>
    <cellStyle name="Normal 28 3 8 10 3" xfId="17613" xr:uid="{00000000-0005-0000-0000-0000C3440000}"/>
    <cellStyle name="Normal 28 3 8 11" xfId="17614" xr:uid="{00000000-0005-0000-0000-0000C4440000}"/>
    <cellStyle name="Normal 28 3 8 11 2" xfId="17615" xr:uid="{00000000-0005-0000-0000-0000C5440000}"/>
    <cellStyle name="Normal 28 3 8 11 3" xfId="17616" xr:uid="{00000000-0005-0000-0000-0000C6440000}"/>
    <cellStyle name="Normal 28 3 8 12" xfId="17617" xr:uid="{00000000-0005-0000-0000-0000C7440000}"/>
    <cellStyle name="Normal 28 3 8 12 2" xfId="17618" xr:uid="{00000000-0005-0000-0000-0000C8440000}"/>
    <cellStyle name="Normal 28 3 8 12 3" xfId="17619" xr:uid="{00000000-0005-0000-0000-0000C9440000}"/>
    <cellStyle name="Normal 28 3 8 13" xfId="17620" xr:uid="{00000000-0005-0000-0000-0000CA440000}"/>
    <cellStyle name="Normal 28 3 8 13 2" xfId="17621" xr:uid="{00000000-0005-0000-0000-0000CB440000}"/>
    <cellStyle name="Normal 28 3 8 13 3" xfId="17622" xr:uid="{00000000-0005-0000-0000-0000CC440000}"/>
    <cellStyle name="Normal 28 3 8 14" xfId="17623" xr:uid="{00000000-0005-0000-0000-0000CD440000}"/>
    <cellStyle name="Normal 28 3 8 14 2" xfId="17624" xr:uid="{00000000-0005-0000-0000-0000CE440000}"/>
    <cellStyle name="Normal 28 3 8 14 3" xfId="17625" xr:uid="{00000000-0005-0000-0000-0000CF440000}"/>
    <cellStyle name="Normal 28 3 8 15" xfId="17626" xr:uid="{00000000-0005-0000-0000-0000D0440000}"/>
    <cellStyle name="Normal 28 3 8 16" xfId="17627" xr:uid="{00000000-0005-0000-0000-0000D1440000}"/>
    <cellStyle name="Normal 28 3 8 2" xfId="17628" xr:uid="{00000000-0005-0000-0000-0000D2440000}"/>
    <cellStyle name="Normal 28 3 8 2 2" xfId="17629" xr:uid="{00000000-0005-0000-0000-0000D3440000}"/>
    <cellStyle name="Normal 28 3 8 2 3" xfId="17630" xr:uid="{00000000-0005-0000-0000-0000D4440000}"/>
    <cellStyle name="Normal 28 3 8 3" xfId="17631" xr:uid="{00000000-0005-0000-0000-0000D5440000}"/>
    <cellStyle name="Normal 28 3 8 3 2" xfId="17632" xr:uid="{00000000-0005-0000-0000-0000D6440000}"/>
    <cellStyle name="Normal 28 3 8 3 3" xfId="17633" xr:uid="{00000000-0005-0000-0000-0000D7440000}"/>
    <cellStyle name="Normal 28 3 8 4" xfId="17634" xr:uid="{00000000-0005-0000-0000-0000D8440000}"/>
    <cellStyle name="Normal 28 3 8 4 2" xfId="17635" xr:uid="{00000000-0005-0000-0000-0000D9440000}"/>
    <cellStyle name="Normal 28 3 8 4 3" xfId="17636" xr:uid="{00000000-0005-0000-0000-0000DA440000}"/>
    <cellStyle name="Normal 28 3 8 5" xfId="17637" xr:uid="{00000000-0005-0000-0000-0000DB440000}"/>
    <cellStyle name="Normal 28 3 8 5 2" xfId="17638" xr:uid="{00000000-0005-0000-0000-0000DC440000}"/>
    <cellStyle name="Normal 28 3 8 5 3" xfId="17639" xr:uid="{00000000-0005-0000-0000-0000DD440000}"/>
    <cellStyle name="Normal 28 3 8 6" xfId="17640" xr:uid="{00000000-0005-0000-0000-0000DE440000}"/>
    <cellStyle name="Normal 28 3 8 6 2" xfId="17641" xr:uid="{00000000-0005-0000-0000-0000DF440000}"/>
    <cellStyle name="Normal 28 3 8 6 3" xfId="17642" xr:uid="{00000000-0005-0000-0000-0000E0440000}"/>
    <cellStyle name="Normal 28 3 8 7" xfId="17643" xr:uid="{00000000-0005-0000-0000-0000E1440000}"/>
    <cellStyle name="Normal 28 3 8 7 2" xfId="17644" xr:uid="{00000000-0005-0000-0000-0000E2440000}"/>
    <cellStyle name="Normal 28 3 8 7 3" xfId="17645" xr:uid="{00000000-0005-0000-0000-0000E3440000}"/>
    <cellStyle name="Normal 28 3 8 8" xfId="17646" xr:uid="{00000000-0005-0000-0000-0000E4440000}"/>
    <cellStyle name="Normal 28 3 8 8 2" xfId="17647" xr:uid="{00000000-0005-0000-0000-0000E5440000}"/>
    <cellStyle name="Normal 28 3 8 8 3" xfId="17648" xr:uid="{00000000-0005-0000-0000-0000E6440000}"/>
    <cellStyle name="Normal 28 3 8 9" xfId="17649" xr:uid="{00000000-0005-0000-0000-0000E7440000}"/>
    <cellStyle name="Normal 28 3 8 9 2" xfId="17650" xr:uid="{00000000-0005-0000-0000-0000E8440000}"/>
    <cellStyle name="Normal 28 3 8 9 3" xfId="17651" xr:uid="{00000000-0005-0000-0000-0000E9440000}"/>
    <cellStyle name="Normal 28 3 9" xfId="17652" xr:uid="{00000000-0005-0000-0000-0000EA440000}"/>
    <cellStyle name="Normal 28 3 9 10" xfId="17653" xr:uid="{00000000-0005-0000-0000-0000EB440000}"/>
    <cellStyle name="Normal 28 3 9 10 2" xfId="17654" xr:uid="{00000000-0005-0000-0000-0000EC440000}"/>
    <cellStyle name="Normal 28 3 9 10 3" xfId="17655" xr:uid="{00000000-0005-0000-0000-0000ED440000}"/>
    <cellStyle name="Normal 28 3 9 11" xfId="17656" xr:uid="{00000000-0005-0000-0000-0000EE440000}"/>
    <cellStyle name="Normal 28 3 9 11 2" xfId="17657" xr:uid="{00000000-0005-0000-0000-0000EF440000}"/>
    <cellStyle name="Normal 28 3 9 11 3" xfId="17658" xr:uid="{00000000-0005-0000-0000-0000F0440000}"/>
    <cellStyle name="Normal 28 3 9 12" xfId="17659" xr:uid="{00000000-0005-0000-0000-0000F1440000}"/>
    <cellStyle name="Normal 28 3 9 12 2" xfId="17660" xr:uid="{00000000-0005-0000-0000-0000F2440000}"/>
    <cellStyle name="Normal 28 3 9 12 3" xfId="17661" xr:uid="{00000000-0005-0000-0000-0000F3440000}"/>
    <cellStyle name="Normal 28 3 9 13" xfId="17662" xr:uid="{00000000-0005-0000-0000-0000F4440000}"/>
    <cellStyle name="Normal 28 3 9 13 2" xfId="17663" xr:uid="{00000000-0005-0000-0000-0000F5440000}"/>
    <cellStyle name="Normal 28 3 9 13 3" xfId="17664" xr:uid="{00000000-0005-0000-0000-0000F6440000}"/>
    <cellStyle name="Normal 28 3 9 14" xfId="17665" xr:uid="{00000000-0005-0000-0000-0000F7440000}"/>
    <cellStyle name="Normal 28 3 9 14 2" xfId="17666" xr:uid="{00000000-0005-0000-0000-0000F8440000}"/>
    <cellStyle name="Normal 28 3 9 14 3" xfId="17667" xr:uid="{00000000-0005-0000-0000-0000F9440000}"/>
    <cellStyle name="Normal 28 3 9 15" xfId="17668" xr:uid="{00000000-0005-0000-0000-0000FA440000}"/>
    <cellStyle name="Normal 28 3 9 16" xfId="17669" xr:uid="{00000000-0005-0000-0000-0000FB440000}"/>
    <cellStyle name="Normal 28 3 9 2" xfId="17670" xr:uid="{00000000-0005-0000-0000-0000FC440000}"/>
    <cellStyle name="Normal 28 3 9 2 2" xfId="17671" xr:uid="{00000000-0005-0000-0000-0000FD440000}"/>
    <cellStyle name="Normal 28 3 9 2 3" xfId="17672" xr:uid="{00000000-0005-0000-0000-0000FE440000}"/>
    <cellStyle name="Normal 28 3 9 3" xfId="17673" xr:uid="{00000000-0005-0000-0000-0000FF440000}"/>
    <cellStyle name="Normal 28 3 9 3 2" xfId="17674" xr:uid="{00000000-0005-0000-0000-000000450000}"/>
    <cellStyle name="Normal 28 3 9 3 3" xfId="17675" xr:uid="{00000000-0005-0000-0000-000001450000}"/>
    <cellStyle name="Normal 28 3 9 4" xfId="17676" xr:uid="{00000000-0005-0000-0000-000002450000}"/>
    <cellStyle name="Normal 28 3 9 4 2" xfId="17677" xr:uid="{00000000-0005-0000-0000-000003450000}"/>
    <cellStyle name="Normal 28 3 9 4 3" xfId="17678" xr:uid="{00000000-0005-0000-0000-000004450000}"/>
    <cellStyle name="Normal 28 3 9 5" xfId="17679" xr:uid="{00000000-0005-0000-0000-000005450000}"/>
    <cellStyle name="Normal 28 3 9 5 2" xfId="17680" xr:uid="{00000000-0005-0000-0000-000006450000}"/>
    <cellStyle name="Normal 28 3 9 5 3" xfId="17681" xr:uid="{00000000-0005-0000-0000-000007450000}"/>
    <cellStyle name="Normal 28 3 9 6" xfId="17682" xr:uid="{00000000-0005-0000-0000-000008450000}"/>
    <cellStyle name="Normal 28 3 9 6 2" xfId="17683" xr:uid="{00000000-0005-0000-0000-000009450000}"/>
    <cellStyle name="Normal 28 3 9 6 3" xfId="17684" xr:uid="{00000000-0005-0000-0000-00000A450000}"/>
    <cellStyle name="Normal 28 3 9 7" xfId="17685" xr:uid="{00000000-0005-0000-0000-00000B450000}"/>
    <cellStyle name="Normal 28 3 9 7 2" xfId="17686" xr:uid="{00000000-0005-0000-0000-00000C450000}"/>
    <cellStyle name="Normal 28 3 9 7 3" xfId="17687" xr:uid="{00000000-0005-0000-0000-00000D450000}"/>
    <cellStyle name="Normal 28 3 9 8" xfId="17688" xr:uid="{00000000-0005-0000-0000-00000E450000}"/>
    <cellStyle name="Normal 28 3 9 8 2" xfId="17689" xr:uid="{00000000-0005-0000-0000-00000F450000}"/>
    <cellStyle name="Normal 28 3 9 8 3" xfId="17690" xr:uid="{00000000-0005-0000-0000-000010450000}"/>
    <cellStyle name="Normal 28 3 9 9" xfId="17691" xr:uid="{00000000-0005-0000-0000-000011450000}"/>
    <cellStyle name="Normal 28 3 9 9 2" xfId="17692" xr:uid="{00000000-0005-0000-0000-000012450000}"/>
    <cellStyle name="Normal 28 3 9 9 3" xfId="17693" xr:uid="{00000000-0005-0000-0000-000013450000}"/>
    <cellStyle name="Normal 28 4" xfId="17694" xr:uid="{00000000-0005-0000-0000-000014450000}"/>
    <cellStyle name="Normal 28 4 10" xfId="17695" xr:uid="{00000000-0005-0000-0000-000015450000}"/>
    <cellStyle name="Normal 28 4 10 10" xfId="17696" xr:uid="{00000000-0005-0000-0000-000016450000}"/>
    <cellStyle name="Normal 28 4 10 10 2" xfId="17697" xr:uid="{00000000-0005-0000-0000-000017450000}"/>
    <cellStyle name="Normal 28 4 10 10 3" xfId="17698" xr:uid="{00000000-0005-0000-0000-000018450000}"/>
    <cellStyle name="Normal 28 4 10 11" xfId="17699" xr:uid="{00000000-0005-0000-0000-000019450000}"/>
    <cellStyle name="Normal 28 4 10 11 2" xfId="17700" xr:uid="{00000000-0005-0000-0000-00001A450000}"/>
    <cellStyle name="Normal 28 4 10 11 3" xfId="17701" xr:uid="{00000000-0005-0000-0000-00001B450000}"/>
    <cellStyle name="Normal 28 4 10 12" xfId="17702" xr:uid="{00000000-0005-0000-0000-00001C450000}"/>
    <cellStyle name="Normal 28 4 10 12 2" xfId="17703" xr:uid="{00000000-0005-0000-0000-00001D450000}"/>
    <cellStyle name="Normal 28 4 10 12 3" xfId="17704" xr:uid="{00000000-0005-0000-0000-00001E450000}"/>
    <cellStyle name="Normal 28 4 10 13" xfId="17705" xr:uid="{00000000-0005-0000-0000-00001F450000}"/>
    <cellStyle name="Normal 28 4 10 13 2" xfId="17706" xr:uid="{00000000-0005-0000-0000-000020450000}"/>
    <cellStyle name="Normal 28 4 10 13 3" xfId="17707" xr:uid="{00000000-0005-0000-0000-000021450000}"/>
    <cellStyle name="Normal 28 4 10 14" xfId="17708" xr:uid="{00000000-0005-0000-0000-000022450000}"/>
    <cellStyle name="Normal 28 4 10 14 2" xfId="17709" xr:uid="{00000000-0005-0000-0000-000023450000}"/>
    <cellStyle name="Normal 28 4 10 14 3" xfId="17710" xr:uid="{00000000-0005-0000-0000-000024450000}"/>
    <cellStyle name="Normal 28 4 10 15" xfId="17711" xr:uid="{00000000-0005-0000-0000-000025450000}"/>
    <cellStyle name="Normal 28 4 10 16" xfId="17712" xr:uid="{00000000-0005-0000-0000-000026450000}"/>
    <cellStyle name="Normal 28 4 10 2" xfId="17713" xr:uid="{00000000-0005-0000-0000-000027450000}"/>
    <cellStyle name="Normal 28 4 10 2 2" xfId="17714" xr:uid="{00000000-0005-0000-0000-000028450000}"/>
    <cellStyle name="Normal 28 4 10 2 3" xfId="17715" xr:uid="{00000000-0005-0000-0000-000029450000}"/>
    <cellStyle name="Normal 28 4 10 3" xfId="17716" xr:uid="{00000000-0005-0000-0000-00002A450000}"/>
    <cellStyle name="Normal 28 4 10 3 2" xfId="17717" xr:uid="{00000000-0005-0000-0000-00002B450000}"/>
    <cellStyle name="Normal 28 4 10 3 3" xfId="17718" xr:uid="{00000000-0005-0000-0000-00002C450000}"/>
    <cellStyle name="Normal 28 4 10 4" xfId="17719" xr:uid="{00000000-0005-0000-0000-00002D450000}"/>
    <cellStyle name="Normal 28 4 10 4 2" xfId="17720" xr:uid="{00000000-0005-0000-0000-00002E450000}"/>
    <cellStyle name="Normal 28 4 10 4 3" xfId="17721" xr:uid="{00000000-0005-0000-0000-00002F450000}"/>
    <cellStyle name="Normal 28 4 10 5" xfId="17722" xr:uid="{00000000-0005-0000-0000-000030450000}"/>
    <cellStyle name="Normal 28 4 10 5 2" xfId="17723" xr:uid="{00000000-0005-0000-0000-000031450000}"/>
    <cellStyle name="Normal 28 4 10 5 3" xfId="17724" xr:uid="{00000000-0005-0000-0000-000032450000}"/>
    <cellStyle name="Normal 28 4 10 6" xfId="17725" xr:uid="{00000000-0005-0000-0000-000033450000}"/>
    <cellStyle name="Normal 28 4 10 6 2" xfId="17726" xr:uid="{00000000-0005-0000-0000-000034450000}"/>
    <cellStyle name="Normal 28 4 10 6 3" xfId="17727" xr:uid="{00000000-0005-0000-0000-000035450000}"/>
    <cellStyle name="Normal 28 4 10 7" xfId="17728" xr:uid="{00000000-0005-0000-0000-000036450000}"/>
    <cellStyle name="Normal 28 4 10 7 2" xfId="17729" xr:uid="{00000000-0005-0000-0000-000037450000}"/>
    <cellStyle name="Normal 28 4 10 7 3" xfId="17730" xr:uid="{00000000-0005-0000-0000-000038450000}"/>
    <cellStyle name="Normal 28 4 10 8" xfId="17731" xr:uid="{00000000-0005-0000-0000-000039450000}"/>
    <cellStyle name="Normal 28 4 10 8 2" xfId="17732" xr:uid="{00000000-0005-0000-0000-00003A450000}"/>
    <cellStyle name="Normal 28 4 10 8 3" xfId="17733" xr:uid="{00000000-0005-0000-0000-00003B450000}"/>
    <cellStyle name="Normal 28 4 10 9" xfId="17734" xr:uid="{00000000-0005-0000-0000-00003C450000}"/>
    <cellStyle name="Normal 28 4 10 9 2" xfId="17735" xr:uid="{00000000-0005-0000-0000-00003D450000}"/>
    <cellStyle name="Normal 28 4 10 9 3" xfId="17736" xr:uid="{00000000-0005-0000-0000-00003E450000}"/>
    <cellStyle name="Normal 28 4 11" xfId="17737" xr:uid="{00000000-0005-0000-0000-00003F450000}"/>
    <cellStyle name="Normal 28 4 11 10" xfId="17738" xr:uid="{00000000-0005-0000-0000-000040450000}"/>
    <cellStyle name="Normal 28 4 11 10 2" xfId="17739" xr:uid="{00000000-0005-0000-0000-000041450000}"/>
    <cellStyle name="Normal 28 4 11 10 3" xfId="17740" xr:uid="{00000000-0005-0000-0000-000042450000}"/>
    <cellStyle name="Normal 28 4 11 11" xfId="17741" xr:uid="{00000000-0005-0000-0000-000043450000}"/>
    <cellStyle name="Normal 28 4 11 11 2" xfId="17742" xr:uid="{00000000-0005-0000-0000-000044450000}"/>
    <cellStyle name="Normal 28 4 11 11 3" xfId="17743" xr:uid="{00000000-0005-0000-0000-000045450000}"/>
    <cellStyle name="Normal 28 4 11 12" xfId="17744" xr:uid="{00000000-0005-0000-0000-000046450000}"/>
    <cellStyle name="Normal 28 4 11 12 2" xfId="17745" xr:uid="{00000000-0005-0000-0000-000047450000}"/>
    <cellStyle name="Normal 28 4 11 12 3" xfId="17746" xr:uid="{00000000-0005-0000-0000-000048450000}"/>
    <cellStyle name="Normal 28 4 11 13" xfId="17747" xr:uid="{00000000-0005-0000-0000-000049450000}"/>
    <cellStyle name="Normal 28 4 11 13 2" xfId="17748" xr:uid="{00000000-0005-0000-0000-00004A450000}"/>
    <cellStyle name="Normal 28 4 11 13 3" xfId="17749" xr:uid="{00000000-0005-0000-0000-00004B450000}"/>
    <cellStyle name="Normal 28 4 11 14" xfId="17750" xr:uid="{00000000-0005-0000-0000-00004C450000}"/>
    <cellStyle name="Normal 28 4 11 14 2" xfId="17751" xr:uid="{00000000-0005-0000-0000-00004D450000}"/>
    <cellStyle name="Normal 28 4 11 14 3" xfId="17752" xr:uid="{00000000-0005-0000-0000-00004E450000}"/>
    <cellStyle name="Normal 28 4 11 15" xfId="17753" xr:uid="{00000000-0005-0000-0000-00004F450000}"/>
    <cellStyle name="Normal 28 4 11 16" xfId="17754" xr:uid="{00000000-0005-0000-0000-000050450000}"/>
    <cellStyle name="Normal 28 4 11 2" xfId="17755" xr:uid="{00000000-0005-0000-0000-000051450000}"/>
    <cellStyle name="Normal 28 4 11 2 2" xfId="17756" xr:uid="{00000000-0005-0000-0000-000052450000}"/>
    <cellStyle name="Normal 28 4 11 2 3" xfId="17757" xr:uid="{00000000-0005-0000-0000-000053450000}"/>
    <cellStyle name="Normal 28 4 11 3" xfId="17758" xr:uid="{00000000-0005-0000-0000-000054450000}"/>
    <cellStyle name="Normal 28 4 11 3 2" xfId="17759" xr:uid="{00000000-0005-0000-0000-000055450000}"/>
    <cellStyle name="Normal 28 4 11 3 3" xfId="17760" xr:uid="{00000000-0005-0000-0000-000056450000}"/>
    <cellStyle name="Normal 28 4 11 4" xfId="17761" xr:uid="{00000000-0005-0000-0000-000057450000}"/>
    <cellStyle name="Normal 28 4 11 4 2" xfId="17762" xr:uid="{00000000-0005-0000-0000-000058450000}"/>
    <cellStyle name="Normal 28 4 11 4 3" xfId="17763" xr:uid="{00000000-0005-0000-0000-000059450000}"/>
    <cellStyle name="Normal 28 4 11 5" xfId="17764" xr:uid="{00000000-0005-0000-0000-00005A450000}"/>
    <cellStyle name="Normal 28 4 11 5 2" xfId="17765" xr:uid="{00000000-0005-0000-0000-00005B450000}"/>
    <cellStyle name="Normal 28 4 11 5 3" xfId="17766" xr:uid="{00000000-0005-0000-0000-00005C450000}"/>
    <cellStyle name="Normal 28 4 11 6" xfId="17767" xr:uid="{00000000-0005-0000-0000-00005D450000}"/>
    <cellStyle name="Normal 28 4 11 6 2" xfId="17768" xr:uid="{00000000-0005-0000-0000-00005E450000}"/>
    <cellStyle name="Normal 28 4 11 6 3" xfId="17769" xr:uid="{00000000-0005-0000-0000-00005F450000}"/>
    <cellStyle name="Normal 28 4 11 7" xfId="17770" xr:uid="{00000000-0005-0000-0000-000060450000}"/>
    <cellStyle name="Normal 28 4 11 7 2" xfId="17771" xr:uid="{00000000-0005-0000-0000-000061450000}"/>
    <cellStyle name="Normal 28 4 11 7 3" xfId="17772" xr:uid="{00000000-0005-0000-0000-000062450000}"/>
    <cellStyle name="Normal 28 4 11 8" xfId="17773" xr:uid="{00000000-0005-0000-0000-000063450000}"/>
    <cellStyle name="Normal 28 4 11 8 2" xfId="17774" xr:uid="{00000000-0005-0000-0000-000064450000}"/>
    <cellStyle name="Normal 28 4 11 8 3" xfId="17775" xr:uid="{00000000-0005-0000-0000-000065450000}"/>
    <cellStyle name="Normal 28 4 11 9" xfId="17776" xr:uid="{00000000-0005-0000-0000-000066450000}"/>
    <cellStyle name="Normal 28 4 11 9 2" xfId="17777" xr:uid="{00000000-0005-0000-0000-000067450000}"/>
    <cellStyle name="Normal 28 4 11 9 3" xfId="17778" xr:uid="{00000000-0005-0000-0000-000068450000}"/>
    <cellStyle name="Normal 28 4 12" xfId="17779" xr:uid="{00000000-0005-0000-0000-000069450000}"/>
    <cellStyle name="Normal 28 4 12 10" xfId="17780" xr:uid="{00000000-0005-0000-0000-00006A450000}"/>
    <cellStyle name="Normal 28 4 12 10 2" xfId="17781" xr:uid="{00000000-0005-0000-0000-00006B450000}"/>
    <cellStyle name="Normal 28 4 12 10 3" xfId="17782" xr:uid="{00000000-0005-0000-0000-00006C450000}"/>
    <cellStyle name="Normal 28 4 12 11" xfId="17783" xr:uid="{00000000-0005-0000-0000-00006D450000}"/>
    <cellStyle name="Normal 28 4 12 11 2" xfId="17784" xr:uid="{00000000-0005-0000-0000-00006E450000}"/>
    <cellStyle name="Normal 28 4 12 11 3" xfId="17785" xr:uid="{00000000-0005-0000-0000-00006F450000}"/>
    <cellStyle name="Normal 28 4 12 12" xfId="17786" xr:uid="{00000000-0005-0000-0000-000070450000}"/>
    <cellStyle name="Normal 28 4 12 12 2" xfId="17787" xr:uid="{00000000-0005-0000-0000-000071450000}"/>
    <cellStyle name="Normal 28 4 12 12 3" xfId="17788" xr:uid="{00000000-0005-0000-0000-000072450000}"/>
    <cellStyle name="Normal 28 4 12 13" xfId="17789" xr:uid="{00000000-0005-0000-0000-000073450000}"/>
    <cellStyle name="Normal 28 4 12 13 2" xfId="17790" xr:uid="{00000000-0005-0000-0000-000074450000}"/>
    <cellStyle name="Normal 28 4 12 13 3" xfId="17791" xr:uid="{00000000-0005-0000-0000-000075450000}"/>
    <cellStyle name="Normal 28 4 12 14" xfId="17792" xr:uid="{00000000-0005-0000-0000-000076450000}"/>
    <cellStyle name="Normal 28 4 12 14 2" xfId="17793" xr:uid="{00000000-0005-0000-0000-000077450000}"/>
    <cellStyle name="Normal 28 4 12 14 3" xfId="17794" xr:uid="{00000000-0005-0000-0000-000078450000}"/>
    <cellStyle name="Normal 28 4 12 15" xfId="17795" xr:uid="{00000000-0005-0000-0000-000079450000}"/>
    <cellStyle name="Normal 28 4 12 16" xfId="17796" xr:uid="{00000000-0005-0000-0000-00007A450000}"/>
    <cellStyle name="Normal 28 4 12 2" xfId="17797" xr:uid="{00000000-0005-0000-0000-00007B450000}"/>
    <cellStyle name="Normal 28 4 12 2 2" xfId="17798" xr:uid="{00000000-0005-0000-0000-00007C450000}"/>
    <cellStyle name="Normal 28 4 12 2 3" xfId="17799" xr:uid="{00000000-0005-0000-0000-00007D450000}"/>
    <cellStyle name="Normal 28 4 12 3" xfId="17800" xr:uid="{00000000-0005-0000-0000-00007E450000}"/>
    <cellStyle name="Normal 28 4 12 3 2" xfId="17801" xr:uid="{00000000-0005-0000-0000-00007F450000}"/>
    <cellStyle name="Normal 28 4 12 3 3" xfId="17802" xr:uid="{00000000-0005-0000-0000-000080450000}"/>
    <cellStyle name="Normal 28 4 12 4" xfId="17803" xr:uid="{00000000-0005-0000-0000-000081450000}"/>
    <cellStyle name="Normal 28 4 12 4 2" xfId="17804" xr:uid="{00000000-0005-0000-0000-000082450000}"/>
    <cellStyle name="Normal 28 4 12 4 3" xfId="17805" xr:uid="{00000000-0005-0000-0000-000083450000}"/>
    <cellStyle name="Normal 28 4 12 5" xfId="17806" xr:uid="{00000000-0005-0000-0000-000084450000}"/>
    <cellStyle name="Normal 28 4 12 5 2" xfId="17807" xr:uid="{00000000-0005-0000-0000-000085450000}"/>
    <cellStyle name="Normal 28 4 12 5 3" xfId="17808" xr:uid="{00000000-0005-0000-0000-000086450000}"/>
    <cellStyle name="Normal 28 4 12 6" xfId="17809" xr:uid="{00000000-0005-0000-0000-000087450000}"/>
    <cellStyle name="Normal 28 4 12 6 2" xfId="17810" xr:uid="{00000000-0005-0000-0000-000088450000}"/>
    <cellStyle name="Normal 28 4 12 6 3" xfId="17811" xr:uid="{00000000-0005-0000-0000-000089450000}"/>
    <cellStyle name="Normal 28 4 12 7" xfId="17812" xr:uid="{00000000-0005-0000-0000-00008A450000}"/>
    <cellStyle name="Normal 28 4 12 7 2" xfId="17813" xr:uid="{00000000-0005-0000-0000-00008B450000}"/>
    <cellStyle name="Normal 28 4 12 7 3" xfId="17814" xr:uid="{00000000-0005-0000-0000-00008C450000}"/>
    <cellStyle name="Normal 28 4 12 8" xfId="17815" xr:uid="{00000000-0005-0000-0000-00008D450000}"/>
    <cellStyle name="Normal 28 4 12 8 2" xfId="17816" xr:uid="{00000000-0005-0000-0000-00008E450000}"/>
    <cellStyle name="Normal 28 4 12 8 3" xfId="17817" xr:uid="{00000000-0005-0000-0000-00008F450000}"/>
    <cellStyle name="Normal 28 4 12 9" xfId="17818" xr:uid="{00000000-0005-0000-0000-000090450000}"/>
    <cellStyle name="Normal 28 4 12 9 2" xfId="17819" xr:uid="{00000000-0005-0000-0000-000091450000}"/>
    <cellStyle name="Normal 28 4 12 9 3" xfId="17820" xr:uid="{00000000-0005-0000-0000-000092450000}"/>
    <cellStyle name="Normal 28 4 13" xfId="17821" xr:uid="{00000000-0005-0000-0000-000093450000}"/>
    <cellStyle name="Normal 28 4 13 10" xfId="17822" xr:uid="{00000000-0005-0000-0000-000094450000}"/>
    <cellStyle name="Normal 28 4 13 10 2" xfId="17823" xr:uid="{00000000-0005-0000-0000-000095450000}"/>
    <cellStyle name="Normal 28 4 13 10 3" xfId="17824" xr:uid="{00000000-0005-0000-0000-000096450000}"/>
    <cellStyle name="Normal 28 4 13 11" xfId="17825" xr:uid="{00000000-0005-0000-0000-000097450000}"/>
    <cellStyle name="Normal 28 4 13 11 2" xfId="17826" xr:uid="{00000000-0005-0000-0000-000098450000}"/>
    <cellStyle name="Normal 28 4 13 11 3" xfId="17827" xr:uid="{00000000-0005-0000-0000-000099450000}"/>
    <cellStyle name="Normal 28 4 13 12" xfId="17828" xr:uid="{00000000-0005-0000-0000-00009A450000}"/>
    <cellStyle name="Normal 28 4 13 12 2" xfId="17829" xr:uid="{00000000-0005-0000-0000-00009B450000}"/>
    <cellStyle name="Normal 28 4 13 12 3" xfId="17830" xr:uid="{00000000-0005-0000-0000-00009C450000}"/>
    <cellStyle name="Normal 28 4 13 13" xfId="17831" xr:uid="{00000000-0005-0000-0000-00009D450000}"/>
    <cellStyle name="Normal 28 4 13 13 2" xfId="17832" xr:uid="{00000000-0005-0000-0000-00009E450000}"/>
    <cellStyle name="Normal 28 4 13 13 3" xfId="17833" xr:uid="{00000000-0005-0000-0000-00009F450000}"/>
    <cellStyle name="Normal 28 4 13 14" xfId="17834" xr:uid="{00000000-0005-0000-0000-0000A0450000}"/>
    <cellStyle name="Normal 28 4 13 14 2" xfId="17835" xr:uid="{00000000-0005-0000-0000-0000A1450000}"/>
    <cellStyle name="Normal 28 4 13 14 3" xfId="17836" xr:uid="{00000000-0005-0000-0000-0000A2450000}"/>
    <cellStyle name="Normal 28 4 13 15" xfId="17837" xr:uid="{00000000-0005-0000-0000-0000A3450000}"/>
    <cellStyle name="Normal 28 4 13 16" xfId="17838" xr:uid="{00000000-0005-0000-0000-0000A4450000}"/>
    <cellStyle name="Normal 28 4 13 2" xfId="17839" xr:uid="{00000000-0005-0000-0000-0000A5450000}"/>
    <cellStyle name="Normal 28 4 13 2 2" xfId="17840" xr:uid="{00000000-0005-0000-0000-0000A6450000}"/>
    <cellStyle name="Normal 28 4 13 2 3" xfId="17841" xr:uid="{00000000-0005-0000-0000-0000A7450000}"/>
    <cellStyle name="Normal 28 4 13 3" xfId="17842" xr:uid="{00000000-0005-0000-0000-0000A8450000}"/>
    <cellStyle name="Normal 28 4 13 3 2" xfId="17843" xr:uid="{00000000-0005-0000-0000-0000A9450000}"/>
    <cellStyle name="Normal 28 4 13 3 3" xfId="17844" xr:uid="{00000000-0005-0000-0000-0000AA450000}"/>
    <cellStyle name="Normal 28 4 13 4" xfId="17845" xr:uid="{00000000-0005-0000-0000-0000AB450000}"/>
    <cellStyle name="Normal 28 4 13 4 2" xfId="17846" xr:uid="{00000000-0005-0000-0000-0000AC450000}"/>
    <cellStyle name="Normal 28 4 13 4 3" xfId="17847" xr:uid="{00000000-0005-0000-0000-0000AD450000}"/>
    <cellStyle name="Normal 28 4 13 5" xfId="17848" xr:uid="{00000000-0005-0000-0000-0000AE450000}"/>
    <cellStyle name="Normal 28 4 13 5 2" xfId="17849" xr:uid="{00000000-0005-0000-0000-0000AF450000}"/>
    <cellStyle name="Normal 28 4 13 5 3" xfId="17850" xr:uid="{00000000-0005-0000-0000-0000B0450000}"/>
    <cellStyle name="Normal 28 4 13 6" xfId="17851" xr:uid="{00000000-0005-0000-0000-0000B1450000}"/>
    <cellStyle name="Normal 28 4 13 6 2" xfId="17852" xr:uid="{00000000-0005-0000-0000-0000B2450000}"/>
    <cellStyle name="Normal 28 4 13 6 3" xfId="17853" xr:uid="{00000000-0005-0000-0000-0000B3450000}"/>
    <cellStyle name="Normal 28 4 13 7" xfId="17854" xr:uid="{00000000-0005-0000-0000-0000B4450000}"/>
    <cellStyle name="Normal 28 4 13 7 2" xfId="17855" xr:uid="{00000000-0005-0000-0000-0000B5450000}"/>
    <cellStyle name="Normal 28 4 13 7 3" xfId="17856" xr:uid="{00000000-0005-0000-0000-0000B6450000}"/>
    <cellStyle name="Normal 28 4 13 8" xfId="17857" xr:uid="{00000000-0005-0000-0000-0000B7450000}"/>
    <cellStyle name="Normal 28 4 13 8 2" xfId="17858" xr:uid="{00000000-0005-0000-0000-0000B8450000}"/>
    <cellStyle name="Normal 28 4 13 8 3" xfId="17859" xr:uid="{00000000-0005-0000-0000-0000B9450000}"/>
    <cellStyle name="Normal 28 4 13 9" xfId="17860" xr:uid="{00000000-0005-0000-0000-0000BA450000}"/>
    <cellStyle name="Normal 28 4 13 9 2" xfId="17861" xr:uid="{00000000-0005-0000-0000-0000BB450000}"/>
    <cellStyle name="Normal 28 4 13 9 3" xfId="17862" xr:uid="{00000000-0005-0000-0000-0000BC450000}"/>
    <cellStyle name="Normal 28 4 14" xfId="17863" xr:uid="{00000000-0005-0000-0000-0000BD450000}"/>
    <cellStyle name="Normal 28 4 14 10" xfId="17864" xr:uid="{00000000-0005-0000-0000-0000BE450000}"/>
    <cellStyle name="Normal 28 4 14 10 2" xfId="17865" xr:uid="{00000000-0005-0000-0000-0000BF450000}"/>
    <cellStyle name="Normal 28 4 14 10 3" xfId="17866" xr:uid="{00000000-0005-0000-0000-0000C0450000}"/>
    <cellStyle name="Normal 28 4 14 11" xfId="17867" xr:uid="{00000000-0005-0000-0000-0000C1450000}"/>
    <cellStyle name="Normal 28 4 14 11 2" xfId="17868" xr:uid="{00000000-0005-0000-0000-0000C2450000}"/>
    <cellStyle name="Normal 28 4 14 11 3" xfId="17869" xr:uid="{00000000-0005-0000-0000-0000C3450000}"/>
    <cellStyle name="Normal 28 4 14 12" xfId="17870" xr:uid="{00000000-0005-0000-0000-0000C4450000}"/>
    <cellStyle name="Normal 28 4 14 12 2" xfId="17871" xr:uid="{00000000-0005-0000-0000-0000C5450000}"/>
    <cellStyle name="Normal 28 4 14 12 3" xfId="17872" xr:uid="{00000000-0005-0000-0000-0000C6450000}"/>
    <cellStyle name="Normal 28 4 14 13" xfId="17873" xr:uid="{00000000-0005-0000-0000-0000C7450000}"/>
    <cellStyle name="Normal 28 4 14 13 2" xfId="17874" xr:uid="{00000000-0005-0000-0000-0000C8450000}"/>
    <cellStyle name="Normal 28 4 14 13 3" xfId="17875" xr:uid="{00000000-0005-0000-0000-0000C9450000}"/>
    <cellStyle name="Normal 28 4 14 14" xfId="17876" xr:uid="{00000000-0005-0000-0000-0000CA450000}"/>
    <cellStyle name="Normal 28 4 14 14 2" xfId="17877" xr:uid="{00000000-0005-0000-0000-0000CB450000}"/>
    <cellStyle name="Normal 28 4 14 14 3" xfId="17878" xr:uid="{00000000-0005-0000-0000-0000CC450000}"/>
    <cellStyle name="Normal 28 4 14 15" xfId="17879" xr:uid="{00000000-0005-0000-0000-0000CD450000}"/>
    <cellStyle name="Normal 28 4 14 16" xfId="17880" xr:uid="{00000000-0005-0000-0000-0000CE450000}"/>
    <cellStyle name="Normal 28 4 14 2" xfId="17881" xr:uid="{00000000-0005-0000-0000-0000CF450000}"/>
    <cellStyle name="Normal 28 4 14 2 2" xfId="17882" xr:uid="{00000000-0005-0000-0000-0000D0450000}"/>
    <cellStyle name="Normal 28 4 14 2 3" xfId="17883" xr:uid="{00000000-0005-0000-0000-0000D1450000}"/>
    <cellStyle name="Normal 28 4 14 3" xfId="17884" xr:uid="{00000000-0005-0000-0000-0000D2450000}"/>
    <cellStyle name="Normal 28 4 14 3 2" xfId="17885" xr:uid="{00000000-0005-0000-0000-0000D3450000}"/>
    <cellStyle name="Normal 28 4 14 3 3" xfId="17886" xr:uid="{00000000-0005-0000-0000-0000D4450000}"/>
    <cellStyle name="Normal 28 4 14 4" xfId="17887" xr:uid="{00000000-0005-0000-0000-0000D5450000}"/>
    <cellStyle name="Normal 28 4 14 4 2" xfId="17888" xr:uid="{00000000-0005-0000-0000-0000D6450000}"/>
    <cellStyle name="Normal 28 4 14 4 3" xfId="17889" xr:uid="{00000000-0005-0000-0000-0000D7450000}"/>
    <cellStyle name="Normal 28 4 14 5" xfId="17890" xr:uid="{00000000-0005-0000-0000-0000D8450000}"/>
    <cellStyle name="Normal 28 4 14 5 2" xfId="17891" xr:uid="{00000000-0005-0000-0000-0000D9450000}"/>
    <cellStyle name="Normal 28 4 14 5 3" xfId="17892" xr:uid="{00000000-0005-0000-0000-0000DA450000}"/>
    <cellStyle name="Normal 28 4 14 6" xfId="17893" xr:uid="{00000000-0005-0000-0000-0000DB450000}"/>
    <cellStyle name="Normal 28 4 14 6 2" xfId="17894" xr:uid="{00000000-0005-0000-0000-0000DC450000}"/>
    <cellStyle name="Normal 28 4 14 6 3" xfId="17895" xr:uid="{00000000-0005-0000-0000-0000DD450000}"/>
    <cellStyle name="Normal 28 4 14 7" xfId="17896" xr:uid="{00000000-0005-0000-0000-0000DE450000}"/>
    <cellStyle name="Normal 28 4 14 7 2" xfId="17897" xr:uid="{00000000-0005-0000-0000-0000DF450000}"/>
    <cellStyle name="Normal 28 4 14 7 3" xfId="17898" xr:uid="{00000000-0005-0000-0000-0000E0450000}"/>
    <cellStyle name="Normal 28 4 14 8" xfId="17899" xr:uid="{00000000-0005-0000-0000-0000E1450000}"/>
    <cellStyle name="Normal 28 4 14 8 2" xfId="17900" xr:uid="{00000000-0005-0000-0000-0000E2450000}"/>
    <cellStyle name="Normal 28 4 14 8 3" xfId="17901" xr:uid="{00000000-0005-0000-0000-0000E3450000}"/>
    <cellStyle name="Normal 28 4 14 9" xfId="17902" xr:uid="{00000000-0005-0000-0000-0000E4450000}"/>
    <cellStyle name="Normal 28 4 14 9 2" xfId="17903" xr:uid="{00000000-0005-0000-0000-0000E5450000}"/>
    <cellStyle name="Normal 28 4 14 9 3" xfId="17904" xr:uid="{00000000-0005-0000-0000-0000E6450000}"/>
    <cellStyle name="Normal 28 4 15" xfId="17905" xr:uid="{00000000-0005-0000-0000-0000E7450000}"/>
    <cellStyle name="Normal 28 4 15 10" xfId="17906" xr:uid="{00000000-0005-0000-0000-0000E8450000}"/>
    <cellStyle name="Normal 28 4 15 10 2" xfId="17907" xr:uid="{00000000-0005-0000-0000-0000E9450000}"/>
    <cellStyle name="Normal 28 4 15 10 3" xfId="17908" xr:uid="{00000000-0005-0000-0000-0000EA450000}"/>
    <cellStyle name="Normal 28 4 15 11" xfId="17909" xr:uid="{00000000-0005-0000-0000-0000EB450000}"/>
    <cellStyle name="Normal 28 4 15 11 2" xfId="17910" xr:uid="{00000000-0005-0000-0000-0000EC450000}"/>
    <cellStyle name="Normal 28 4 15 11 3" xfId="17911" xr:uid="{00000000-0005-0000-0000-0000ED450000}"/>
    <cellStyle name="Normal 28 4 15 12" xfId="17912" xr:uid="{00000000-0005-0000-0000-0000EE450000}"/>
    <cellStyle name="Normal 28 4 15 12 2" xfId="17913" xr:uid="{00000000-0005-0000-0000-0000EF450000}"/>
    <cellStyle name="Normal 28 4 15 12 3" xfId="17914" xr:uid="{00000000-0005-0000-0000-0000F0450000}"/>
    <cellStyle name="Normal 28 4 15 13" xfId="17915" xr:uid="{00000000-0005-0000-0000-0000F1450000}"/>
    <cellStyle name="Normal 28 4 15 13 2" xfId="17916" xr:uid="{00000000-0005-0000-0000-0000F2450000}"/>
    <cellStyle name="Normal 28 4 15 13 3" xfId="17917" xr:uid="{00000000-0005-0000-0000-0000F3450000}"/>
    <cellStyle name="Normal 28 4 15 14" xfId="17918" xr:uid="{00000000-0005-0000-0000-0000F4450000}"/>
    <cellStyle name="Normal 28 4 15 14 2" xfId="17919" xr:uid="{00000000-0005-0000-0000-0000F5450000}"/>
    <cellStyle name="Normal 28 4 15 14 3" xfId="17920" xr:uid="{00000000-0005-0000-0000-0000F6450000}"/>
    <cellStyle name="Normal 28 4 15 15" xfId="17921" xr:uid="{00000000-0005-0000-0000-0000F7450000}"/>
    <cellStyle name="Normal 28 4 15 16" xfId="17922" xr:uid="{00000000-0005-0000-0000-0000F8450000}"/>
    <cellStyle name="Normal 28 4 15 2" xfId="17923" xr:uid="{00000000-0005-0000-0000-0000F9450000}"/>
    <cellStyle name="Normal 28 4 15 2 2" xfId="17924" xr:uid="{00000000-0005-0000-0000-0000FA450000}"/>
    <cellStyle name="Normal 28 4 15 2 3" xfId="17925" xr:uid="{00000000-0005-0000-0000-0000FB450000}"/>
    <cellStyle name="Normal 28 4 15 3" xfId="17926" xr:uid="{00000000-0005-0000-0000-0000FC450000}"/>
    <cellStyle name="Normal 28 4 15 3 2" xfId="17927" xr:uid="{00000000-0005-0000-0000-0000FD450000}"/>
    <cellStyle name="Normal 28 4 15 3 3" xfId="17928" xr:uid="{00000000-0005-0000-0000-0000FE450000}"/>
    <cellStyle name="Normal 28 4 15 4" xfId="17929" xr:uid="{00000000-0005-0000-0000-0000FF450000}"/>
    <cellStyle name="Normal 28 4 15 4 2" xfId="17930" xr:uid="{00000000-0005-0000-0000-000000460000}"/>
    <cellStyle name="Normal 28 4 15 4 3" xfId="17931" xr:uid="{00000000-0005-0000-0000-000001460000}"/>
    <cellStyle name="Normal 28 4 15 5" xfId="17932" xr:uid="{00000000-0005-0000-0000-000002460000}"/>
    <cellStyle name="Normal 28 4 15 5 2" xfId="17933" xr:uid="{00000000-0005-0000-0000-000003460000}"/>
    <cellStyle name="Normal 28 4 15 5 3" xfId="17934" xr:uid="{00000000-0005-0000-0000-000004460000}"/>
    <cellStyle name="Normal 28 4 15 6" xfId="17935" xr:uid="{00000000-0005-0000-0000-000005460000}"/>
    <cellStyle name="Normal 28 4 15 6 2" xfId="17936" xr:uid="{00000000-0005-0000-0000-000006460000}"/>
    <cellStyle name="Normal 28 4 15 6 3" xfId="17937" xr:uid="{00000000-0005-0000-0000-000007460000}"/>
    <cellStyle name="Normal 28 4 15 7" xfId="17938" xr:uid="{00000000-0005-0000-0000-000008460000}"/>
    <cellStyle name="Normal 28 4 15 7 2" xfId="17939" xr:uid="{00000000-0005-0000-0000-000009460000}"/>
    <cellStyle name="Normal 28 4 15 7 3" xfId="17940" xr:uid="{00000000-0005-0000-0000-00000A460000}"/>
    <cellStyle name="Normal 28 4 15 8" xfId="17941" xr:uid="{00000000-0005-0000-0000-00000B460000}"/>
    <cellStyle name="Normal 28 4 15 8 2" xfId="17942" xr:uid="{00000000-0005-0000-0000-00000C460000}"/>
    <cellStyle name="Normal 28 4 15 8 3" xfId="17943" xr:uid="{00000000-0005-0000-0000-00000D460000}"/>
    <cellStyle name="Normal 28 4 15 9" xfId="17944" xr:uid="{00000000-0005-0000-0000-00000E460000}"/>
    <cellStyle name="Normal 28 4 15 9 2" xfId="17945" xr:uid="{00000000-0005-0000-0000-00000F460000}"/>
    <cellStyle name="Normal 28 4 15 9 3" xfId="17946" xr:uid="{00000000-0005-0000-0000-000010460000}"/>
    <cellStyle name="Normal 28 4 16" xfId="17947" xr:uid="{00000000-0005-0000-0000-000011460000}"/>
    <cellStyle name="Normal 28 4 16 2" xfId="17948" xr:uid="{00000000-0005-0000-0000-000012460000}"/>
    <cellStyle name="Normal 28 4 16 3" xfId="17949" xr:uid="{00000000-0005-0000-0000-000013460000}"/>
    <cellStyle name="Normal 28 4 17" xfId="17950" xr:uid="{00000000-0005-0000-0000-000014460000}"/>
    <cellStyle name="Normal 28 4 17 2" xfId="17951" xr:uid="{00000000-0005-0000-0000-000015460000}"/>
    <cellStyle name="Normal 28 4 17 3" xfId="17952" xr:uid="{00000000-0005-0000-0000-000016460000}"/>
    <cellStyle name="Normal 28 4 18" xfId="17953" xr:uid="{00000000-0005-0000-0000-000017460000}"/>
    <cellStyle name="Normal 28 4 18 2" xfId="17954" xr:uid="{00000000-0005-0000-0000-000018460000}"/>
    <cellStyle name="Normal 28 4 18 3" xfId="17955" xr:uid="{00000000-0005-0000-0000-000019460000}"/>
    <cellStyle name="Normal 28 4 19" xfId="17956" xr:uid="{00000000-0005-0000-0000-00001A460000}"/>
    <cellStyle name="Normal 28 4 19 2" xfId="17957" xr:uid="{00000000-0005-0000-0000-00001B460000}"/>
    <cellStyle name="Normal 28 4 19 3" xfId="17958" xr:uid="{00000000-0005-0000-0000-00001C460000}"/>
    <cellStyle name="Normal 28 4 2" xfId="17959" xr:uid="{00000000-0005-0000-0000-00001D460000}"/>
    <cellStyle name="Normal 28 4 2 10" xfId="17960" xr:uid="{00000000-0005-0000-0000-00001E460000}"/>
    <cellStyle name="Normal 28 4 2 10 2" xfId="17961" xr:uid="{00000000-0005-0000-0000-00001F460000}"/>
    <cellStyle name="Normal 28 4 2 10 3" xfId="17962" xr:uid="{00000000-0005-0000-0000-000020460000}"/>
    <cellStyle name="Normal 28 4 2 11" xfId="17963" xr:uid="{00000000-0005-0000-0000-000021460000}"/>
    <cellStyle name="Normal 28 4 2 11 2" xfId="17964" xr:uid="{00000000-0005-0000-0000-000022460000}"/>
    <cellStyle name="Normal 28 4 2 11 3" xfId="17965" xr:uid="{00000000-0005-0000-0000-000023460000}"/>
    <cellStyle name="Normal 28 4 2 12" xfId="17966" xr:uid="{00000000-0005-0000-0000-000024460000}"/>
    <cellStyle name="Normal 28 4 2 12 2" xfId="17967" xr:uid="{00000000-0005-0000-0000-000025460000}"/>
    <cellStyle name="Normal 28 4 2 12 3" xfId="17968" xr:uid="{00000000-0005-0000-0000-000026460000}"/>
    <cellStyle name="Normal 28 4 2 13" xfId="17969" xr:uid="{00000000-0005-0000-0000-000027460000}"/>
    <cellStyle name="Normal 28 4 2 13 2" xfId="17970" xr:uid="{00000000-0005-0000-0000-000028460000}"/>
    <cellStyle name="Normal 28 4 2 13 3" xfId="17971" xr:uid="{00000000-0005-0000-0000-000029460000}"/>
    <cellStyle name="Normal 28 4 2 14" xfId="17972" xr:uid="{00000000-0005-0000-0000-00002A460000}"/>
    <cellStyle name="Normal 28 4 2 14 2" xfId="17973" xr:uid="{00000000-0005-0000-0000-00002B460000}"/>
    <cellStyle name="Normal 28 4 2 14 3" xfId="17974" xr:uid="{00000000-0005-0000-0000-00002C460000}"/>
    <cellStyle name="Normal 28 4 2 15" xfId="17975" xr:uid="{00000000-0005-0000-0000-00002D460000}"/>
    <cellStyle name="Normal 28 4 2 15 2" xfId="17976" xr:uid="{00000000-0005-0000-0000-00002E460000}"/>
    <cellStyle name="Normal 28 4 2 15 3" xfId="17977" xr:uid="{00000000-0005-0000-0000-00002F460000}"/>
    <cellStyle name="Normal 28 4 2 16" xfId="17978" xr:uid="{00000000-0005-0000-0000-000030460000}"/>
    <cellStyle name="Normal 28 4 2 17" xfId="17979" xr:uid="{00000000-0005-0000-0000-000031460000}"/>
    <cellStyle name="Normal 28 4 2 2" xfId="17980" xr:uid="{00000000-0005-0000-0000-000032460000}"/>
    <cellStyle name="Normal 28 4 2 2 10" xfId="17981" xr:uid="{00000000-0005-0000-0000-000033460000}"/>
    <cellStyle name="Normal 28 4 2 2 10 2" xfId="17982" xr:uid="{00000000-0005-0000-0000-000034460000}"/>
    <cellStyle name="Normal 28 4 2 2 10 3" xfId="17983" xr:uid="{00000000-0005-0000-0000-000035460000}"/>
    <cellStyle name="Normal 28 4 2 2 11" xfId="17984" xr:uid="{00000000-0005-0000-0000-000036460000}"/>
    <cellStyle name="Normal 28 4 2 2 11 2" xfId="17985" xr:uid="{00000000-0005-0000-0000-000037460000}"/>
    <cellStyle name="Normal 28 4 2 2 11 3" xfId="17986" xr:uid="{00000000-0005-0000-0000-000038460000}"/>
    <cellStyle name="Normal 28 4 2 2 12" xfId="17987" xr:uid="{00000000-0005-0000-0000-000039460000}"/>
    <cellStyle name="Normal 28 4 2 2 12 2" xfId="17988" xr:uid="{00000000-0005-0000-0000-00003A460000}"/>
    <cellStyle name="Normal 28 4 2 2 12 3" xfId="17989" xr:uid="{00000000-0005-0000-0000-00003B460000}"/>
    <cellStyle name="Normal 28 4 2 2 13" xfId="17990" xr:uid="{00000000-0005-0000-0000-00003C460000}"/>
    <cellStyle name="Normal 28 4 2 2 13 2" xfId="17991" xr:uid="{00000000-0005-0000-0000-00003D460000}"/>
    <cellStyle name="Normal 28 4 2 2 13 3" xfId="17992" xr:uid="{00000000-0005-0000-0000-00003E460000}"/>
    <cellStyle name="Normal 28 4 2 2 14" xfId="17993" xr:uid="{00000000-0005-0000-0000-00003F460000}"/>
    <cellStyle name="Normal 28 4 2 2 14 2" xfId="17994" xr:uid="{00000000-0005-0000-0000-000040460000}"/>
    <cellStyle name="Normal 28 4 2 2 14 3" xfId="17995" xr:uid="{00000000-0005-0000-0000-000041460000}"/>
    <cellStyle name="Normal 28 4 2 2 15" xfId="17996" xr:uid="{00000000-0005-0000-0000-000042460000}"/>
    <cellStyle name="Normal 28 4 2 2 16" xfId="17997" xr:uid="{00000000-0005-0000-0000-000043460000}"/>
    <cellStyle name="Normal 28 4 2 2 2" xfId="17998" xr:uid="{00000000-0005-0000-0000-000044460000}"/>
    <cellStyle name="Normal 28 4 2 2 2 2" xfId="17999" xr:uid="{00000000-0005-0000-0000-000045460000}"/>
    <cellStyle name="Normal 28 4 2 2 2 3" xfId="18000" xr:uid="{00000000-0005-0000-0000-000046460000}"/>
    <cellStyle name="Normal 28 4 2 2 3" xfId="18001" xr:uid="{00000000-0005-0000-0000-000047460000}"/>
    <cellStyle name="Normal 28 4 2 2 3 2" xfId="18002" xr:uid="{00000000-0005-0000-0000-000048460000}"/>
    <cellStyle name="Normal 28 4 2 2 3 3" xfId="18003" xr:uid="{00000000-0005-0000-0000-000049460000}"/>
    <cellStyle name="Normal 28 4 2 2 4" xfId="18004" xr:uid="{00000000-0005-0000-0000-00004A460000}"/>
    <cellStyle name="Normal 28 4 2 2 4 2" xfId="18005" xr:uid="{00000000-0005-0000-0000-00004B460000}"/>
    <cellStyle name="Normal 28 4 2 2 4 3" xfId="18006" xr:uid="{00000000-0005-0000-0000-00004C460000}"/>
    <cellStyle name="Normal 28 4 2 2 5" xfId="18007" xr:uid="{00000000-0005-0000-0000-00004D460000}"/>
    <cellStyle name="Normal 28 4 2 2 5 2" xfId="18008" xr:uid="{00000000-0005-0000-0000-00004E460000}"/>
    <cellStyle name="Normal 28 4 2 2 5 3" xfId="18009" xr:uid="{00000000-0005-0000-0000-00004F460000}"/>
    <cellStyle name="Normal 28 4 2 2 6" xfId="18010" xr:uid="{00000000-0005-0000-0000-000050460000}"/>
    <cellStyle name="Normal 28 4 2 2 6 2" xfId="18011" xr:uid="{00000000-0005-0000-0000-000051460000}"/>
    <cellStyle name="Normal 28 4 2 2 6 3" xfId="18012" xr:uid="{00000000-0005-0000-0000-000052460000}"/>
    <cellStyle name="Normal 28 4 2 2 7" xfId="18013" xr:uid="{00000000-0005-0000-0000-000053460000}"/>
    <cellStyle name="Normal 28 4 2 2 7 2" xfId="18014" xr:uid="{00000000-0005-0000-0000-000054460000}"/>
    <cellStyle name="Normal 28 4 2 2 7 3" xfId="18015" xr:uid="{00000000-0005-0000-0000-000055460000}"/>
    <cellStyle name="Normal 28 4 2 2 8" xfId="18016" xr:uid="{00000000-0005-0000-0000-000056460000}"/>
    <cellStyle name="Normal 28 4 2 2 8 2" xfId="18017" xr:uid="{00000000-0005-0000-0000-000057460000}"/>
    <cellStyle name="Normal 28 4 2 2 8 3" xfId="18018" xr:uid="{00000000-0005-0000-0000-000058460000}"/>
    <cellStyle name="Normal 28 4 2 2 9" xfId="18019" xr:uid="{00000000-0005-0000-0000-000059460000}"/>
    <cellStyle name="Normal 28 4 2 2 9 2" xfId="18020" xr:uid="{00000000-0005-0000-0000-00005A460000}"/>
    <cellStyle name="Normal 28 4 2 2 9 3" xfId="18021" xr:uid="{00000000-0005-0000-0000-00005B460000}"/>
    <cellStyle name="Normal 28 4 2 3" xfId="18022" xr:uid="{00000000-0005-0000-0000-00005C460000}"/>
    <cellStyle name="Normal 28 4 2 3 2" xfId="18023" xr:uid="{00000000-0005-0000-0000-00005D460000}"/>
    <cellStyle name="Normal 28 4 2 3 3" xfId="18024" xr:uid="{00000000-0005-0000-0000-00005E460000}"/>
    <cellStyle name="Normal 28 4 2 4" xfId="18025" xr:uid="{00000000-0005-0000-0000-00005F460000}"/>
    <cellStyle name="Normal 28 4 2 4 2" xfId="18026" xr:uid="{00000000-0005-0000-0000-000060460000}"/>
    <cellStyle name="Normal 28 4 2 4 3" xfId="18027" xr:uid="{00000000-0005-0000-0000-000061460000}"/>
    <cellStyle name="Normal 28 4 2 5" xfId="18028" xr:uid="{00000000-0005-0000-0000-000062460000}"/>
    <cellStyle name="Normal 28 4 2 5 2" xfId="18029" xr:uid="{00000000-0005-0000-0000-000063460000}"/>
    <cellStyle name="Normal 28 4 2 5 3" xfId="18030" xr:uid="{00000000-0005-0000-0000-000064460000}"/>
    <cellStyle name="Normal 28 4 2 6" xfId="18031" xr:uid="{00000000-0005-0000-0000-000065460000}"/>
    <cellStyle name="Normal 28 4 2 6 2" xfId="18032" xr:uid="{00000000-0005-0000-0000-000066460000}"/>
    <cellStyle name="Normal 28 4 2 6 3" xfId="18033" xr:uid="{00000000-0005-0000-0000-000067460000}"/>
    <cellStyle name="Normal 28 4 2 7" xfId="18034" xr:uid="{00000000-0005-0000-0000-000068460000}"/>
    <cellStyle name="Normal 28 4 2 7 2" xfId="18035" xr:uid="{00000000-0005-0000-0000-000069460000}"/>
    <cellStyle name="Normal 28 4 2 7 3" xfId="18036" xr:uid="{00000000-0005-0000-0000-00006A460000}"/>
    <cellStyle name="Normal 28 4 2 8" xfId="18037" xr:uid="{00000000-0005-0000-0000-00006B460000}"/>
    <cellStyle name="Normal 28 4 2 8 2" xfId="18038" xr:uid="{00000000-0005-0000-0000-00006C460000}"/>
    <cellStyle name="Normal 28 4 2 8 3" xfId="18039" xr:uid="{00000000-0005-0000-0000-00006D460000}"/>
    <cellStyle name="Normal 28 4 2 9" xfId="18040" xr:uid="{00000000-0005-0000-0000-00006E460000}"/>
    <cellStyle name="Normal 28 4 2 9 2" xfId="18041" xr:uid="{00000000-0005-0000-0000-00006F460000}"/>
    <cellStyle name="Normal 28 4 2 9 3" xfId="18042" xr:uid="{00000000-0005-0000-0000-000070460000}"/>
    <cellStyle name="Normal 28 4 20" xfId="18043" xr:uid="{00000000-0005-0000-0000-000071460000}"/>
    <cellStyle name="Normal 28 4 20 2" xfId="18044" xr:uid="{00000000-0005-0000-0000-000072460000}"/>
    <cellStyle name="Normal 28 4 20 3" xfId="18045" xr:uid="{00000000-0005-0000-0000-000073460000}"/>
    <cellStyle name="Normal 28 4 21" xfId="18046" xr:uid="{00000000-0005-0000-0000-000074460000}"/>
    <cellStyle name="Normal 28 4 21 2" xfId="18047" xr:uid="{00000000-0005-0000-0000-000075460000}"/>
    <cellStyle name="Normal 28 4 21 3" xfId="18048" xr:uid="{00000000-0005-0000-0000-000076460000}"/>
    <cellStyle name="Normal 28 4 22" xfId="18049" xr:uid="{00000000-0005-0000-0000-000077460000}"/>
    <cellStyle name="Normal 28 4 22 2" xfId="18050" xr:uid="{00000000-0005-0000-0000-000078460000}"/>
    <cellStyle name="Normal 28 4 22 3" xfId="18051" xr:uid="{00000000-0005-0000-0000-000079460000}"/>
    <cellStyle name="Normal 28 4 23" xfId="18052" xr:uid="{00000000-0005-0000-0000-00007A460000}"/>
    <cellStyle name="Normal 28 4 23 2" xfId="18053" xr:uid="{00000000-0005-0000-0000-00007B460000}"/>
    <cellStyle name="Normal 28 4 23 3" xfId="18054" xr:uid="{00000000-0005-0000-0000-00007C460000}"/>
    <cellStyle name="Normal 28 4 24" xfId="18055" xr:uid="{00000000-0005-0000-0000-00007D460000}"/>
    <cellStyle name="Normal 28 4 24 2" xfId="18056" xr:uid="{00000000-0005-0000-0000-00007E460000}"/>
    <cellStyle name="Normal 28 4 24 3" xfId="18057" xr:uid="{00000000-0005-0000-0000-00007F460000}"/>
    <cellStyle name="Normal 28 4 25" xfId="18058" xr:uid="{00000000-0005-0000-0000-000080460000}"/>
    <cellStyle name="Normal 28 4 25 2" xfId="18059" xr:uid="{00000000-0005-0000-0000-000081460000}"/>
    <cellStyle name="Normal 28 4 25 3" xfId="18060" xr:uid="{00000000-0005-0000-0000-000082460000}"/>
    <cellStyle name="Normal 28 4 26" xfId="18061" xr:uid="{00000000-0005-0000-0000-000083460000}"/>
    <cellStyle name="Normal 28 4 26 2" xfId="18062" xr:uid="{00000000-0005-0000-0000-000084460000}"/>
    <cellStyle name="Normal 28 4 26 3" xfId="18063" xr:uid="{00000000-0005-0000-0000-000085460000}"/>
    <cellStyle name="Normal 28 4 27" xfId="18064" xr:uid="{00000000-0005-0000-0000-000086460000}"/>
    <cellStyle name="Normal 28 4 27 2" xfId="18065" xr:uid="{00000000-0005-0000-0000-000087460000}"/>
    <cellStyle name="Normal 28 4 27 3" xfId="18066" xr:uid="{00000000-0005-0000-0000-000088460000}"/>
    <cellStyle name="Normal 28 4 28" xfId="18067" xr:uid="{00000000-0005-0000-0000-000089460000}"/>
    <cellStyle name="Normal 28 4 28 2" xfId="18068" xr:uid="{00000000-0005-0000-0000-00008A460000}"/>
    <cellStyle name="Normal 28 4 28 3" xfId="18069" xr:uid="{00000000-0005-0000-0000-00008B460000}"/>
    <cellStyle name="Normal 28 4 29" xfId="18070" xr:uid="{00000000-0005-0000-0000-00008C460000}"/>
    <cellStyle name="Normal 28 4 3" xfId="18071" xr:uid="{00000000-0005-0000-0000-00008D460000}"/>
    <cellStyle name="Normal 28 4 3 10" xfId="18072" xr:uid="{00000000-0005-0000-0000-00008E460000}"/>
    <cellStyle name="Normal 28 4 3 10 2" xfId="18073" xr:uid="{00000000-0005-0000-0000-00008F460000}"/>
    <cellStyle name="Normal 28 4 3 10 3" xfId="18074" xr:uid="{00000000-0005-0000-0000-000090460000}"/>
    <cellStyle name="Normal 28 4 3 11" xfId="18075" xr:uid="{00000000-0005-0000-0000-000091460000}"/>
    <cellStyle name="Normal 28 4 3 11 2" xfId="18076" xr:uid="{00000000-0005-0000-0000-000092460000}"/>
    <cellStyle name="Normal 28 4 3 11 3" xfId="18077" xr:uid="{00000000-0005-0000-0000-000093460000}"/>
    <cellStyle name="Normal 28 4 3 12" xfId="18078" xr:uid="{00000000-0005-0000-0000-000094460000}"/>
    <cellStyle name="Normal 28 4 3 12 2" xfId="18079" xr:uid="{00000000-0005-0000-0000-000095460000}"/>
    <cellStyle name="Normal 28 4 3 12 3" xfId="18080" xr:uid="{00000000-0005-0000-0000-000096460000}"/>
    <cellStyle name="Normal 28 4 3 13" xfId="18081" xr:uid="{00000000-0005-0000-0000-000097460000}"/>
    <cellStyle name="Normal 28 4 3 13 2" xfId="18082" xr:uid="{00000000-0005-0000-0000-000098460000}"/>
    <cellStyle name="Normal 28 4 3 13 3" xfId="18083" xr:uid="{00000000-0005-0000-0000-000099460000}"/>
    <cellStyle name="Normal 28 4 3 14" xfId="18084" xr:uid="{00000000-0005-0000-0000-00009A460000}"/>
    <cellStyle name="Normal 28 4 3 14 2" xfId="18085" xr:uid="{00000000-0005-0000-0000-00009B460000}"/>
    <cellStyle name="Normal 28 4 3 14 3" xfId="18086" xr:uid="{00000000-0005-0000-0000-00009C460000}"/>
    <cellStyle name="Normal 28 4 3 15" xfId="18087" xr:uid="{00000000-0005-0000-0000-00009D460000}"/>
    <cellStyle name="Normal 28 4 3 15 2" xfId="18088" xr:uid="{00000000-0005-0000-0000-00009E460000}"/>
    <cellStyle name="Normal 28 4 3 15 3" xfId="18089" xr:uid="{00000000-0005-0000-0000-00009F460000}"/>
    <cellStyle name="Normal 28 4 3 16" xfId="18090" xr:uid="{00000000-0005-0000-0000-0000A0460000}"/>
    <cellStyle name="Normal 28 4 3 17" xfId="18091" xr:uid="{00000000-0005-0000-0000-0000A1460000}"/>
    <cellStyle name="Normal 28 4 3 2" xfId="18092" xr:uid="{00000000-0005-0000-0000-0000A2460000}"/>
    <cellStyle name="Normal 28 4 3 2 10" xfId="18093" xr:uid="{00000000-0005-0000-0000-0000A3460000}"/>
    <cellStyle name="Normal 28 4 3 2 10 2" xfId="18094" xr:uid="{00000000-0005-0000-0000-0000A4460000}"/>
    <cellStyle name="Normal 28 4 3 2 10 3" xfId="18095" xr:uid="{00000000-0005-0000-0000-0000A5460000}"/>
    <cellStyle name="Normal 28 4 3 2 11" xfId="18096" xr:uid="{00000000-0005-0000-0000-0000A6460000}"/>
    <cellStyle name="Normal 28 4 3 2 11 2" xfId="18097" xr:uid="{00000000-0005-0000-0000-0000A7460000}"/>
    <cellStyle name="Normal 28 4 3 2 11 3" xfId="18098" xr:uid="{00000000-0005-0000-0000-0000A8460000}"/>
    <cellStyle name="Normal 28 4 3 2 12" xfId="18099" xr:uid="{00000000-0005-0000-0000-0000A9460000}"/>
    <cellStyle name="Normal 28 4 3 2 12 2" xfId="18100" xr:uid="{00000000-0005-0000-0000-0000AA460000}"/>
    <cellStyle name="Normal 28 4 3 2 12 3" xfId="18101" xr:uid="{00000000-0005-0000-0000-0000AB460000}"/>
    <cellStyle name="Normal 28 4 3 2 13" xfId="18102" xr:uid="{00000000-0005-0000-0000-0000AC460000}"/>
    <cellStyle name="Normal 28 4 3 2 13 2" xfId="18103" xr:uid="{00000000-0005-0000-0000-0000AD460000}"/>
    <cellStyle name="Normal 28 4 3 2 13 3" xfId="18104" xr:uid="{00000000-0005-0000-0000-0000AE460000}"/>
    <cellStyle name="Normal 28 4 3 2 14" xfId="18105" xr:uid="{00000000-0005-0000-0000-0000AF460000}"/>
    <cellStyle name="Normal 28 4 3 2 14 2" xfId="18106" xr:uid="{00000000-0005-0000-0000-0000B0460000}"/>
    <cellStyle name="Normal 28 4 3 2 14 3" xfId="18107" xr:uid="{00000000-0005-0000-0000-0000B1460000}"/>
    <cellStyle name="Normal 28 4 3 2 15" xfId="18108" xr:uid="{00000000-0005-0000-0000-0000B2460000}"/>
    <cellStyle name="Normal 28 4 3 2 16" xfId="18109" xr:uid="{00000000-0005-0000-0000-0000B3460000}"/>
    <cellStyle name="Normal 28 4 3 2 2" xfId="18110" xr:uid="{00000000-0005-0000-0000-0000B4460000}"/>
    <cellStyle name="Normal 28 4 3 2 2 2" xfId="18111" xr:uid="{00000000-0005-0000-0000-0000B5460000}"/>
    <cellStyle name="Normal 28 4 3 2 2 3" xfId="18112" xr:uid="{00000000-0005-0000-0000-0000B6460000}"/>
    <cellStyle name="Normal 28 4 3 2 3" xfId="18113" xr:uid="{00000000-0005-0000-0000-0000B7460000}"/>
    <cellStyle name="Normal 28 4 3 2 3 2" xfId="18114" xr:uid="{00000000-0005-0000-0000-0000B8460000}"/>
    <cellStyle name="Normal 28 4 3 2 3 3" xfId="18115" xr:uid="{00000000-0005-0000-0000-0000B9460000}"/>
    <cellStyle name="Normal 28 4 3 2 4" xfId="18116" xr:uid="{00000000-0005-0000-0000-0000BA460000}"/>
    <cellStyle name="Normal 28 4 3 2 4 2" xfId="18117" xr:uid="{00000000-0005-0000-0000-0000BB460000}"/>
    <cellStyle name="Normal 28 4 3 2 4 3" xfId="18118" xr:uid="{00000000-0005-0000-0000-0000BC460000}"/>
    <cellStyle name="Normal 28 4 3 2 5" xfId="18119" xr:uid="{00000000-0005-0000-0000-0000BD460000}"/>
    <cellStyle name="Normal 28 4 3 2 5 2" xfId="18120" xr:uid="{00000000-0005-0000-0000-0000BE460000}"/>
    <cellStyle name="Normal 28 4 3 2 5 3" xfId="18121" xr:uid="{00000000-0005-0000-0000-0000BF460000}"/>
    <cellStyle name="Normal 28 4 3 2 6" xfId="18122" xr:uid="{00000000-0005-0000-0000-0000C0460000}"/>
    <cellStyle name="Normal 28 4 3 2 6 2" xfId="18123" xr:uid="{00000000-0005-0000-0000-0000C1460000}"/>
    <cellStyle name="Normal 28 4 3 2 6 3" xfId="18124" xr:uid="{00000000-0005-0000-0000-0000C2460000}"/>
    <cellStyle name="Normal 28 4 3 2 7" xfId="18125" xr:uid="{00000000-0005-0000-0000-0000C3460000}"/>
    <cellStyle name="Normal 28 4 3 2 7 2" xfId="18126" xr:uid="{00000000-0005-0000-0000-0000C4460000}"/>
    <cellStyle name="Normal 28 4 3 2 7 3" xfId="18127" xr:uid="{00000000-0005-0000-0000-0000C5460000}"/>
    <cellStyle name="Normal 28 4 3 2 8" xfId="18128" xr:uid="{00000000-0005-0000-0000-0000C6460000}"/>
    <cellStyle name="Normal 28 4 3 2 8 2" xfId="18129" xr:uid="{00000000-0005-0000-0000-0000C7460000}"/>
    <cellStyle name="Normal 28 4 3 2 8 3" xfId="18130" xr:uid="{00000000-0005-0000-0000-0000C8460000}"/>
    <cellStyle name="Normal 28 4 3 2 9" xfId="18131" xr:uid="{00000000-0005-0000-0000-0000C9460000}"/>
    <cellStyle name="Normal 28 4 3 2 9 2" xfId="18132" xr:uid="{00000000-0005-0000-0000-0000CA460000}"/>
    <cellStyle name="Normal 28 4 3 2 9 3" xfId="18133" xr:uid="{00000000-0005-0000-0000-0000CB460000}"/>
    <cellStyle name="Normal 28 4 3 3" xfId="18134" xr:uid="{00000000-0005-0000-0000-0000CC460000}"/>
    <cellStyle name="Normal 28 4 3 3 2" xfId="18135" xr:uid="{00000000-0005-0000-0000-0000CD460000}"/>
    <cellStyle name="Normal 28 4 3 3 3" xfId="18136" xr:uid="{00000000-0005-0000-0000-0000CE460000}"/>
    <cellStyle name="Normal 28 4 3 4" xfId="18137" xr:uid="{00000000-0005-0000-0000-0000CF460000}"/>
    <cellStyle name="Normal 28 4 3 4 2" xfId="18138" xr:uid="{00000000-0005-0000-0000-0000D0460000}"/>
    <cellStyle name="Normal 28 4 3 4 3" xfId="18139" xr:uid="{00000000-0005-0000-0000-0000D1460000}"/>
    <cellStyle name="Normal 28 4 3 5" xfId="18140" xr:uid="{00000000-0005-0000-0000-0000D2460000}"/>
    <cellStyle name="Normal 28 4 3 5 2" xfId="18141" xr:uid="{00000000-0005-0000-0000-0000D3460000}"/>
    <cellStyle name="Normal 28 4 3 5 3" xfId="18142" xr:uid="{00000000-0005-0000-0000-0000D4460000}"/>
    <cellStyle name="Normal 28 4 3 6" xfId="18143" xr:uid="{00000000-0005-0000-0000-0000D5460000}"/>
    <cellStyle name="Normal 28 4 3 6 2" xfId="18144" xr:uid="{00000000-0005-0000-0000-0000D6460000}"/>
    <cellStyle name="Normal 28 4 3 6 3" xfId="18145" xr:uid="{00000000-0005-0000-0000-0000D7460000}"/>
    <cellStyle name="Normal 28 4 3 7" xfId="18146" xr:uid="{00000000-0005-0000-0000-0000D8460000}"/>
    <cellStyle name="Normal 28 4 3 7 2" xfId="18147" xr:uid="{00000000-0005-0000-0000-0000D9460000}"/>
    <cellStyle name="Normal 28 4 3 7 3" xfId="18148" xr:uid="{00000000-0005-0000-0000-0000DA460000}"/>
    <cellStyle name="Normal 28 4 3 8" xfId="18149" xr:uid="{00000000-0005-0000-0000-0000DB460000}"/>
    <cellStyle name="Normal 28 4 3 8 2" xfId="18150" xr:uid="{00000000-0005-0000-0000-0000DC460000}"/>
    <cellStyle name="Normal 28 4 3 8 3" xfId="18151" xr:uid="{00000000-0005-0000-0000-0000DD460000}"/>
    <cellStyle name="Normal 28 4 3 9" xfId="18152" xr:uid="{00000000-0005-0000-0000-0000DE460000}"/>
    <cellStyle name="Normal 28 4 3 9 2" xfId="18153" xr:uid="{00000000-0005-0000-0000-0000DF460000}"/>
    <cellStyle name="Normal 28 4 3 9 3" xfId="18154" xr:uid="{00000000-0005-0000-0000-0000E0460000}"/>
    <cellStyle name="Normal 28 4 30" xfId="18155" xr:uid="{00000000-0005-0000-0000-0000E1460000}"/>
    <cellStyle name="Normal 28 4 31" xfId="18156" xr:uid="{00000000-0005-0000-0000-0000E2460000}"/>
    <cellStyle name="Normal 28 4 32" xfId="18157" xr:uid="{00000000-0005-0000-0000-0000E3460000}"/>
    <cellStyle name="Normal 28 4 33" xfId="18158" xr:uid="{00000000-0005-0000-0000-0000E4460000}"/>
    <cellStyle name="Normal 28 4 34" xfId="18159" xr:uid="{00000000-0005-0000-0000-0000E5460000}"/>
    <cellStyle name="Normal 28 4 35" xfId="18160" xr:uid="{00000000-0005-0000-0000-0000E6460000}"/>
    <cellStyle name="Normal 28 4 36" xfId="18161" xr:uid="{00000000-0005-0000-0000-0000E7460000}"/>
    <cellStyle name="Normal 28 4 37" xfId="18162" xr:uid="{00000000-0005-0000-0000-0000E8460000}"/>
    <cellStyle name="Normal 28 4 38" xfId="18163" xr:uid="{00000000-0005-0000-0000-0000E9460000}"/>
    <cellStyle name="Normal 28 4 39" xfId="18164" xr:uid="{00000000-0005-0000-0000-0000EA460000}"/>
    <cellStyle name="Normal 28 4 4" xfId="18165" xr:uid="{00000000-0005-0000-0000-0000EB460000}"/>
    <cellStyle name="Normal 28 4 4 10" xfId="18166" xr:uid="{00000000-0005-0000-0000-0000EC460000}"/>
    <cellStyle name="Normal 28 4 4 10 2" xfId="18167" xr:uid="{00000000-0005-0000-0000-0000ED460000}"/>
    <cellStyle name="Normal 28 4 4 10 3" xfId="18168" xr:uid="{00000000-0005-0000-0000-0000EE460000}"/>
    <cellStyle name="Normal 28 4 4 11" xfId="18169" xr:uid="{00000000-0005-0000-0000-0000EF460000}"/>
    <cellStyle name="Normal 28 4 4 11 2" xfId="18170" xr:uid="{00000000-0005-0000-0000-0000F0460000}"/>
    <cellStyle name="Normal 28 4 4 11 3" xfId="18171" xr:uid="{00000000-0005-0000-0000-0000F1460000}"/>
    <cellStyle name="Normal 28 4 4 12" xfId="18172" xr:uid="{00000000-0005-0000-0000-0000F2460000}"/>
    <cellStyle name="Normal 28 4 4 12 2" xfId="18173" xr:uid="{00000000-0005-0000-0000-0000F3460000}"/>
    <cellStyle name="Normal 28 4 4 12 3" xfId="18174" xr:uid="{00000000-0005-0000-0000-0000F4460000}"/>
    <cellStyle name="Normal 28 4 4 13" xfId="18175" xr:uid="{00000000-0005-0000-0000-0000F5460000}"/>
    <cellStyle name="Normal 28 4 4 13 2" xfId="18176" xr:uid="{00000000-0005-0000-0000-0000F6460000}"/>
    <cellStyle name="Normal 28 4 4 13 3" xfId="18177" xr:uid="{00000000-0005-0000-0000-0000F7460000}"/>
    <cellStyle name="Normal 28 4 4 14" xfId="18178" xr:uid="{00000000-0005-0000-0000-0000F8460000}"/>
    <cellStyle name="Normal 28 4 4 14 2" xfId="18179" xr:uid="{00000000-0005-0000-0000-0000F9460000}"/>
    <cellStyle name="Normal 28 4 4 14 3" xfId="18180" xr:uid="{00000000-0005-0000-0000-0000FA460000}"/>
    <cellStyle name="Normal 28 4 4 15" xfId="18181" xr:uid="{00000000-0005-0000-0000-0000FB460000}"/>
    <cellStyle name="Normal 28 4 4 15 2" xfId="18182" xr:uid="{00000000-0005-0000-0000-0000FC460000}"/>
    <cellStyle name="Normal 28 4 4 15 3" xfId="18183" xr:uid="{00000000-0005-0000-0000-0000FD460000}"/>
    <cellStyle name="Normal 28 4 4 16" xfId="18184" xr:uid="{00000000-0005-0000-0000-0000FE460000}"/>
    <cellStyle name="Normal 28 4 4 17" xfId="18185" xr:uid="{00000000-0005-0000-0000-0000FF460000}"/>
    <cellStyle name="Normal 28 4 4 2" xfId="18186" xr:uid="{00000000-0005-0000-0000-000000470000}"/>
    <cellStyle name="Normal 28 4 4 2 10" xfId="18187" xr:uid="{00000000-0005-0000-0000-000001470000}"/>
    <cellStyle name="Normal 28 4 4 2 10 2" xfId="18188" xr:uid="{00000000-0005-0000-0000-000002470000}"/>
    <cellStyle name="Normal 28 4 4 2 10 3" xfId="18189" xr:uid="{00000000-0005-0000-0000-000003470000}"/>
    <cellStyle name="Normal 28 4 4 2 11" xfId="18190" xr:uid="{00000000-0005-0000-0000-000004470000}"/>
    <cellStyle name="Normal 28 4 4 2 11 2" xfId="18191" xr:uid="{00000000-0005-0000-0000-000005470000}"/>
    <cellStyle name="Normal 28 4 4 2 11 3" xfId="18192" xr:uid="{00000000-0005-0000-0000-000006470000}"/>
    <cellStyle name="Normal 28 4 4 2 12" xfId="18193" xr:uid="{00000000-0005-0000-0000-000007470000}"/>
    <cellStyle name="Normal 28 4 4 2 12 2" xfId="18194" xr:uid="{00000000-0005-0000-0000-000008470000}"/>
    <cellStyle name="Normal 28 4 4 2 12 3" xfId="18195" xr:uid="{00000000-0005-0000-0000-000009470000}"/>
    <cellStyle name="Normal 28 4 4 2 13" xfId="18196" xr:uid="{00000000-0005-0000-0000-00000A470000}"/>
    <cellStyle name="Normal 28 4 4 2 13 2" xfId="18197" xr:uid="{00000000-0005-0000-0000-00000B470000}"/>
    <cellStyle name="Normal 28 4 4 2 13 3" xfId="18198" xr:uid="{00000000-0005-0000-0000-00000C470000}"/>
    <cellStyle name="Normal 28 4 4 2 14" xfId="18199" xr:uid="{00000000-0005-0000-0000-00000D470000}"/>
    <cellStyle name="Normal 28 4 4 2 14 2" xfId="18200" xr:uid="{00000000-0005-0000-0000-00000E470000}"/>
    <cellStyle name="Normal 28 4 4 2 14 3" xfId="18201" xr:uid="{00000000-0005-0000-0000-00000F470000}"/>
    <cellStyle name="Normal 28 4 4 2 15" xfId="18202" xr:uid="{00000000-0005-0000-0000-000010470000}"/>
    <cellStyle name="Normal 28 4 4 2 16" xfId="18203" xr:uid="{00000000-0005-0000-0000-000011470000}"/>
    <cellStyle name="Normal 28 4 4 2 2" xfId="18204" xr:uid="{00000000-0005-0000-0000-000012470000}"/>
    <cellStyle name="Normal 28 4 4 2 2 2" xfId="18205" xr:uid="{00000000-0005-0000-0000-000013470000}"/>
    <cellStyle name="Normal 28 4 4 2 2 3" xfId="18206" xr:uid="{00000000-0005-0000-0000-000014470000}"/>
    <cellStyle name="Normal 28 4 4 2 3" xfId="18207" xr:uid="{00000000-0005-0000-0000-000015470000}"/>
    <cellStyle name="Normal 28 4 4 2 3 2" xfId="18208" xr:uid="{00000000-0005-0000-0000-000016470000}"/>
    <cellStyle name="Normal 28 4 4 2 3 3" xfId="18209" xr:uid="{00000000-0005-0000-0000-000017470000}"/>
    <cellStyle name="Normal 28 4 4 2 4" xfId="18210" xr:uid="{00000000-0005-0000-0000-000018470000}"/>
    <cellStyle name="Normal 28 4 4 2 4 2" xfId="18211" xr:uid="{00000000-0005-0000-0000-000019470000}"/>
    <cellStyle name="Normal 28 4 4 2 4 3" xfId="18212" xr:uid="{00000000-0005-0000-0000-00001A470000}"/>
    <cellStyle name="Normal 28 4 4 2 5" xfId="18213" xr:uid="{00000000-0005-0000-0000-00001B470000}"/>
    <cellStyle name="Normal 28 4 4 2 5 2" xfId="18214" xr:uid="{00000000-0005-0000-0000-00001C470000}"/>
    <cellStyle name="Normal 28 4 4 2 5 3" xfId="18215" xr:uid="{00000000-0005-0000-0000-00001D470000}"/>
    <cellStyle name="Normal 28 4 4 2 6" xfId="18216" xr:uid="{00000000-0005-0000-0000-00001E470000}"/>
    <cellStyle name="Normal 28 4 4 2 6 2" xfId="18217" xr:uid="{00000000-0005-0000-0000-00001F470000}"/>
    <cellStyle name="Normal 28 4 4 2 6 3" xfId="18218" xr:uid="{00000000-0005-0000-0000-000020470000}"/>
    <cellStyle name="Normal 28 4 4 2 7" xfId="18219" xr:uid="{00000000-0005-0000-0000-000021470000}"/>
    <cellStyle name="Normal 28 4 4 2 7 2" xfId="18220" xr:uid="{00000000-0005-0000-0000-000022470000}"/>
    <cellStyle name="Normal 28 4 4 2 7 3" xfId="18221" xr:uid="{00000000-0005-0000-0000-000023470000}"/>
    <cellStyle name="Normal 28 4 4 2 8" xfId="18222" xr:uid="{00000000-0005-0000-0000-000024470000}"/>
    <cellStyle name="Normal 28 4 4 2 8 2" xfId="18223" xr:uid="{00000000-0005-0000-0000-000025470000}"/>
    <cellStyle name="Normal 28 4 4 2 8 3" xfId="18224" xr:uid="{00000000-0005-0000-0000-000026470000}"/>
    <cellStyle name="Normal 28 4 4 2 9" xfId="18225" xr:uid="{00000000-0005-0000-0000-000027470000}"/>
    <cellStyle name="Normal 28 4 4 2 9 2" xfId="18226" xr:uid="{00000000-0005-0000-0000-000028470000}"/>
    <cellStyle name="Normal 28 4 4 2 9 3" xfId="18227" xr:uid="{00000000-0005-0000-0000-000029470000}"/>
    <cellStyle name="Normal 28 4 4 3" xfId="18228" xr:uid="{00000000-0005-0000-0000-00002A470000}"/>
    <cellStyle name="Normal 28 4 4 3 2" xfId="18229" xr:uid="{00000000-0005-0000-0000-00002B470000}"/>
    <cellStyle name="Normal 28 4 4 3 3" xfId="18230" xr:uid="{00000000-0005-0000-0000-00002C470000}"/>
    <cellStyle name="Normal 28 4 4 4" xfId="18231" xr:uid="{00000000-0005-0000-0000-00002D470000}"/>
    <cellStyle name="Normal 28 4 4 4 2" xfId="18232" xr:uid="{00000000-0005-0000-0000-00002E470000}"/>
    <cellStyle name="Normal 28 4 4 4 3" xfId="18233" xr:uid="{00000000-0005-0000-0000-00002F470000}"/>
    <cellStyle name="Normal 28 4 4 5" xfId="18234" xr:uid="{00000000-0005-0000-0000-000030470000}"/>
    <cellStyle name="Normal 28 4 4 5 2" xfId="18235" xr:uid="{00000000-0005-0000-0000-000031470000}"/>
    <cellStyle name="Normal 28 4 4 5 3" xfId="18236" xr:uid="{00000000-0005-0000-0000-000032470000}"/>
    <cellStyle name="Normal 28 4 4 6" xfId="18237" xr:uid="{00000000-0005-0000-0000-000033470000}"/>
    <cellStyle name="Normal 28 4 4 6 2" xfId="18238" xr:uid="{00000000-0005-0000-0000-000034470000}"/>
    <cellStyle name="Normal 28 4 4 6 3" xfId="18239" xr:uid="{00000000-0005-0000-0000-000035470000}"/>
    <cellStyle name="Normal 28 4 4 7" xfId="18240" xr:uid="{00000000-0005-0000-0000-000036470000}"/>
    <cellStyle name="Normal 28 4 4 7 2" xfId="18241" xr:uid="{00000000-0005-0000-0000-000037470000}"/>
    <cellStyle name="Normal 28 4 4 7 3" xfId="18242" xr:uid="{00000000-0005-0000-0000-000038470000}"/>
    <cellStyle name="Normal 28 4 4 8" xfId="18243" xr:uid="{00000000-0005-0000-0000-000039470000}"/>
    <cellStyle name="Normal 28 4 4 8 2" xfId="18244" xr:uid="{00000000-0005-0000-0000-00003A470000}"/>
    <cellStyle name="Normal 28 4 4 8 3" xfId="18245" xr:uid="{00000000-0005-0000-0000-00003B470000}"/>
    <cellStyle name="Normal 28 4 4 9" xfId="18246" xr:uid="{00000000-0005-0000-0000-00003C470000}"/>
    <cellStyle name="Normal 28 4 4 9 2" xfId="18247" xr:uid="{00000000-0005-0000-0000-00003D470000}"/>
    <cellStyle name="Normal 28 4 4 9 3" xfId="18248" xr:uid="{00000000-0005-0000-0000-00003E470000}"/>
    <cellStyle name="Normal 28 4 40" xfId="18249" xr:uid="{00000000-0005-0000-0000-00003F470000}"/>
    <cellStyle name="Normal 28 4 41" xfId="18250" xr:uid="{00000000-0005-0000-0000-000040470000}"/>
    <cellStyle name="Normal 28 4 5" xfId="18251" xr:uid="{00000000-0005-0000-0000-000041470000}"/>
    <cellStyle name="Normal 28 4 5 10" xfId="18252" xr:uid="{00000000-0005-0000-0000-000042470000}"/>
    <cellStyle name="Normal 28 4 5 10 2" xfId="18253" xr:uid="{00000000-0005-0000-0000-000043470000}"/>
    <cellStyle name="Normal 28 4 5 10 3" xfId="18254" xr:uid="{00000000-0005-0000-0000-000044470000}"/>
    <cellStyle name="Normal 28 4 5 11" xfId="18255" xr:uid="{00000000-0005-0000-0000-000045470000}"/>
    <cellStyle name="Normal 28 4 5 11 2" xfId="18256" xr:uid="{00000000-0005-0000-0000-000046470000}"/>
    <cellStyle name="Normal 28 4 5 11 3" xfId="18257" xr:uid="{00000000-0005-0000-0000-000047470000}"/>
    <cellStyle name="Normal 28 4 5 12" xfId="18258" xr:uid="{00000000-0005-0000-0000-000048470000}"/>
    <cellStyle name="Normal 28 4 5 12 2" xfId="18259" xr:uid="{00000000-0005-0000-0000-000049470000}"/>
    <cellStyle name="Normal 28 4 5 12 3" xfId="18260" xr:uid="{00000000-0005-0000-0000-00004A470000}"/>
    <cellStyle name="Normal 28 4 5 13" xfId="18261" xr:uid="{00000000-0005-0000-0000-00004B470000}"/>
    <cellStyle name="Normal 28 4 5 13 2" xfId="18262" xr:uid="{00000000-0005-0000-0000-00004C470000}"/>
    <cellStyle name="Normal 28 4 5 13 3" xfId="18263" xr:uid="{00000000-0005-0000-0000-00004D470000}"/>
    <cellStyle name="Normal 28 4 5 14" xfId="18264" xr:uid="{00000000-0005-0000-0000-00004E470000}"/>
    <cellStyle name="Normal 28 4 5 14 2" xfId="18265" xr:uid="{00000000-0005-0000-0000-00004F470000}"/>
    <cellStyle name="Normal 28 4 5 14 3" xfId="18266" xr:uid="{00000000-0005-0000-0000-000050470000}"/>
    <cellStyle name="Normal 28 4 5 15" xfId="18267" xr:uid="{00000000-0005-0000-0000-000051470000}"/>
    <cellStyle name="Normal 28 4 5 16" xfId="18268" xr:uid="{00000000-0005-0000-0000-000052470000}"/>
    <cellStyle name="Normal 28 4 5 2" xfId="18269" xr:uid="{00000000-0005-0000-0000-000053470000}"/>
    <cellStyle name="Normal 28 4 5 2 2" xfId="18270" xr:uid="{00000000-0005-0000-0000-000054470000}"/>
    <cellStyle name="Normal 28 4 5 2 3" xfId="18271" xr:uid="{00000000-0005-0000-0000-000055470000}"/>
    <cellStyle name="Normal 28 4 5 3" xfId="18272" xr:uid="{00000000-0005-0000-0000-000056470000}"/>
    <cellStyle name="Normal 28 4 5 3 2" xfId="18273" xr:uid="{00000000-0005-0000-0000-000057470000}"/>
    <cellStyle name="Normal 28 4 5 3 3" xfId="18274" xr:uid="{00000000-0005-0000-0000-000058470000}"/>
    <cellStyle name="Normal 28 4 5 4" xfId="18275" xr:uid="{00000000-0005-0000-0000-000059470000}"/>
    <cellStyle name="Normal 28 4 5 4 2" xfId="18276" xr:uid="{00000000-0005-0000-0000-00005A470000}"/>
    <cellStyle name="Normal 28 4 5 4 3" xfId="18277" xr:uid="{00000000-0005-0000-0000-00005B470000}"/>
    <cellStyle name="Normal 28 4 5 5" xfId="18278" xr:uid="{00000000-0005-0000-0000-00005C470000}"/>
    <cellStyle name="Normal 28 4 5 5 2" xfId="18279" xr:uid="{00000000-0005-0000-0000-00005D470000}"/>
    <cellStyle name="Normal 28 4 5 5 3" xfId="18280" xr:uid="{00000000-0005-0000-0000-00005E470000}"/>
    <cellStyle name="Normal 28 4 5 6" xfId="18281" xr:uid="{00000000-0005-0000-0000-00005F470000}"/>
    <cellStyle name="Normal 28 4 5 6 2" xfId="18282" xr:uid="{00000000-0005-0000-0000-000060470000}"/>
    <cellStyle name="Normal 28 4 5 6 3" xfId="18283" xr:uid="{00000000-0005-0000-0000-000061470000}"/>
    <cellStyle name="Normal 28 4 5 7" xfId="18284" xr:uid="{00000000-0005-0000-0000-000062470000}"/>
    <cellStyle name="Normal 28 4 5 7 2" xfId="18285" xr:uid="{00000000-0005-0000-0000-000063470000}"/>
    <cellStyle name="Normal 28 4 5 7 3" xfId="18286" xr:uid="{00000000-0005-0000-0000-000064470000}"/>
    <cellStyle name="Normal 28 4 5 8" xfId="18287" xr:uid="{00000000-0005-0000-0000-000065470000}"/>
    <cellStyle name="Normal 28 4 5 8 2" xfId="18288" xr:uid="{00000000-0005-0000-0000-000066470000}"/>
    <cellStyle name="Normal 28 4 5 8 3" xfId="18289" xr:uid="{00000000-0005-0000-0000-000067470000}"/>
    <cellStyle name="Normal 28 4 5 9" xfId="18290" xr:uid="{00000000-0005-0000-0000-000068470000}"/>
    <cellStyle name="Normal 28 4 5 9 2" xfId="18291" xr:uid="{00000000-0005-0000-0000-000069470000}"/>
    <cellStyle name="Normal 28 4 5 9 3" xfId="18292" xr:uid="{00000000-0005-0000-0000-00006A470000}"/>
    <cellStyle name="Normal 28 4 6" xfId="18293" xr:uid="{00000000-0005-0000-0000-00006B470000}"/>
    <cellStyle name="Normal 28 4 6 10" xfId="18294" xr:uid="{00000000-0005-0000-0000-00006C470000}"/>
    <cellStyle name="Normal 28 4 6 10 2" xfId="18295" xr:uid="{00000000-0005-0000-0000-00006D470000}"/>
    <cellStyle name="Normal 28 4 6 10 3" xfId="18296" xr:uid="{00000000-0005-0000-0000-00006E470000}"/>
    <cellStyle name="Normal 28 4 6 11" xfId="18297" xr:uid="{00000000-0005-0000-0000-00006F470000}"/>
    <cellStyle name="Normal 28 4 6 11 2" xfId="18298" xr:uid="{00000000-0005-0000-0000-000070470000}"/>
    <cellStyle name="Normal 28 4 6 11 3" xfId="18299" xr:uid="{00000000-0005-0000-0000-000071470000}"/>
    <cellStyle name="Normal 28 4 6 12" xfId="18300" xr:uid="{00000000-0005-0000-0000-000072470000}"/>
    <cellStyle name="Normal 28 4 6 12 2" xfId="18301" xr:uid="{00000000-0005-0000-0000-000073470000}"/>
    <cellStyle name="Normal 28 4 6 12 3" xfId="18302" xr:uid="{00000000-0005-0000-0000-000074470000}"/>
    <cellStyle name="Normal 28 4 6 13" xfId="18303" xr:uid="{00000000-0005-0000-0000-000075470000}"/>
    <cellStyle name="Normal 28 4 6 13 2" xfId="18304" xr:uid="{00000000-0005-0000-0000-000076470000}"/>
    <cellStyle name="Normal 28 4 6 13 3" xfId="18305" xr:uid="{00000000-0005-0000-0000-000077470000}"/>
    <cellStyle name="Normal 28 4 6 14" xfId="18306" xr:uid="{00000000-0005-0000-0000-000078470000}"/>
    <cellStyle name="Normal 28 4 6 14 2" xfId="18307" xr:uid="{00000000-0005-0000-0000-000079470000}"/>
    <cellStyle name="Normal 28 4 6 14 3" xfId="18308" xr:uid="{00000000-0005-0000-0000-00007A470000}"/>
    <cellStyle name="Normal 28 4 6 15" xfId="18309" xr:uid="{00000000-0005-0000-0000-00007B470000}"/>
    <cellStyle name="Normal 28 4 6 16" xfId="18310" xr:uid="{00000000-0005-0000-0000-00007C470000}"/>
    <cellStyle name="Normal 28 4 6 2" xfId="18311" xr:uid="{00000000-0005-0000-0000-00007D470000}"/>
    <cellStyle name="Normal 28 4 6 2 2" xfId="18312" xr:uid="{00000000-0005-0000-0000-00007E470000}"/>
    <cellStyle name="Normal 28 4 6 2 3" xfId="18313" xr:uid="{00000000-0005-0000-0000-00007F470000}"/>
    <cellStyle name="Normal 28 4 6 3" xfId="18314" xr:uid="{00000000-0005-0000-0000-000080470000}"/>
    <cellStyle name="Normal 28 4 6 3 2" xfId="18315" xr:uid="{00000000-0005-0000-0000-000081470000}"/>
    <cellStyle name="Normal 28 4 6 3 3" xfId="18316" xr:uid="{00000000-0005-0000-0000-000082470000}"/>
    <cellStyle name="Normal 28 4 6 4" xfId="18317" xr:uid="{00000000-0005-0000-0000-000083470000}"/>
    <cellStyle name="Normal 28 4 6 4 2" xfId="18318" xr:uid="{00000000-0005-0000-0000-000084470000}"/>
    <cellStyle name="Normal 28 4 6 4 3" xfId="18319" xr:uid="{00000000-0005-0000-0000-000085470000}"/>
    <cellStyle name="Normal 28 4 6 5" xfId="18320" xr:uid="{00000000-0005-0000-0000-000086470000}"/>
    <cellStyle name="Normal 28 4 6 5 2" xfId="18321" xr:uid="{00000000-0005-0000-0000-000087470000}"/>
    <cellStyle name="Normal 28 4 6 5 3" xfId="18322" xr:uid="{00000000-0005-0000-0000-000088470000}"/>
    <cellStyle name="Normal 28 4 6 6" xfId="18323" xr:uid="{00000000-0005-0000-0000-000089470000}"/>
    <cellStyle name="Normal 28 4 6 6 2" xfId="18324" xr:uid="{00000000-0005-0000-0000-00008A470000}"/>
    <cellStyle name="Normal 28 4 6 6 3" xfId="18325" xr:uid="{00000000-0005-0000-0000-00008B470000}"/>
    <cellStyle name="Normal 28 4 6 7" xfId="18326" xr:uid="{00000000-0005-0000-0000-00008C470000}"/>
    <cellStyle name="Normal 28 4 6 7 2" xfId="18327" xr:uid="{00000000-0005-0000-0000-00008D470000}"/>
    <cellStyle name="Normal 28 4 6 7 3" xfId="18328" xr:uid="{00000000-0005-0000-0000-00008E470000}"/>
    <cellStyle name="Normal 28 4 6 8" xfId="18329" xr:uid="{00000000-0005-0000-0000-00008F470000}"/>
    <cellStyle name="Normal 28 4 6 8 2" xfId="18330" xr:uid="{00000000-0005-0000-0000-000090470000}"/>
    <cellStyle name="Normal 28 4 6 8 3" xfId="18331" xr:uid="{00000000-0005-0000-0000-000091470000}"/>
    <cellStyle name="Normal 28 4 6 9" xfId="18332" xr:uid="{00000000-0005-0000-0000-000092470000}"/>
    <cellStyle name="Normal 28 4 6 9 2" xfId="18333" xr:uid="{00000000-0005-0000-0000-000093470000}"/>
    <cellStyle name="Normal 28 4 6 9 3" xfId="18334" xr:uid="{00000000-0005-0000-0000-000094470000}"/>
    <cellStyle name="Normal 28 4 7" xfId="18335" xr:uid="{00000000-0005-0000-0000-000095470000}"/>
    <cellStyle name="Normal 28 4 7 10" xfId="18336" xr:uid="{00000000-0005-0000-0000-000096470000}"/>
    <cellStyle name="Normal 28 4 7 10 2" xfId="18337" xr:uid="{00000000-0005-0000-0000-000097470000}"/>
    <cellStyle name="Normal 28 4 7 10 3" xfId="18338" xr:uid="{00000000-0005-0000-0000-000098470000}"/>
    <cellStyle name="Normal 28 4 7 11" xfId="18339" xr:uid="{00000000-0005-0000-0000-000099470000}"/>
    <cellStyle name="Normal 28 4 7 11 2" xfId="18340" xr:uid="{00000000-0005-0000-0000-00009A470000}"/>
    <cellStyle name="Normal 28 4 7 11 3" xfId="18341" xr:uid="{00000000-0005-0000-0000-00009B470000}"/>
    <cellStyle name="Normal 28 4 7 12" xfId="18342" xr:uid="{00000000-0005-0000-0000-00009C470000}"/>
    <cellStyle name="Normal 28 4 7 12 2" xfId="18343" xr:uid="{00000000-0005-0000-0000-00009D470000}"/>
    <cellStyle name="Normal 28 4 7 12 3" xfId="18344" xr:uid="{00000000-0005-0000-0000-00009E470000}"/>
    <cellStyle name="Normal 28 4 7 13" xfId="18345" xr:uid="{00000000-0005-0000-0000-00009F470000}"/>
    <cellStyle name="Normal 28 4 7 13 2" xfId="18346" xr:uid="{00000000-0005-0000-0000-0000A0470000}"/>
    <cellStyle name="Normal 28 4 7 13 3" xfId="18347" xr:uid="{00000000-0005-0000-0000-0000A1470000}"/>
    <cellStyle name="Normal 28 4 7 14" xfId="18348" xr:uid="{00000000-0005-0000-0000-0000A2470000}"/>
    <cellStyle name="Normal 28 4 7 14 2" xfId="18349" xr:uid="{00000000-0005-0000-0000-0000A3470000}"/>
    <cellStyle name="Normal 28 4 7 14 3" xfId="18350" xr:uid="{00000000-0005-0000-0000-0000A4470000}"/>
    <cellStyle name="Normal 28 4 7 15" xfId="18351" xr:uid="{00000000-0005-0000-0000-0000A5470000}"/>
    <cellStyle name="Normal 28 4 7 16" xfId="18352" xr:uid="{00000000-0005-0000-0000-0000A6470000}"/>
    <cellStyle name="Normal 28 4 7 2" xfId="18353" xr:uid="{00000000-0005-0000-0000-0000A7470000}"/>
    <cellStyle name="Normal 28 4 7 2 2" xfId="18354" xr:uid="{00000000-0005-0000-0000-0000A8470000}"/>
    <cellStyle name="Normal 28 4 7 2 3" xfId="18355" xr:uid="{00000000-0005-0000-0000-0000A9470000}"/>
    <cellStyle name="Normal 28 4 7 3" xfId="18356" xr:uid="{00000000-0005-0000-0000-0000AA470000}"/>
    <cellStyle name="Normal 28 4 7 3 2" xfId="18357" xr:uid="{00000000-0005-0000-0000-0000AB470000}"/>
    <cellStyle name="Normal 28 4 7 3 3" xfId="18358" xr:uid="{00000000-0005-0000-0000-0000AC470000}"/>
    <cellStyle name="Normal 28 4 7 4" xfId="18359" xr:uid="{00000000-0005-0000-0000-0000AD470000}"/>
    <cellStyle name="Normal 28 4 7 4 2" xfId="18360" xr:uid="{00000000-0005-0000-0000-0000AE470000}"/>
    <cellStyle name="Normal 28 4 7 4 3" xfId="18361" xr:uid="{00000000-0005-0000-0000-0000AF470000}"/>
    <cellStyle name="Normal 28 4 7 5" xfId="18362" xr:uid="{00000000-0005-0000-0000-0000B0470000}"/>
    <cellStyle name="Normal 28 4 7 5 2" xfId="18363" xr:uid="{00000000-0005-0000-0000-0000B1470000}"/>
    <cellStyle name="Normal 28 4 7 5 3" xfId="18364" xr:uid="{00000000-0005-0000-0000-0000B2470000}"/>
    <cellStyle name="Normal 28 4 7 6" xfId="18365" xr:uid="{00000000-0005-0000-0000-0000B3470000}"/>
    <cellStyle name="Normal 28 4 7 6 2" xfId="18366" xr:uid="{00000000-0005-0000-0000-0000B4470000}"/>
    <cellStyle name="Normal 28 4 7 6 3" xfId="18367" xr:uid="{00000000-0005-0000-0000-0000B5470000}"/>
    <cellStyle name="Normal 28 4 7 7" xfId="18368" xr:uid="{00000000-0005-0000-0000-0000B6470000}"/>
    <cellStyle name="Normal 28 4 7 7 2" xfId="18369" xr:uid="{00000000-0005-0000-0000-0000B7470000}"/>
    <cellStyle name="Normal 28 4 7 7 3" xfId="18370" xr:uid="{00000000-0005-0000-0000-0000B8470000}"/>
    <cellStyle name="Normal 28 4 7 8" xfId="18371" xr:uid="{00000000-0005-0000-0000-0000B9470000}"/>
    <cellStyle name="Normal 28 4 7 8 2" xfId="18372" xr:uid="{00000000-0005-0000-0000-0000BA470000}"/>
    <cellStyle name="Normal 28 4 7 8 3" xfId="18373" xr:uid="{00000000-0005-0000-0000-0000BB470000}"/>
    <cellStyle name="Normal 28 4 7 9" xfId="18374" xr:uid="{00000000-0005-0000-0000-0000BC470000}"/>
    <cellStyle name="Normal 28 4 7 9 2" xfId="18375" xr:uid="{00000000-0005-0000-0000-0000BD470000}"/>
    <cellStyle name="Normal 28 4 7 9 3" xfId="18376" xr:uid="{00000000-0005-0000-0000-0000BE470000}"/>
    <cellStyle name="Normal 28 4 8" xfId="18377" xr:uid="{00000000-0005-0000-0000-0000BF470000}"/>
    <cellStyle name="Normal 28 4 8 10" xfId="18378" xr:uid="{00000000-0005-0000-0000-0000C0470000}"/>
    <cellStyle name="Normal 28 4 8 10 2" xfId="18379" xr:uid="{00000000-0005-0000-0000-0000C1470000}"/>
    <cellStyle name="Normal 28 4 8 10 3" xfId="18380" xr:uid="{00000000-0005-0000-0000-0000C2470000}"/>
    <cellStyle name="Normal 28 4 8 11" xfId="18381" xr:uid="{00000000-0005-0000-0000-0000C3470000}"/>
    <cellStyle name="Normal 28 4 8 11 2" xfId="18382" xr:uid="{00000000-0005-0000-0000-0000C4470000}"/>
    <cellStyle name="Normal 28 4 8 11 3" xfId="18383" xr:uid="{00000000-0005-0000-0000-0000C5470000}"/>
    <cellStyle name="Normal 28 4 8 12" xfId="18384" xr:uid="{00000000-0005-0000-0000-0000C6470000}"/>
    <cellStyle name="Normal 28 4 8 12 2" xfId="18385" xr:uid="{00000000-0005-0000-0000-0000C7470000}"/>
    <cellStyle name="Normal 28 4 8 12 3" xfId="18386" xr:uid="{00000000-0005-0000-0000-0000C8470000}"/>
    <cellStyle name="Normal 28 4 8 13" xfId="18387" xr:uid="{00000000-0005-0000-0000-0000C9470000}"/>
    <cellStyle name="Normal 28 4 8 13 2" xfId="18388" xr:uid="{00000000-0005-0000-0000-0000CA470000}"/>
    <cellStyle name="Normal 28 4 8 13 3" xfId="18389" xr:uid="{00000000-0005-0000-0000-0000CB470000}"/>
    <cellStyle name="Normal 28 4 8 14" xfId="18390" xr:uid="{00000000-0005-0000-0000-0000CC470000}"/>
    <cellStyle name="Normal 28 4 8 14 2" xfId="18391" xr:uid="{00000000-0005-0000-0000-0000CD470000}"/>
    <cellStyle name="Normal 28 4 8 14 3" xfId="18392" xr:uid="{00000000-0005-0000-0000-0000CE470000}"/>
    <cellStyle name="Normal 28 4 8 15" xfId="18393" xr:uid="{00000000-0005-0000-0000-0000CF470000}"/>
    <cellStyle name="Normal 28 4 8 16" xfId="18394" xr:uid="{00000000-0005-0000-0000-0000D0470000}"/>
    <cellStyle name="Normal 28 4 8 2" xfId="18395" xr:uid="{00000000-0005-0000-0000-0000D1470000}"/>
    <cellStyle name="Normal 28 4 8 2 2" xfId="18396" xr:uid="{00000000-0005-0000-0000-0000D2470000}"/>
    <cellStyle name="Normal 28 4 8 2 3" xfId="18397" xr:uid="{00000000-0005-0000-0000-0000D3470000}"/>
    <cellStyle name="Normal 28 4 8 3" xfId="18398" xr:uid="{00000000-0005-0000-0000-0000D4470000}"/>
    <cellStyle name="Normal 28 4 8 3 2" xfId="18399" xr:uid="{00000000-0005-0000-0000-0000D5470000}"/>
    <cellStyle name="Normal 28 4 8 3 3" xfId="18400" xr:uid="{00000000-0005-0000-0000-0000D6470000}"/>
    <cellStyle name="Normal 28 4 8 4" xfId="18401" xr:uid="{00000000-0005-0000-0000-0000D7470000}"/>
    <cellStyle name="Normal 28 4 8 4 2" xfId="18402" xr:uid="{00000000-0005-0000-0000-0000D8470000}"/>
    <cellStyle name="Normal 28 4 8 4 3" xfId="18403" xr:uid="{00000000-0005-0000-0000-0000D9470000}"/>
    <cellStyle name="Normal 28 4 8 5" xfId="18404" xr:uid="{00000000-0005-0000-0000-0000DA470000}"/>
    <cellStyle name="Normal 28 4 8 5 2" xfId="18405" xr:uid="{00000000-0005-0000-0000-0000DB470000}"/>
    <cellStyle name="Normal 28 4 8 5 3" xfId="18406" xr:uid="{00000000-0005-0000-0000-0000DC470000}"/>
    <cellStyle name="Normal 28 4 8 6" xfId="18407" xr:uid="{00000000-0005-0000-0000-0000DD470000}"/>
    <cellStyle name="Normal 28 4 8 6 2" xfId="18408" xr:uid="{00000000-0005-0000-0000-0000DE470000}"/>
    <cellStyle name="Normal 28 4 8 6 3" xfId="18409" xr:uid="{00000000-0005-0000-0000-0000DF470000}"/>
    <cellStyle name="Normal 28 4 8 7" xfId="18410" xr:uid="{00000000-0005-0000-0000-0000E0470000}"/>
    <cellStyle name="Normal 28 4 8 7 2" xfId="18411" xr:uid="{00000000-0005-0000-0000-0000E1470000}"/>
    <cellStyle name="Normal 28 4 8 7 3" xfId="18412" xr:uid="{00000000-0005-0000-0000-0000E2470000}"/>
    <cellStyle name="Normal 28 4 8 8" xfId="18413" xr:uid="{00000000-0005-0000-0000-0000E3470000}"/>
    <cellStyle name="Normal 28 4 8 8 2" xfId="18414" xr:uid="{00000000-0005-0000-0000-0000E4470000}"/>
    <cellStyle name="Normal 28 4 8 8 3" xfId="18415" xr:uid="{00000000-0005-0000-0000-0000E5470000}"/>
    <cellStyle name="Normal 28 4 8 9" xfId="18416" xr:uid="{00000000-0005-0000-0000-0000E6470000}"/>
    <cellStyle name="Normal 28 4 8 9 2" xfId="18417" xr:uid="{00000000-0005-0000-0000-0000E7470000}"/>
    <cellStyle name="Normal 28 4 8 9 3" xfId="18418" xr:uid="{00000000-0005-0000-0000-0000E8470000}"/>
    <cellStyle name="Normal 28 4 9" xfId="18419" xr:uid="{00000000-0005-0000-0000-0000E9470000}"/>
    <cellStyle name="Normal 28 4 9 10" xfId="18420" xr:uid="{00000000-0005-0000-0000-0000EA470000}"/>
    <cellStyle name="Normal 28 4 9 10 2" xfId="18421" xr:uid="{00000000-0005-0000-0000-0000EB470000}"/>
    <cellStyle name="Normal 28 4 9 10 3" xfId="18422" xr:uid="{00000000-0005-0000-0000-0000EC470000}"/>
    <cellStyle name="Normal 28 4 9 11" xfId="18423" xr:uid="{00000000-0005-0000-0000-0000ED470000}"/>
    <cellStyle name="Normal 28 4 9 11 2" xfId="18424" xr:uid="{00000000-0005-0000-0000-0000EE470000}"/>
    <cellStyle name="Normal 28 4 9 11 3" xfId="18425" xr:uid="{00000000-0005-0000-0000-0000EF470000}"/>
    <cellStyle name="Normal 28 4 9 12" xfId="18426" xr:uid="{00000000-0005-0000-0000-0000F0470000}"/>
    <cellStyle name="Normal 28 4 9 12 2" xfId="18427" xr:uid="{00000000-0005-0000-0000-0000F1470000}"/>
    <cellStyle name="Normal 28 4 9 12 3" xfId="18428" xr:uid="{00000000-0005-0000-0000-0000F2470000}"/>
    <cellStyle name="Normal 28 4 9 13" xfId="18429" xr:uid="{00000000-0005-0000-0000-0000F3470000}"/>
    <cellStyle name="Normal 28 4 9 13 2" xfId="18430" xr:uid="{00000000-0005-0000-0000-0000F4470000}"/>
    <cellStyle name="Normal 28 4 9 13 3" xfId="18431" xr:uid="{00000000-0005-0000-0000-0000F5470000}"/>
    <cellStyle name="Normal 28 4 9 14" xfId="18432" xr:uid="{00000000-0005-0000-0000-0000F6470000}"/>
    <cellStyle name="Normal 28 4 9 14 2" xfId="18433" xr:uid="{00000000-0005-0000-0000-0000F7470000}"/>
    <cellStyle name="Normal 28 4 9 14 3" xfId="18434" xr:uid="{00000000-0005-0000-0000-0000F8470000}"/>
    <cellStyle name="Normal 28 4 9 15" xfId="18435" xr:uid="{00000000-0005-0000-0000-0000F9470000}"/>
    <cellStyle name="Normal 28 4 9 16" xfId="18436" xr:uid="{00000000-0005-0000-0000-0000FA470000}"/>
    <cellStyle name="Normal 28 4 9 2" xfId="18437" xr:uid="{00000000-0005-0000-0000-0000FB470000}"/>
    <cellStyle name="Normal 28 4 9 2 2" xfId="18438" xr:uid="{00000000-0005-0000-0000-0000FC470000}"/>
    <cellStyle name="Normal 28 4 9 2 3" xfId="18439" xr:uid="{00000000-0005-0000-0000-0000FD470000}"/>
    <cellStyle name="Normal 28 4 9 3" xfId="18440" xr:uid="{00000000-0005-0000-0000-0000FE470000}"/>
    <cellStyle name="Normal 28 4 9 3 2" xfId="18441" xr:uid="{00000000-0005-0000-0000-0000FF470000}"/>
    <cellStyle name="Normal 28 4 9 3 3" xfId="18442" xr:uid="{00000000-0005-0000-0000-000000480000}"/>
    <cellStyle name="Normal 28 4 9 4" xfId="18443" xr:uid="{00000000-0005-0000-0000-000001480000}"/>
    <cellStyle name="Normal 28 4 9 4 2" xfId="18444" xr:uid="{00000000-0005-0000-0000-000002480000}"/>
    <cellStyle name="Normal 28 4 9 4 3" xfId="18445" xr:uid="{00000000-0005-0000-0000-000003480000}"/>
    <cellStyle name="Normal 28 4 9 5" xfId="18446" xr:uid="{00000000-0005-0000-0000-000004480000}"/>
    <cellStyle name="Normal 28 4 9 5 2" xfId="18447" xr:uid="{00000000-0005-0000-0000-000005480000}"/>
    <cellStyle name="Normal 28 4 9 5 3" xfId="18448" xr:uid="{00000000-0005-0000-0000-000006480000}"/>
    <cellStyle name="Normal 28 4 9 6" xfId="18449" xr:uid="{00000000-0005-0000-0000-000007480000}"/>
    <cellStyle name="Normal 28 4 9 6 2" xfId="18450" xr:uid="{00000000-0005-0000-0000-000008480000}"/>
    <cellStyle name="Normal 28 4 9 6 3" xfId="18451" xr:uid="{00000000-0005-0000-0000-000009480000}"/>
    <cellStyle name="Normal 28 4 9 7" xfId="18452" xr:uid="{00000000-0005-0000-0000-00000A480000}"/>
    <cellStyle name="Normal 28 4 9 7 2" xfId="18453" xr:uid="{00000000-0005-0000-0000-00000B480000}"/>
    <cellStyle name="Normal 28 4 9 7 3" xfId="18454" xr:uid="{00000000-0005-0000-0000-00000C480000}"/>
    <cellStyle name="Normal 28 4 9 8" xfId="18455" xr:uid="{00000000-0005-0000-0000-00000D480000}"/>
    <cellStyle name="Normal 28 4 9 8 2" xfId="18456" xr:uid="{00000000-0005-0000-0000-00000E480000}"/>
    <cellStyle name="Normal 28 4 9 8 3" xfId="18457" xr:uid="{00000000-0005-0000-0000-00000F480000}"/>
    <cellStyle name="Normal 28 4 9 9" xfId="18458" xr:uid="{00000000-0005-0000-0000-000010480000}"/>
    <cellStyle name="Normal 28 4 9 9 2" xfId="18459" xr:uid="{00000000-0005-0000-0000-000011480000}"/>
    <cellStyle name="Normal 28 4 9 9 3" xfId="18460" xr:uid="{00000000-0005-0000-0000-000012480000}"/>
    <cellStyle name="Normal 28 5" xfId="18461" xr:uid="{00000000-0005-0000-0000-000013480000}"/>
    <cellStyle name="Normal 28 6" xfId="18462" xr:uid="{00000000-0005-0000-0000-000014480000}"/>
    <cellStyle name="Normal 28 7" xfId="18463" xr:uid="{00000000-0005-0000-0000-000015480000}"/>
    <cellStyle name="Normal 29" xfId="18464" xr:uid="{00000000-0005-0000-0000-000016480000}"/>
    <cellStyle name="Normal 29 2" xfId="18465" xr:uid="{00000000-0005-0000-0000-000017480000}"/>
    <cellStyle name="Normal 29 3" xfId="18466" xr:uid="{00000000-0005-0000-0000-000018480000}"/>
    <cellStyle name="Normal 3" xfId="23" xr:uid="{00000000-0005-0000-0000-000019480000}"/>
    <cellStyle name="Normal 3 10" xfId="18468" xr:uid="{00000000-0005-0000-0000-00001A480000}"/>
    <cellStyle name="Normal 3 10 10" xfId="18469" xr:uid="{00000000-0005-0000-0000-00001B480000}"/>
    <cellStyle name="Normal 3 10 11" xfId="18470" xr:uid="{00000000-0005-0000-0000-00001C480000}"/>
    <cellStyle name="Normal 3 10 11 10" xfId="18471" xr:uid="{00000000-0005-0000-0000-00001D480000}"/>
    <cellStyle name="Normal 3 10 11 10 2" xfId="18472" xr:uid="{00000000-0005-0000-0000-00001E480000}"/>
    <cellStyle name="Normal 3 10 11 10 3" xfId="18473" xr:uid="{00000000-0005-0000-0000-00001F480000}"/>
    <cellStyle name="Normal 3 10 11 11" xfId="18474" xr:uid="{00000000-0005-0000-0000-000020480000}"/>
    <cellStyle name="Normal 3 10 11 11 2" xfId="18475" xr:uid="{00000000-0005-0000-0000-000021480000}"/>
    <cellStyle name="Normal 3 10 11 11 3" xfId="18476" xr:uid="{00000000-0005-0000-0000-000022480000}"/>
    <cellStyle name="Normal 3 10 11 12" xfId="18477" xr:uid="{00000000-0005-0000-0000-000023480000}"/>
    <cellStyle name="Normal 3 10 11 12 2" xfId="18478" xr:uid="{00000000-0005-0000-0000-000024480000}"/>
    <cellStyle name="Normal 3 10 11 12 3" xfId="18479" xr:uid="{00000000-0005-0000-0000-000025480000}"/>
    <cellStyle name="Normal 3 10 11 13" xfId="18480" xr:uid="{00000000-0005-0000-0000-000026480000}"/>
    <cellStyle name="Normal 3 10 11 13 2" xfId="18481" xr:uid="{00000000-0005-0000-0000-000027480000}"/>
    <cellStyle name="Normal 3 10 11 13 3" xfId="18482" xr:uid="{00000000-0005-0000-0000-000028480000}"/>
    <cellStyle name="Normal 3 10 11 14" xfId="18483" xr:uid="{00000000-0005-0000-0000-000029480000}"/>
    <cellStyle name="Normal 3 10 11 14 2" xfId="18484" xr:uid="{00000000-0005-0000-0000-00002A480000}"/>
    <cellStyle name="Normal 3 10 11 14 3" xfId="18485" xr:uid="{00000000-0005-0000-0000-00002B480000}"/>
    <cellStyle name="Normal 3 10 11 15" xfId="18486" xr:uid="{00000000-0005-0000-0000-00002C480000}"/>
    <cellStyle name="Normal 3 10 11 15 2" xfId="18487" xr:uid="{00000000-0005-0000-0000-00002D480000}"/>
    <cellStyle name="Normal 3 10 11 15 3" xfId="18488" xr:uid="{00000000-0005-0000-0000-00002E480000}"/>
    <cellStyle name="Normal 3 10 11 16" xfId="18489" xr:uid="{00000000-0005-0000-0000-00002F480000}"/>
    <cellStyle name="Normal 3 10 11 16 2" xfId="18490" xr:uid="{00000000-0005-0000-0000-000030480000}"/>
    <cellStyle name="Normal 3 10 11 16 3" xfId="18491" xr:uid="{00000000-0005-0000-0000-000031480000}"/>
    <cellStyle name="Normal 3 10 11 17" xfId="18492" xr:uid="{00000000-0005-0000-0000-000032480000}"/>
    <cellStyle name="Normal 3 10 11 17 2" xfId="18493" xr:uid="{00000000-0005-0000-0000-000033480000}"/>
    <cellStyle name="Normal 3 10 11 17 3" xfId="18494" xr:uid="{00000000-0005-0000-0000-000034480000}"/>
    <cellStyle name="Normal 3 10 11 18" xfId="18495" xr:uid="{00000000-0005-0000-0000-000035480000}"/>
    <cellStyle name="Normal 3 10 11 19" xfId="18496" xr:uid="{00000000-0005-0000-0000-000036480000}"/>
    <cellStyle name="Normal 3 10 11 2" xfId="18497" xr:uid="{00000000-0005-0000-0000-000037480000}"/>
    <cellStyle name="Normal 3 10 11 3" xfId="18498" xr:uid="{00000000-0005-0000-0000-000038480000}"/>
    <cellStyle name="Normal 3 10 11 4" xfId="18499" xr:uid="{00000000-0005-0000-0000-000039480000}"/>
    <cellStyle name="Normal 3 10 11 5" xfId="18500" xr:uid="{00000000-0005-0000-0000-00003A480000}"/>
    <cellStyle name="Normal 3 10 11 5 2" xfId="18501" xr:uid="{00000000-0005-0000-0000-00003B480000}"/>
    <cellStyle name="Normal 3 10 11 5 3" xfId="18502" xr:uid="{00000000-0005-0000-0000-00003C480000}"/>
    <cellStyle name="Normal 3 10 11 6" xfId="18503" xr:uid="{00000000-0005-0000-0000-00003D480000}"/>
    <cellStyle name="Normal 3 10 11 6 2" xfId="18504" xr:uid="{00000000-0005-0000-0000-00003E480000}"/>
    <cellStyle name="Normal 3 10 11 6 3" xfId="18505" xr:uid="{00000000-0005-0000-0000-00003F480000}"/>
    <cellStyle name="Normal 3 10 11 7" xfId="18506" xr:uid="{00000000-0005-0000-0000-000040480000}"/>
    <cellStyle name="Normal 3 10 11 7 2" xfId="18507" xr:uid="{00000000-0005-0000-0000-000041480000}"/>
    <cellStyle name="Normal 3 10 11 7 3" xfId="18508" xr:uid="{00000000-0005-0000-0000-000042480000}"/>
    <cellStyle name="Normal 3 10 11 8" xfId="18509" xr:uid="{00000000-0005-0000-0000-000043480000}"/>
    <cellStyle name="Normal 3 10 11 8 2" xfId="18510" xr:uid="{00000000-0005-0000-0000-000044480000}"/>
    <cellStyle name="Normal 3 10 11 8 3" xfId="18511" xr:uid="{00000000-0005-0000-0000-000045480000}"/>
    <cellStyle name="Normal 3 10 11 9" xfId="18512" xr:uid="{00000000-0005-0000-0000-000046480000}"/>
    <cellStyle name="Normal 3 10 11 9 2" xfId="18513" xr:uid="{00000000-0005-0000-0000-000047480000}"/>
    <cellStyle name="Normal 3 10 11 9 3" xfId="18514" xr:uid="{00000000-0005-0000-0000-000048480000}"/>
    <cellStyle name="Normal 3 10 12" xfId="18515" xr:uid="{00000000-0005-0000-0000-000049480000}"/>
    <cellStyle name="Normal 3 10 13" xfId="18516" xr:uid="{00000000-0005-0000-0000-00004A480000}"/>
    <cellStyle name="Normal 3 10 14" xfId="18517" xr:uid="{00000000-0005-0000-0000-00004B480000}"/>
    <cellStyle name="Normal 3 10 14 10" xfId="18518" xr:uid="{00000000-0005-0000-0000-00004C480000}"/>
    <cellStyle name="Normal 3 10 14 10 2" xfId="18519" xr:uid="{00000000-0005-0000-0000-00004D480000}"/>
    <cellStyle name="Normal 3 10 14 10 3" xfId="18520" xr:uid="{00000000-0005-0000-0000-00004E480000}"/>
    <cellStyle name="Normal 3 10 14 11" xfId="18521" xr:uid="{00000000-0005-0000-0000-00004F480000}"/>
    <cellStyle name="Normal 3 10 14 11 2" xfId="18522" xr:uid="{00000000-0005-0000-0000-000050480000}"/>
    <cellStyle name="Normal 3 10 14 11 3" xfId="18523" xr:uid="{00000000-0005-0000-0000-000051480000}"/>
    <cellStyle name="Normal 3 10 14 12" xfId="18524" xr:uid="{00000000-0005-0000-0000-000052480000}"/>
    <cellStyle name="Normal 3 10 14 12 2" xfId="18525" xr:uid="{00000000-0005-0000-0000-000053480000}"/>
    <cellStyle name="Normal 3 10 14 12 3" xfId="18526" xr:uid="{00000000-0005-0000-0000-000054480000}"/>
    <cellStyle name="Normal 3 10 14 13" xfId="18527" xr:uid="{00000000-0005-0000-0000-000055480000}"/>
    <cellStyle name="Normal 3 10 14 13 2" xfId="18528" xr:uid="{00000000-0005-0000-0000-000056480000}"/>
    <cellStyle name="Normal 3 10 14 13 3" xfId="18529" xr:uid="{00000000-0005-0000-0000-000057480000}"/>
    <cellStyle name="Normal 3 10 14 14" xfId="18530" xr:uid="{00000000-0005-0000-0000-000058480000}"/>
    <cellStyle name="Normal 3 10 14 14 2" xfId="18531" xr:uid="{00000000-0005-0000-0000-000059480000}"/>
    <cellStyle name="Normal 3 10 14 14 3" xfId="18532" xr:uid="{00000000-0005-0000-0000-00005A480000}"/>
    <cellStyle name="Normal 3 10 14 15" xfId="18533" xr:uid="{00000000-0005-0000-0000-00005B480000}"/>
    <cellStyle name="Normal 3 10 14 15 2" xfId="18534" xr:uid="{00000000-0005-0000-0000-00005C480000}"/>
    <cellStyle name="Normal 3 10 14 15 3" xfId="18535" xr:uid="{00000000-0005-0000-0000-00005D480000}"/>
    <cellStyle name="Normal 3 10 14 16" xfId="18536" xr:uid="{00000000-0005-0000-0000-00005E480000}"/>
    <cellStyle name="Normal 3 10 14 17" xfId="18537" xr:uid="{00000000-0005-0000-0000-00005F480000}"/>
    <cellStyle name="Normal 3 10 14 2" xfId="18538" xr:uid="{00000000-0005-0000-0000-000060480000}"/>
    <cellStyle name="Normal 3 10 14 2 10" xfId="18539" xr:uid="{00000000-0005-0000-0000-000061480000}"/>
    <cellStyle name="Normal 3 10 14 2 10 2" xfId="18540" xr:uid="{00000000-0005-0000-0000-000062480000}"/>
    <cellStyle name="Normal 3 10 14 2 10 3" xfId="18541" xr:uid="{00000000-0005-0000-0000-000063480000}"/>
    <cellStyle name="Normal 3 10 14 2 11" xfId="18542" xr:uid="{00000000-0005-0000-0000-000064480000}"/>
    <cellStyle name="Normal 3 10 14 2 11 2" xfId="18543" xr:uid="{00000000-0005-0000-0000-000065480000}"/>
    <cellStyle name="Normal 3 10 14 2 11 3" xfId="18544" xr:uid="{00000000-0005-0000-0000-000066480000}"/>
    <cellStyle name="Normal 3 10 14 2 12" xfId="18545" xr:uid="{00000000-0005-0000-0000-000067480000}"/>
    <cellStyle name="Normal 3 10 14 2 12 2" xfId="18546" xr:uid="{00000000-0005-0000-0000-000068480000}"/>
    <cellStyle name="Normal 3 10 14 2 12 3" xfId="18547" xr:uid="{00000000-0005-0000-0000-000069480000}"/>
    <cellStyle name="Normal 3 10 14 2 13" xfId="18548" xr:uid="{00000000-0005-0000-0000-00006A480000}"/>
    <cellStyle name="Normal 3 10 14 2 13 2" xfId="18549" xr:uid="{00000000-0005-0000-0000-00006B480000}"/>
    <cellStyle name="Normal 3 10 14 2 13 3" xfId="18550" xr:uid="{00000000-0005-0000-0000-00006C480000}"/>
    <cellStyle name="Normal 3 10 14 2 14" xfId="18551" xr:uid="{00000000-0005-0000-0000-00006D480000}"/>
    <cellStyle name="Normal 3 10 14 2 14 2" xfId="18552" xr:uid="{00000000-0005-0000-0000-00006E480000}"/>
    <cellStyle name="Normal 3 10 14 2 14 3" xfId="18553" xr:uid="{00000000-0005-0000-0000-00006F480000}"/>
    <cellStyle name="Normal 3 10 14 2 15" xfId="18554" xr:uid="{00000000-0005-0000-0000-000070480000}"/>
    <cellStyle name="Normal 3 10 14 2 16" xfId="18555" xr:uid="{00000000-0005-0000-0000-000071480000}"/>
    <cellStyle name="Normal 3 10 14 2 2" xfId="18556" xr:uid="{00000000-0005-0000-0000-000072480000}"/>
    <cellStyle name="Normal 3 10 14 2 2 2" xfId="18557" xr:uid="{00000000-0005-0000-0000-000073480000}"/>
    <cellStyle name="Normal 3 10 14 2 2 3" xfId="18558" xr:uid="{00000000-0005-0000-0000-000074480000}"/>
    <cellStyle name="Normal 3 10 14 2 3" xfId="18559" xr:uid="{00000000-0005-0000-0000-000075480000}"/>
    <cellStyle name="Normal 3 10 14 2 3 2" xfId="18560" xr:uid="{00000000-0005-0000-0000-000076480000}"/>
    <cellStyle name="Normal 3 10 14 2 3 3" xfId="18561" xr:uid="{00000000-0005-0000-0000-000077480000}"/>
    <cellStyle name="Normal 3 10 14 2 4" xfId="18562" xr:uid="{00000000-0005-0000-0000-000078480000}"/>
    <cellStyle name="Normal 3 10 14 2 4 2" xfId="18563" xr:uid="{00000000-0005-0000-0000-000079480000}"/>
    <cellStyle name="Normal 3 10 14 2 4 3" xfId="18564" xr:uid="{00000000-0005-0000-0000-00007A480000}"/>
    <cellStyle name="Normal 3 10 14 2 5" xfId="18565" xr:uid="{00000000-0005-0000-0000-00007B480000}"/>
    <cellStyle name="Normal 3 10 14 2 5 2" xfId="18566" xr:uid="{00000000-0005-0000-0000-00007C480000}"/>
    <cellStyle name="Normal 3 10 14 2 5 3" xfId="18567" xr:uid="{00000000-0005-0000-0000-00007D480000}"/>
    <cellStyle name="Normal 3 10 14 2 6" xfId="18568" xr:uid="{00000000-0005-0000-0000-00007E480000}"/>
    <cellStyle name="Normal 3 10 14 2 6 2" xfId="18569" xr:uid="{00000000-0005-0000-0000-00007F480000}"/>
    <cellStyle name="Normal 3 10 14 2 6 3" xfId="18570" xr:uid="{00000000-0005-0000-0000-000080480000}"/>
    <cellStyle name="Normal 3 10 14 2 7" xfId="18571" xr:uid="{00000000-0005-0000-0000-000081480000}"/>
    <cellStyle name="Normal 3 10 14 2 7 2" xfId="18572" xr:uid="{00000000-0005-0000-0000-000082480000}"/>
    <cellStyle name="Normal 3 10 14 2 7 3" xfId="18573" xr:uid="{00000000-0005-0000-0000-000083480000}"/>
    <cellStyle name="Normal 3 10 14 2 8" xfId="18574" xr:uid="{00000000-0005-0000-0000-000084480000}"/>
    <cellStyle name="Normal 3 10 14 2 8 2" xfId="18575" xr:uid="{00000000-0005-0000-0000-000085480000}"/>
    <cellStyle name="Normal 3 10 14 2 8 3" xfId="18576" xr:uid="{00000000-0005-0000-0000-000086480000}"/>
    <cellStyle name="Normal 3 10 14 2 9" xfId="18577" xr:uid="{00000000-0005-0000-0000-000087480000}"/>
    <cellStyle name="Normal 3 10 14 2 9 2" xfId="18578" xr:uid="{00000000-0005-0000-0000-000088480000}"/>
    <cellStyle name="Normal 3 10 14 2 9 3" xfId="18579" xr:uid="{00000000-0005-0000-0000-000089480000}"/>
    <cellStyle name="Normal 3 10 14 3" xfId="18580" xr:uid="{00000000-0005-0000-0000-00008A480000}"/>
    <cellStyle name="Normal 3 10 14 3 2" xfId="18581" xr:uid="{00000000-0005-0000-0000-00008B480000}"/>
    <cellStyle name="Normal 3 10 14 3 3" xfId="18582" xr:uid="{00000000-0005-0000-0000-00008C480000}"/>
    <cellStyle name="Normal 3 10 14 4" xfId="18583" xr:uid="{00000000-0005-0000-0000-00008D480000}"/>
    <cellStyle name="Normal 3 10 14 4 2" xfId="18584" xr:uid="{00000000-0005-0000-0000-00008E480000}"/>
    <cellStyle name="Normal 3 10 14 4 3" xfId="18585" xr:uid="{00000000-0005-0000-0000-00008F480000}"/>
    <cellStyle name="Normal 3 10 14 5" xfId="18586" xr:uid="{00000000-0005-0000-0000-000090480000}"/>
    <cellStyle name="Normal 3 10 14 5 2" xfId="18587" xr:uid="{00000000-0005-0000-0000-000091480000}"/>
    <cellStyle name="Normal 3 10 14 5 3" xfId="18588" xr:uid="{00000000-0005-0000-0000-000092480000}"/>
    <cellStyle name="Normal 3 10 14 6" xfId="18589" xr:uid="{00000000-0005-0000-0000-000093480000}"/>
    <cellStyle name="Normal 3 10 14 6 2" xfId="18590" xr:uid="{00000000-0005-0000-0000-000094480000}"/>
    <cellStyle name="Normal 3 10 14 6 3" xfId="18591" xr:uid="{00000000-0005-0000-0000-000095480000}"/>
    <cellStyle name="Normal 3 10 14 7" xfId="18592" xr:uid="{00000000-0005-0000-0000-000096480000}"/>
    <cellStyle name="Normal 3 10 14 7 2" xfId="18593" xr:uid="{00000000-0005-0000-0000-000097480000}"/>
    <cellStyle name="Normal 3 10 14 7 3" xfId="18594" xr:uid="{00000000-0005-0000-0000-000098480000}"/>
    <cellStyle name="Normal 3 10 14 8" xfId="18595" xr:uid="{00000000-0005-0000-0000-000099480000}"/>
    <cellStyle name="Normal 3 10 14 8 2" xfId="18596" xr:uid="{00000000-0005-0000-0000-00009A480000}"/>
    <cellStyle name="Normal 3 10 14 8 3" xfId="18597" xr:uid="{00000000-0005-0000-0000-00009B480000}"/>
    <cellStyle name="Normal 3 10 14 9" xfId="18598" xr:uid="{00000000-0005-0000-0000-00009C480000}"/>
    <cellStyle name="Normal 3 10 14 9 2" xfId="18599" xr:uid="{00000000-0005-0000-0000-00009D480000}"/>
    <cellStyle name="Normal 3 10 14 9 3" xfId="18600" xr:uid="{00000000-0005-0000-0000-00009E480000}"/>
    <cellStyle name="Normal 3 10 15" xfId="18601" xr:uid="{00000000-0005-0000-0000-00009F480000}"/>
    <cellStyle name="Normal 3 10 15 10" xfId="18602" xr:uid="{00000000-0005-0000-0000-0000A0480000}"/>
    <cellStyle name="Normal 3 10 15 10 2" xfId="18603" xr:uid="{00000000-0005-0000-0000-0000A1480000}"/>
    <cellStyle name="Normal 3 10 15 10 3" xfId="18604" xr:uid="{00000000-0005-0000-0000-0000A2480000}"/>
    <cellStyle name="Normal 3 10 15 11" xfId="18605" xr:uid="{00000000-0005-0000-0000-0000A3480000}"/>
    <cellStyle name="Normal 3 10 15 11 2" xfId="18606" xr:uid="{00000000-0005-0000-0000-0000A4480000}"/>
    <cellStyle name="Normal 3 10 15 11 3" xfId="18607" xr:uid="{00000000-0005-0000-0000-0000A5480000}"/>
    <cellStyle name="Normal 3 10 15 12" xfId="18608" xr:uid="{00000000-0005-0000-0000-0000A6480000}"/>
    <cellStyle name="Normal 3 10 15 12 2" xfId="18609" xr:uid="{00000000-0005-0000-0000-0000A7480000}"/>
    <cellStyle name="Normal 3 10 15 12 3" xfId="18610" xr:uid="{00000000-0005-0000-0000-0000A8480000}"/>
    <cellStyle name="Normal 3 10 15 13" xfId="18611" xr:uid="{00000000-0005-0000-0000-0000A9480000}"/>
    <cellStyle name="Normal 3 10 15 13 2" xfId="18612" xr:uid="{00000000-0005-0000-0000-0000AA480000}"/>
    <cellStyle name="Normal 3 10 15 13 3" xfId="18613" xr:uid="{00000000-0005-0000-0000-0000AB480000}"/>
    <cellStyle name="Normal 3 10 15 14" xfId="18614" xr:uid="{00000000-0005-0000-0000-0000AC480000}"/>
    <cellStyle name="Normal 3 10 15 14 2" xfId="18615" xr:uid="{00000000-0005-0000-0000-0000AD480000}"/>
    <cellStyle name="Normal 3 10 15 14 3" xfId="18616" xr:uid="{00000000-0005-0000-0000-0000AE480000}"/>
    <cellStyle name="Normal 3 10 15 15" xfId="18617" xr:uid="{00000000-0005-0000-0000-0000AF480000}"/>
    <cellStyle name="Normal 3 10 15 15 2" xfId="18618" xr:uid="{00000000-0005-0000-0000-0000B0480000}"/>
    <cellStyle name="Normal 3 10 15 15 3" xfId="18619" xr:uid="{00000000-0005-0000-0000-0000B1480000}"/>
    <cellStyle name="Normal 3 10 15 16" xfId="18620" xr:uid="{00000000-0005-0000-0000-0000B2480000}"/>
    <cellStyle name="Normal 3 10 15 17" xfId="18621" xr:uid="{00000000-0005-0000-0000-0000B3480000}"/>
    <cellStyle name="Normal 3 10 15 2" xfId="18622" xr:uid="{00000000-0005-0000-0000-0000B4480000}"/>
    <cellStyle name="Normal 3 10 15 2 10" xfId="18623" xr:uid="{00000000-0005-0000-0000-0000B5480000}"/>
    <cellStyle name="Normal 3 10 15 2 10 2" xfId="18624" xr:uid="{00000000-0005-0000-0000-0000B6480000}"/>
    <cellStyle name="Normal 3 10 15 2 10 3" xfId="18625" xr:uid="{00000000-0005-0000-0000-0000B7480000}"/>
    <cellStyle name="Normal 3 10 15 2 11" xfId="18626" xr:uid="{00000000-0005-0000-0000-0000B8480000}"/>
    <cellStyle name="Normal 3 10 15 2 11 2" xfId="18627" xr:uid="{00000000-0005-0000-0000-0000B9480000}"/>
    <cellStyle name="Normal 3 10 15 2 11 3" xfId="18628" xr:uid="{00000000-0005-0000-0000-0000BA480000}"/>
    <cellStyle name="Normal 3 10 15 2 12" xfId="18629" xr:uid="{00000000-0005-0000-0000-0000BB480000}"/>
    <cellStyle name="Normal 3 10 15 2 12 2" xfId="18630" xr:uid="{00000000-0005-0000-0000-0000BC480000}"/>
    <cellStyle name="Normal 3 10 15 2 12 3" xfId="18631" xr:uid="{00000000-0005-0000-0000-0000BD480000}"/>
    <cellStyle name="Normal 3 10 15 2 13" xfId="18632" xr:uid="{00000000-0005-0000-0000-0000BE480000}"/>
    <cellStyle name="Normal 3 10 15 2 13 2" xfId="18633" xr:uid="{00000000-0005-0000-0000-0000BF480000}"/>
    <cellStyle name="Normal 3 10 15 2 13 3" xfId="18634" xr:uid="{00000000-0005-0000-0000-0000C0480000}"/>
    <cellStyle name="Normal 3 10 15 2 14" xfId="18635" xr:uid="{00000000-0005-0000-0000-0000C1480000}"/>
    <cellStyle name="Normal 3 10 15 2 14 2" xfId="18636" xr:uid="{00000000-0005-0000-0000-0000C2480000}"/>
    <cellStyle name="Normal 3 10 15 2 14 3" xfId="18637" xr:uid="{00000000-0005-0000-0000-0000C3480000}"/>
    <cellStyle name="Normal 3 10 15 2 15" xfId="18638" xr:uid="{00000000-0005-0000-0000-0000C4480000}"/>
    <cellStyle name="Normal 3 10 15 2 16" xfId="18639" xr:uid="{00000000-0005-0000-0000-0000C5480000}"/>
    <cellStyle name="Normal 3 10 15 2 2" xfId="18640" xr:uid="{00000000-0005-0000-0000-0000C6480000}"/>
    <cellStyle name="Normal 3 10 15 2 2 2" xfId="18641" xr:uid="{00000000-0005-0000-0000-0000C7480000}"/>
    <cellStyle name="Normal 3 10 15 2 2 3" xfId="18642" xr:uid="{00000000-0005-0000-0000-0000C8480000}"/>
    <cellStyle name="Normal 3 10 15 2 3" xfId="18643" xr:uid="{00000000-0005-0000-0000-0000C9480000}"/>
    <cellStyle name="Normal 3 10 15 2 3 2" xfId="18644" xr:uid="{00000000-0005-0000-0000-0000CA480000}"/>
    <cellStyle name="Normal 3 10 15 2 3 3" xfId="18645" xr:uid="{00000000-0005-0000-0000-0000CB480000}"/>
    <cellStyle name="Normal 3 10 15 2 4" xfId="18646" xr:uid="{00000000-0005-0000-0000-0000CC480000}"/>
    <cellStyle name="Normal 3 10 15 2 4 2" xfId="18647" xr:uid="{00000000-0005-0000-0000-0000CD480000}"/>
    <cellStyle name="Normal 3 10 15 2 4 3" xfId="18648" xr:uid="{00000000-0005-0000-0000-0000CE480000}"/>
    <cellStyle name="Normal 3 10 15 2 5" xfId="18649" xr:uid="{00000000-0005-0000-0000-0000CF480000}"/>
    <cellStyle name="Normal 3 10 15 2 5 2" xfId="18650" xr:uid="{00000000-0005-0000-0000-0000D0480000}"/>
    <cellStyle name="Normal 3 10 15 2 5 3" xfId="18651" xr:uid="{00000000-0005-0000-0000-0000D1480000}"/>
    <cellStyle name="Normal 3 10 15 2 6" xfId="18652" xr:uid="{00000000-0005-0000-0000-0000D2480000}"/>
    <cellStyle name="Normal 3 10 15 2 6 2" xfId="18653" xr:uid="{00000000-0005-0000-0000-0000D3480000}"/>
    <cellStyle name="Normal 3 10 15 2 6 3" xfId="18654" xr:uid="{00000000-0005-0000-0000-0000D4480000}"/>
    <cellStyle name="Normal 3 10 15 2 7" xfId="18655" xr:uid="{00000000-0005-0000-0000-0000D5480000}"/>
    <cellStyle name="Normal 3 10 15 2 7 2" xfId="18656" xr:uid="{00000000-0005-0000-0000-0000D6480000}"/>
    <cellStyle name="Normal 3 10 15 2 7 3" xfId="18657" xr:uid="{00000000-0005-0000-0000-0000D7480000}"/>
    <cellStyle name="Normal 3 10 15 2 8" xfId="18658" xr:uid="{00000000-0005-0000-0000-0000D8480000}"/>
    <cellStyle name="Normal 3 10 15 2 8 2" xfId="18659" xr:uid="{00000000-0005-0000-0000-0000D9480000}"/>
    <cellStyle name="Normal 3 10 15 2 8 3" xfId="18660" xr:uid="{00000000-0005-0000-0000-0000DA480000}"/>
    <cellStyle name="Normal 3 10 15 2 9" xfId="18661" xr:uid="{00000000-0005-0000-0000-0000DB480000}"/>
    <cellStyle name="Normal 3 10 15 2 9 2" xfId="18662" xr:uid="{00000000-0005-0000-0000-0000DC480000}"/>
    <cellStyle name="Normal 3 10 15 2 9 3" xfId="18663" xr:uid="{00000000-0005-0000-0000-0000DD480000}"/>
    <cellStyle name="Normal 3 10 15 3" xfId="18664" xr:uid="{00000000-0005-0000-0000-0000DE480000}"/>
    <cellStyle name="Normal 3 10 15 3 2" xfId="18665" xr:uid="{00000000-0005-0000-0000-0000DF480000}"/>
    <cellStyle name="Normal 3 10 15 3 3" xfId="18666" xr:uid="{00000000-0005-0000-0000-0000E0480000}"/>
    <cellStyle name="Normal 3 10 15 4" xfId="18667" xr:uid="{00000000-0005-0000-0000-0000E1480000}"/>
    <cellStyle name="Normal 3 10 15 4 2" xfId="18668" xr:uid="{00000000-0005-0000-0000-0000E2480000}"/>
    <cellStyle name="Normal 3 10 15 4 3" xfId="18669" xr:uid="{00000000-0005-0000-0000-0000E3480000}"/>
    <cellStyle name="Normal 3 10 15 5" xfId="18670" xr:uid="{00000000-0005-0000-0000-0000E4480000}"/>
    <cellStyle name="Normal 3 10 15 5 2" xfId="18671" xr:uid="{00000000-0005-0000-0000-0000E5480000}"/>
    <cellStyle name="Normal 3 10 15 5 3" xfId="18672" xr:uid="{00000000-0005-0000-0000-0000E6480000}"/>
    <cellStyle name="Normal 3 10 15 6" xfId="18673" xr:uid="{00000000-0005-0000-0000-0000E7480000}"/>
    <cellStyle name="Normal 3 10 15 6 2" xfId="18674" xr:uid="{00000000-0005-0000-0000-0000E8480000}"/>
    <cellStyle name="Normal 3 10 15 6 3" xfId="18675" xr:uid="{00000000-0005-0000-0000-0000E9480000}"/>
    <cellStyle name="Normal 3 10 15 7" xfId="18676" xr:uid="{00000000-0005-0000-0000-0000EA480000}"/>
    <cellStyle name="Normal 3 10 15 7 2" xfId="18677" xr:uid="{00000000-0005-0000-0000-0000EB480000}"/>
    <cellStyle name="Normal 3 10 15 7 3" xfId="18678" xr:uid="{00000000-0005-0000-0000-0000EC480000}"/>
    <cellStyle name="Normal 3 10 15 8" xfId="18679" xr:uid="{00000000-0005-0000-0000-0000ED480000}"/>
    <cellStyle name="Normal 3 10 15 8 2" xfId="18680" xr:uid="{00000000-0005-0000-0000-0000EE480000}"/>
    <cellStyle name="Normal 3 10 15 8 3" xfId="18681" xr:uid="{00000000-0005-0000-0000-0000EF480000}"/>
    <cellStyle name="Normal 3 10 15 9" xfId="18682" xr:uid="{00000000-0005-0000-0000-0000F0480000}"/>
    <cellStyle name="Normal 3 10 15 9 2" xfId="18683" xr:uid="{00000000-0005-0000-0000-0000F1480000}"/>
    <cellStyle name="Normal 3 10 15 9 3" xfId="18684" xr:uid="{00000000-0005-0000-0000-0000F2480000}"/>
    <cellStyle name="Normal 3 10 16" xfId="18685" xr:uid="{00000000-0005-0000-0000-0000F3480000}"/>
    <cellStyle name="Normal 3 10 16 10" xfId="18686" xr:uid="{00000000-0005-0000-0000-0000F4480000}"/>
    <cellStyle name="Normal 3 10 16 10 2" xfId="18687" xr:uid="{00000000-0005-0000-0000-0000F5480000}"/>
    <cellStyle name="Normal 3 10 16 10 3" xfId="18688" xr:uid="{00000000-0005-0000-0000-0000F6480000}"/>
    <cellStyle name="Normal 3 10 16 11" xfId="18689" xr:uid="{00000000-0005-0000-0000-0000F7480000}"/>
    <cellStyle name="Normal 3 10 16 11 2" xfId="18690" xr:uid="{00000000-0005-0000-0000-0000F8480000}"/>
    <cellStyle name="Normal 3 10 16 11 3" xfId="18691" xr:uid="{00000000-0005-0000-0000-0000F9480000}"/>
    <cellStyle name="Normal 3 10 16 12" xfId="18692" xr:uid="{00000000-0005-0000-0000-0000FA480000}"/>
    <cellStyle name="Normal 3 10 16 12 2" xfId="18693" xr:uid="{00000000-0005-0000-0000-0000FB480000}"/>
    <cellStyle name="Normal 3 10 16 12 3" xfId="18694" xr:uid="{00000000-0005-0000-0000-0000FC480000}"/>
    <cellStyle name="Normal 3 10 16 13" xfId="18695" xr:uid="{00000000-0005-0000-0000-0000FD480000}"/>
    <cellStyle name="Normal 3 10 16 13 2" xfId="18696" xr:uid="{00000000-0005-0000-0000-0000FE480000}"/>
    <cellStyle name="Normal 3 10 16 13 3" xfId="18697" xr:uid="{00000000-0005-0000-0000-0000FF480000}"/>
    <cellStyle name="Normal 3 10 16 14" xfId="18698" xr:uid="{00000000-0005-0000-0000-000000490000}"/>
    <cellStyle name="Normal 3 10 16 14 2" xfId="18699" xr:uid="{00000000-0005-0000-0000-000001490000}"/>
    <cellStyle name="Normal 3 10 16 14 3" xfId="18700" xr:uid="{00000000-0005-0000-0000-000002490000}"/>
    <cellStyle name="Normal 3 10 16 15" xfId="18701" xr:uid="{00000000-0005-0000-0000-000003490000}"/>
    <cellStyle name="Normal 3 10 16 15 2" xfId="18702" xr:uid="{00000000-0005-0000-0000-000004490000}"/>
    <cellStyle name="Normal 3 10 16 15 3" xfId="18703" xr:uid="{00000000-0005-0000-0000-000005490000}"/>
    <cellStyle name="Normal 3 10 16 16" xfId="18704" xr:uid="{00000000-0005-0000-0000-000006490000}"/>
    <cellStyle name="Normal 3 10 16 17" xfId="18705" xr:uid="{00000000-0005-0000-0000-000007490000}"/>
    <cellStyle name="Normal 3 10 16 2" xfId="18706" xr:uid="{00000000-0005-0000-0000-000008490000}"/>
    <cellStyle name="Normal 3 10 16 2 10" xfId="18707" xr:uid="{00000000-0005-0000-0000-000009490000}"/>
    <cellStyle name="Normal 3 10 16 2 10 2" xfId="18708" xr:uid="{00000000-0005-0000-0000-00000A490000}"/>
    <cellStyle name="Normal 3 10 16 2 10 3" xfId="18709" xr:uid="{00000000-0005-0000-0000-00000B490000}"/>
    <cellStyle name="Normal 3 10 16 2 11" xfId="18710" xr:uid="{00000000-0005-0000-0000-00000C490000}"/>
    <cellStyle name="Normal 3 10 16 2 11 2" xfId="18711" xr:uid="{00000000-0005-0000-0000-00000D490000}"/>
    <cellStyle name="Normal 3 10 16 2 11 3" xfId="18712" xr:uid="{00000000-0005-0000-0000-00000E490000}"/>
    <cellStyle name="Normal 3 10 16 2 12" xfId="18713" xr:uid="{00000000-0005-0000-0000-00000F490000}"/>
    <cellStyle name="Normal 3 10 16 2 12 2" xfId="18714" xr:uid="{00000000-0005-0000-0000-000010490000}"/>
    <cellStyle name="Normal 3 10 16 2 12 3" xfId="18715" xr:uid="{00000000-0005-0000-0000-000011490000}"/>
    <cellStyle name="Normal 3 10 16 2 13" xfId="18716" xr:uid="{00000000-0005-0000-0000-000012490000}"/>
    <cellStyle name="Normal 3 10 16 2 13 2" xfId="18717" xr:uid="{00000000-0005-0000-0000-000013490000}"/>
    <cellStyle name="Normal 3 10 16 2 13 3" xfId="18718" xr:uid="{00000000-0005-0000-0000-000014490000}"/>
    <cellStyle name="Normal 3 10 16 2 14" xfId="18719" xr:uid="{00000000-0005-0000-0000-000015490000}"/>
    <cellStyle name="Normal 3 10 16 2 14 2" xfId="18720" xr:uid="{00000000-0005-0000-0000-000016490000}"/>
    <cellStyle name="Normal 3 10 16 2 14 3" xfId="18721" xr:uid="{00000000-0005-0000-0000-000017490000}"/>
    <cellStyle name="Normal 3 10 16 2 15" xfId="18722" xr:uid="{00000000-0005-0000-0000-000018490000}"/>
    <cellStyle name="Normal 3 10 16 2 16" xfId="18723" xr:uid="{00000000-0005-0000-0000-000019490000}"/>
    <cellStyle name="Normal 3 10 16 2 2" xfId="18724" xr:uid="{00000000-0005-0000-0000-00001A490000}"/>
    <cellStyle name="Normal 3 10 16 2 2 2" xfId="18725" xr:uid="{00000000-0005-0000-0000-00001B490000}"/>
    <cellStyle name="Normal 3 10 16 2 2 3" xfId="18726" xr:uid="{00000000-0005-0000-0000-00001C490000}"/>
    <cellStyle name="Normal 3 10 16 2 3" xfId="18727" xr:uid="{00000000-0005-0000-0000-00001D490000}"/>
    <cellStyle name="Normal 3 10 16 2 3 2" xfId="18728" xr:uid="{00000000-0005-0000-0000-00001E490000}"/>
    <cellStyle name="Normal 3 10 16 2 3 3" xfId="18729" xr:uid="{00000000-0005-0000-0000-00001F490000}"/>
    <cellStyle name="Normal 3 10 16 2 4" xfId="18730" xr:uid="{00000000-0005-0000-0000-000020490000}"/>
    <cellStyle name="Normal 3 10 16 2 4 2" xfId="18731" xr:uid="{00000000-0005-0000-0000-000021490000}"/>
    <cellStyle name="Normal 3 10 16 2 4 3" xfId="18732" xr:uid="{00000000-0005-0000-0000-000022490000}"/>
    <cellStyle name="Normal 3 10 16 2 5" xfId="18733" xr:uid="{00000000-0005-0000-0000-000023490000}"/>
    <cellStyle name="Normal 3 10 16 2 5 2" xfId="18734" xr:uid="{00000000-0005-0000-0000-000024490000}"/>
    <cellStyle name="Normal 3 10 16 2 5 3" xfId="18735" xr:uid="{00000000-0005-0000-0000-000025490000}"/>
    <cellStyle name="Normal 3 10 16 2 6" xfId="18736" xr:uid="{00000000-0005-0000-0000-000026490000}"/>
    <cellStyle name="Normal 3 10 16 2 6 2" xfId="18737" xr:uid="{00000000-0005-0000-0000-000027490000}"/>
    <cellStyle name="Normal 3 10 16 2 6 3" xfId="18738" xr:uid="{00000000-0005-0000-0000-000028490000}"/>
    <cellStyle name="Normal 3 10 16 2 7" xfId="18739" xr:uid="{00000000-0005-0000-0000-000029490000}"/>
    <cellStyle name="Normal 3 10 16 2 7 2" xfId="18740" xr:uid="{00000000-0005-0000-0000-00002A490000}"/>
    <cellStyle name="Normal 3 10 16 2 7 3" xfId="18741" xr:uid="{00000000-0005-0000-0000-00002B490000}"/>
    <cellStyle name="Normal 3 10 16 2 8" xfId="18742" xr:uid="{00000000-0005-0000-0000-00002C490000}"/>
    <cellStyle name="Normal 3 10 16 2 8 2" xfId="18743" xr:uid="{00000000-0005-0000-0000-00002D490000}"/>
    <cellStyle name="Normal 3 10 16 2 8 3" xfId="18744" xr:uid="{00000000-0005-0000-0000-00002E490000}"/>
    <cellStyle name="Normal 3 10 16 2 9" xfId="18745" xr:uid="{00000000-0005-0000-0000-00002F490000}"/>
    <cellStyle name="Normal 3 10 16 2 9 2" xfId="18746" xr:uid="{00000000-0005-0000-0000-000030490000}"/>
    <cellStyle name="Normal 3 10 16 2 9 3" xfId="18747" xr:uid="{00000000-0005-0000-0000-000031490000}"/>
    <cellStyle name="Normal 3 10 16 3" xfId="18748" xr:uid="{00000000-0005-0000-0000-000032490000}"/>
    <cellStyle name="Normal 3 10 16 3 2" xfId="18749" xr:uid="{00000000-0005-0000-0000-000033490000}"/>
    <cellStyle name="Normal 3 10 16 3 3" xfId="18750" xr:uid="{00000000-0005-0000-0000-000034490000}"/>
    <cellStyle name="Normal 3 10 16 4" xfId="18751" xr:uid="{00000000-0005-0000-0000-000035490000}"/>
    <cellStyle name="Normal 3 10 16 4 2" xfId="18752" xr:uid="{00000000-0005-0000-0000-000036490000}"/>
    <cellStyle name="Normal 3 10 16 4 3" xfId="18753" xr:uid="{00000000-0005-0000-0000-000037490000}"/>
    <cellStyle name="Normal 3 10 16 5" xfId="18754" xr:uid="{00000000-0005-0000-0000-000038490000}"/>
    <cellStyle name="Normal 3 10 16 5 2" xfId="18755" xr:uid="{00000000-0005-0000-0000-000039490000}"/>
    <cellStyle name="Normal 3 10 16 5 3" xfId="18756" xr:uid="{00000000-0005-0000-0000-00003A490000}"/>
    <cellStyle name="Normal 3 10 16 6" xfId="18757" xr:uid="{00000000-0005-0000-0000-00003B490000}"/>
    <cellStyle name="Normal 3 10 16 6 2" xfId="18758" xr:uid="{00000000-0005-0000-0000-00003C490000}"/>
    <cellStyle name="Normal 3 10 16 6 3" xfId="18759" xr:uid="{00000000-0005-0000-0000-00003D490000}"/>
    <cellStyle name="Normal 3 10 16 7" xfId="18760" xr:uid="{00000000-0005-0000-0000-00003E490000}"/>
    <cellStyle name="Normal 3 10 16 7 2" xfId="18761" xr:uid="{00000000-0005-0000-0000-00003F490000}"/>
    <cellStyle name="Normal 3 10 16 7 3" xfId="18762" xr:uid="{00000000-0005-0000-0000-000040490000}"/>
    <cellStyle name="Normal 3 10 16 8" xfId="18763" xr:uid="{00000000-0005-0000-0000-000041490000}"/>
    <cellStyle name="Normal 3 10 16 8 2" xfId="18764" xr:uid="{00000000-0005-0000-0000-000042490000}"/>
    <cellStyle name="Normal 3 10 16 8 3" xfId="18765" xr:uid="{00000000-0005-0000-0000-000043490000}"/>
    <cellStyle name="Normal 3 10 16 9" xfId="18766" xr:uid="{00000000-0005-0000-0000-000044490000}"/>
    <cellStyle name="Normal 3 10 16 9 2" xfId="18767" xr:uid="{00000000-0005-0000-0000-000045490000}"/>
    <cellStyle name="Normal 3 10 16 9 3" xfId="18768" xr:uid="{00000000-0005-0000-0000-000046490000}"/>
    <cellStyle name="Normal 3 10 17" xfId="18769" xr:uid="{00000000-0005-0000-0000-000047490000}"/>
    <cellStyle name="Normal 3 10 17 10" xfId="18770" xr:uid="{00000000-0005-0000-0000-000048490000}"/>
    <cellStyle name="Normal 3 10 17 10 2" xfId="18771" xr:uid="{00000000-0005-0000-0000-000049490000}"/>
    <cellStyle name="Normal 3 10 17 10 3" xfId="18772" xr:uid="{00000000-0005-0000-0000-00004A490000}"/>
    <cellStyle name="Normal 3 10 17 11" xfId="18773" xr:uid="{00000000-0005-0000-0000-00004B490000}"/>
    <cellStyle name="Normal 3 10 17 11 2" xfId="18774" xr:uid="{00000000-0005-0000-0000-00004C490000}"/>
    <cellStyle name="Normal 3 10 17 11 3" xfId="18775" xr:uid="{00000000-0005-0000-0000-00004D490000}"/>
    <cellStyle name="Normal 3 10 17 12" xfId="18776" xr:uid="{00000000-0005-0000-0000-00004E490000}"/>
    <cellStyle name="Normal 3 10 17 12 2" xfId="18777" xr:uid="{00000000-0005-0000-0000-00004F490000}"/>
    <cellStyle name="Normal 3 10 17 12 3" xfId="18778" xr:uid="{00000000-0005-0000-0000-000050490000}"/>
    <cellStyle name="Normal 3 10 17 13" xfId="18779" xr:uid="{00000000-0005-0000-0000-000051490000}"/>
    <cellStyle name="Normal 3 10 17 13 2" xfId="18780" xr:uid="{00000000-0005-0000-0000-000052490000}"/>
    <cellStyle name="Normal 3 10 17 13 3" xfId="18781" xr:uid="{00000000-0005-0000-0000-000053490000}"/>
    <cellStyle name="Normal 3 10 17 14" xfId="18782" xr:uid="{00000000-0005-0000-0000-000054490000}"/>
    <cellStyle name="Normal 3 10 17 14 2" xfId="18783" xr:uid="{00000000-0005-0000-0000-000055490000}"/>
    <cellStyle name="Normal 3 10 17 14 3" xfId="18784" xr:uid="{00000000-0005-0000-0000-000056490000}"/>
    <cellStyle name="Normal 3 10 17 15" xfId="18785" xr:uid="{00000000-0005-0000-0000-000057490000}"/>
    <cellStyle name="Normal 3 10 17 16" xfId="18786" xr:uid="{00000000-0005-0000-0000-000058490000}"/>
    <cellStyle name="Normal 3 10 17 2" xfId="18787" xr:uid="{00000000-0005-0000-0000-000059490000}"/>
    <cellStyle name="Normal 3 10 17 2 2" xfId="18788" xr:uid="{00000000-0005-0000-0000-00005A490000}"/>
    <cellStyle name="Normal 3 10 17 2 3" xfId="18789" xr:uid="{00000000-0005-0000-0000-00005B490000}"/>
    <cellStyle name="Normal 3 10 17 3" xfId="18790" xr:uid="{00000000-0005-0000-0000-00005C490000}"/>
    <cellStyle name="Normal 3 10 17 3 2" xfId="18791" xr:uid="{00000000-0005-0000-0000-00005D490000}"/>
    <cellStyle name="Normal 3 10 17 3 3" xfId="18792" xr:uid="{00000000-0005-0000-0000-00005E490000}"/>
    <cellStyle name="Normal 3 10 17 4" xfId="18793" xr:uid="{00000000-0005-0000-0000-00005F490000}"/>
    <cellStyle name="Normal 3 10 17 4 2" xfId="18794" xr:uid="{00000000-0005-0000-0000-000060490000}"/>
    <cellStyle name="Normal 3 10 17 4 3" xfId="18795" xr:uid="{00000000-0005-0000-0000-000061490000}"/>
    <cellStyle name="Normal 3 10 17 5" xfId="18796" xr:uid="{00000000-0005-0000-0000-000062490000}"/>
    <cellStyle name="Normal 3 10 17 5 2" xfId="18797" xr:uid="{00000000-0005-0000-0000-000063490000}"/>
    <cellStyle name="Normal 3 10 17 5 3" xfId="18798" xr:uid="{00000000-0005-0000-0000-000064490000}"/>
    <cellStyle name="Normal 3 10 17 6" xfId="18799" xr:uid="{00000000-0005-0000-0000-000065490000}"/>
    <cellStyle name="Normal 3 10 17 6 2" xfId="18800" xr:uid="{00000000-0005-0000-0000-000066490000}"/>
    <cellStyle name="Normal 3 10 17 6 3" xfId="18801" xr:uid="{00000000-0005-0000-0000-000067490000}"/>
    <cellStyle name="Normal 3 10 17 7" xfId="18802" xr:uid="{00000000-0005-0000-0000-000068490000}"/>
    <cellStyle name="Normal 3 10 17 7 2" xfId="18803" xr:uid="{00000000-0005-0000-0000-000069490000}"/>
    <cellStyle name="Normal 3 10 17 7 3" xfId="18804" xr:uid="{00000000-0005-0000-0000-00006A490000}"/>
    <cellStyle name="Normal 3 10 17 8" xfId="18805" xr:uid="{00000000-0005-0000-0000-00006B490000}"/>
    <cellStyle name="Normal 3 10 17 8 2" xfId="18806" xr:uid="{00000000-0005-0000-0000-00006C490000}"/>
    <cellStyle name="Normal 3 10 17 8 3" xfId="18807" xr:uid="{00000000-0005-0000-0000-00006D490000}"/>
    <cellStyle name="Normal 3 10 17 9" xfId="18808" xr:uid="{00000000-0005-0000-0000-00006E490000}"/>
    <cellStyle name="Normal 3 10 17 9 2" xfId="18809" xr:uid="{00000000-0005-0000-0000-00006F490000}"/>
    <cellStyle name="Normal 3 10 17 9 3" xfId="18810" xr:uid="{00000000-0005-0000-0000-000070490000}"/>
    <cellStyle name="Normal 3 10 18" xfId="18811" xr:uid="{00000000-0005-0000-0000-000071490000}"/>
    <cellStyle name="Normal 3 10 18 10" xfId="18812" xr:uid="{00000000-0005-0000-0000-000072490000}"/>
    <cellStyle name="Normal 3 10 18 10 2" xfId="18813" xr:uid="{00000000-0005-0000-0000-000073490000}"/>
    <cellStyle name="Normal 3 10 18 10 3" xfId="18814" xr:uid="{00000000-0005-0000-0000-000074490000}"/>
    <cellStyle name="Normal 3 10 18 11" xfId="18815" xr:uid="{00000000-0005-0000-0000-000075490000}"/>
    <cellStyle name="Normal 3 10 18 11 2" xfId="18816" xr:uid="{00000000-0005-0000-0000-000076490000}"/>
    <cellStyle name="Normal 3 10 18 11 3" xfId="18817" xr:uid="{00000000-0005-0000-0000-000077490000}"/>
    <cellStyle name="Normal 3 10 18 12" xfId="18818" xr:uid="{00000000-0005-0000-0000-000078490000}"/>
    <cellStyle name="Normal 3 10 18 12 2" xfId="18819" xr:uid="{00000000-0005-0000-0000-000079490000}"/>
    <cellStyle name="Normal 3 10 18 12 3" xfId="18820" xr:uid="{00000000-0005-0000-0000-00007A490000}"/>
    <cellStyle name="Normal 3 10 18 13" xfId="18821" xr:uid="{00000000-0005-0000-0000-00007B490000}"/>
    <cellStyle name="Normal 3 10 18 13 2" xfId="18822" xr:uid="{00000000-0005-0000-0000-00007C490000}"/>
    <cellStyle name="Normal 3 10 18 13 3" xfId="18823" xr:uid="{00000000-0005-0000-0000-00007D490000}"/>
    <cellStyle name="Normal 3 10 18 14" xfId="18824" xr:uid="{00000000-0005-0000-0000-00007E490000}"/>
    <cellStyle name="Normal 3 10 18 14 2" xfId="18825" xr:uid="{00000000-0005-0000-0000-00007F490000}"/>
    <cellStyle name="Normal 3 10 18 14 3" xfId="18826" xr:uid="{00000000-0005-0000-0000-000080490000}"/>
    <cellStyle name="Normal 3 10 18 15" xfId="18827" xr:uid="{00000000-0005-0000-0000-000081490000}"/>
    <cellStyle name="Normal 3 10 18 16" xfId="18828" xr:uid="{00000000-0005-0000-0000-000082490000}"/>
    <cellStyle name="Normal 3 10 18 2" xfId="18829" xr:uid="{00000000-0005-0000-0000-000083490000}"/>
    <cellStyle name="Normal 3 10 18 2 2" xfId="18830" xr:uid="{00000000-0005-0000-0000-000084490000}"/>
    <cellStyle name="Normal 3 10 18 2 3" xfId="18831" xr:uid="{00000000-0005-0000-0000-000085490000}"/>
    <cellStyle name="Normal 3 10 18 3" xfId="18832" xr:uid="{00000000-0005-0000-0000-000086490000}"/>
    <cellStyle name="Normal 3 10 18 3 2" xfId="18833" xr:uid="{00000000-0005-0000-0000-000087490000}"/>
    <cellStyle name="Normal 3 10 18 3 3" xfId="18834" xr:uid="{00000000-0005-0000-0000-000088490000}"/>
    <cellStyle name="Normal 3 10 18 4" xfId="18835" xr:uid="{00000000-0005-0000-0000-000089490000}"/>
    <cellStyle name="Normal 3 10 18 4 2" xfId="18836" xr:uid="{00000000-0005-0000-0000-00008A490000}"/>
    <cellStyle name="Normal 3 10 18 4 3" xfId="18837" xr:uid="{00000000-0005-0000-0000-00008B490000}"/>
    <cellStyle name="Normal 3 10 18 5" xfId="18838" xr:uid="{00000000-0005-0000-0000-00008C490000}"/>
    <cellStyle name="Normal 3 10 18 5 2" xfId="18839" xr:uid="{00000000-0005-0000-0000-00008D490000}"/>
    <cellStyle name="Normal 3 10 18 5 3" xfId="18840" xr:uid="{00000000-0005-0000-0000-00008E490000}"/>
    <cellStyle name="Normal 3 10 18 6" xfId="18841" xr:uid="{00000000-0005-0000-0000-00008F490000}"/>
    <cellStyle name="Normal 3 10 18 6 2" xfId="18842" xr:uid="{00000000-0005-0000-0000-000090490000}"/>
    <cellStyle name="Normal 3 10 18 6 3" xfId="18843" xr:uid="{00000000-0005-0000-0000-000091490000}"/>
    <cellStyle name="Normal 3 10 18 7" xfId="18844" xr:uid="{00000000-0005-0000-0000-000092490000}"/>
    <cellStyle name="Normal 3 10 18 7 2" xfId="18845" xr:uid="{00000000-0005-0000-0000-000093490000}"/>
    <cellStyle name="Normal 3 10 18 7 3" xfId="18846" xr:uid="{00000000-0005-0000-0000-000094490000}"/>
    <cellStyle name="Normal 3 10 18 8" xfId="18847" xr:uid="{00000000-0005-0000-0000-000095490000}"/>
    <cellStyle name="Normal 3 10 18 8 2" xfId="18848" xr:uid="{00000000-0005-0000-0000-000096490000}"/>
    <cellStyle name="Normal 3 10 18 8 3" xfId="18849" xr:uid="{00000000-0005-0000-0000-000097490000}"/>
    <cellStyle name="Normal 3 10 18 9" xfId="18850" xr:uid="{00000000-0005-0000-0000-000098490000}"/>
    <cellStyle name="Normal 3 10 18 9 2" xfId="18851" xr:uid="{00000000-0005-0000-0000-000099490000}"/>
    <cellStyle name="Normal 3 10 18 9 3" xfId="18852" xr:uid="{00000000-0005-0000-0000-00009A490000}"/>
    <cellStyle name="Normal 3 10 19" xfId="18853" xr:uid="{00000000-0005-0000-0000-00009B490000}"/>
    <cellStyle name="Normal 3 10 19 10" xfId="18854" xr:uid="{00000000-0005-0000-0000-00009C490000}"/>
    <cellStyle name="Normal 3 10 19 10 2" xfId="18855" xr:uid="{00000000-0005-0000-0000-00009D490000}"/>
    <cellStyle name="Normal 3 10 19 10 3" xfId="18856" xr:uid="{00000000-0005-0000-0000-00009E490000}"/>
    <cellStyle name="Normal 3 10 19 11" xfId="18857" xr:uid="{00000000-0005-0000-0000-00009F490000}"/>
    <cellStyle name="Normal 3 10 19 11 2" xfId="18858" xr:uid="{00000000-0005-0000-0000-0000A0490000}"/>
    <cellStyle name="Normal 3 10 19 11 3" xfId="18859" xr:uid="{00000000-0005-0000-0000-0000A1490000}"/>
    <cellStyle name="Normal 3 10 19 12" xfId="18860" xr:uid="{00000000-0005-0000-0000-0000A2490000}"/>
    <cellStyle name="Normal 3 10 19 12 2" xfId="18861" xr:uid="{00000000-0005-0000-0000-0000A3490000}"/>
    <cellStyle name="Normal 3 10 19 12 3" xfId="18862" xr:uid="{00000000-0005-0000-0000-0000A4490000}"/>
    <cellStyle name="Normal 3 10 19 13" xfId="18863" xr:uid="{00000000-0005-0000-0000-0000A5490000}"/>
    <cellStyle name="Normal 3 10 19 13 2" xfId="18864" xr:uid="{00000000-0005-0000-0000-0000A6490000}"/>
    <cellStyle name="Normal 3 10 19 13 3" xfId="18865" xr:uid="{00000000-0005-0000-0000-0000A7490000}"/>
    <cellStyle name="Normal 3 10 19 14" xfId="18866" xr:uid="{00000000-0005-0000-0000-0000A8490000}"/>
    <cellStyle name="Normal 3 10 19 14 2" xfId="18867" xr:uid="{00000000-0005-0000-0000-0000A9490000}"/>
    <cellStyle name="Normal 3 10 19 14 3" xfId="18868" xr:uid="{00000000-0005-0000-0000-0000AA490000}"/>
    <cellStyle name="Normal 3 10 19 15" xfId="18869" xr:uid="{00000000-0005-0000-0000-0000AB490000}"/>
    <cellStyle name="Normal 3 10 19 16" xfId="18870" xr:uid="{00000000-0005-0000-0000-0000AC490000}"/>
    <cellStyle name="Normal 3 10 19 2" xfId="18871" xr:uid="{00000000-0005-0000-0000-0000AD490000}"/>
    <cellStyle name="Normal 3 10 19 2 2" xfId="18872" xr:uid="{00000000-0005-0000-0000-0000AE490000}"/>
    <cellStyle name="Normal 3 10 19 2 3" xfId="18873" xr:uid="{00000000-0005-0000-0000-0000AF490000}"/>
    <cellStyle name="Normal 3 10 19 3" xfId="18874" xr:uid="{00000000-0005-0000-0000-0000B0490000}"/>
    <cellStyle name="Normal 3 10 19 3 2" xfId="18875" xr:uid="{00000000-0005-0000-0000-0000B1490000}"/>
    <cellStyle name="Normal 3 10 19 3 3" xfId="18876" xr:uid="{00000000-0005-0000-0000-0000B2490000}"/>
    <cellStyle name="Normal 3 10 19 4" xfId="18877" xr:uid="{00000000-0005-0000-0000-0000B3490000}"/>
    <cellStyle name="Normal 3 10 19 4 2" xfId="18878" xr:uid="{00000000-0005-0000-0000-0000B4490000}"/>
    <cellStyle name="Normal 3 10 19 4 3" xfId="18879" xr:uid="{00000000-0005-0000-0000-0000B5490000}"/>
    <cellStyle name="Normal 3 10 19 5" xfId="18880" xr:uid="{00000000-0005-0000-0000-0000B6490000}"/>
    <cellStyle name="Normal 3 10 19 5 2" xfId="18881" xr:uid="{00000000-0005-0000-0000-0000B7490000}"/>
    <cellStyle name="Normal 3 10 19 5 3" xfId="18882" xr:uid="{00000000-0005-0000-0000-0000B8490000}"/>
    <cellStyle name="Normal 3 10 19 6" xfId="18883" xr:uid="{00000000-0005-0000-0000-0000B9490000}"/>
    <cellStyle name="Normal 3 10 19 6 2" xfId="18884" xr:uid="{00000000-0005-0000-0000-0000BA490000}"/>
    <cellStyle name="Normal 3 10 19 6 3" xfId="18885" xr:uid="{00000000-0005-0000-0000-0000BB490000}"/>
    <cellStyle name="Normal 3 10 19 7" xfId="18886" xr:uid="{00000000-0005-0000-0000-0000BC490000}"/>
    <cellStyle name="Normal 3 10 19 7 2" xfId="18887" xr:uid="{00000000-0005-0000-0000-0000BD490000}"/>
    <cellStyle name="Normal 3 10 19 7 3" xfId="18888" xr:uid="{00000000-0005-0000-0000-0000BE490000}"/>
    <cellStyle name="Normal 3 10 19 8" xfId="18889" xr:uid="{00000000-0005-0000-0000-0000BF490000}"/>
    <cellStyle name="Normal 3 10 19 8 2" xfId="18890" xr:uid="{00000000-0005-0000-0000-0000C0490000}"/>
    <cellStyle name="Normal 3 10 19 8 3" xfId="18891" xr:uid="{00000000-0005-0000-0000-0000C1490000}"/>
    <cellStyle name="Normal 3 10 19 9" xfId="18892" xr:uid="{00000000-0005-0000-0000-0000C2490000}"/>
    <cellStyle name="Normal 3 10 19 9 2" xfId="18893" xr:uid="{00000000-0005-0000-0000-0000C3490000}"/>
    <cellStyle name="Normal 3 10 19 9 3" xfId="18894" xr:uid="{00000000-0005-0000-0000-0000C4490000}"/>
    <cellStyle name="Normal 3 10 2" xfId="18895" xr:uid="{00000000-0005-0000-0000-0000C5490000}"/>
    <cellStyle name="Normal 3 10 20" xfId="18896" xr:uid="{00000000-0005-0000-0000-0000C6490000}"/>
    <cellStyle name="Normal 3 10 20 10" xfId="18897" xr:uid="{00000000-0005-0000-0000-0000C7490000}"/>
    <cellStyle name="Normal 3 10 20 10 2" xfId="18898" xr:uid="{00000000-0005-0000-0000-0000C8490000}"/>
    <cellStyle name="Normal 3 10 20 10 3" xfId="18899" xr:uid="{00000000-0005-0000-0000-0000C9490000}"/>
    <cellStyle name="Normal 3 10 20 11" xfId="18900" xr:uid="{00000000-0005-0000-0000-0000CA490000}"/>
    <cellStyle name="Normal 3 10 20 11 2" xfId="18901" xr:uid="{00000000-0005-0000-0000-0000CB490000}"/>
    <cellStyle name="Normal 3 10 20 11 3" xfId="18902" xr:uid="{00000000-0005-0000-0000-0000CC490000}"/>
    <cellStyle name="Normal 3 10 20 12" xfId="18903" xr:uid="{00000000-0005-0000-0000-0000CD490000}"/>
    <cellStyle name="Normal 3 10 20 12 2" xfId="18904" xr:uid="{00000000-0005-0000-0000-0000CE490000}"/>
    <cellStyle name="Normal 3 10 20 12 3" xfId="18905" xr:uid="{00000000-0005-0000-0000-0000CF490000}"/>
    <cellStyle name="Normal 3 10 20 13" xfId="18906" xr:uid="{00000000-0005-0000-0000-0000D0490000}"/>
    <cellStyle name="Normal 3 10 20 13 2" xfId="18907" xr:uid="{00000000-0005-0000-0000-0000D1490000}"/>
    <cellStyle name="Normal 3 10 20 13 3" xfId="18908" xr:uid="{00000000-0005-0000-0000-0000D2490000}"/>
    <cellStyle name="Normal 3 10 20 14" xfId="18909" xr:uid="{00000000-0005-0000-0000-0000D3490000}"/>
    <cellStyle name="Normal 3 10 20 14 2" xfId="18910" xr:uid="{00000000-0005-0000-0000-0000D4490000}"/>
    <cellStyle name="Normal 3 10 20 14 3" xfId="18911" xr:uid="{00000000-0005-0000-0000-0000D5490000}"/>
    <cellStyle name="Normal 3 10 20 15" xfId="18912" xr:uid="{00000000-0005-0000-0000-0000D6490000}"/>
    <cellStyle name="Normal 3 10 20 16" xfId="18913" xr:uid="{00000000-0005-0000-0000-0000D7490000}"/>
    <cellStyle name="Normal 3 10 20 2" xfId="18914" xr:uid="{00000000-0005-0000-0000-0000D8490000}"/>
    <cellStyle name="Normal 3 10 20 2 2" xfId="18915" xr:uid="{00000000-0005-0000-0000-0000D9490000}"/>
    <cellStyle name="Normal 3 10 20 2 3" xfId="18916" xr:uid="{00000000-0005-0000-0000-0000DA490000}"/>
    <cellStyle name="Normal 3 10 20 3" xfId="18917" xr:uid="{00000000-0005-0000-0000-0000DB490000}"/>
    <cellStyle name="Normal 3 10 20 3 2" xfId="18918" xr:uid="{00000000-0005-0000-0000-0000DC490000}"/>
    <cellStyle name="Normal 3 10 20 3 3" xfId="18919" xr:uid="{00000000-0005-0000-0000-0000DD490000}"/>
    <cellStyle name="Normal 3 10 20 4" xfId="18920" xr:uid="{00000000-0005-0000-0000-0000DE490000}"/>
    <cellStyle name="Normal 3 10 20 4 2" xfId="18921" xr:uid="{00000000-0005-0000-0000-0000DF490000}"/>
    <cellStyle name="Normal 3 10 20 4 3" xfId="18922" xr:uid="{00000000-0005-0000-0000-0000E0490000}"/>
    <cellStyle name="Normal 3 10 20 5" xfId="18923" xr:uid="{00000000-0005-0000-0000-0000E1490000}"/>
    <cellStyle name="Normal 3 10 20 5 2" xfId="18924" xr:uid="{00000000-0005-0000-0000-0000E2490000}"/>
    <cellStyle name="Normal 3 10 20 5 3" xfId="18925" xr:uid="{00000000-0005-0000-0000-0000E3490000}"/>
    <cellStyle name="Normal 3 10 20 6" xfId="18926" xr:uid="{00000000-0005-0000-0000-0000E4490000}"/>
    <cellStyle name="Normal 3 10 20 6 2" xfId="18927" xr:uid="{00000000-0005-0000-0000-0000E5490000}"/>
    <cellStyle name="Normal 3 10 20 6 3" xfId="18928" xr:uid="{00000000-0005-0000-0000-0000E6490000}"/>
    <cellStyle name="Normal 3 10 20 7" xfId="18929" xr:uid="{00000000-0005-0000-0000-0000E7490000}"/>
    <cellStyle name="Normal 3 10 20 7 2" xfId="18930" xr:uid="{00000000-0005-0000-0000-0000E8490000}"/>
    <cellStyle name="Normal 3 10 20 7 3" xfId="18931" xr:uid="{00000000-0005-0000-0000-0000E9490000}"/>
    <cellStyle name="Normal 3 10 20 8" xfId="18932" xr:uid="{00000000-0005-0000-0000-0000EA490000}"/>
    <cellStyle name="Normal 3 10 20 8 2" xfId="18933" xr:uid="{00000000-0005-0000-0000-0000EB490000}"/>
    <cellStyle name="Normal 3 10 20 8 3" xfId="18934" xr:uid="{00000000-0005-0000-0000-0000EC490000}"/>
    <cellStyle name="Normal 3 10 20 9" xfId="18935" xr:uid="{00000000-0005-0000-0000-0000ED490000}"/>
    <cellStyle name="Normal 3 10 20 9 2" xfId="18936" xr:uid="{00000000-0005-0000-0000-0000EE490000}"/>
    <cellStyle name="Normal 3 10 20 9 3" xfId="18937" xr:uid="{00000000-0005-0000-0000-0000EF490000}"/>
    <cellStyle name="Normal 3 10 21" xfId="18938" xr:uid="{00000000-0005-0000-0000-0000F0490000}"/>
    <cellStyle name="Normal 3 10 21 10" xfId="18939" xr:uid="{00000000-0005-0000-0000-0000F1490000}"/>
    <cellStyle name="Normal 3 10 21 10 2" xfId="18940" xr:uid="{00000000-0005-0000-0000-0000F2490000}"/>
    <cellStyle name="Normal 3 10 21 10 3" xfId="18941" xr:uid="{00000000-0005-0000-0000-0000F3490000}"/>
    <cellStyle name="Normal 3 10 21 11" xfId="18942" xr:uid="{00000000-0005-0000-0000-0000F4490000}"/>
    <cellStyle name="Normal 3 10 21 11 2" xfId="18943" xr:uid="{00000000-0005-0000-0000-0000F5490000}"/>
    <cellStyle name="Normal 3 10 21 11 3" xfId="18944" xr:uid="{00000000-0005-0000-0000-0000F6490000}"/>
    <cellStyle name="Normal 3 10 21 12" xfId="18945" xr:uid="{00000000-0005-0000-0000-0000F7490000}"/>
    <cellStyle name="Normal 3 10 21 12 2" xfId="18946" xr:uid="{00000000-0005-0000-0000-0000F8490000}"/>
    <cellStyle name="Normal 3 10 21 12 3" xfId="18947" xr:uid="{00000000-0005-0000-0000-0000F9490000}"/>
    <cellStyle name="Normal 3 10 21 13" xfId="18948" xr:uid="{00000000-0005-0000-0000-0000FA490000}"/>
    <cellStyle name="Normal 3 10 21 13 2" xfId="18949" xr:uid="{00000000-0005-0000-0000-0000FB490000}"/>
    <cellStyle name="Normal 3 10 21 13 3" xfId="18950" xr:uid="{00000000-0005-0000-0000-0000FC490000}"/>
    <cellStyle name="Normal 3 10 21 14" xfId="18951" xr:uid="{00000000-0005-0000-0000-0000FD490000}"/>
    <cellStyle name="Normal 3 10 21 14 2" xfId="18952" xr:uid="{00000000-0005-0000-0000-0000FE490000}"/>
    <cellStyle name="Normal 3 10 21 14 3" xfId="18953" xr:uid="{00000000-0005-0000-0000-0000FF490000}"/>
    <cellStyle name="Normal 3 10 21 15" xfId="18954" xr:uid="{00000000-0005-0000-0000-0000004A0000}"/>
    <cellStyle name="Normal 3 10 21 16" xfId="18955" xr:uid="{00000000-0005-0000-0000-0000014A0000}"/>
    <cellStyle name="Normal 3 10 21 2" xfId="18956" xr:uid="{00000000-0005-0000-0000-0000024A0000}"/>
    <cellStyle name="Normal 3 10 21 2 2" xfId="18957" xr:uid="{00000000-0005-0000-0000-0000034A0000}"/>
    <cellStyle name="Normal 3 10 21 2 3" xfId="18958" xr:uid="{00000000-0005-0000-0000-0000044A0000}"/>
    <cellStyle name="Normal 3 10 21 3" xfId="18959" xr:uid="{00000000-0005-0000-0000-0000054A0000}"/>
    <cellStyle name="Normal 3 10 21 3 2" xfId="18960" xr:uid="{00000000-0005-0000-0000-0000064A0000}"/>
    <cellStyle name="Normal 3 10 21 3 3" xfId="18961" xr:uid="{00000000-0005-0000-0000-0000074A0000}"/>
    <cellStyle name="Normal 3 10 21 4" xfId="18962" xr:uid="{00000000-0005-0000-0000-0000084A0000}"/>
    <cellStyle name="Normal 3 10 21 4 2" xfId="18963" xr:uid="{00000000-0005-0000-0000-0000094A0000}"/>
    <cellStyle name="Normal 3 10 21 4 3" xfId="18964" xr:uid="{00000000-0005-0000-0000-00000A4A0000}"/>
    <cellStyle name="Normal 3 10 21 5" xfId="18965" xr:uid="{00000000-0005-0000-0000-00000B4A0000}"/>
    <cellStyle name="Normal 3 10 21 5 2" xfId="18966" xr:uid="{00000000-0005-0000-0000-00000C4A0000}"/>
    <cellStyle name="Normal 3 10 21 5 3" xfId="18967" xr:uid="{00000000-0005-0000-0000-00000D4A0000}"/>
    <cellStyle name="Normal 3 10 21 6" xfId="18968" xr:uid="{00000000-0005-0000-0000-00000E4A0000}"/>
    <cellStyle name="Normal 3 10 21 6 2" xfId="18969" xr:uid="{00000000-0005-0000-0000-00000F4A0000}"/>
    <cellStyle name="Normal 3 10 21 6 3" xfId="18970" xr:uid="{00000000-0005-0000-0000-0000104A0000}"/>
    <cellStyle name="Normal 3 10 21 7" xfId="18971" xr:uid="{00000000-0005-0000-0000-0000114A0000}"/>
    <cellStyle name="Normal 3 10 21 7 2" xfId="18972" xr:uid="{00000000-0005-0000-0000-0000124A0000}"/>
    <cellStyle name="Normal 3 10 21 7 3" xfId="18973" xr:uid="{00000000-0005-0000-0000-0000134A0000}"/>
    <cellStyle name="Normal 3 10 21 8" xfId="18974" xr:uid="{00000000-0005-0000-0000-0000144A0000}"/>
    <cellStyle name="Normal 3 10 21 8 2" xfId="18975" xr:uid="{00000000-0005-0000-0000-0000154A0000}"/>
    <cellStyle name="Normal 3 10 21 8 3" xfId="18976" xr:uid="{00000000-0005-0000-0000-0000164A0000}"/>
    <cellStyle name="Normal 3 10 21 9" xfId="18977" xr:uid="{00000000-0005-0000-0000-0000174A0000}"/>
    <cellStyle name="Normal 3 10 21 9 2" xfId="18978" xr:uid="{00000000-0005-0000-0000-0000184A0000}"/>
    <cellStyle name="Normal 3 10 21 9 3" xfId="18979" xr:uid="{00000000-0005-0000-0000-0000194A0000}"/>
    <cellStyle name="Normal 3 10 22" xfId="18980" xr:uid="{00000000-0005-0000-0000-00001A4A0000}"/>
    <cellStyle name="Normal 3 10 22 10" xfId="18981" xr:uid="{00000000-0005-0000-0000-00001B4A0000}"/>
    <cellStyle name="Normal 3 10 22 10 2" xfId="18982" xr:uid="{00000000-0005-0000-0000-00001C4A0000}"/>
    <cellStyle name="Normal 3 10 22 10 3" xfId="18983" xr:uid="{00000000-0005-0000-0000-00001D4A0000}"/>
    <cellStyle name="Normal 3 10 22 11" xfId="18984" xr:uid="{00000000-0005-0000-0000-00001E4A0000}"/>
    <cellStyle name="Normal 3 10 22 11 2" xfId="18985" xr:uid="{00000000-0005-0000-0000-00001F4A0000}"/>
    <cellStyle name="Normal 3 10 22 11 3" xfId="18986" xr:uid="{00000000-0005-0000-0000-0000204A0000}"/>
    <cellStyle name="Normal 3 10 22 12" xfId="18987" xr:uid="{00000000-0005-0000-0000-0000214A0000}"/>
    <cellStyle name="Normal 3 10 22 12 2" xfId="18988" xr:uid="{00000000-0005-0000-0000-0000224A0000}"/>
    <cellStyle name="Normal 3 10 22 12 3" xfId="18989" xr:uid="{00000000-0005-0000-0000-0000234A0000}"/>
    <cellStyle name="Normal 3 10 22 13" xfId="18990" xr:uid="{00000000-0005-0000-0000-0000244A0000}"/>
    <cellStyle name="Normal 3 10 22 13 2" xfId="18991" xr:uid="{00000000-0005-0000-0000-0000254A0000}"/>
    <cellStyle name="Normal 3 10 22 13 3" xfId="18992" xr:uid="{00000000-0005-0000-0000-0000264A0000}"/>
    <cellStyle name="Normal 3 10 22 14" xfId="18993" xr:uid="{00000000-0005-0000-0000-0000274A0000}"/>
    <cellStyle name="Normal 3 10 22 14 2" xfId="18994" xr:uid="{00000000-0005-0000-0000-0000284A0000}"/>
    <cellStyle name="Normal 3 10 22 14 3" xfId="18995" xr:uid="{00000000-0005-0000-0000-0000294A0000}"/>
    <cellStyle name="Normal 3 10 22 15" xfId="18996" xr:uid="{00000000-0005-0000-0000-00002A4A0000}"/>
    <cellStyle name="Normal 3 10 22 16" xfId="18997" xr:uid="{00000000-0005-0000-0000-00002B4A0000}"/>
    <cellStyle name="Normal 3 10 22 2" xfId="18998" xr:uid="{00000000-0005-0000-0000-00002C4A0000}"/>
    <cellStyle name="Normal 3 10 22 2 2" xfId="18999" xr:uid="{00000000-0005-0000-0000-00002D4A0000}"/>
    <cellStyle name="Normal 3 10 22 2 3" xfId="19000" xr:uid="{00000000-0005-0000-0000-00002E4A0000}"/>
    <cellStyle name="Normal 3 10 22 3" xfId="19001" xr:uid="{00000000-0005-0000-0000-00002F4A0000}"/>
    <cellStyle name="Normal 3 10 22 3 2" xfId="19002" xr:uid="{00000000-0005-0000-0000-0000304A0000}"/>
    <cellStyle name="Normal 3 10 22 3 3" xfId="19003" xr:uid="{00000000-0005-0000-0000-0000314A0000}"/>
    <cellStyle name="Normal 3 10 22 4" xfId="19004" xr:uid="{00000000-0005-0000-0000-0000324A0000}"/>
    <cellStyle name="Normal 3 10 22 4 2" xfId="19005" xr:uid="{00000000-0005-0000-0000-0000334A0000}"/>
    <cellStyle name="Normal 3 10 22 4 3" xfId="19006" xr:uid="{00000000-0005-0000-0000-0000344A0000}"/>
    <cellStyle name="Normal 3 10 22 5" xfId="19007" xr:uid="{00000000-0005-0000-0000-0000354A0000}"/>
    <cellStyle name="Normal 3 10 22 5 2" xfId="19008" xr:uid="{00000000-0005-0000-0000-0000364A0000}"/>
    <cellStyle name="Normal 3 10 22 5 3" xfId="19009" xr:uid="{00000000-0005-0000-0000-0000374A0000}"/>
    <cellStyle name="Normal 3 10 22 6" xfId="19010" xr:uid="{00000000-0005-0000-0000-0000384A0000}"/>
    <cellStyle name="Normal 3 10 22 6 2" xfId="19011" xr:uid="{00000000-0005-0000-0000-0000394A0000}"/>
    <cellStyle name="Normal 3 10 22 6 3" xfId="19012" xr:uid="{00000000-0005-0000-0000-00003A4A0000}"/>
    <cellStyle name="Normal 3 10 22 7" xfId="19013" xr:uid="{00000000-0005-0000-0000-00003B4A0000}"/>
    <cellStyle name="Normal 3 10 22 7 2" xfId="19014" xr:uid="{00000000-0005-0000-0000-00003C4A0000}"/>
    <cellStyle name="Normal 3 10 22 7 3" xfId="19015" xr:uid="{00000000-0005-0000-0000-00003D4A0000}"/>
    <cellStyle name="Normal 3 10 22 8" xfId="19016" xr:uid="{00000000-0005-0000-0000-00003E4A0000}"/>
    <cellStyle name="Normal 3 10 22 8 2" xfId="19017" xr:uid="{00000000-0005-0000-0000-00003F4A0000}"/>
    <cellStyle name="Normal 3 10 22 8 3" xfId="19018" xr:uid="{00000000-0005-0000-0000-0000404A0000}"/>
    <cellStyle name="Normal 3 10 22 9" xfId="19019" xr:uid="{00000000-0005-0000-0000-0000414A0000}"/>
    <cellStyle name="Normal 3 10 22 9 2" xfId="19020" xr:uid="{00000000-0005-0000-0000-0000424A0000}"/>
    <cellStyle name="Normal 3 10 22 9 3" xfId="19021" xr:uid="{00000000-0005-0000-0000-0000434A0000}"/>
    <cellStyle name="Normal 3 10 23" xfId="19022" xr:uid="{00000000-0005-0000-0000-0000444A0000}"/>
    <cellStyle name="Normal 3 10 24" xfId="19023" xr:uid="{00000000-0005-0000-0000-0000454A0000}"/>
    <cellStyle name="Normal 3 10 25" xfId="19024" xr:uid="{00000000-0005-0000-0000-0000464A0000}"/>
    <cellStyle name="Normal 3 10 25 10" xfId="19025" xr:uid="{00000000-0005-0000-0000-0000474A0000}"/>
    <cellStyle name="Normal 3 10 25 10 2" xfId="19026" xr:uid="{00000000-0005-0000-0000-0000484A0000}"/>
    <cellStyle name="Normal 3 10 25 10 3" xfId="19027" xr:uid="{00000000-0005-0000-0000-0000494A0000}"/>
    <cellStyle name="Normal 3 10 25 11" xfId="19028" xr:uid="{00000000-0005-0000-0000-00004A4A0000}"/>
    <cellStyle name="Normal 3 10 25 11 2" xfId="19029" xr:uid="{00000000-0005-0000-0000-00004B4A0000}"/>
    <cellStyle name="Normal 3 10 25 11 3" xfId="19030" xr:uid="{00000000-0005-0000-0000-00004C4A0000}"/>
    <cellStyle name="Normal 3 10 25 12" xfId="19031" xr:uid="{00000000-0005-0000-0000-00004D4A0000}"/>
    <cellStyle name="Normal 3 10 25 12 2" xfId="19032" xr:uid="{00000000-0005-0000-0000-00004E4A0000}"/>
    <cellStyle name="Normal 3 10 25 12 3" xfId="19033" xr:uid="{00000000-0005-0000-0000-00004F4A0000}"/>
    <cellStyle name="Normal 3 10 25 13" xfId="19034" xr:uid="{00000000-0005-0000-0000-0000504A0000}"/>
    <cellStyle name="Normal 3 10 25 13 2" xfId="19035" xr:uid="{00000000-0005-0000-0000-0000514A0000}"/>
    <cellStyle name="Normal 3 10 25 13 3" xfId="19036" xr:uid="{00000000-0005-0000-0000-0000524A0000}"/>
    <cellStyle name="Normal 3 10 25 14" xfId="19037" xr:uid="{00000000-0005-0000-0000-0000534A0000}"/>
    <cellStyle name="Normal 3 10 25 14 2" xfId="19038" xr:uid="{00000000-0005-0000-0000-0000544A0000}"/>
    <cellStyle name="Normal 3 10 25 14 3" xfId="19039" xr:uid="{00000000-0005-0000-0000-0000554A0000}"/>
    <cellStyle name="Normal 3 10 25 15" xfId="19040" xr:uid="{00000000-0005-0000-0000-0000564A0000}"/>
    <cellStyle name="Normal 3 10 25 16" xfId="19041" xr:uid="{00000000-0005-0000-0000-0000574A0000}"/>
    <cellStyle name="Normal 3 10 25 2" xfId="19042" xr:uid="{00000000-0005-0000-0000-0000584A0000}"/>
    <cellStyle name="Normal 3 10 25 2 2" xfId="19043" xr:uid="{00000000-0005-0000-0000-0000594A0000}"/>
    <cellStyle name="Normal 3 10 25 2 3" xfId="19044" xr:uid="{00000000-0005-0000-0000-00005A4A0000}"/>
    <cellStyle name="Normal 3 10 25 3" xfId="19045" xr:uid="{00000000-0005-0000-0000-00005B4A0000}"/>
    <cellStyle name="Normal 3 10 25 3 2" xfId="19046" xr:uid="{00000000-0005-0000-0000-00005C4A0000}"/>
    <cellStyle name="Normal 3 10 25 3 3" xfId="19047" xr:uid="{00000000-0005-0000-0000-00005D4A0000}"/>
    <cellStyle name="Normal 3 10 25 4" xfId="19048" xr:uid="{00000000-0005-0000-0000-00005E4A0000}"/>
    <cellStyle name="Normal 3 10 25 4 2" xfId="19049" xr:uid="{00000000-0005-0000-0000-00005F4A0000}"/>
    <cellStyle name="Normal 3 10 25 4 3" xfId="19050" xr:uid="{00000000-0005-0000-0000-0000604A0000}"/>
    <cellStyle name="Normal 3 10 25 5" xfId="19051" xr:uid="{00000000-0005-0000-0000-0000614A0000}"/>
    <cellStyle name="Normal 3 10 25 5 2" xfId="19052" xr:uid="{00000000-0005-0000-0000-0000624A0000}"/>
    <cellStyle name="Normal 3 10 25 5 3" xfId="19053" xr:uid="{00000000-0005-0000-0000-0000634A0000}"/>
    <cellStyle name="Normal 3 10 25 6" xfId="19054" xr:uid="{00000000-0005-0000-0000-0000644A0000}"/>
    <cellStyle name="Normal 3 10 25 6 2" xfId="19055" xr:uid="{00000000-0005-0000-0000-0000654A0000}"/>
    <cellStyle name="Normal 3 10 25 6 3" xfId="19056" xr:uid="{00000000-0005-0000-0000-0000664A0000}"/>
    <cellStyle name="Normal 3 10 25 7" xfId="19057" xr:uid="{00000000-0005-0000-0000-0000674A0000}"/>
    <cellStyle name="Normal 3 10 25 7 2" xfId="19058" xr:uid="{00000000-0005-0000-0000-0000684A0000}"/>
    <cellStyle name="Normal 3 10 25 7 3" xfId="19059" xr:uid="{00000000-0005-0000-0000-0000694A0000}"/>
    <cellStyle name="Normal 3 10 25 8" xfId="19060" xr:uid="{00000000-0005-0000-0000-00006A4A0000}"/>
    <cellStyle name="Normal 3 10 25 8 2" xfId="19061" xr:uid="{00000000-0005-0000-0000-00006B4A0000}"/>
    <cellStyle name="Normal 3 10 25 8 3" xfId="19062" xr:uid="{00000000-0005-0000-0000-00006C4A0000}"/>
    <cellStyle name="Normal 3 10 25 9" xfId="19063" xr:uid="{00000000-0005-0000-0000-00006D4A0000}"/>
    <cellStyle name="Normal 3 10 25 9 2" xfId="19064" xr:uid="{00000000-0005-0000-0000-00006E4A0000}"/>
    <cellStyle name="Normal 3 10 25 9 3" xfId="19065" xr:uid="{00000000-0005-0000-0000-00006F4A0000}"/>
    <cellStyle name="Normal 3 10 26" xfId="19066" xr:uid="{00000000-0005-0000-0000-0000704A0000}"/>
    <cellStyle name="Normal 3 10 26 10" xfId="19067" xr:uid="{00000000-0005-0000-0000-0000714A0000}"/>
    <cellStyle name="Normal 3 10 26 10 2" xfId="19068" xr:uid="{00000000-0005-0000-0000-0000724A0000}"/>
    <cellStyle name="Normal 3 10 26 10 3" xfId="19069" xr:uid="{00000000-0005-0000-0000-0000734A0000}"/>
    <cellStyle name="Normal 3 10 26 11" xfId="19070" xr:uid="{00000000-0005-0000-0000-0000744A0000}"/>
    <cellStyle name="Normal 3 10 26 11 2" xfId="19071" xr:uid="{00000000-0005-0000-0000-0000754A0000}"/>
    <cellStyle name="Normal 3 10 26 11 3" xfId="19072" xr:uid="{00000000-0005-0000-0000-0000764A0000}"/>
    <cellStyle name="Normal 3 10 26 12" xfId="19073" xr:uid="{00000000-0005-0000-0000-0000774A0000}"/>
    <cellStyle name="Normal 3 10 26 12 2" xfId="19074" xr:uid="{00000000-0005-0000-0000-0000784A0000}"/>
    <cellStyle name="Normal 3 10 26 12 3" xfId="19075" xr:uid="{00000000-0005-0000-0000-0000794A0000}"/>
    <cellStyle name="Normal 3 10 26 13" xfId="19076" xr:uid="{00000000-0005-0000-0000-00007A4A0000}"/>
    <cellStyle name="Normal 3 10 26 13 2" xfId="19077" xr:uid="{00000000-0005-0000-0000-00007B4A0000}"/>
    <cellStyle name="Normal 3 10 26 13 3" xfId="19078" xr:uid="{00000000-0005-0000-0000-00007C4A0000}"/>
    <cellStyle name="Normal 3 10 26 14" xfId="19079" xr:uid="{00000000-0005-0000-0000-00007D4A0000}"/>
    <cellStyle name="Normal 3 10 26 14 2" xfId="19080" xr:uid="{00000000-0005-0000-0000-00007E4A0000}"/>
    <cellStyle name="Normal 3 10 26 14 3" xfId="19081" xr:uid="{00000000-0005-0000-0000-00007F4A0000}"/>
    <cellStyle name="Normal 3 10 26 15" xfId="19082" xr:uid="{00000000-0005-0000-0000-0000804A0000}"/>
    <cellStyle name="Normal 3 10 26 16" xfId="19083" xr:uid="{00000000-0005-0000-0000-0000814A0000}"/>
    <cellStyle name="Normal 3 10 26 2" xfId="19084" xr:uid="{00000000-0005-0000-0000-0000824A0000}"/>
    <cellStyle name="Normal 3 10 26 2 2" xfId="19085" xr:uid="{00000000-0005-0000-0000-0000834A0000}"/>
    <cellStyle name="Normal 3 10 26 2 3" xfId="19086" xr:uid="{00000000-0005-0000-0000-0000844A0000}"/>
    <cellStyle name="Normal 3 10 26 3" xfId="19087" xr:uid="{00000000-0005-0000-0000-0000854A0000}"/>
    <cellStyle name="Normal 3 10 26 3 2" xfId="19088" xr:uid="{00000000-0005-0000-0000-0000864A0000}"/>
    <cellStyle name="Normal 3 10 26 3 3" xfId="19089" xr:uid="{00000000-0005-0000-0000-0000874A0000}"/>
    <cellStyle name="Normal 3 10 26 4" xfId="19090" xr:uid="{00000000-0005-0000-0000-0000884A0000}"/>
    <cellStyle name="Normal 3 10 26 4 2" xfId="19091" xr:uid="{00000000-0005-0000-0000-0000894A0000}"/>
    <cellStyle name="Normal 3 10 26 4 3" xfId="19092" xr:uid="{00000000-0005-0000-0000-00008A4A0000}"/>
    <cellStyle name="Normal 3 10 26 5" xfId="19093" xr:uid="{00000000-0005-0000-0000-00008B4A0000}"/>
    <cellStyle name="Normal 3 10 26 5 2" xfId="19094" xr:uid="{00000000-0005-0000-0000-00008C4A0000}"/>
    <cellStyle name="Normal 3 10 26 5 3" xfId="19095" xr:uid="{00000000-0005-0000-0000-00008D4A0000}"/>
    <cellStyle name="Normal 3 10 26 6" xfId="19096" xr:uid="{00000000-0005-0000-0000-00008E4A0000}"/>
    <cellStyle name="Normal 3 10 26 6 2" xfId="19097" xr:uid="{00000000-0005-0000-0000-00008F4A0000}"/>
    <cellStyle name="Normal 3 10 26 6 3" xfId="19098" xr:uid="{00000000-0005-0000-0000-0000904A0000}"/>
    <cellStyle name="Normal 3 10 26 7" xfId="19099" xr:uid="{00000000-0005-0000-0000-0000914A0000}"/>
    <cellStyle name="Normal 3 10 26 7 2" xfId="19100" xr:uid="{00000000-0005-0000-0000-0000924A0000}"/>
    <cellStyle name="Normal 3 10 26 7 3" xfId="19101" xr:uid="{00000000-0005-0000-0000-0000934A0000}"/>
    <cellStyle name="Normal 3 10 26 8" xfId="19102" xr:uid="{00000000-0005-0000-0000-0000944A0000}"/>
    <cellStyle name="Normal 3 10 26 8 2" xfId="19103" xr:uid="{00000000-0005-0000-0000-0000954A0000}"/>
    <cellStyle name="Normal 3 10 26 8 3" xfId="19104" xr:uid="{00000000-0005-0000-0000-0000964A0000}"/>
    <cellStyle name="Normal 3 10 26 9" xfId="19105" xr:uid="{00000000-0005-0000-0000-0000974A0000}"/>
    <cellStyle name="Normal 3 10 26 9 2" xfId="19106" xr:uid="{00000000-0005-0000-0000-0000984A0000}"/>
    <cellStyle name="Normal 3 10 26 9 3" xfId="19107" xr:uid="{00000000-0005-0000-0000-0000994A0000}"/>
    <cellStyle name="Normal 3 10 3" xfId="19108" xr:uid="{00000000-0005-0000-0000-00009A4A0000}"/>
    <cellStyle name="Normal 3 10 4" xfId="19109" xr:uid="{00000000-0005-0000-0000-00009B4A0000}"/>
    <cellStyle name="Normal 3 10 5" xfId="19110" xr:uid="{00000000-0005-0000-0000-00009C4A0000}"/>
    <cellStyle name="Normal 3 10 6" xfId="19111" xr:uid="{00000000-0005-0000-0000-00009D4A0000}"/>
    <cellStyle name="Normal 3 10 7" xfId="19112" xr:uid="{00000000-0005-0000-0000-00009E4A0000}"/>
    <cellStyle name="Normal 3 10 8" xfId="19113" xr:uid="{00000000-0005-0000-0000-00009F4A0000}"/>
    <cellStyle name="Normal 3 10 9" xfId="19114" xr:uid="{00000000-0005-0000-0000-0000A04A0000}"/>
    <cellStyle name="Normal 3 10_End-use Summary" xfId="19115" xr:uid="{00000000-0005-0000-0000-0000A14A0000}"/>
    <cellStyle name="Normal 3 11" xfId="19116" xr:uid="{00000000-0005-0000-0000-0000A24A0000}"/>
    <cellStyle name="Normal 3 11 10" xfId="19117" xr:uid="{00000000-0005-0000-0000-0000A34A0000}"/>
    <cellStyle name="Normal 3 11 11" xfId="19118" xr:uid="{00000000-0005-0000-0000-0000A44A0000}"/>
    <cellStyle name="Normal 3 11 11 10" xfId="19119" xr:uid="{00000000-0005-0000-0000-0000A54A0000}"/>
    <cellStyle name="Normal 3 11 11 10 2" xfId="19120" xr:uid="{00000000-0005-0000-0000-0000A64A0000}"/>
    <cellStyle name="Normal 3 11 11 10 3" xfId="19121" xr:uid="{00000000-0005-0000-0000-0000A74A0000}"/>
    <cellStyle name="Normal 3 11 11 11" xfId="19122" xr:uid="{00000000-0005-0000-0000-0000A84A0000}"/>
    <cellStyle name="Normal 3 11 11 11 2" xfId="19123" xr:uid="{00000000-0005-0000-0000-0000A94A0000}"/>
    <cellStyle name="Normal 3 11 11 11 3" xfId="19124" xr:uid="{00000000-0005-0000-0000-0000AA4A0000}"/>
    <cellStyle name="Normal 3 11 11 12" xfId="19125" xr:uid="{00000000-0005-0000-0000-0000AB4A0000}"/>
    <cellStyle name="Normal 3 11 11 12 2" xfId="19126" xr:uid="{00000000-0005-0000-0000-0000AC4A0000}"/>
    <cellStyle name="Normal 3 11 11 12 3" xfId="19127" xr:uid="{00000000-0005-0000-0000-0000AD4A0000}"/>
    <cellStyle name="Normal 3 11 11 13" xfId="19128" xr:uid="{00000000-0005-0000-0000-0000AE4A0000}"/>
    <cellStyle name="Normal 3 11 11 13 2" xfId="19129" xr:uid="{00000000-0005-0000-0000-0000AF4A0000}"/>
    <cellStyle name="Normal 3 11 11 13 3" xfId="19130" xr:uid="{00000000-0005-0000-0000-0000B04A0000}"/>
    <cellStyle name="Normal 3 11 11 14" xfId="19131" xr:uid="{00000000-0005-0000-0000-0000B14A0000}"/>
    <cellStyle name="Normal 3 11 11 14 2" xfId="19132" xr:uid="{00000000-0005-0000-0000-0000B24A0000}"/>
    <cellStyle name="Normal 3 11 11 14 3" xfId="19133" xr:uid="{00000000-0005-0000-0000-0000B34A0000}"/>
    <cellStyle name="Normal 3 11 11 15" xfId="19134" xr:uid="{00000000-0005-0000-0000-0000B44A0000}"/>
    <cellStyle name="Normal 3 11 11 15 2" xfId="19135" xr:uid="{00000000-0005-0000-0000-0000B54A0000}"/>
    <cellStyle name="Normal 3 11 11 15 3" xfId="19136" xr:uid="{00000000-0005-0000-0000-0000B64A0000}"/>
    <cellStyle name="Normal 3 11 11 16" xfId="19137" xr:uid="{00000000-0005-0000-0000-0000B74A0000}"/>
    <cellStyle name="Normal 3 11 11 16 2" xfId="19138" xr:uid="{00000000-0005-0000-0000-0000B84A0000}"/>
    <cellStyle name="Normal 3 11 11 16 3" xfId="19139" xr:uid="{00000000-0005-0000-0000-0000B94A0000}"/>
    <cellStyle name="Normal 3 11 11 17" xfId="19140" xr:uid="{00000000-0005-0000-0000-0000BA4A0000}"/>
    <cellStyle name="Normal 3 11 11 17 2" xfId="19141" xr:uid="{00000000-0005-0000-0000-0000BB4A0000}"/>
    <cellStyle name="Normal 3 11 11 17 3" xfId="19142" xr:uid="{00000000-0005-0000-0000-0000BC4A0000}"/>
    <cellStyle name="Normal 3 11 11 18" xfId="19143" xr:uid="{00000000-0005-0000-0000-0000BD4A0000}"/>
    <cellStyle name="Normal 3 11 11 19" xfId="19144" xr:uid="{00000000-0005-0000-0000-0000BE4A0000}"/>
    <cellStyle name="Normal 3 11 11 2" xfId="19145" xr:uid="{00000000-0005-0000-0000-0000BF4A0000}"/>
    <cellStyle name="Normal 3 11 11 3" xfId="19146" xr:uid="{00000000-0005-0000-0000-0000C04A0000}"/>
    <cellStyle name="Normal 3 11 11 4" xfId="19147" xr:uid="{00000000-0005-0000-0000-0000C14A0000}"/>
    <cellStyle name="Normal 3 11 11 5" xfId="19148" xr:uid="{00000000-0005-0000-0000-0000C24A0000}"/>
    <cellStyle name="Normal 3 11 11 5 2" xfId="19149" xr:uid="{00000000-0005-0000-0000-0000C34A0000}"/>
    <cellStyle name="Normal 3 11 11 5 3" xfId="19150" xr:uid="{00000000-0005-0000-0000-0000C44A0000}"/>
    <cellStyle name="Normal 3 11 11 6" xfId="19151" xr:uid="{00000000-0005-0000-0000-0000C54A0000}"/>
    <cellStyle name="Normal 3 11 11 6 2" xfId="19152" xr:uid="{00000000-0005-0000-0000-0000C64A0000}"/>
    <cellStyle name="Normal 3 11 11 6 3" xfId="19153" xr:uid="{00000000-0005-0000-0000-0000C74A0000}"/>
    <cellStyle name="Normal 3 11 11 7" xfId="19154" xr:uid="{00000000-0005-0000-0000-0000C84A0000}"/>
    <cellStyle name="Normal 3 11 11 7 2" xfId="19155" xr:uid="{00000000-0005-0000-0000-0000C94A0000}"/>
    <cellStyle name="Normal 3 11 11 7 3" xfId="19156" xr:uid="{00000000-0005-0000-0000-0000CA4A0000}"/>
    <cellStyle name="Normal 3 11 11 8" xfId="19157" xr:uid="{00000000-0005-0000-0000-0000CB4A0000}"/>
    <cellStyle name="Normal 3 11 11 8 2" xfId="19158" xr:uid="{00000000-0005-0000-0000-0000CC4A0000}"/>
    <cellStyle name="Normal 3 11 11 8 3" xfId="19159" xr:uid="{00000000-0005-0000-0000-0000CD4A0000}"/>
    <cellStyle name="Normal 3 11 11 9" xfId="19160" xr:uid="{00000000-0005-0000-0000-0000CE4A0000}"/>
    <cellStyle name="Normal 3 11 11 9 2" xfId="19161" xr:uid="{00000000-0005-0000-0000-0000CF4A0000}"/>
    <cellStyle name="Normal 3 11 11 9 3" xfId="19162" xr:uid="{00000000-0005-0000-0000-0000D04A0000}"/>
    <cellStyle name="Normal 3 11 12" xfId="19163" xr:uid="{00000000-0005-0000-0000-0000D14A0000}"/>
    <cellStyle name="Normal 3 11 13" xfId="19164" xr:uid="{00000000-0005-0000-0000-0000D24A0000}"/>
    <cellStyle name="Normal 3 11 14" xfId="19165" xr:uid="{00000000-0005-0000-0000-0000D34A0000}"/>
    <cellStyle name="Normal 3 11 14 10" xfId="19166" xr:uid="{00000000-0005-0000-0000-0000D44A0000}"/>
    <cellStyle name="Normal 3 11 14 10 2" xfId="19167" xr:uid="{00000000-0005-0000-0000-0000D54A0000}"/>
    <cellStyle name="Normal 3 11 14 10 3" xfId="19168" xr:uid="{00000000-0005-0000-0000-0000D64A0000}"/>
    <cellStyle name="Normal 3 11 14 11" xfId="19169" xr:uid="{00000000-0005-0000-0000-0000D74A0000}"/>
    <cellStyle name="Normal 3 11 14 11 2" xfId="19170" xr:uid="{00000000-0005-0000-0000-0000D84A0000}"/>
    <cellStyle name="Normal 3 11 14 11 3" xfId="19171" xr:uid="{00000000-0005-0000-0000-0000D94A0000}"/>
    <cellStyle name="Normal 3 11 14 12" xfId="19172" xr:uid="{00000000-0005-0000-0000-0000DA4A0000}"/>
    <cellStyle name="Normal 3 11 14 12 2" xfId="19173" xr:uid="{00000000-0005-0000-0000-0000DB4A0000}"/>
    <cellStyle name="Normal 3 11 14 12 3" xfId="19174" xr:uid="{00000000-0005-0000-0000-0000DC4A0000}"/>
    <cellStyle name="Normal 3 11 14 13" xfId="19175" xr:uid="{00000000-0005-0000-0000-0000DD4A0000}"/>
    <cellStyle name="Normal 3 11 14 13 2" xfId="19176" xr:uid="{00000000-0005-0000-0000-0000DE4A0000}"/>
    <cellStyle name="Normal 3 11 14 13 3" xfId="19177" xr:uid="{00000000-0005-0000-0000-0000DF4A0000}"/>
    <cellStyle name="Normal 3 11 14 14" xfId="19178" xr:uid="{00000000-0005-0000-0000-0000E04A0000}"/>
    <cellStyle name="Normal 3 11 14 14 2" xfId="19179" xr:uid="{00000000-0005-0000-0000-0000E14A0000}"/>
    <cellStyle name="Normal 3 11 14 14 3" xfId="19180" xr:uid="{00000000-0005-0000-0000-0000E24A0000}"/>
    <cellStyle name="Normal 3 11 14 15" xfId="19181" xr:uid="{00000000-0005-0000-0000-0000E34A0000}"/>
    <cellStyle name="Normal 3 11 14 15 2" xfId="19182" xr:uid="{00000000-0005-0000-0000-0000E44A0000}"/>
    <cellStyle name="Normal 3 11 14 15 3" xfId="19183" xr:uid="{00000000-0005-0000-0000-0000E54A0000}"/>
    <cellStyle name="Normal 3 11 14 16" xfId="19184" xr:uid="{00000000-0005-0000-0000-0000E64A0000}"/>
    <cellStyle name="Normal 3 11 14 17" xfId="19185" xr:uid="{00000000-0005-0000-0000-0000E74A0000}"/>
    <cellStyle name="Normal 3 11 14 2" xfId="19186" xr:uid="{00000000-0005-0000-0000-0000E84A0000}"/>
    <cellStyle name="Normal 3 11 14 2 10" xfId="19187" xr:uid="{00000000-0005-0000-0000-0000E94A0000}"/>
    <cellStyle name="Normal 3 11 14 2 10 2" xfId="19188" xr:uid="{00000000-0005-0000-0000-0000EA4A0000}"/>
    <cellStyle name="Normal 3 11 14 2 10 3" xfId="19189" xr:uid="{00000000-0005-0000-0000-0000EB4A0000}"/>
    <cellStyle name="Normal 3 11 14 2 11" xfId="19190" xr:uid="{00000000-0005-0000-0000-0000EC4A0000}"/>
    <cellStyle name="Normal 3 11 14 2 11 2" xfId="19191" xr:uid="{00000000-0005-0000-0000-0000ED4A0000}"/>
    <cellStyle name="Normal 3 11 14 2 11 3" xfId="19192" xr:uid="{00000000-0005-0000-0000-0000EE4A0000}"/>
    <cellStyle name="Normal 3 11 14 2 12" xfId="19193" xr:uid="{00000000-0005-0000-0000-0000EF4A0000}"/>
    <cellStyle name="Normal 3 11 14 2 12 2" xfId="19194" xr:uid="{00000000-0005-0000-0000-0000F04A0000}"/>
    <cellStyle name="Normal 3 11 14 2 12 3" xfId="19195" xr:uid="{00000000-0005-0000-0000-0000F14A0000}"/>
    <cellStyle name="Normal 3 11 14 2 13" xfId="19196" xr:uid="{00000000-0005-0000-0000-0000F24A0000}"/>
    <cellStyle name="Normal 3 11 14 2 13 2" xfId="19197" xr:uid="{00000000-0005-0000-0000-0000F34A0000}"/>
    <cellStyle name="Normal 3 11 14 2 13 3" xfId="19198" xr:uid="{00000000-0005-0000-0000-0000F44A0000}"/>
    <cellStyle name="Normal 3 11 14 2 14" xfId="19199" xr:uid="{00000000-0005-0000-0000-0000F54A0000}"/>
    <cellStyle name="Normal 3 11 14 2 14 2" xfId="19200" xr:uid="{00000000-0005-0000-0000-0000F64A0000}"/>
    <cellStyle name="Normal 3 11 14 2 14 3" xfId="19201" xr:uid="{00000000-0005-0000-0000-0000F74A0000}"/>
    <cellStyle name="Normal 3 11 14 2 15" xfId="19202" xr:uid="{00000000-0005-0000-0000-0000F84A0000}"/>
    <cellStyle name="Normal 3 11 14 2 16" xfId="19203" xr:uid="{00000000-0005-0000-0000-0000F94A0000}"/>
    <cellStyle name="Normal 3 11 14 2 2" xfId="19204" xr:uid="{00000000-0005-0000-0000-0000FA4A0000}"/>
    <cellStyle name="Normal 3 11 14 2 2 2" xfId="19205" xr:uid="{00000000-0005-0000-0000-0000FB4A0000}"/>
    <cellStyle name="Normal 3 11 14 2 2 3" xfId="19206" xr:uid="{00000000-0005-0000-0000-0000FC4A0000}"/>
    <cellStyle name="Normal 3 11 14 2 3" xfId="19207" xr:uid="{00000000-0005-0000-0000-0000FD4A0000}"/>
    <cellStyle name="Normal 3 11 14 2 3 2" xfId="19208" xr:uid="{00000000-0005-0000-0000-0000FE4A0000}"/>
    <cellStyle name="Normal 3 11 14 2 3 3" xfId="19209" xr:uid="{00000000-0005-0000-0000-0000FF4A0000}"/>
    <cellStyle name="Normal 3 11 14 2 4" xfId="19210" xr:uid="{00000000-0005-0000-0000-0000004B0000}"/>
    <cellStyle name="Normal 3 11 14 2 4 2" xfId="19211" xr:uid="{00000000-0005-0000-0000-0000014B0000}"/>
    <cellStyle name="Normal 3 11 14 2 4 3" xfId="19212" xr:uid="{00000000-0005-0000-0000-0000024B0000}"/>
    <cellStyle name="Normal 3 11 14 2 5" xfId="19213" xr:uid="{00000000-0005-0000-0000-0000034B0000}"/>
    <cellStyle name="Normal 3 11 14 2 5 2" xfId="19214" xr:uid="{00000000-0005-0000-0000-0000044B0000}"/>
    <cellStyle name="Normal 3 11 14 2 5 3" xfId="19215" xr:uid="{00000000-0005-0000-0000-0000054B0000}"/>
    <cellStyle name="Normal 3 11 14 2 6" xfId="19216" xr:uid="{00000000-0005-0000-0000-0000064B0000}"/>
    <cellStyle name="Normal 3 11 14 2 6 2" xfId="19217" xr:uid="{00000000-0005-0000-0000-0000074B0000}"/>
    <cellStyle name="Normal 3 11 14 2 6 3" xfId="19218" xr:uid="{00000000-0005-0000-0000-0000084B0000}"/>
    <cellStyle name="Normal 3 11 14 2 7" xfId="19219" xr:uid="{00000000-0005-0000-0000-0000094B0000}"/>
    <cellStyle name="Normal 3 11 14 2 7 2" xfId="19220" xr:uid="{00000000-0005-0000-0000-00000A4B0000}"/>
    <cellStyle name="Normal 3 11 14 2 7 3" xfId="19221" xr:uid="{00000000-0005-0000-0000-00000B4B0000}"/>
    <cellStyle name="Normal 3 11 14 2 8" xfId="19222" xr:uid="{00000000-0005-0000-0000-00000C4B0000}"/>
    <cellStyle name="Normal 3 11 14 2 8 2" xfId="19223" xr:uid="{00000000-0005-0000-0000-00000D4B0000}"/>
    <cellStyle name="Normal 3 11 14 2 8 3" xfId="19224" xr:uid="{00000000-0005-0000-0000-00000E4B0000}"/>
    <cellStyle name="Normal 3 11 14 2 9" xfId="19225" xr:uid="{00000000-0005-0000-0000-00000F4B0000}"/>
    <cellStyle name="Normal 3 11 14 2 9 2" xfId="19226" xr:uid="{00000000-0005-0000-0000-0000104B0000}"/>
    <cellStyle name="Normal 3 11 14 2 9 3" xfId="19227" xr:uid="{00000000-0005-0000-0000-0000114B0000}"/>
    <cellStyle name="Normal 3 11 14 3" xfId="19228" xr:uid="{00000000-0005-0000-0000-0000124B0000}"/>
    <cellStyle name="Normal 3 11 14 3 2" xfId="19229" xr:uid="{00000000-0005-0000-0000-0000134B0000}"/>
    <cellStyle name="Normal 3 11 14 3 3" xfId="19230" xr:uid="{00000000-0005-0000-0000-0000144B0000}"/>
    <cellStyle name="Normal 3 11 14 4" xfId="19231" xr:uid="{00000000-0005-0000-0000-0000154B0000}"/>
    <cellStyle name="Normal 3 11 14 4 2" xfId="19232" xr:uid="{00000000-0005-0000-0000-0000164B0000}"/>
    <cellStyle name="Normal 3 11 14 4 3" xfId="19233" xr:uid="{00000000-0005-0000-0000-0000174B0000}"/>
    <cellStyle name="Normal 3 11 14 5" xfId="19234" xr:uid="{00000000-0005-0000-0000-0000184B0000}"/>
    <cellStyle name="Normal 3 11 14 5 2" xfId="19235" xr:uid="{00000000-0005-0000-0000-0000194B0000}"/>
    <cellStyle name="Normal 3 11 14 5 3" xfId="19236" xr:uid="{00000000-0005-0000-0000-00001A4B0000}"/>
    <cellStyle name="Normal 3 11 14 6" xfId="19237" xr:uid="{00000000-0005-0000-0000-00001B4B0000}"/>
    <cellStyle name="Normal 3 11 14 6 2" xfId="19238" xr:uid="{00000000-0005-0000-0000-00001C4B0000}"/>
    <cellStyle name="Normal 3 11 14 6 3" xfId="19239" xr:uid="{00000000-0005-0000-0000-00001D4B0000}"/>
    <cellStyle name="Normal 3 11 14 7" xfId="19240" xr:uid="{00000000-0005-0000-0000-00001E4B0000}"/>
    <cellStyle name="Normal 3 11 14 7 2" xfId="19241" xr:uid="{00000000-0005-0000-0000-00001F4B0000}"/>
    <cellStyle name="Normal 3 11 14 7 3" xfId="19242" xr:uid="{00000000-0005-0000-0000-0000204B0000}"/>
    <cellStyle name="Normal 3 11 14 8" xfId="19243" xr:uid="{00000000-0005-0000-0000-0000214B0000}"/>
    <cellStyle name="Normal 3 11 14 8 2" xfId="19244" xr:uid="{00000000-0005-0000-0000-0000224B0000}"/>
    <cellStyle name="Normal 3 11 14 8 3" xfId="19245" xr:uid="{00000000-0005-0000-0000-0000234B0000}"/>
    <cellStyle name="Normal 3 11 14 9" xfId="19246" xr:uid="{00000000-0005-0000-0000-0000244B0000}"/>
    <cellStyle name="Normal 3 11 14 9 2" xfId="19247" xr:uid="{00000000-0005-0000-0000-0000254B0000}"/>
    <cellStyle name="Normal 3 11 14 9 3" xfId="19248" xr:uid="{00000000-0005-0000-0000-0000264B0000}"/>
    <cellStyle name="Normal 3 11 15" xfId="19249" xr:uid="{00000000-0005-0000-0000-0000274B0000}"/>
    <cellStyle name="Normal 3 11 15 10" xfId="19250" xr:uid="{00000000-0005-0000-0000-0000284B0000}"/>
    <cellStyle name="Normal 3 11 15 10 2" xfId="19251" xr:uid="{00000000-0005-0000-0000-0000294B0000}"/>
    <cellStyle name="Normal 3 11 15 10 3" xfId="19252" xr:uid="{00000000-0005-0000-0000-00002A4B0000}"/>
    <cellStyle name="Normal 3 11 15 11" xfId="19253" xr:uid="{00000000-0005-0000-0000-00002B4B0000}"/>
    <cellStyle name="Normal 3 11 15 11 2" xfId="19254" xr:uid="{00000000-0005-0000-0000-00002C4B0000}"/>
    <cellStyle name="Normal 3 11 15 11 3" xfId="19255" xr:uid="{00000000-0005-0000-0000-00002D4B0000}"/>
    <cellStyle name="Normal 3 11 15 12" xfId="19256" xr:uid="{00000000-0005-0000-0000-00002E4B0000}"/>
    <cellStyle name="Normal 3 11 15 12 2" xfId="19257" xr:uid="{00000000-0005-0000-0000-00002F4B0000}"/>
    <cellStyle name="Normal 3 11 15 12 3" xfId="19258" xr:uid="{00000000-0005-0000-0000-0000304B0000}"/>
    <cellStyle name="Normal 3 11 15 13" xfId="19259" xr:uid="{00000000-0005-0000-0000-0000314B0000}"/>
    <cellStyle name="Normal 3 11 15 13 2" xfId="19260" xr:uid="{00000000-0005-0000-0000-0000324B0000}"/>
    <cellStyle name="Normal 3 11 15 13 3" xfId="19261" xr:uid="{00000000-0005-0000-0000-0000334B0000}"/>
    <cellStyle name="Normal 3 11 15 14" xfId="19262" xr:uid="{00000000-0005-0000-0000-0000344B0000}"/>
    <cellStyle name="Normal 3 11 15 14 2" xfId="19263" xr:uid="{00000000-0005-0000-0000-0000354B0000}"/>
    <cellStyle name="Normal 3 11 15 14 3" xfId="19264" xr:uid="{00000000-0005-0000-0000-0000364B0000}"/>
    <cellStyle name="Normal 3 11 15 15" xfId="19265" xr:uid="{00000000-0005-0000-0000-0000374B0000}"/>
    <cellStyle name="Normal 3 11 15 15 2" xfId="19266" xr:uid="{00000000-0005-0000-0000-0000384B0000}"/>
    <cellStyle name="Normal 3 11 15 15 3" xfId="19267" xr:uid="{00000000-0005-0000-0000-0000394B0000}"/>
    <cellStyle name="Normal 3 11 15 16" xfId="19268" xr:uid="{00000000-0005-0000-0000-00003A4B0000}"/>
    <cellStyle name="Normal 3 11 15 17" xfId="19269" xr:uid="{00000000-0005-0000-0000-00003B4B0000}"/>
    <cellStyle name="Normal 3 11 15 2" xfId="19270" xr:uid="{00000000-0005-0000-0000-00003C4B0000}"/>
    <cellStyle name="Normal 3 11 15 2 10" xfId="19271" xr:uid="{00000000-0005-0000-0000-00003D4B0000}"/>
    <cellStyle name="Normal 3 11 15 2 10 2" xfId="19272" xr:uid="{00000000-0005-0000-0000-00003E4B0000}"/>
    <cellStyle name="Normal 3 11 15 2 10 3" xfId="19273" xr:uid="{00000000-0005-0000-0000-00003F4B0000}"/>
    <cellStyle name="Normal 3 11 15 2 11" xfId="19274" xr:uid="{00000000-0005-0000-0000-0000404B0000}"/>
    <cellStyle name="Normal 3 11 15 2 11 2" xfId="19275" xr:uid="{00000000-0005-0000-0000-0000414B0000}"/>
    <cellStyle name="Normal 3 11 15 2 11 3" xfId="19276" xr:uid="{00000000-0005-0000-0000-0000424B0000}"/>
    <cellStyle name="Normal 3 11 15 2 12" xfId="19277" xr:uid="{00000000-0005-0000-0000-0000434B0000}"/>
    <cellStyle name="Normal 3 11 15 2 12 2" xfId="19278" xr:uid="{00000000-0005-0000-0000-0000444B0000}"/>
    <cellStyle name="Normal 3 11 15 2 12 3" xfId="19279" xr:uid="{00000000-0005-0000-0000-0000454B0000}"/>
    <cellStyle name="Normal 3 11 15 2 13" xfId="19280" xr:uid="{00000000-0005-0000-0000-0000464B0000}"/>
    <cellStyle name="Normal 3 11 15 2 13 2" xfId="19281" xr:uid="{00000000-0005-0000-0000-0000474B0000}"/>
    <cellStyle name="Normal 3 11 15 2 13 3" xfId="19282" xr:uid="{00000000-0005-0000-0000-0000484B0000}"/>
    <cellStyle name="Normal 3 11 15 2 14" xfId="19283" xr:uid="{00000000-0005-0000-0000-0000494B0000}"/>
    <cellStyle name="Normal 3 11 15 2 14 2" xfId="19284" xr:uid="{00000000-0005-0000-0000-00004A4B0000}"/>
    <cellStyle name="Normal 3 11 15 2 14 3" xfId="19285" xr:uid="{00000000-0005-0000-0000-00004B4B0000}"/>
    <cellStyle name="Normal 3 11 15 2 15" xfId="19286" xr:uid="{00000000-0005-0000-0000-00004C4B0000}"/>
    <cellStyle name="Normal 3 11 15 2 16" xfId="19287" xr:uid="{00000000-0005-0000-0000-00004D4B0000}"/>
    <cellStyle name="Normal 3 11 15 2 2" xfId="19288" xr:uid="{00000000-0005-0000-0000-00004E4B0000}"/>
    <cellStyle name="Normal 3 11 15 2 2 2" xfId="19289" xr:uid="{00000000-0005-0000-0000-00004F4B0000}"/>
    <cellStyle name="Normal 3 11 15 2 2 3" xfId="19290" xr:uid="{00000000-0005-0000-0000-0000504B0000}"/>
    <cellStyle name="Normal 3 11 15 2 3" xfId="19291" xr:uid="{00000000-0005-0000-0000-0000514B0000}"/>
    <cellStyle name="Normal 3 11 15 2 3 2" xfId="19292" xr:uid="{00000000-0005-0000-0000-0000524B0000}"/>
    <cellStyle name="Normal 3 11 15 2 3 3" xfId="19293" xr:uid="{00000000-0005-0000-0000-0000534B0000}"/>
    <cellStyle name="Normal 3 11 15 2 4" xfId="19294" xr:uid="{00000000-0005-0000-0000-0000544B0000}"/>
    <cellStyle name="Normal 3 11 15 2 4 2" xfId="19295" xr:uid="{00000000-0005-0000-0000-0000554B0000}"/>
    <cellStyle name="Normal 3 11 15 2 4 3" xfId="19296" xr:uid="{00000000-0005-0000-0000-0000564B0000}"/>
    <cellStyle name="Normal 3 11 15 2 5" xfId="19297" xr:uid="{00000000-0005-0000-0000-0000574B0000}"/>
    <cellStyle name="Normal 3 11 15 2 5 2" xfId="19298" xr:uid="{00000000-0005-0000-0000-0000584B0000}"/>
    <cellStyle name="Normal 3 11 15 2 5 3" xfId="19299" xr:uid="{00000000-0005-0000-0000-0000594B0000}"/>
    <cellStyle name="Normal 3 11 15 2 6" xfId="19300" xr:uid="{00000000-0005-0000-0000-00005A4B0000}"/>
    <cellStyle name="Normal 3 11 15 2 6 2" xfId="19301" xr:uid="{00000000-0005-0000-0000-00005B4B0000}"/>
    <cellStyle name="Normal 3 11 15 2 6 3" xfId="19302" xr:uid="{00000000-0005-0000-0000-00005C4B0000}"/>
    <cellStyle name="Normal 3 11 15 2 7" xfId="19303" xr:uid="{00000000-0005-0000-0000-00005D4B0000}"/>
    <cellStyle name="Normal 3 11 15 2 7 2" xfId="19304" xr:uid="{00000000-0005-0000-0000-00005E4B0000}"/>
    <cellStyle name="Normal 3 11 15 2 7 3" xfId="19305" xr:uid="{00000000-0005-0000-0000-00005F4B0000}"/>
    <cellStyle name="Normal 3 11 15 2 8" xfId="19306" xr:uid="{00000000-0005-0000-0000-0000604B0000}"/>
    <cellStyle name="Normal 3 11 15 2 8 2" xfId="19307" xr:uid="{00000000-0005-0000-0000-0000614B0000}"/>
    <cellStyle name="Normal 3 11 15 2 8 3" xfId="19308" xr:uid="{00000000-0005-0000-0000-0000624B0000}"/>
    <cellStyle name="Normal 3 11 15 2 9" xfId="19309" xr:uid="{00000000-0005-0000-0000-0000634B0000}"/>
    <cellStyle name="Normal 3 11 15 2 9 2" xfId="19310" xr:uid="{00000000-0005-0000-0000-0000644B0000}"/>
    <cellStyle name="Normal 3 11 15 2 9 3" xfId="19311" xr:uid="{00000000-0005-0000-0000-0000654B0000}"/>
    <cellStyle name="Normal 3 11 15 3" xfId="19312" xr:uid="{00000000-0005-0000-0000-0000664B0000}"/>
    <cellStyle name="Normal 3 11 15 3 2" xfId="19313" xr:uid="{00000000-0005-0000-0000-0000674B0000}"/>
    <cellStyle name="Normal 3 11 15 3 3" xfId="19314" xr:uid="{00000000-0005-0000-0000-0000684B0000}"/>
    <cellStyle name="Normal 3 11 15 4" xfId="19315" xr:uid="{00000000-0005-0000-0000-0000694B0000}"/>
    <cellStyle name="Normal 3 11 15 4 2" xfId="19316" xr:uid="{00000000-0005-0000-0000-00006A4B0000}"/>
    <cellStyle name="Normal 3 11 15 4 3" xfId="19317" xr:uid="{00000000-0005-0000-0000-00006B4B0000}"/>
    <cellStyle name="Normal 3 11 15 5" xfId="19318" xr:uid="{00000000-0005-0000-0000-00006C4B0000}"/>
    <cellStyle name="Normal 3 11 15 5 2" xfId="19319" xr:uid="{00000000-0005-0000-0000-00006D4B0000}"/>
    <cellStyle name="Normal 3 11 15 5 3" xfId="19320" xr:uid="{00000000-0005-0000-0000-00006E4B0000}"/>
    <cellStyle name="Normal 3 11 15 6" xfId="19321" xr:uid="{00000000-0005-0000-0000-00006F4B0000}"/>
    <cellStyle name="Normal 3 11 15 6 2" xfId="19322" xr:uid="{00000000-0005-0000-0000-0000704B0000}"/>
    <cellStyle name="Normal 3 11 15 6 3" xfId="19323" xr:uid="{00000000-0005-0000-0000-0000714B0000}"/>
    <cellStyle name="Normal 3 11 15 7" xfId="19324" xr:uid="{00000000-0005-0000-0000-0000724B0000}"/>
    <cellStyle name="Normal 3 11 15 7 2" xfId="19325" xr:uid="{00000000-0005-0000-0000-0000734B0000}"/>
    <cellStyle name="Normal 3 11 15 7 3" xfId="19326" xr:uid="{00000000-0005-0000-0000-0000744B0000}"/>
    <cellStyle name="Normal 3 11 15 8" xfId="19327" xr:uid="{00000000-0005-0000-0000-0000754B0000}"/>
    <cellStyle name="Normal 3 11 15 8 2" xfId="19328" xr:uid="{00000000-0005-0000-0000-0000764B0000}"/>
    <cellStyle name="Normal 3 11 15 8 3" xfId="19329" xr:uid="{00000000-0005-0000-0000-0000774B0000}"/>
    <cellStyle name="Normal 3 11 15 9" xfId="19330" xr:uid="{00000000-0005-0000-0000-0000784B0000}"/>
    <cellStyle name="Normal 3 11 15 9 2" xfId="19331" xr:uid="{00000000-0005-0000-0000-0000794B0000}"/>
    <cellStyle name="Normal 3 11 15 9 3" xfId="19332" xr:uid="{00000000-0005-0000-0000-00007A4B0000}"/>
    <cellStyle name="Normal 3 11 16" xfId="19333" xr:uid="{00000000-0005-0000-0000-00007B4B0000}"/>
    <cellStyle name="Normal 3 11 16 10" xfId="19334" xr:uid="{00000000-0005-0000-0000-00007C4B0000}"/>
    <cellStyle name="Normal 3 11 16 10 2" xfId="19335" xr:uid="{00000000-0005-0000-0000-00007D4B0000}"/>
    <cellStyle name="Normal 3 11 16 10 3" xfId="19336" xr:uid="{00000000-0005-0000-0000-00007E4B0000}"/>
    <cellStyle name="Normal 3 11 16 11" xfId="19337" xr:uid="{00000000-0005-0000-0000-00007F4B0000}"/>
    <cellStyle name="Normal 3 11 16 11 2" xfId="19338" xr:uid="{00000000-0005-0000-0000-0000804B0000}"/>
    <cellStyle name="Normal 3 11 16 11 3" xfId="19339" xr:uid="{00000000-0005-0000-0000-0000814B0000}"/>
    <cellStyle name="Normal 3 11 16 12" xfId="19340" xr:uid="{00000000-0005-0000-0000-0000824B0000}"/>
    <cellStyle name="Normal 3 11 16 12 2" xfId="19341" xr:uid="{00000000-0005-0000-0000-0000834B0000}"/>
    <cellStyle name="Normal 3 11 16 12 3" xfId="19342" xr:uid="{00000000-0005-0000-0000-0000844B0000}"/>
    <cellStyle name="Normal 3 11 16 13" xfId="19343" xr:uid="{00000000-0005-0000-0000-0000854B0000}"/>
    <cellStyle name="Normal 3 11 16 13 2" xfId="19344" xr:uid="{00000000-0005-0000-0000-0000864B0000}"/>
    <cellStyle name="Normal 3 11 16 13 3" xfId="19345" xr:uid="{00000000-0005-0000-0000-0000874B0000}"/>
    <cellStyle name="Normal 3 11 16 14" xfId="19346" xr:uid="{00000000-0005-0000-0000-0000884B0000}"/>
    <cellStyle name="Normal 3 11 16 14 2" xfId="19347" xr:uid="{00000000-0005-0000-0000-0000894B0000}"/>
    <cellStyle name="Normal 3 11 16 14 3" xfId="19348" xr:uid="{00000000-0005-0000-0000-00008A4B0000}"/>
    <cellStyle name="Normal 3 11 16 15" xfId="19349" xr:uid="{00000000-0005-0000-0000-00008B4B0000}"/>
    <cellStyle name="Normal 3 11 16 15 2" xfId="19350" xr:uid="{00000000-0005-0000-0000-00008C4B0000}"/>
    <cellStyle name="Normal 3 11 16 15 3" xfId="19351" xr:uid="{00000000-0005-0000-0000-00008D4B0000}"/>
    <cellStyle name="Normal 3 11 16 16" xfId="19352" xr:uid="{00000000-0005-0000-0000-00008E4B0000}"/>
    <cellStyle name="Normal 3 11 16 17" xfId="19353" xr:uid="{00000000-0005-0000-0000-00008F4B0000}"/>
    <cellStyle name="Normal 3 11 16 2" xfId="19354" xr:uid="{00000000-0005-0000-0000-0000904B0000}"/>
    <cellStyle name="Normal 3 11 16 2 10" xfId="19355" xr:uid="{00000000-0005-0000-0000-0000914B0000}"/>
    <cellStyle name="Normal 3 11 16 2 10 2" xfId="19356" xr:uid="{00000000-0005-0000-0000-0000924B0000}"/>
    <cellStyle name="Normal 3 11 16 2 10 3" xfId="19357" xr:uid="{00000000-0005-0000-0000-0000934B0000}"/>
    <cellStyle name="Normal 3 11 16 2 11" xfId="19358" xr:uid="{00000000-0005-0000-0000-0000944B0000}"/>
    <cellStyle name="Normal 3 11 16 2 11 2" xfId="19359" xr:uid="{00000000-0005-0000-0000-0000954B0000}"/>
    <cellStyle name="Normal 3 11 16 2 11 3" xfId="19360" xr:uid="{00000000-0005-0000-0000-0000964B0000}"/>
    <cellStyle name="Normal 3 11 16 2 12" xfId="19361" xr:uid="{00000000-0005-0000-0000-0000974B0000}"/>
    <cellStyle name="Normal 3 11 16 2 12 2" xfId="19362" xr:uid="{00000000-0005-0000-0000-0000984B0000}"/>
    <cellStyle name="Normal 3 11 16 2 12 3" xfId="19363" xr:uid="{00000000-0005-0000-0000-0000994B0000}"/>
    <cellStyle name="Normal 3 11 16 2 13" xfId="19364" xr:uid="{00000000-0005-0000-0000-00009A4B0000}"/>
    <cellStyle name="Normal 3 11 16 2 13 2" xfId="19365" xr:uid="{00000000-0005-0000-0000-00009B4B0000}"/>
    <cellStyle name="Normal 3 11 16 2 13 3" xfId="19366" xr:uid="{00000000-0005-0000-0000-00009C4B0000}"/>
    <cellStyle name="Normal 3 11 16 2 14" xfId="19367" xr:uid="{00000000-0005-0000-0000-00009D4B0000}"/>
    <cellStyle name="Normal 3 11 16 2 14 2" xfId="19368" xr:uid="{00000000-0005-0000-0000-00009E4B0000}"/>
    <cellStyle name="Normal 3 11 16 2 14 3" xfId="19369" xr:uid="{00000000-0005-0000-0000-00009F4B0000}"/>
    <cellStyle name="Normal 3 11 16 2 15" xfId="19370" xr:uid="{00000000-0005-0000-0000-0000A04B0000}"/>
    <cellStyle name="Normal 3 11 16 2 16" xfId="19371" xr:uid="{00000000-0005-0000-0000-0000A14B0000}"/>
    <cellStyle name="Normal 3 11 16 2 2" xfId="19372" xr:uid="{00000000-0005-0000-0000-0000A24B0000}"/>
    <cellStyle name="Normal 3 11 16 2 2 2" xfId="19373" xr:uid="{00000000-0005-0000-0000-0000A34B0000}"/>
    <cellStyle name="Normal 3 11 16 2 2 3" xfId="19374" xr:uid="{00000000-0005-0000-0000-0000A44B0000}"/>
    <cellStyle name="Normal 3 11 16 2 3" xfId="19375" xr:uid="{00000000-0005-0000-0000-0000A54B0000}"/>
    <cellStyle name="Normal 3 11 16 2 3 2" xfId="19376" xr:uid="{00000000-0005-0000-0000-0000A64B0000}"/>
    <cellStyle name="Normal 3 11 16 2 3 3" xfId="19377" xr:uid="{00000000-0005-0000-0000-0000A74B0000}"/>
    <cellStyle name="Normal 3 11 16 2 4" xfId="19378" xr:uid="{00000000-0005-0000-0000-0000A84B0000}"/>
    <cellStyle name="Normal 3 11 16 2 4 2" xfId="19379" xr:uid="{00000000-0005-0000-0000-0000A94B0000}"/>
    <cellStyle name="Normal 3 11 16 2 4 3" xfId="19380" xr:uid="{00000000-0005-0000-0000-0000AA4B0000}"/>
    <cellStyle name="Normal 3 11 16 2 5" xfId="19381" xr:uid="{00000000-0005-0000-0000-0000AB4B0000}"/>
    <cellStyle name="Normal 3 11 16 2 5 2" xfId="19382" xr:uid="{00000000-0005-0000-0000-0000AC4B0000}"/>
    <cellStyle name="Normal 3 11 16 2 5 3" xfId="19383" xr:uid="{00000000-0005-0000-0000-0000AD4B0000}"/>
    <cellStyle name="Normal 3 11 16 2 6" xfId="19384" xr:uid="{00000000-0005-0000-0000-0000AE4B0000}"/>
    <cellStyle name="Normal 3 11 16 2 6 2" xfId="19385" xr:uid="{00000000-0005-0000-0000-0000AF4B0000}"/>
    <cellStyle name="Normal 3 11 16 2 6 3" xfId="19386" xr:uid="{00000000-0005-0000-0000-0000B04B0000}"/>
    <cellStyle name="Normal 3 11 16 2 7" xfId="19387" xr:uid="{00000000-0005-0000-0000-0000B14B0000}"/>
    <cellStyle name="Normal 3 11 16 2 7 2" xfId="19388" xr:uid="{00000000-0005-0000-0000-0000B24B0000}"/>
    <cellStyle name="Normal 3 11 16 2 7 3" xfId="19389" xr:uid="{00000000-0005-0000-0000-0000B34B0000}"/>
    <cellStyle name="Normal 3 11 16 2 8" xfId="19390" xr:uid="{00000000-0005-0000-0000-0000B44B0000}"/>
    <cellStyle name="Normal 3 11 16 2 8 2" xfId="19391" xr:uid="{00000000-0005-0000-0000-0000B54B0000}"/>
    <cellStyle name="Normal 3 11 16 2 8 3" xfId="19392" xr:uid="{00000000-0005-0000-0000-0000B64B0000}"/>
    <cellStyle name="Normal 3 11 16 2 9" xfId="19393" xr:uid="{00000000-0005-0000-0000-0000B74B0000}"/>
    <cellStyle name="Normal 3 11 16 2 9 2" xfId="19394" xr:uid="{00000000-0005-0000-0000-0000B84B0000}"/>
    <cellStyle name="Normal 3 11 16 2 9 3" xfId="19395" xr:uid="{00000000-0005-0000-0000-0000B94B0000}"/>
    <cellStyle name="Normal 3 11 16 3" xfId="19396" xr:uid="{00000000-0005-0000-0000-0000BA4B0000}"/>
    <cellStyle name="Normal 3 11 16 3 2" xfId="19397" xr:uid="{00000000-0005-0000-0000-0000BB4B0000}"/>
    <cellStyle name="Normal 3 11 16 3 3" xfId="19398" xr:uid="{00000000-0005-0000-0000-0000BC4B0000}"/>
    <cellStyle name="Normal 3 11 16 4" xfId="19399" xr:uid="{00000000-0005-0000-0000-0000BD4B0000}"/>
    <cellStyle name="Normal 3 11 16 4 2" xfId="19400" xr:uid="{00000000-0005-0000-0000-0000BE4B0000}"/>
    <cellStyle name="Normal 3 11 16 4 3" xfId="19401" xr:uid="{00000000-0005-0000-0000-0000BF4B0000}"/>
    <cellStyle name="Normal 3 11 16 5" xfId="19402" xr:uid="{00000000-0005-0000-0000-0000C04B0000}"/>
    <cellStyle name="Normal 3 11 16 5 2" xfId="19403" xr:uid="{00000000-0005-0000-0000-0000C14B0000}"/>
    <cellStyle name="Normal 3 11 16 5 3" xfId="19404" xr:uid="{00000000-0005-0000-0000-0000C24B0000}"/>
    <cellStyle name="Normal 3 11 16 6" xfId="19405" xr:uid="{00000000-0005-0000-0000-0000C34B0000}"/>
    <cellStyle name="Normal 3 11 16 6 2" xfId="19406" xr:uid="{00000000-0005-0000-0000-0000C44B0000}"/>
    <cellStyle name="Normal 3 11 16 6 3" xfId="19407" xr:uid="{00000000-0005-0000-0000-0000C54B0000}"/>
    <cellStyle name="Normal 3 11 16 7" xfId="19408" xr:uid="{00000000-0005-0000-0000-0000C64B0000}"/>
    <cellStyle name="Normal 3 11 16 7 2" xfId="19409" xr:uid="{00000000-0005-0000-0000-0000C74B0000}"/>
    <cellStyle name="Normal 3 11 16 7 3" xfId="19410" xr:uid="{00000000-0005-0000-0000-0000C84B0000}"/>
    <cellStyle name="Normal 3 11 16 8" xfId="19411" xr:uid="{00000000-0005-0000-0000-0000C94B0000}"/>
    <cellStyle name="Normal 3 11 16 8 2" xfId="19412" xr:uid="{00000000-0005-0000-0000-0000CA4B0000}"/>
    <cellStyle name="Normal 3 11 16 8 3" xfId="19413" xr:uid="{00000000-0005-0000-0000-0000CB4B0000}"/>
    <cellStyle name="Normal 3 11 16 9" xfId="19414" xr:uid="{00000000-0005-0000-0000-0000CC4B0000}"/>
    <cellStyle name="Normal 3 11 16 9 2" xfId="19415" xr:uid="{00000000-0005-0000-0000-0000CD4B0000}"/>
    <cellStyle name="Normal 3 11 16 9 3" xfId="19416" xr:uid="{00000000-0005-0000-0000-0000CE4B0000}"/>
    <cellStyle name="Normal 3 11 17" xfId="19417" xr:uid="{00000000-0005-0000-0000-0000CF4B0000}"/>
    <cellStyle name="Normal 3 11 17 10" xfId="19418" xr:uid="{00000000-0005-0000-0000-0000D04B0000}"/>
    <cellStyle name="Normal 3 11 17 10 2" xfId="19419" xr:uid="{00000000-0005-0000-0000-0000D14B0000}"/>
    <cellStyle name="Normal 3 11 17 10 3" xfId="19420" xr:uid="{00000000-0005-0000-0000-0000D24B0000}"/>
    <cellStyle name="Normal 3 11 17 11" xfId="19421" xr:uid="{00000000-0005-0000-0000-0000D34B0000}"/>
    <cellStyle name="Normal 3 11 17 11 2" xfId="19422" xr:uid="{00000000-0005-0000-0000-0000D44B0000}"/>
    <cellStyle name="Normal 3 11 17 11 3" xfId="19423" xr:uid="{00000000-0005-0000-0000-0000D54B0000}"/>
    <cellStyle name="Normal 3 11 17 12" xfId="19424" xr:uid="{00000000-0005-0000-0000-0000D64B0000}"/>
    <cellStyle name="Normal 3 11 17 12 2" xfId="19425" xr:uid="{00000000-0005-0000-0000-0000D74B0000}"/>
    <cellStyle name="Normal 3 11 17 12 3" xfId="19426" xr:uid="{00000000-0005-0000-0000-0000D84B0000}"/>
    <cellStyle name="Normal 3 11 17 13" xfId="19427" xr:uid="{00000000-0005-0000-0000-0000D94B0000}"/>
    <cellStyle name="Normal 3 11 17 13 2" xfId="19428" xr:uid="{00000000-0005-0000-0000-0000DA4B0000}"/>
    <cellStyle name="Normal 3 11 17 13 3" xfId="19429" xr:uid="{00000000-0005-0000-0000-0000DB4B0000}"/>
    <cellStyle name="Normal 3 11 17 14" xfId="19430" xr:uid="{00000000-0005-0000-0000-0000DC4B0000}"/>
    <cellStyle name="Normal 3 11 17 14 2" xfId="19431" xr:uid="{00000000-0005-0000-0000-0000DD4B0000}"/>
    <cellStyle name="Normal 3 11 17 14 3" xfId="19432" xr:uid="{00000000-0005-0000-0000-0000DE4B0000}"/>
    <cellStyle name="Normal 3 11 17 15" xfId="19433" xr:uid="{00000000-0005-0000-0000-0000DF4B0000}"/>
    <cellStyle name="Normal 3 11 17 16" xfId="19434" xr:uid="{00000000-0005-0000-0000-0000E04B0000}"/>
    <cellStyle name="Normal 3 11 17 2" xfId="19435" xr:uid="{00000000-0005-0000-0000-0000E14B0000}"/>
    <cellStyle name="Normal 3 11 17 2 2" xfId="19436" xr:uid="{00000000-0005-0000-0000-0000E24B0000}"/>
    <cellStyle name="Normal 3 11 17 2 3" xfId="19437" xr:uid="{00000000-0005-0000-0000-0000E34B0000}"/>
    <cellStyle name="Normal 3 11 17 3" xfId="19438" xr:uid="{00000000-0005-0000-0000-0000E44B0000}"/>
    <cellStyle name="Normal 3 11 17 3 2" xfId="19439" xr:uid="{00000000-0005-0000-0000-0000E54B0000}"/>
    <cellStyle name="Normal 3 11 17 3 3" xfId="19440" xr:uid="{00000000-0005-0000-0000-0000E64B0000}"/>
    <cellStyle name="Normal 3 11 17 4" xfId="19441" xr:uid="{00000000-0005-0000-0000-0000E74B0000}"/>
    <cellStyle name="Normal 3 11 17 4 2" xfId="19442" xr:uid="{00000000-0005-0000-0000-0000E84B0000}"/>
    <cellStyle name="Normal 3 11 17 4 3" xfId="19443" xr:uid="{00000000-0005-0000-0000-0000E94B0000}"/>
    <cellStyle name="Normal 3 11 17 5" xfId="19444" xr:uid="{00000000-0005-0000-0000-0000EA4B0000}"/>
    <cellStyle name="Normal 3 11 17 5 2" xfId="19445" xr:uid="{00000000-0005-0000-0000-0000EB4B0000}"/>
    <cellStyle name="Normal 3 11 17 5 3" xfId="19446" xr:uid="{00000000-0005-0000-0000-0000EC4B0000}"/>
    <cellStyle name="Normal 3 11 17 6" xfId="19447" xr:uid="{00000000-0005-0000-0000-0000ED4B0000}"/>
    <cellStyle name="Normal 3 11 17 6 2" xfId="19448" xr:uid="{00000000-0005-0000-0000-0000EE4B0000}"/>
    <cellStyle name="Normal 3 11 17 6 3" xfId="19449" xr:uid="{00000000-0005-0000-0000-0000EF4B0000}"/>
    <cellStyle name="Normal 3 11 17 7" xfId="19450" xr:uid="{00000000-0005-0000-0000-0000F04B0000}"/>
    <cellStyle name="Normal 3 11 17 7 2" xfId="19451" xr:uid="{00000000-0005-0000-0000-0000F14B0000}"/>
    <cellStyle name="Normal 3 11 17 7 3" xfId="19452" xr:uid="{00000000-0005-0000-0000-0000F24B0000}"/>
    <cellStyle name="Normal 3 11 17 8" xfId="19453" xr:uid="{00000000-0005-0000-0000-0000F34B0000}"/>
    <cellStyle name="Normal 3 11 17 8 2" xfId="19454" xr:uid="{00000000-0005-0000-0000-0000F44B0000}"/>
    <cellStyle name="Normal 3 11 17 8 3" xfId="19455" xr:uid="{00000000-0005-0000-0000-0000F54B0000}"/>
    <cellStyle name="Normal 3 11 17 9" xfId="19456" xr:uid="{00000000-0005-0000-0000-0000F64B0000}"/>
    <cellStyle name="Normal 3 11 17 9 2" xfId="19457" xr:uid="{00000000-0005-0000-0000-0000F74B0000}"/>
    <cellStyle name="Normal 3 11 17 9 3" xfId="19458" xr:uid="{00000000-0005-0000-0000-0000F84B0000}"/>
    <cellStyle name="Normal 3 11 18" xfId="19459" xr:uid="{00000000-0005-0000-0000-0000F94B0000}"/>
    <cellStyle name="Normal 3 11 18 10" xfId="19460" xr:uid="{00000000-0005-0000-0000-0000FA4B0000}"/>
    <cellStyle name="Normal 3 11 18 10 2" xfId="19461" xr:uid="{00000000-0005-0000-0000-0000FB4B0000}"/>
    <cellStyle name="Normal 3 11 18 10 3" xfId="19462" xr:uid="{00000000-0005-0000-0000-0000FC4B0000}"/>
    <cellStyle name="Normal 3 11 18 11" xfId="19463" xr:uid="{00000000-0005-0000-0000-0000FD4B0000}"/>
    <cellStyle name="Normal 3 11 18 11 2" xfId="19464" xr:uid="{00000000-0005-0000-0000-0000FE4B0000}"/>
    <cellStyle name="Normal 3 11 18 11 3" xfId="19465" xr:uid="{00000000-0005-0000-0000-0000FF4B0000}"/>
    <cellStyle name="Normal 3 11 18 12" xfId="19466" xr:uid="{00000000-0005-0000-0000-0000004C0000}"/>
    <cellStyle name="Normal 3 11 18 12 2" xfId="19467" xr:uid="{00000000-0005-0000-0000-0000014C0000}"/>
    <cellStyle name="Normal 3 11 18 12 3" xfId="19468" xr:uid="{00000000-0005-0000-0000-0000024C0000}"/>
    <cellStyle name="Normal 3 11 18 13" xfId="19469" xr:uid="{00000000-0005-0000-0000-0000034C0000}"/>
    <cellStyle name="Normal 3 11 18 13 2" xfId="19470" xr:uid="{00000000-0005-0000-0000-0000044C0000}"/>
    <cellStyle name="Normal 3 11 18 13 3" xfId="19471" xr:uid="{00000000-0005-0000-0000-0000054C0000}"/>
    <cellStyle name="Normal 3 11 18 14" xfId="19472" xr:uid="{00000000-0005-0000-0000-0000064C0000}"/>
    <cellStyle name="Normal 3 11 18 14 2" xfId="19473" xr:uid="{00000000-0005-0000-0000-0000074C0000}"/>
    <cellStyle name="Normal 3 11 18 14 3" xfId="19474" xr:uid="{00000000-0005-0000-0000-0000084C0000}"/>
    <cellStyle name="Normal 3 11 18 15" xfId="19475" xr:uid="{00000000-0005-0000-0000-0000094C0000}"/>
    <cellStyle name="Normal 3 11 18 16" xfId="19476" xr:uid="{00000000-0005-0000-0000-00000A4C0000}"/>
    <cellStyle name="Normal 3 11 18 2" xfId="19477" xr:uid="{00000000-0005-0000-0000-00000B4C0000}"/>
    <cellStyle name="Normal 3 11 18 2 2" xfId="19478" xr:uid="{00000000-0005-0000-0000-00000C4C0000}"/>
    <cellStyle name="Normal 3 11 18 2 3" xfId="19479" xr:uid="{00000000-0005-0000-0000-00000D4C0000}"/>
    <cellStyle name="Normal 3 11 18 3" xfId="19480" xr:uid="{00000000-0005-0000-0000-00000E4C0000}"/>
    <cellStyle name="Normal 3 11 18 3 2" xfId="19481" xr:uid="{00000000-0005-0000-0000-00000F4C0000}"/>
    <cellStyle name="Normal 3 11 18 3 3" xfId="19482" xr:uid="{00000000-0005-0000-0000-0000104C0000}"/>
    <cellStyle name="Normal 3 11 18 4" xfId="19483" xr:uid="{00000000-0005-0000-0000-0000114C0000}"/>
    <cellStyle name="Normal 3 11 18 4 2" xfId="19484" xr:uid="{00000000-0005-0000-0000-0000124C0000}"/>
    <cellStyle name="Normal 3 11 18 4 3" xfId="19485" xr:uid="{00000000-0005-0000-0000-0000134C0000}"/>
    <cellStyle name="Normal 3 11 18 5" xfId="19486" xr:uid="{00000000-0005-0000-0000-0000144C0000}"/>
    <cellStyle name="Normal 3 11 18 5 2" xfId="19487" xr:uid="{00000000-0005-0000-0000-0000154C0000}"/>
    <cellStyle name="Normal 3 11 18 5 3" xfId="19488" xr:uid="{00000000-0005-0000-0000-0000164C0000}"/>
    <cellStyle name="Normal 3 11 18 6" xfId="19489" xr:uid="{00000000-0005-0000-0000-0000174C0000}"/>
    <cellStyle name="Normal 3 11 18 6 2" xfId="19490" xr:uid="{00000000-0005-0000-0000-0000184C0000}"/>
    <cellStyle name="Normal 3 11 18 6 3" xfId="19491" xr:uid="{00000000-0005-0000-0000-0000194C0000}"/>
    <cellStyle name="Normal 3 11 18 7" xfId="19492" xr:uid="{00000000-0005-0000-0000-00001A4C0000}"/>
    <cellStyle name="Normal 3 11 18 7 2" xfId="19493" xr:uid="{00000000-0005-0000-0000-00001B4C0000}"/>
    <cellStyle name="Normal 3 11 18 7 3" xfId="19494" xr:uid="{00000000-0005-0000-0000-00001C4C0000}"/>
    <cellStyle name="Normal 3 11 18 8" xfId="19495" xr:uid="{00000000-0005-0000-0000-00001D4C0000}"/>
    <cellStyle name="Normal 3 11 18 8 2" xfId="19496" xr:uid="{00000000-0005-0000-0000-00001E4C0000}"/>
    <cellStyle name="Normal 3 11 18 8 3" xfId="19497" xr:uid="{00000000-0005-0000-0000-00001F4C0000}"/>
    <cellStyle name="Normal 3 11 18 9" xfId="19498" xr:uid="{00000000-0005-0000-0000-0000204C0000}"/>
    <cellStyle name="Normal 3 11 18 9 2" xfId="19499" xr:uid="{00000000-0005-0000-0000-0000214C0000}"/>
    <cellStyle name="Normal 3 11 18 9 3" xfId="19500" xr:uid="{00000000-0005-0000-0000-0000224C0000}"/>
    <cellStyle name="Normal 3 11 19" xfId="19501" xr:uid="{00000000-0005-0000-0000-0000234C0000}"/>
    <cellStyle name="Normal 3 11 19 10" xfId="19502" xr:uid="{00000000-0005-0000-0000-0000244C0000}"/>
    <cellStyle name="Normal 3 11 19 10 2" xfId="19503" xr:uid="{00000000-0005-0000-0000-0000254C0000}"/>
    <cellStyle name="Normal 3 11 19 10 3" xfId="19504" xr:uid="{00000000-0005-0000-0000-0000264C0000}"/>
    <cellStyle name="Normal 3 11 19 11" xfId="19505" xr:uid="{00000000-0005-0000-0000-0000274C0000}"/>
    <cellStyle name="Normal 3 11 19 11 2" xfId="19506" xr:uid="{00000000-0005-0000-0000-0000284C0000}"/>
    <cellStyle name="Normal 3 11 19 11 3" xfId="19507" xr:uid="{00000000-0005-0000-0000-0000294C0000}"/>
    <cellStyle name="Normal 3 11 19 12" xfId="19508" xr:uid="{00000000-0005-0000-0000-00002A4C0000}"/>
    <cellStyle name="Normal 3 11 19 12 2" xfId="19509" xr:uid="{00000000-0005-0000-0000-00002B4C0000}"/>
    <cellStyle name="Normal 3 11 19 12 3" xfId="19510" xr:uid="{00000000-0005-0000-0000-00002C4C0000}"/>
    <cellStyle name="Normal 3 11 19 13" xfId="19511" xr:uid="{00000000-0005-0000-0000-00002D4C0000}"/>
    <cellStyle name="Normal 3 11 19 13 2" xfId="19512" xr:uid="{00000000-0005-0000-0000-00002E4C0000}"/>
    <cellStyle name="Normal 3 11 19 13 3" xfId="19513" xr:uid="{00000000-0005-0000-0000-00002F4C0000}"/>
    <cellStyle name="Normal 3 11 19 14" xfId="19514" xr:uid="{00000000-0005-0000-0000-0000304C0000}"/>
    <cellStyle name="Normal 3 11 19 14 2" xfId="19515" xr:uid="{00000000-0005-0000-0000-0000314C0000}"/>
    <cellStyle name="Normal 3 11 19 14 3" xfId="19516" xr:uid="{00000000-0005-0000-0000-0000324C0000}"/>
    <cellStyle name="Normal 3 11 19 15" xfId="19517" xr:uid="{00000000-0005-0000-0000-0000334C0000}"/>
    <cellStyle name="Normal 3 11 19 16" xfId="19518" xr:uid="{00000000-0005-0000-0000-0000344C0000}"/>
    <cellStyle name="Normal 3 11 19 2" xfId="19519" xr:uid="{00000000-0005-0000-0000-0000354C0000}"/>
    <cellStyle name="Normal 3 11 19 2 2" xfId="19520" xr:uid="{00000000-0005-0000-0000-0000364C0000}"/>
    <cellStyle name="Normal 3 11 19 2 3" xfId="19521" xr:uid="{00000000-0005-0000-0000-0000374C0000}"/>
    <cellStyle name="Normal 3 11 19 3" xfId="19522" xr:uid="{00000000-0005-0000-0000-0000384C0000}"/>
    <cellStyle name="Normal 3 11 19 3 2" xfId="19523" xr:uid="{00000000-0005-0000-0000-0000394C0000}"/>
    <cellStyle name="Normal 3 11 19 3 3" xfId="19524" xr:uid="{00000000-0005-0000-0000-00003A4C0000}"/>
    <cellStyle name="Normal 3 11 19 4" xfId="19525" xr:uid="{00000000-0005-0000-0000-00003B4C0000}"/>
    <cellStyle name="Normal 3 11 19 4 2" xfId="19526" xr:uid="{00000000-0005-0000-0000-00003C4C0000}"/>
    <cellStyle name="Normal 3 11 19 4 3" xfId="19527" xr:uid="{00000000-0005-0000-0000-00003D4C0000}"/>
    <cellStyle name="Normal 3 11 19 5" xfId="19528" xr:uid="{00000000-0005-0000-0000-00003E4C0000}"/>
    <cellStyle name="Normal 3 11 19 5 2" xfId="19529" xr:uid="{00000000-0005-0000-0000-00003F4C0000}"/>
    <cellStyle name="Normal 3 11 19 5 3" xfId="19530" xr:uid="{00000000-0005-0000-0000-0000404C0000}"/>
    <cellStyle name="Normal 3 11 19 6" xfId="19531" xr:uid="{00000000-0005-0000-0000-0000414C0000}"/>
    <cellStyle name="Normal 3 11 19 6 2" xfId="19532" xr:uid="{00000000-0005-0000-0000-0000424C0000}"/>
    <cellStyle name="Normal 3 11 19 6 3" xfId="19533" xr:uid="{00000000-0005-0000-0000-0000434C0000}"/>
    <cellStyle name="Normal 3 11 19 7" xfId="19534" xr:uid="{00000000-0005-0000-0000-0000444C0000}"/>
    <cellStyle name="Normal 3 11 19 7 2" xfId="19535" xr:uid="{00000000-0005-0000-0000-0000454C0000}"/>
    <cellStyle name="Normal 3 11 19 7 3" xfId="19536" xr:uid="{00000000-0005-0000-0000-0000464C0000}"/>
    <cellStyle name="Normal 3 11 19 8" xfId="19537" xr:uid="{00000000-0005-0000-0000-0000474C0000}"/>
    <cellStyle name="Normal 3 11 19 8 2" xfId="19538" xr:uid="{00000000-0005-0000-0000-0000484C0000}"/>
    <cellStyle name="Normal 3 11 19 8 3" xfId="19539" xr:uid="{00000000-0005-0000-0000-0000494C0000}"/>
    <cellStyle name="Normal 3 11 19 9" xfId="19540" xr:uid="{00000000-0005-0000-0000-00004A4C0000}"/>
    <cellStyle name="Normal 3 11 19 9 2" xfId="19541" xr:uid="{00000000-0005-0000-0000-00004B4C0000}"/>
    <cellStyle name="Normal 3 11 19 9 3" xfId="19542" xr:uid="{00000000-0005-0000-0000-00004C4C0000}"/>
    <cellStyle name="Normal 3 11 2" xfId="19543" xr:uid="{00000000-0005-0000-0000-00004D4C0000}"/>
    <cellStyle name="Normal 3 11 20" xfId="19544" xr:uid="{00000000-0005-0000-0000-00004E4C0000}"/>
    <cellStyle name="Normal 3 11 20 10" xfId="19545" xr:uid="{00000000-0005-0000-0000-00004F4C0000}"/>
    <cellStyle name="Normal 3 11 20 10 2" xfId="19546" xr:uid="{00000000-0005-0000-0000-0000504C0000}"/>
    <cellStyle name="Normal 3 11 20 10 3" xfId="19547" xr:uid="{00000000-0005-0000-0000-0000514C0000}"/>
    <cellStyle name="Normal 3 11 20 11" xfId="19548" xr:uid="{00000000-0005-0000-0000-0000524C0000}"/>
    <cellStyle name="Normal 3 11 20 11 2" xfId="19549" xr:uid="{00000000-0005-0000-0000-0000534C0000}"/>
    <cellStyle name="Normal 3 11 20 11 3" xfId="19550" xr:uid="{00000000-0005-0000-0000-0000544C0000}"/>
    <cellStyle name="Normal 3 11 20 12" xfId="19551" xr:uid="{00000000-0005-0000-0000-0000554C0000}"/>
    <cellStyle name="Normal 3 11 20 12 2" xfId="19552" xr:uid="{00000000-0005-0000-0000-0000564C0000}"/>
    <cellStyle name="Normal 3 11 20 12 3" xfId="19553" xr:uid="{00000000-0005-0000-0000-0000574C0000}"/>
    <cellStyle name="Normal 3 11 20 13" xfId="19554" xr:uid="{00000000-0005-0000-0000-0000584C0000}"/>
    <cellStyle name="Normal 3 11 20 13 2" xfId="19555" xr:uid="{00000000-0005-0000-0000-0000594C0000}"/>
    <cellStyle name="Normal 3 11 20 13 3" xfId="19556" xr:uid="{00000000-0005-0000-0000-00005A4C0000}"/>
    <cellStyle name="Normal 3 11 20 14" xfId="19557" xr:uid="{00000000-0005-0000-0000-00005B4C0000}"/>
    <cellStyle name="Normal 3 11 20 14 2" xfId="19558" xr:uid="{00000000-0005-0000-0000-00005C4C0000}"/>
    <cellStyle name="Normal 3 11 20 14 3" xfId="19559" xr:uid="{00000000-0005-0000-0000-00005D4C0000}"/>
    <cellStyle name="Normal 3 11 20 15" xfId="19560" xr:uid="{00000000-0005-0000-0000-00005E4C0000}"/>
    <cellStyle name="Normal 3 11 20 16" xfId="19561" xr:uid="{00000000-0005-0000-0000-00005F4C0000}"/>
    <cellStyle name="Normal 3 11 20 2" xfId="19562" xr:uid="{00000000-0005-0000-0000-0000604C0000}"/>
    <cellStyle name="Normal 3 11 20 2 2" xfId="19563" xr:uid="{00000000-0005-0000-0000-0000614C0000}"/>
    <cellStyle name="Normal 3 11 20 2 3" xfId="19564" xr:uid="{00000000-0005-0000-0000-0000624C0000}"/>
    <cellStyle name="Normal 3 11 20 3" xfId="19565" xr:uid="{00000000-0005-0000-0000-0000634C0000}"/>
    <cellStyle name="Normal 3 11 20 3 2" xfId="19566" xr:uid="{00000000-0005-0000-0000-0000644C0000}"/>
    <cellStyle name="Normal 3 11 20 3 3" xfId="19567" xr:uid="{00000000-0005-0000-0000-0000654C0000}"/>
    <cellStyle name="Normal 3 11 20 4" xfId="19568" xr:uid="{00000000-0005-0000-0000-0000664C0000}"/>
    <cellStyle name="Normal 3 11 20 4 2" xfId="19569" xr:uid="{00000000-0005-0000-0000-0000674C0000}"/>
    <cellStyle name="Normal 3 11 20 4 3" xfId="19570" xr:uid="{00000000-0005-0000-0000-0000684C0000}"/>
    <cellStyle name="Normal 3 11 20 5" xfId="19571" xr:uid="{00000000-0005-0000-0000-0000694C0000}"/>
    <cellStyle name="Normal 3 11 20 5 2" xfId="19572" xr:uid="{00000000-0005-0000-0000-00006A4C0000}"/>
    <cellStyle name="Normal 3 11 20 5 3" xfId="19573" xr:uid="{00000000-0005-0000-0000-00006B4C0000}"/>
    <cellStyle name="Normal 3 11 20 6" xfId="19574" xr:uid="{00000000-0005-0000-0000-00006C4C0000}"/>
    <cellStyle name="Normal 3 11 20 6 2" xfId="19575" xr:uid="{00000000-0005-0000-0000-00006D4C0000}"/>
    <cellStyle name="Normal 3 11 20 6 3" xfId="19576" xr:uid="{00000000-0005-0000-0000-00006E4C0000}"/>
    <cellStyle name="Normal 3 11 20 7" xfId="19577" xr:uid="{00000000-0005-0000-0000-00006F4C0000}"/>
    <cellStyle name="Normal 3 11 20 7 2" xfId="19578" xr:uid="{00000000-0005-0000-0000-0000704C0000}"/>
    <cellStyle name="Normal 3 11 20 7 3" xfId="19579" xr:uid="{00000000-0005-0000-0000-0000714C0000}"/>
    <cellStyle name="Normal 3 11 20 8" xfId="19580" xr:uid="{00000000-0005-0000-0000-0000724C0000}"/>
    <cellStyle name="Normal 3 11 20 8 2" xfId="19581" xr:uid="{00000000-0005-0000-0000-0000734C0000}"/>
    <cellStyle name="Normal 3 11 20 8 3" xfId="19582" xr:uid="{00000000-0005-0000-0000-0000744C0000}"/>
    <cellStyle name="Normal 3 11 20 9" xfId="19583" xr:uid="{00000000-0005-0000-0000-0000754C0000}"/>
    <cellStyle name="Normal 3 11 20 9 2" xfId="19584" xr:uid="{00000000-0005-0000-0000-0000764C0000}"/>
    <cellStyle name="Normal 3 11 20 9 3" xfId="19585" xr:uid="{00000000-0005-0000-0000-0000774C0000}"/>
    <cellStyle name="Normal 3 11 21" xfId="19586" xr:uid="{00000000-0005-0000-0000-0000784C0000}"/>
    <cellStyle name="Normal 3 11 21 10" xfId="19587" xr:uid="{00000000-0005-0000-0000-0000794C0000}"/>
    <cellStyle name="Normal 3 11 21 10 2" xfId="19588" xr:uid="{00000000-0005-0000-0000-00007A4C0000}"/>
    <cellStyle name="Normal 3 11 21 10 3" xfId="19589" xr:uid="{00000000-0005-0000-0000-00007B4C0000}"/>
    <cellStyle name="Normal 3 11 21 11" xfId="19590" xr:uid="{00000000-0005-0000-0000-00007C4C0000}"/>
    <cellStyle name="Normal 3 11 21 11 2" xfId="19591" xr:uid="{00000000-0005-0000-0000-00007D4C0000}"/>
    <cellStyle name="Normal 3 11 21 11 3" xfId="19592" xr:uid="{00000000-0005-0000-0000-00007E4C0000}"/>
    <cellStyle name="Normal 3 11 21 12" xfId="19593" xr:uid="{00000000-0005-0000-0000-00007F4C0000}"/>
    <cellStyle name="Normal 3 11 21 12 2" xfId="19594" xr:uid="{00000000-0005-0000-0000-0000804C0000}"/>
    <cellStyle name="Normal 3 11 21 12 3" xfId="19595" xr:uid="{00000000-0005-0000-0000-0000814C0000}"/>
    <cellStyle name="Normal 3 11 21 13" xfId="19596" xr:uid="{00000000-0005-0000-0000-0000824C0000}"/>
    <cellStyle name="Normal 3 11 21 13 2" xfId="19597" xr:uid="{00000000-0005-0000-0000-0000834C0000}"/>
    <cellStyle name="Normal 3 11 21 13 3" xfId="19598" xr:uid="{00000000-0005-0000-0000-0000844C0000}"/>
    <cellStyle name="Normal 3 11 21 14" xfId="19599" xr:uid="{00000000-0005-0000-0000-0000854C0000}"/>
    <cellStyle name="Normal 3 11 21 14 2" xfId="19600" xr:uid="{00000000-0005-0000-0000-0000864C0000}"/>
    <cellStyle name="Normal 3 11 21 14 3" xfId="19601" xr:uid="{00000000-0005-0000-0000-0000874C0000}"/>
    <cellStyle name="Normal 3 11 21 15" xfId="19602" xr:uid="{00000000-0005-0000-0000-0000884C0000}"/>
    <cellStyle name="Normal 3 11 21 16" xfId="19603" xr:uid="{00000000-0005-0000-0000-0000894C0000}"/>
    <cellStyle name="Normal 3 11 21 2" xfId="19604" xr:uid="{00000000-0005-0000-0000-00008A4C0000}"/>
    <cellStyle name="Normal 3 11 21 2 2" xfId="19605" xr:uid="{00000000-0005-0000-0000-00008B4C0000}"/>
    <cellStyle name="Normal 3 11 21 2 3" xfId="19606" xr:uid="{00000000-0005-0000-0000-00008C4C0000}"/>
    <cellStyle name="Normal 3 11 21 3" xfId="19607" xr:uid="{00000000-0005-0000-0000-00008D4C0000}"/>
    <cellStyle name="Normal 3 11 21 3 2" xfId="19608" xr:uid="{00000000-0005-0000-0000-00008E4C0000}"/>
    <cellStyle name="Normal 3 11 21 3 3" xfId="19609" xr:uid="{00000000-0005-0000-0000-00008F4C0000}"/>
    <cellStyle name="Normal 3 11 21 4" xfId="19610" xr:uid="{00000000-0005-0000-0000-0000904C0000}"/>
    <cellStyle name="Normal 3 11 21 4 2" xfId="19611" xr:uid="{00000000-0005-0000-0000-0000914C0000}"/>
    <cellStyle name="Normal 3 11 21 4 3" xfId="19612" xr:uid="{00000000-0005-0000-0000-0000924C0000}"/>
    <cellStyle name="Normal 3 11 21 5" xfId="19613" xr:uid="{00000000-0005-0000-0000-0000934C0000}"/>
    <cellStyle name="Normal 3 11 21 5 2" xfId="19614" xr:uid="{00000000-0005-0000-0000-0000944C0000}"/>
    <cellStyle name="Normal 3 11 21 5 3" xfId="19615" xr:uid="{00000000-0005-0000-0000-0000954C0000}"/>
    <cellStyle name="Normal 3 11 21 6" xfId="19616" xr:uid="{00000000-0005-0000-0000-0000964C0000}"/>
    <cellStyle name="Normal 3 11 21 6 2" xfId="19617" xr:uid="{00000000-0005-0000-0000-0000974C0000}"/>
    <cellStyle name="Normal 3 11 21 6 3" xfId="19618" xr:uid="{00000000-0005-0000-0000-0000984C0000}"/>
    <cellStyle name="Normal 3 11 21 7" xfId="19619" xr:uid="{00000000-0005-0000-0000-0000994C0000}"/>
    <cellStyle name="Normal 3 11 21 7 2" xfId="19620" xr:uid="{00000000-0005-0000-0000-00009A4C0000}"/>
    <cellStyle name="Normal 3 11 21 7 3" xfId="19621" xr:uid="{00000000-0005-0000-0000-00009B4C0000}"/>
    <cellStyle name="Normal 3 11 21 8" xfId="19622" xr:uid="{00000000-0005-0000-0000-00009C4C0000}"/>
    <cellStyle name="Normal 3 11 21 8 2" xfId="19623" xr:uid="{00000000-0005-0000-0000-00009D4C0000}"/>
    <cellStyle name="Normal 3 11 21 8 3" xfId="19624" xr:uid="{00000000-0005-0000-0000-00009E4C0000}"/>
    <cellStyle name="Normal 3 11 21 9" xfId="19625" xr:uid="{00000000-0005-0000-0000-00009F4C0000}"/>
    <cellStyle name="Normal 3 11 21 9 2" xfId="19626" xr:uid="{00000000-0005-0000-0000-0000A04C0000}"/>
    <cellStyle name="Normal 3 11 21 9 3" xfId="19627" xr:uid="{00000000-0005-0000-0000-0000A14C0000}"/>
    <cellStyle name="Normal 3 11 22" xfId="19628" xr:uid="{00000000-0005-0000-0000-0000A24C0000}"/>
    <cellStyle name="Normal 3 11 22 10" xfId="19629" xr:uid="{00000000-0005-0000-0000-0000A34C0000}"/>
    <cellStyle name="Normal 3 11 22 10 2" xfId="19630" xr:uid="{00000000-0005-0000-0000-0000A44C0000}"/>
    <cellStyle name="Normal 3 11 22 10 3" xfId="19631" xr:uid="{00000000-0005-0000-0000-0000A54C0000}"/>
    <cellStyle name="Normal 3 11 22 11" xfId="19632" xr:uid="{00000000-0005-0000-0000-0000A64C0000}"/>
    <cellStyle name="Normal 3 11 22 11 2" xfId="19633" xr:uid="{00000000-0005-0000-0000-0000A74C0000}"/>
    <cellStyle name="Normal 3 11 22 11 3" xfId="19634" xr:uid="{00000000-0005-0000-0000-0000A84C0000}"/>
    <cellStyle name="Normal 3 11 22 12" xfId="19635" xr:uid="{00000000-0005-0000-0000-0000A94C0000}"/>
    <cellStyle name="Normal 3 11 22 12 2" xfId="19636" xr:uid="{00000000-0005-0000-0000-0000AA4C0000}"/>
    <cellStyle name="Normal 3 11 22 12 3" xfId="19637" xr:uid="{00000000-0005-0000-0000-0000AB4C0000}"/>
    <cellStyle name="Normal 3 11 22 13" xfId="19638" xr:uid="{00000000-0005-0000-0000-0000AC4C0000}"/>
    <cellStyle name="Normal 3 11 22 13 2" xfId="19639" xr:uid="{00000000-0005-0000-0000-0000AD4C0000}"/>
    <cellStyle name="Normal 3 11 22 13 3" xfId="19640" xr:uid="{00000000-0005-0000-0000-0000AE4C0000}"/>
    <cellStyle name="Normal 3 11 22 14" xfId="19641" xr:uid="{00000000-0005-0000-0000-0000AF4C0000}"/>
    <cellStyle name="Normal 3 11 22 14 2" xfId="19642" xr:uid="{00000000-0005-0000-0000-0000B04C0000}"/>
    <cellStyle name="Normal 3 11 22 14 3" xfId="19643" xr:uid="{00000000-0005-0000-0000-0000B14C0000}"/>
    <cellStyle name="Normal 3 11 22 15" xfId="19644" xr:uid="{00000000-0005-0000-0000-0000B24C0000}"/>
    <cellStyle name="Normal 3 11 22 16" xfId="19645" xr:uid="{00000000-0005-0000-0000-0000B34C0000}"/>
    <cellStyle name="Normal 3 11 22 2" xfId="19646" xr:uid="{00000000-0005-0000-0000-0000B44C0000}"/>
    <cellStyle name="Normal 3 11 22 2 2" xfId="19647" xr:uid="{00000000-0005-0000-0000-0000B54C0000}"/>
    <cellStyle name="Normal 3 11 22 2 3" xfId="19648" xr:uid="{00000000-0005-0000-0000-0000B64C0000}"/>
    <cellStyle name="Normal 3 11 22 3" xfId="19649" xr:uid="{00000000-0005-0000-0000-0000B74C0000}"/>
    <cellStyle name="Normal 3 11 22 3 2" xfId="19650" xr:uid="{00000000-0005-0000-0000-0000B84C0000}"/>
    <cellStyle name="Normal 3 11 22 3 3" xfId="19651" xr:uid="{00000000-0005-0000-0000-0000B94C0000}"/>
    <cellStyle name="Normal 3 11 22 4" xfId="19652" xr:uid="{00000000-0005-0000-0000-0000BA4C0000}"/>
    <cellStyle name="Normal 3 11 22 4 2" xfId="19653" xr:uid="{00000000-0005-0000-0000-0000BB4C0000}"/>
    <cellStyle name="Normal 3 11 22 4 3" xfId="19654" xr:uid="{00000000-0005-0000-0000-0000BC4C0000}"/>
    <cellStyle name="Normal 3 11 22 5" xfId="19655" xr:uid="{00000000-0005-0000-0000-0000BD4C0000}"/>
    <cellStyle name="Normal 3 11 22 5 2" xfId="19656" xr:uid="{00000000-0005-0000-0000-0000BE4C0000}"/>
    <cellStyle name="Normal 3 11 22 5 3" xfId="19657" xr:uid="{00000000-0005-0000-0000-0000BF4C0000}"/>
    <cellStyle name="Normal 3 11 22 6" xfId="19658" xr:uid="{00000000-0005-0000-0000-0000C04C0000}"/>
    <cellStyle name="Normal 3 11 22 6 2" xfId="19659" xr:uid="{00000000-0005-0000-0000-0000C14C0000}"/>
    <cellStyle name="Normal 3 11 22 6 3" xfId="19660" xr:uid="{00000000-0005-0000-0000-0000C24C0000}"/>
    <cellStyle name="Normal 3 11 22 7" xfId="19661" xr:uid="{00000000-0005-0000-0000-0000C34C0000}"/>
    <cellStyle name="Normal 3 11 22 7 2" xfId="19662" xr:uid="{00000000-0005-0000-0000-0000C44C0000}"/>
    <cellStyle name="Normal 3 11 22 7 3" xfId="19663" xr:uid="{00000000-0005-0000-0000-0000C54C0000}"/>
    <cellStyle name="Normal 3 11 22 8" xfId="19664" xr:uid="{00000000-0005-0000-0000-0000C64C0000}"/>
    <cellStyle name="Normal 3 11 22 8 2" xfId="19665" xr:uid="{00000000-0005-0000-0000-0000C74C0000}"/>
    <cellStyle name="Normal 3 11 22 8 3" xfId="19666" xr:uid="{00000000-0005-0000-0000-0000C84C0000}"/>
    <cellStyle name="Normal 3 11 22 9" xfId="19667" xr:uid="{00000000-0005-0000-0000-0000C94C0000}"/>
    <cellStyle name="Normal 3 11 22 9 2" xfId="19668" xr:uid="{00000000-0005-0000-0000-0000CA4C0000}"/>
    <cellStyle name="Normal 3 11 22 9 3" xfId="19669" xr:uid="{00000000-0005-0000-0000-0000CB4C0000}"/>
    <cellStyle name="Normal 3 11 23" xfId="19670" xr:uid="{00000000-0005-0000-0000-0000CC4C0000}"/>
    <cellStyle name="Normal 3 11 24" xfId="19671" xr:uid="{00000000-0005-0000-0000-0000CD4C0000}"/>
    <cellStyle name="Normal 3 11 25" xfId="19672" xr:uid="{00000000-0005-0000-0000-0000CE4C0000}"/>
    <cellStyle name="Normal 3 11 25 10" xfId="19673" xr:uid="{00000000-0005-0000-0000-0000CF4C0000}"/>
    <cellStyle name="Normal 3 11 25 10 2" xfId="19674" xr:uid="{00000000-0005-0000-0000-0000D04C0000}"/>
    <cellStyle name="Normal 3 11 25 10 3" xfId="19675" xr:uid="{00000000-0005-0000-0000-0000D14C0000}"/>
    <cellStyle name="Normal 3 11 25 11" xfId="19676" xr:uid="{00000000-0005-0000-0000-0000D24C0000}"/>
    <cellStyle name="Normal 3 11 25 11 2" xfId="19677" xr:uid="{00000000-0005-0000-0000-0000D34C0000}"/>
    <cellStyle name="Normal 3 11 25 11 3" xfId="19678" xr:uid="{00000000-0005-0000-0000-0000D44C0000}"/>
    <cellStyle name="Normal 3 11 25 12" xfId="19679" xr:uid="{00000000-0005-0000-0000-0000D54C0000}"/>
    <cellStyle name="Normal 3 11 25 12 2" xfId="19680" xr:uid="{00000000-0005-0000-0000-0000D64C0000}"/>
    <cellStyle name="Normal 3 11 25 12 3" xfId="19681" xr:uid="{00000000-0005-0000-0000-0000D74C0000}"/>
    <cellStyle name="Normal 3 11 25 13" xfId="19682" xr:uid="{00000000-0005-0000-0000-0000D84C0000}"/>
    <cellStyle name="Normal 3 11 25 13 2" xfId="19683" xr:uid="{00000000-0005-0000-0000-0000D94C0000}"/>
    <cellStyle name="Normal 3 11 25 13 3" xfId="19684" xr:uid="{00000000-0005-0000-0000-0000DA4C0000}"/>
    <cellStyle name="Normal 3 11 25 14" xfId="19685" xr:uid="{00000000-0005-0000-0000-0000DB4C0000}"/>
    <cellStyle name="Normal 3 11 25 14 2" xfId="19686" xr:uid="{00000000-0005-0000-0000-0000DC4C0000}"/>
    <cellStyle name="Normal 3 11 25 14 3" xfId="19687" xr:uid="{00000000-0005-0000-0000-0000DD4C0000}"/>
    <cellStyle name="Normal 3 11 25 15" xfId="19688" xr:uid="{00000000-0005-0000-0000-0000DE4C0000}"/>
    <cellStyle name="Normal 3 11 25 16" xfId="19689" xr:uid="{00000000-0005-0000-0000-0000DF4C0000}"/>
    <cellStyle name="Normal 3 11 25 2" xfId="19690" xr:uid="{00000000-0005-0000-0000-0000E04C0000}"/>
    <cellStyle name="Normal 3 11 25 2 2" xfId="19691" xr:uid="{00000000-0005-0000-0000-0000E14C0000}"/>
    <cellStyle name="Normal 3 11 25 2 3" xfId="19692" xr:uid="{00000000-0005-0000-0000-0000E24C0000}"/>
    <cellStyle name="Normal 3 11 25 3" xfId="19693" xr:uid="{00000000-0005-0000-0000-0000E34C0000}"/>
    <cellStyle name="Normal 3 11 25 3 2" xfId="19694" xr:uid="{00000000-0005-0000-0000-0000E44C0000}"/>
    <cellStyle name="Normal 3 11 25 3 3" xfId="19695" xr:uid="{00000000-0005-0000-0000-0000E54C0000}"/>
    <cellStyle name="Normal 3 11 25 4" xfId="19696" xr:uid="{00000000-0005-0000-0000-0000E64C0000}"/>
    <cellStyle name="Normal 3 11 25 4 2" xfId="19697" xr:uid="{00000000-0005-0000-0000-0000E74C0000}"/>
    <cellStyle name="Normal 3 11 25 4 3" xfId="19698" xr:uid="{00000000-0005-0000-0000-0000E84C0000}"/>
    <cellStyle name="Normal 3 11 25 5" xfId="19699" xr:uid="{00000000-0005-0000-0000-0000E94C0000}"/>
    <cellStyle name="Normal 3 11 25 5 2" xfId="19700" xr:uid="{00000000-0005-0000-0000-0000EA4C0000}"/>
    <cellStyle name="Normal 3 11 25 5 3" xfId="19701" xr:uid="{00000000-0005-0000-0000-0000EB4C0000}"/>
    <cellStyle name="Normal 3 11 25 6" xfId="19702" xr:uid="{00000000-0005-0000-0000-0000EC4C0000}"/>
    <cellStyle name="Normal 3 11 25 6 2" xfId="19703" xr:uid="{00000000-0005-0000-0000-0000ED4C0000}"/>
    <cellStyle name="Normal 3 11 25 6 3" xfId="19704" xr:uid="{00000000-0005-0000-0000-0000EE4C0000}"/>
    <cellStyle name="Normal 3 11 25 7" xfId="19705" xr:uid="{00000000-0005-0000-0000-0000EF4C0000}"/>
    <cellStyle name="Normal 3 11 25 7 2" xfId="19706" xr:uid="{00000000-0005-0000-0000-0000F04C0000}"/>
    <cellStyle name="Normal 3 11 25 7 3" xfId="19707" xr:uid="{00000000-0005-0000-0000-0000F14C0000}"/>
    <cellStyle name="Normal 3 11 25 8" xfId="19708" xr:uid="{00000000-0005-0000-0000-0000F24C0000}"/>
    <cellStyle name="Normal 3 11 25 8 2" xfId="19709" xr:uid="{00000000-0005-0000-0000-0000F34C0000}"/>
    <cellStyle name="Normal 3 11 25 8 3" xfId="19710" xr:uid="{00000000-0005-0000-0000-0000F44C0000}"/>
    <cellStyle name="Normal 3 11 25 9" xfId="19711" xr:uid="{00000000-0005-0000-0000-0000F54C0000}"/>
    <cellStyle name="Normal 3 11 25 9 2" xfId="19712" xr:uid="{00000000-0005-0000-0000-0000F64C0000}"/>
    <cellStyle name="Normal 3 11 25 9 3" xfId="19713" xr:uid="{00000000-0005-0000-0000-0000F74C0000}"/>
    <cellStyle name="Normal 3 11 26" xfId="19714" xr:uid="{00000000-0005-0000-0000-0000F84C0000}"/>
    <cellStyle name="Normal 3 11 26 10" xfId="19715" xr:uid="{00000000-0005-0000-0000-0000F94C0000}"/>
    <cellStyle name="Normal 3 11 26 10 2" xfId="19716" xr:uid="{00000000-0005-0000-0000-0000FA4C0000}"/>
    <cellStyle name="Normal 3 11 26 10 3" xfId="19717" xr:uid="{00000000-0005-0000-0000-0000FB4C0000}"/>
    <cellStyle name="Normal 3 11 26 11" xfId="19718" xr:uid="{00000000-0005-0000-0000-0000FC4C0000}"/>
    <cellStyle name="Normal 3 11 26 11 2" xfId="19719" xr:uid="{00000000-0005-0000-0000-0000FD4C0000}"/>
    <cellStyle name="Normal 3 11 26 11 3" xfId="19720" xr:uid="{00000000-0005-0000-0000-0000FE4C0000}"/>
    <cellStyle name="Normal 3 11 26 12" xfId="19721" xr:uid="{00000000-0005-0000-0000-0000FF4C0000}"/>
    <cellStyle name="Normal 3 11 26 12 2" xfId="19722" xr:uid="{00000000-0005-0000-0000-0000004D0000}"/>
    <cellStyle name="Normal 3 11 26 12 3" xfId="19723" xr:uid="{00000000-0005-0000-0000-0000014D0000}"/>
    <cellStyle name="Normal 3 11 26 13" xfId="19724" xr:uid="{00000000-0005-0000-0000-0000024D0000}"/>
    <cellStyle name="Normal 3 11 26 13 2" xfId="19725" xr:uid="{00000000-0005-0000-0000-0000034D0000}"/>
    <cellStyle name="Normal 3 11 26 13 3" xfId="19726" xr:uid="{00000000-0005-0000-0000-0000044D0000}"/>
    <cellStyle name="Normal 3 11 26 14" xfId="19727" xr:uid="{00000000-0005-0000-0000-0000054D0000}"/>
    <cellStyle name="Normal 3 11 26 14 2" xfId="19728" xr:uid="{00000000-0005-0000-0000-0000064D0000}"/>
    <cellStyle name="Normal 3 11 26 14 3" xfId="19729" xr:uid="{00000000-0005-0000-0000-0000074D0000}"/>
    <cellStyle name="Normal 3 11 26 15" xfId="19730" xr:uid="{00000000-0005-0000-0000-0000084D0000}"/>
    <cellStyle name="Normal 3 11 26 16" xfId="19731" xr:uid="{00000000-0005-0000-0000-0000094D0000}"/>
    <cellStyle name="Normal 3 11 26 2" xfId="19732" xr:uid="{00000000-0005-0000-0000-00000A4D0000}"/>
    <cellStyle name="Normal 3 11 26 2 2" xfId="19733" xr:uid="{00000000-0005-0000-0000-00000B4D0000}"/>
    <cellStyle name="Normal 3 11 26 2 3" xfId="19734" xr:uid="{00000000-0005-0000-0000-00000C4D0000}"/>
    <cellStyle name="Normal 3 11 26 3" xfId="19735" xr:uid="{00000000-0005-0000-0000-00000D4D0000}"/>
    <cellStyle name="Normal 3 11 26 3 2" xfId="19736" xr:uid="{00000000-0005-0000-0000-00000E4D0000}"/>
    <cellStyle name="Normal 3 11 26 3 3" xfId="19737" xr:uid="{00000000-0005-0000-0000-00000F4D0000}"/>
    <cellStyle name="Normal 3 11 26 4" xfId="19738" xr:uid="{00000000-0005-0000-0000-0000104D0000}"/>
    <cellStyle name="Normal 3 11 26 4 2" xfId="19739" xr:uid="{00000000-0005-0000-0000-0000114D0000}"/>
    <cellStyle name="Normal 3 11 26 4 3" xfId="19740" xr:uid="{00000000-0005-0000-0000-0000124D0000}"/>
    <cellStyle name="Normal 3 11 26 5" xfId="19741" xr:uid="{00000000-0005-0000-0000-0000134D0000}"/>
    <cellStyle name="Normal 3 11 26 5 2" xfId="19742" xr:uid="{00000000-0005-0000-0000-0000144D0000}"/>
    <cellStyle name="Normal 3 11 26 5 3" xfId="19743" xr:uid="{00000000-0005-0000-0000-0000154D0000}"/>
    <cellStyle name="Normal 3 11 26 6" xfId="19744" xr:uid="{00000000-0005-0000-0000-0000164D0000}"/>
    <cellStyle name="Normal 3 11 26 6 2" xfId="19745" xr:uid="{00000000-0005-0000-0000-0000174D0000}"/>
    <cellStyle name="Normal 3 11 26 6 3" xfId="19746" xr:uid="{00000000-0005-0000-0000-0000184D0000}"/>
    <cellStyle name="Normal 3 11 26 7" xfId="19747" xr:uid="{00000000-0005-0000-0000-0000194D0000}"/>
    <cellStyle name="Normal 3 11 26 7 2" xfId="19748" xr:uid="{00000000-0005-0000-0000-00001A4D0000}"/>
    <cellStyle name="Normal 3 11 26 7 3" xfId="19749" xr:uid="{00000000-0005-0000-0000-00001B4D0000}"/>
    <cellStyle name="Normal 3 11 26 8" xfId="19750" xr:uid="{00000000-0005-0000-0000-00001C4D0000}"/>
    <cellStyle name="Normal 3 11 26 8 2" xfId="19751" xr:uid="{00000000-0005-0000-0000-00001D4D0000}"/>
    <cellStyle name="Normal 3 11 26 8 3" xfId="19752" xr:uid="{00000000-0005-0000-0000-00001E4D0000}"/>
    <cellStyle name="Normal 3 11 26 9" xfId="19753" xr:uid="{00000000-0005-0000-0000-00001F4D0000}"/>
    <cellStyle name="Normal 3 11 26 9 2" xfId="19754" xr:uid="{00000000-0005-0000-0000-0000204D0000}"/>
    <cellStyle name="Normal 3 11 26 9 3" xfId="19755" xr:uid="{00000000-0005-0000-0000-0000214D0000}"/>
    <cellStyle name="Normal 3 11 3" xfId="19756" xr:uid="{00000000-0005-0000-0000-0000224D0000}"/>
    <cellStyle name="Normal 3 11 4" xfId="19757" xr:uid="{00000000-0005-0000-0000-0000234D0000}"/>
    <cellStyle name="Normal 3 11 5" xfId="19758" xr:uid="{00000000-0005-0000-0000-0000244D0000}"/>
    <cellStyle name="Normal 3 11 6" xfId="19759" xr:uid="{00000000-0005-0000-0000-0000254D0000}"/>
    <cellStyle name="Normal 3 11 7" xfId="19760" xr:uid="{00000000-0005-0000-0000-0000264D0000}"/>
    <cellStyle name="Normal 3 11 8" xfId="19761" xr:uid="{00000000-0005-0000-0000-0000274D0000}"/>
    <cellStyle name="Normal 3 11 9" xfId="19762" xr:uid="{00000000-0005-0000-0000-0000284D0000}"/>
    <cellStyle name="Normal 3 11_End-use Summary" xfId="19763" xr:uid="{00000000-0005-0000-0000-0000294D0000}"/>
    <cellStyle name="Normal 3 12" xfId="19764" xr:uid="{00000000-0005-0000-0000-00002A4D0000}"/>
    <cellStyle name="Normal 3 12 10" xfId="19765" xr:uid="{00000000-0005-0000-0000-00002B4D0000}"/>
    <cellStyle name="Normal 3 12 10 10" xfId="19766" xr:uid="{00000000-0005-0000-0000-00002C4D0000}"/>
    <cellStyle name="Normal 3 12 10 10 2" xfId="19767" xr:uid="{00000000-0005-0000-0000-00002D4D0000}"/>
    <cellStyle name="Normal 3 12 10 10 3" xfId="19768" xr:uid="{00000000-0005-0000-0000-00002E4D0000}"/>
    <cellStyle name="Normal 3 12 10 11" xfId="19769" xr:uid="{00000000-0005-0000-0000-00002F4D0000}"/>
    <cellStyle name="Normal 3 12 10 11 2" xfId="19770" xr:uid="{00000000-0005-0000-0000-0000304D0000}"/>
    <cellStyle name="Normal 3 12 10 11 3" xfId="19771" xr:uid="{00000000-0005-0000-0000-0000314D0000}"/>
    <cellStyle name="Normal 3 12 10 12" xfId="19772" xr:uid="{00000000-0005-0000-0000-0000324D0000}"/>
    <cellStyle name="Normal 3 12 10 12 2" xfId="19773" xr:uid="{00000000-0005-0000-0000-0000334D0000}"/>
    <cellStyle name="Normal 3 12 10 12 3" xfId="19774" xr:uid="{00000000-0005-0000-0000-0000344D0000}"/>
    <cellStyle name="Normal 3 12 10 13" xfId="19775" xr:uid="{00000000-0005-0000-0000-0000354D0000}"/>
    <cellStyle name="Normal 3 12 10 13 2" xfId="19776" xr:uid="{00000000-0005-0000-0000-0000364D0000}"/>
    <cellStyle name="Normal 3 12 10 13 3" xfId="19777" xr:uid="{00000000-0005-0000-0000-0000374D0000}"/>
    <cellStyle name="Normal 3 12 10 14" xfId="19778" xr:uid="{00000000-0005-0000-0000-0000384D0000}"/>
    <cellStyle name="Normal 3 12 10 14 2" xfId="19779" xr:uid="{00000000-0005-0000-0000-0000394D0000}"/>
    <cellStyle name="Normal 3 12 10 14 3" xfId="19780" xr:uid="{00000000-0005-0000-0000-00003A4D0000}"/>
    <cellStyle name="Normal 3 12 10 15" xfId="19781" xr:uid="{00000000-0005-0000-0000-00003B4D0000}"/>
    <cellStyle name="Normal 3 12 10 16" xfId="19782" xr:uid="{00000000-0005-0000-0000-00003C4D0000}"/>
    <cellStyle name="Normal 3 12 10 2" xfId="19783" xr:uid="{00000000-0005-0000-0000-00003D4D0000}"/>
    <cellStyle name="Normal 3 12 10 2 2" xfId="19784" xr:uid="{00000000-0005-0000-0000-00003E4D0000}"/>
    <cellStyle name="Normal 3 12 10 2 3" xfId="19785" xr:uid="{00000000-0005-0000-0000-00003F4D0000}"/>
    <cellStyle name="Normal 3 12 10 3" xfId="19786" xr:uid="{00000000-0005-0000-0000-0000404D0000}"/>
    <cellStyle name="Normal 3 12 10 3 2" xfId="19787" xr:uid="{00000000-0005-0000-0000-0000414D0000}"/>
    <cellStyle name="Normal 3 12 10 3 3" xfId="19788" xr:uid="{00000000-0005-0000-0000-0000424D0000}"/>
    <cellStyle name="Normal 3 12 10 4" xfId="19789" xr:uid="{00000000-0005-0000-0000-0000434D0000}"/>
    <cellStyle name="Normal 3 12 10 4 2" xfId="19790" xr:uid="{00000000-0005-0000-0000-0000444D0000}"/>
    <cellStyle name="Normal 3 12 10 4 3" xfId="19791" xr:uid="{00000000-0005-0000-0000-0000454D0000}"/>
    <cellStyle name="Normal 3 12 10 5" xfId="19792" xr:uid="{00000000-0005-0000-0000-0000464D0000}"/>
    <cellStyle name="Normal 3 12 10 5 2" xfId="19793" xr:uid="{00000000-0005-0000-0000-0000474D0000}"/>
    <cellStyle name="Normal 3 12 10 5 3" xfId="19794" xr:uid="{00000000-0005-0000-0000-0000484D0000}"/>
    <cellStyle name="Normal 3 12 10 6" xfId="19795" xr:uid="{00000000-0005-0000-0000-0000494D0000}"/>
    <cellStyle name="Normal 3 12 10 6 2" xfId="19796" xr:uid="{00000000-0005-0000-0000-00004A4D0000}"/>
    <cellStyle name="Normal 3 12 10 6 3" xfId="19797" xr:uid="{00000000-0005-0000-0000-00004B4D0000}"/>
    <cellStyle name="Normal 3 12 10 7" xfId="19798" xr:uid="{00000000-0005-0000-0000-00004C4D0000}"/>
    <cellStyle name="Normal 3 12 10 7 2" xfId="19799" xr:uid="{00000000-0005-0000-0000-00004D4D0000}"/>
    <cellStyle name="Normal 3 12 10 7 3" xfId="19800" xr:uid="{00000000-0005-0000-0000-00004E4D0000}"/>
    <cellStyle name="Normal 3 12 10 8" xfId="19801" xr:uid="{00000000-0005-0000-0000-00004F4D0000}"/>
    <cellStyle name="Normal 3 12 10 8 2" xfId="19802" xr:uid="{00000000-0005-0000-0000-0000504D0000}"/>
    <cellStyle name="Normal 3 12 10 8 3" xfId="19803" xr:uid="{00000000-0005-0000-0000-0000514D0000}"/>
    <cellStyle name="Normal 3 12 10 9" xfId="19804" xr:uid="{00000000-0005-0000-0000-0000524D0000}"/>
    <cellStyle name="Normal 3 12 10 9 2" xfId="19805" xr:uid="{00000000-0005-0000-0000-0000534D0000}"/>
    <cellStyle name="Normal 3 12 10 9 3" xfId="19806" xr:uid="{00000000-0005-0000-0000-0000544D0000}"/>
    <cellStyle name="Normal 3 12 11" xfId="19807" xr:uid="{00000000-0005-0000-0000-0000554D0000}"/>
    <cellStyle name="Normal 3 12 11 10" xfId="19808" xr:uid="{00000000-0005-0000-0000-0000564D0000}"/>
    <cellStyle name="Normal 3 12 11 10 2" xfId="19809" xr:uid="{00000000-0005-0000-0000-0000574D0000}"/>
    <cellStyle name="Normal 3 12 11 10 3" xfId="19810" xr:uid="{00000000-0005-0000-0000-0000584D0000}"/>
    <cellStyle name="Normal 3 12 11 11" xfId="19811" xr:uid="{00000000-0005-0000-0000-0000594D0000}"/>
    <cellStyle name="Normal 3 12 11 11 2" xfId="19812" xr:uid="{00000000-0005-0000-0000-00005A4D0000}"/>
    <cellStyle name="Normal 3 12 11 11 3" xfId="19813" xr:uid="{00000000-0005-0000-0000-00005B4D0000}"/>
    <cellStyle name="Normal 3 12 11 12" xfId="19814" xr:uid="{00000000-0005-0000-0000-00005C4D0000}"/>
    <cellStyle name="Normal 3 12 11 12 2" xfId="19815" xr:uid="{00000000-0005-0000-0000-00005D4D0000}"/>
    <cellStyle name="Normal 3 12 11 12 3" xfId="19816" xr:uid="{00000000-0005-0000-0000-00005E4D0000}"/>
    <cellStyle name="Normal 3 12 11 13" xfId="19817" xr:uid="{00000000-0005-0000-0000-00005F4D0000}"/>
    <cellStyle name="Normal 3 12 11 13 2" xfId="19818" xr:uid="{00000000-0005-0000-0000-0000604D0000}"/>
    <cellStyle name="Normal 3 12 11 13 3" xfId="19819" xr:uid="{00000000-0005-0000-0000-0000614D0000}"/>
    <cellStyle name="Normal 3 12 11 14" xfId="19820" xr:uid="{00000000-0005-0000-0000-0000624D0000}"/>
    <cellStyle name="Normal 3 12 11 14 2" xfId="19821" xr:uid="{00000000-0005-0000-0000-0000634D0000}"/>
    <cellStyle name="Normal 3 12 11 14 3" xfId="19822" xr:uid="{00000000-0005-0000-0000-0000644D0000}"/>
    <cellStyle name="Normal 3 12 11 15" xfId="19823" xr:uid="{00000000-0005-0000-0000-0000654D0000}"/>
    <cellStyle name="Normal 3 12 11 16" xfId="19824" xr:uid="{00000000-0005-0000-0000-0000664D0000}"/>
    <cellStyle name="Normal 3 12 11 2" xfId="19825" xr:uid="{00000000-0005-0000-0000-0000674D0000}"/>
    <cellStyle name="Normal 3 12 11 2 2" xfId="19826" xr:uid="{00000000-0005-0000-0000-0000684D0000}"/>
    <cellStyle name="Normal 3 12 11 2 3" xfId="19827" xr:uid="{00000000-0005-0000-0000-0000694D0000}"/>
    <cellStyle name="Normal 3 12 11 3" xfId="19828" xr:uid="{00000000-0005-0000-0000-00006A4D0000}"/>
    <cellStyle name="Normal 3 12 11 3 2" xfId="19829" xr:uid="{00000000-0005-0000-0000-00006B4D0000}"/>
    <cellStyle name="Normal 3 12 11 3 3" xfId="19830" xr:uid="{00000000-0005-0000-0000-00006C4D0000}"/>
    <cellStyle name="Normal 3 12 11 4" xfId="19831" xr:uid="{00000000-0005-0000-0000-00006D4D0000}"/>
    <cellStyle name="Normal 3 12 11 4 2" xfId="19832" xr:uid="{00000000-0005-0000-0000-00006E4D0000}"/>
    <cellStyle name="Normal 3 12 11 4 3" xfId="19833" xr:uid="{00000000-0005-0000-0000-00006F4D0000}"/>
    <cellStyle name="Normal 3 12 11 5" xfId="19834" xr:uid="{00000000-0005-0000-0000-0000704D0000}"/>
    <cellStyle name="Normal 3 12 11 5 2" xfId="19835" xr:uid="{00000000-0005-0000-0000-0000714D0000}"/>
    <cellStyle name="Normal 3 12 11 5 3" xfId="19836" xr:uid="{00000000-0005-0000-0000-0000724D0000}"/>
    <cellStyle name="Normal 3 12 11 6" xfId="19837" xr:uid="{00000000-0005-0000-0000-0000734D0000}"/>
    <cellStyle name="Normal 3 12 11 6 2" xfId="19838" xr:uid="{00000000-0005-0000-0000-0000744D0000}"/>
    <cellStyle name="Normal 3 12 11 6 3" xfId="19839" xr:uid="{00000000-0005-0000-0000-0000754D0000}"/>
    <cellStyle name="Normal 3 12 11 7" xfId="19840" xr:uid="{00000000-0005-0000-0000-0000764D0000}"/>
    <cellStyle name="Normal 3 12 11 7 2" xfId="19841" xr:uid="{00000000-0005-0000-0000-0000774D0000}"/>
    <cellStyle name="Normal 3 12 11 7 3" xfId="19842" xr:uid="{00000000-0005-0000-0000-0000784D0000}"/>
    <cellStyle name="Normal 3 12 11 8" xfId="19843" xr:uid="{00000000-0005-0000-0000-0000794D0000}"/>
    <cellStyle name="Normal 3 12 11 8 2" xfId="19844" xr:uid="{00000000-0005-0000-0000-00007A4D0000}"/>
    <cellStyle name="Normal 3 12 11 8 3" xfId="19845" xr:uid="{00000000-0005-0000-0000-00007B4D0000}"/>
    <cellStyle name="Normal 3 12 11 9" xfId="19846" xr:uid="{00000000-0005-0000-0000-00007C4D0000}"/>
    <cellStyle name="Normal 3 12 11 9 2" xfId="19847" xr:uid="{00000000-0005-0000-0000-00007D4D0000}"/>
    <cellStyle name="Normal 3 12 11 9 3" xfId="19848" xr:uid="{00000000-0005-0000-0000-00007E4D0000}"/>
    <cellStyle name="Normal 3 12 12" xfId="19849" xr:uid="{00000000-0005-0000-0000-00007F4D0000}"/>
    <cellStyle name="Normal 3 12 12 10" xfId="19850" xr:uid="{00000000-0005-0000-0000-0000804D0000}"/>
    <cellStyle name="Normal 3 12 12 10 2" xfId="19851" xr:uid="{00000000-0005-0000-0000-0000814D0000}"/>
    <cellStyle name="Normal 3 12 12 10 3" xfId="19852" xr:uid="{00000000-0005-0000-0000-0000824D0000}"/>
    <cellStyle name="Normal 3 12 12 11" xfId="19853" xr:uid="{00000000-0005-0000-0000-0000834D0000}"/>
    <cellStyle name="Normal 3 12 12 11 2" xfId="19854" xr:uid="{00000000-0005-0000-0000-0000844D0000}"/>
    <cellStyle name="Normal 3 12 12 11 3" xfId="19855" xr:uid="{00000000-0005-0000-0000-0000854D0000}"/>
    <cellStyle name="Normal 3 12 12 12" xfId="19856" xr:uid="{00000000-0005-0000-0000-0000864D0000}"/>
    <cellStyle name="Normal 3 12 12 12 2" xfId="19857" xr:uid="{00000000-0005-0000-0000-0000874D0000}"/>
    <cellStyle name="Normal 3 12 12 12 3" xfId="19858" xr:uid="{00000000-0005-0000-0000-0000884D0000}"/>
    <cellStyle name="Normal 3 12 12 13" xfId="19859" xr:uid="{00000000-0005-0000-0000-0000894D0000}"/>
    <cellStyle name="Normal 3 12 12 13 2" xfId="19860" xr:uid="{00000000-0005-0000-0000-00008A4D0000}"/>
    <cellStyle name="Normal 3 12 12 13 3" xfId="19861" xr:uid="{00000000-0005-0000-0000-00008B4D0000}"/>
    <cellStyle name="Normal 3 12 12 14" xfId="19862" xr:uid="{00000000-0005-0000-0000-00008C4D0000}"/>
    <cellStyle name="Normal 3 12 12 14 2" xfId="19863" xr:uid="{00000000-0005-0000-0000-00008D4D0000}"/>
    <cellStyle name="Normal 3 12 12 14 3" xfId="19864" xr:uid="{00000000-0005-0000-0000-00008E4D0000}"/>
    <cellStyle name="Normal 3 12 12 15" xfId="19865" xr:uid="{00000000-0005-0000-0000-00008F4D0000}"/>
    <cellStyle name="Normal 3 12 12 16" xfId="19866" xr:uid="{00000000-0005-0000-0000-0000904D0000}"/>
    <cellStyle name="Normal 3 12 12 2" xfId="19867" xr:uid="{00000000-0005-0000-0000-0000914D0000}"/>
    <cellStyle name="Normal 3 12 12 2 2" xfId="19868" xr:uid="{00000000-0005-0000-0000-0000924D0000}"/>
    <cellStyle name="Normal 3 12 12 2 3" xfId="19869" xr:uid="{00000000-0005-0000-0000-0000934D0000}"/>
    <cellStyle name="Normal 3 12 12 3" xfId="19870" xr:uid="{00000000-0005-0000-0000-0000944D0000}"/>
    <cellStyle name="Normal 3 12 12 3 2" xfId="19871" xr:uid="{00000000-0005-0000-0000-0000954D0000}"/>
    <cellStyle name="Normal 3 12 12 3 3" xfId="19872" xr:uid="{00000000-0005-0000-0000-0000964D0000}"/>
    <cellStyle name="Normal 3 12 12 4" xfId="19873" xr:uid="{00000000-0005-0000-0000-0000974D0000}"/>
    <cellStyle name="Normal 3 12 12 4 2" xfId="19874" xr:uid="{00000000-0005-0000-0000-0000984D0000}"/>
    <cellStyle name="Normal 3 12 12 4 3" xfId="19875" xr:uid="{00000000-0005-0000-0000-0000994D0000}"/>
    <cellStyle name="Normal 3 12 12 5" xfId="19876" xr:uid="{00000000-0005-0000-0000-00009A4D0000}"/>
    <cellStyle name="Normal 3 12 12 5 2" xfId="19877" xr:uid="{00000000-0005-0000-0000-00009B4D0000}"/>
    <cellStyle name="Normal 3 12 12 5 3" xfId="19878" xr:uid="{00000000-0005-0000-0000-00009C4D0000}"/>
    <cellStyle name="Normal 3 12 12 6" xfId="19879" xr:uid="{00000000-0005-0000-0000-00009D4D0000}"/>
    <cellStyle name="Normal 3 12 12 6 2" xfId="19880" xr:uid="{00000000-0005-0000-0000-00009E4D0000}"/>
    <cellStyle name="Normal 3 12 12 6 3" xfId="19881" xr:uid="{00000000-0005-0000-0000-00009F4D0000}"/>
    <cellStyle name="Normal 3 12 12 7" xfId="19882" xr:uid="{00000000-0005-0000-0000-0000A04D0000}"/>
    <cellStyle name="Normal 3 12 12 7 2" xfId="19883" xr:uid="{00000000-0005-0000-0000-0000A14D0000}"/>
    <cellStyle name="Normal 3 12 12 7 3" xfId="19884" xr:uid="{00000000-0005-0000-0000-0000A24D0000}"/>
    <cellStyle name="Normal 3 12 12 8" xfId="19885" xr:uid="{00000000-0005-0000-0000-0000A34D0000}"/>
    <cellStyle name="Normal 3 12 12 8 2" xfId="19886" xr:uid="{00000000-0005-0000-0000-0000A44D0000}"/>
    <cellStyle name="Normal 3 12 12 8 3" xfId="19887" xr:uid="{00000000-0005-0000-0000-0000A54D0000}"/>
    <cellStyle name="Normal 3 12 12 9" xfId="19888" xr:uid="{00000000-0005-0000-0000-0000A64D0000}"/>
    <cellStyle name="Normal 3 12 12 9 2" xfId="19889" xr:uid="{00000000-0005-0000-0000-0000A74D0000}"/>
    <cellStyle name="Normal 3 12 12 9 3" xfId="19890" xr:uid="{00000000-0005-0000-0000-0000A84D0000}"/>
    <cellStyle name="Normal 3 12 13" xfId="19891" xr:uid="{00000000-0005-0000-0000-0000A94D0000}"/>
    <cellStyle name="Normal 3 12 13 10" xfId="19892" xr:uid="{00000000-0005-0000-0000-0000AA4D0000}"/>
    <cellStyle name="Normal 3 12 13 10 2" xfId="19893" xr:uid="{00000000-0005-0000-0000-0000AB4D0000}"/>
    <cellStyle name="Normal 3 12 13 10 3" xfId="19894" xr:uid="{00000000-0005-0000-0000-0000AC4D0000}"/>
    <cellStyle name="Normal 3 12 13 11" xfId="19895" xr:uid="{00000000-0005-0000-0000-0000AD4D0000}"/>
    <cellStyle name="Normal 3 12 13 11 2" xfId="19896" xr:uid="{00000000-0005-0000-0000-0000AE4D0000}"/>
    <cellStyle name="Normal 3 12 13 11 3" xfId="19897" xr:uid="{00000000-0005-0000-0000-0000AF4D0000}"/>
    <cellStyle name="Normal 3 12 13 12" xfId="19898" xr:uid="{00000000-0005-0000-0000-0000B04D0000}"/>
    <cellStyle name="Normal 3 12 13 12 2" xfId="19899" xr:uid="{00000000-0005-0000-0000-0000B14D0000}"/>
    <cellStyle name="Normal 3 12 13 12 3" xfId="19900" xr:uid="{00000000-0005-0000-0000-0000B24D0000}"/>
    <cellStyle name="Normal 3 12 13 13" xfId="19901" xr:uid="{00000000-0005-0000-0000-0000B34D0000}"/>
    <cellStyle name="Normal 3 12 13 13 2" xfId="19902" xr:uid="{00000000-0005-0000-0000-0000B44D0000}"/>
    <cellStyle name="Normal 3 12 13 13 3" xfId="19903" xr:uid="{00000000-0005-0000-0000-0000B54D0000}"/>
    <cellStyle name="Normal 3 12 13 14" xfId="19904" xr:uid="{00000000-0005-0000-0000-0000B64D0000}"/>
    <cellStyle name="Normal 3 12 13 14 2" xfId="19905" xr:uid="{00000000-0005-0000-0000-0000B74D0000}"/>
    <cellStyle name="Normal 3 12 13 14 3" xfId="19906" xr:uid="{00000000-0005-0000-0000-0000B84D0000}"/>
    <cellStyle name="Normal 3 12 13 15" xfId="19907" xr:uid="{00000000-0005-0000-0000-0000B94D0000}"/>
    <cellStyle name="Normal 3 12 13 16" xfId="19908" xr:uid="{00000000-0005-0000-0000-0000BA4D0000}"/>
    <cellStyle name="Normal 3 12 13 2" xfId="19909" xr:uid="{00000000-0005-0000-0000-0000BB4D0000}"/>
    <cellStyle name="Normal 3 12 13 2 2" xfId="19910" xr:uid="{00000000-0005-0000-0000-0000BC4D0000}"/>
    <cellStyle name="Normal 3 12 13 2 3" xfId="19911" xr:uid="{00000000-0005-0000-0000-0000BD4D0000}"/>
    <cellStyle name="Normal 3 12 13 3" xfId="19912" xr:uid="{00000000-0005-0000-0000-0000BE4D0000}"/>
    <cellStyle name="Normal 3 12 13 3 2" xfId="19913" xr:uid="{00000000-0005-0000-0000-0000BF4D0000}"/>
    <cellStyle name="Normal 3 12 13 3 3" xfId="19914" xr:uid="{00000000-0005-0000-0000-0000C04D0000}"/>
    <cellStyle name="Normal 3 12 13 4" xfId="19915" xr:uid="{00000000-0005-0000-0000-0000C14D0000}"/>
    <cellStyle name="Normal 3 12 13 4 2" xfId="19916" xr:uid="{00000000-0005-0000-0000-0000C24D0000}"/>
    <cellStyle name="Normal 3 12 13 4 3" xfId="19917" xr:uid="{00000000-0005-0000-0000-0000C34D0000}"/>
    <cellStyle name="Normal 3 12 13 5" xfId="19918" xr:uid="{00000000-0005-0000-0000-0000C44D0000}"/>
    <cellStyle name="Normal 3 12 13 5 2" xfId="19919" xr:uid="{00000000-0005-0000-0000-0000C54D0000}"/>
    <cellStyle name="Normal 3 12 13 5 3" xfId="19920" xr:uid="{00000000-0005-0000-0000-0000C64D0000}"/>
    <cellStyle name="Normal 3 12 13 6" xfId="19921" xr:uid="{00000000-0005-0000-0000-0000C74D0000}"/>
    <cellStyle name="Normal 3 12 13 6 2" xfId="19922" xr:uid="{00000000-0005-0000-0000-0000C84D0000}"/>
    <cellStyle name="Normal 3 12 13 6 3" xfId="19923" xr:uid="{00000000-0005-0000-0000-0000C94D0000}"/>
    <cellStyle name="Normal 3 12 13 7" xfId="19924" xr:uid="{00000000-0005-0000-0000-0000CA4D0000}"/>
    <cellStyle name="Normal 3 12 13 7 2" xfId="19925" xr:uid="{00000000-0005-0000-0000-0000CB4D0000}"/>
    <cellStyle name="Normal 3 12 13 7 3" xfId="19926" xr:uid="{00000000-0005-0000-0000-0000CC4D0000}"/>
    <cellStyle name="Normal 3 12 13 8" xfId="19927" xr:uid="{00000000-0005-0000-0000-0000CD4D0000}"/>
    <cellStyle name="Normal 3 12 13 8 2" xfId="19928" xr:uid="{00000000-0005-0000-0000-0000CE4D0000}"/>
    <cellStyle name="Normal 3 12 13 8 3" xfId="19929" xr:uid="{00000000-0005-0000-0000-0000CF4D0000}"/>
    <cellStyle name="Normal 3 12 13 9" xfId="19930" xr:uid="{00000000-0005-0000-0000-0000D04D0000}"/>
    <cellStyle name="Normal 3 12 13 9 2" xfId="19931" xr:uid="{00000000-0005-0000-0000-0000D14D0000}"/>
    <cellStyle name="Normal 3 12 13 9 3" xfId="19932" xr:uid="{00000000-0005-0000-0000-0000D24D0000}"/>
    <cellStyle name="Normal 3 12 14" xfId="19933" xr:uid="{00000000-0005-0000-0000-0000D34D0000}"/>
    <cellStyle name="Normal 3 12 14 10" xfId="19934" xr:uid="{00000000-0005-0000-0000-0000D44D0000}"/>
    <cellStyle name="Normal 3 12 14 10 2" xfId="19935" xr:uid="{00000000-0005-0000-0000-0000D54D0000}"/>
    <cellStyle name="Normal 3 12 14 10 3" xfId="19936" xr:uid="{00000000-0005-0000-0000-0000D64D0000}"/>
    <cellStyle name="Normal 3 12 14 11" xfId="19937" xr:uid="{00000000-0005-0000-0000-0000D74D0000}"/>
    <cellStyle name="Normal 3 12 14 11 2" xfId="19938" xr:uid="{00000000-0005-0000-0000-0000D84D0000}"/>
    <cellStyle name="Normal 3 12 14 11 3" xfId="19939" xr:uid="{00000000-0005-0000-0000-0000D94D0000}"/>
    <cellStyle name="Normal 3 12 14 12" xfId="19940" xr:uid="{00000000-0005-0000-0000-0000DA4D0000}"/>
    <cellStyle name="Normal 3 12 14 12 2" xfId="19941" xr:uid="{00000000-0005-0000-0000-0000DB4D0000}"/>
    <cellStyle name="Normal 3 12 14 12 3" xfId="19942" xr:uid="{00000000-0005-0000-0000-0000DC4D0000}"/>
    <cellStyle name="Normal 3 12 14 13" xfId="19943" xr:uid="{00000000-0005-0000-0000-0000DD4D0000}"/>
    <cellStyle name="Normal 3 12 14 13 2" xfId="19944" xr:uid="{00000000-0005-0000-0000-0000DE4D0000}"/>
    <cellStyle name="Normal 3 12 14 13 3" xfId="19945" xr:uid="{00000000-0005-0000-0000-0000DF4D0000}"/>
    <cellStyle name="Normal 3 12 14 14" xfId="19946" xr:uid="{00000000-0005-0000-0000-0000E04D0000}"/>
    <cellStyle name="Normal 3 12 14 14 2" xfId="19947" xr:uid="{00000000-0005-0000-0000-0000E14D0000}"/>
    <cellStyle name="Normal 3 12 14 14 3" xfId="19948" xr:uid="{00000000-0005-0000-0000-0000E24D0000}"/>
    <cellStyle name="Normal 3 12 14 15" xfId="19949" xr:uid="{00000000-0005-0000-0000-0000E34D0000}"/>
    <cellStyle name="Normal 3 12 14 16" xfId="19950" xr:uid="{00000000-0005-0000-0000-0000E44D0000}"/>
    <cellStyle name="Normal 3 12 14 2" xfId="19951" xr:uid="{00000000-0005-0000-0000-0000E54D0000}"/>
    <cellStyle name="Normal 3 12 14 2 2" xfId="19952" xr:uid="{00000000-0005-0000-0000-0000E64D0000}"/>
    <cellStyle name="Normal 3 12 14 2 3" xfId="19953" xr:uid="{00000000-0005-0000-0000-0000E74D0000}"/>
    <cellStyle name="Normal 3 12 14 3" xfId="19954" xr:uid="{00000000-0005-0000-0000-0000E84D0000}"/>
    <cellStyle name="Normal 3 12 14 3 2" xfId="19955" xr:uid="{00000000-0005-0000-0000-0000E94D0000}"/>
    <cellStyle name="Normal 3 12 14 3 3" xfId="19956" xr:uid="{00000000-0005-0000-0000-0000EA4D0000}"/>
    <cellStyle name="Normal 3 12 14 4" xfId="19957" xr:uid="{00000000-0005-0000-0000-0000EB4D0000}"/>
    <cellStyle name="Normal 3 12 14 4 2" xfId="19958" xr:uid="{00000000-0005-0000-0000-0000EC4D0000}"/>
    <cellStyle name="Normal 3 12 14 4 3" xfId="19959" xr:uid="{00000000-0005-0000-0000-0000ED4D0000}"/>
    <cellStyle name="Normal 3 12 14 5" xfId="19960" xr:uid="{00000000-0005-0000-0000-0000EE4D0000}"/>
    <cellStyle name="Normal 3 12 14 5 2" xfId="19961" xr:uid="{00000000-0005-0000-0000-0000EF4D0000}"/>
    <cellStyle name="Normal 3 12 14 5 3" xfId="19962" xr:uid="{00000000-0005-0000-0000-0000F04D0000}"/>
    <cellStyle name="Normal 3 12 14 6" xfId="19963" xr:uid="{00000000-0005-0000-0000-0000F14D0000}"/>
    <cellStyle name="Normal 3 12 14 6 2" xfId="19964" xr:uid="{00000000-0005-0000-0000-0000F24D0000}"/>
    <cellStyle name="Normal 3 12 14 6 3" xfId="19965" xr:uid="{00000000-0005-0000-0000-0000F34D0000}"/>
    <cellStyle name="Normal 3 12 14 7" xfId="19966" xr:uid="{00000000-0005-0000-0000-0000F44D0000}"/>
    <cellStyle name="Normal 3 12 14 7 2" xfId="19967" xr:uid="{00000000-0005-0000-0000-0000F54D0000}"/>
    <cellStyle name="Normal 3 12 14 7 3" xfId="19968" xr:uid="{00000000-0005-0000-0000-0000F64D0000}"/>
    <cellStyle name="Normal 3 12 14 8" xfId="19969" xr:uid="{00000000-0005-0000-0000-0000F74D0000}"/>
    <cellStyle name="Normal 3 12 14 8 2" xfId="19970" xr:uid="{00000000-0005-0000-0000-0000F84D0000}"/>
    <cellStyle name="Normal 3 12 14 8 3" xfId="19971" xr:uid="{00000000-0005-0000-0000-0000F94D0000}"/>
    <cellStyle name="Normal 3 12 14 9" xfId="19972" xr:uid="{00000000-0005-0000-0000-0000FA4D0000}"/>
    <cellStyle name="Normal 3 12 14 9 2" xfId="19973" xr:uid="{00000000-0005-0000-0000-0000FB4D0000}"/>
    <cellStyle name="Normal 3 12 14 9 3" xfId="19974" xr:uid="{00000000-0005-0000-0000-0000FC4D0000}"/>
    <cellStyle name="Normal 3 12 15" xfId="19975" xr:uid="{00000000-0005-0000-0000-0000FD4D0000}"/>
    <cellStyle name="Normal 3 12 16" xfId="19976" xr:uid="{00000000-0005-0000-0000-0000FE4D0000}"/>
    <cellStyle name="Normal 3 12 17" xfId="19977" xr:uid="{00000000-0005-0000-0000-0000FF4D0000}"/>
    <cellStyle name="Normal 3 12 17 10" xfId="19978" xr:uid="{00000000-0005-0000-0000-0000004E0000}"/>
    <cellStyle name="Normal 3 12 17 10 2" xfId="19979" xr:uid="{00000000-0005-0000-0000-0000014E0000}"/>
    <cellStyle name="Normal 3 12 17 10 3" xfId="19980" xr:uid="{00000000-0005-0000-0000-0000024E0000}"/>
    <cellStyle name="Normal 3 12 17 11" xfId="19981" xr:uid="{00000000-0005-0000-0000-0000034E0000}"/>
    <cellStyle name="Normal 3 12 17 11 2" xfId="19982" xr:uid="{00000000-0005-0000-0000-0000044E0000}"/>
    <cellStyle name="Normal 3 12 17 11 3" xfId="19983" xr:uid="{00000000-0005-0000-0000-0000054E0000}"/>
    <cellStyle name="Normal 3 12 17 12" xfId="19984" xr:uid="{00000000-0005-0000-0000-0000064E0000}"/>
    <cellStyle name="Normal 3 12 17 12 2" xfId="19985" xr:uid="{00000000-0005-0000-0000-0000074E0000}"/>
    <cellStyle name="Normal 3 12 17 12 3" xfId="19986" xr:uid="{00000000-0005-0000-0000-0000084E0000}"/>
    <cellStyle name="Normal 3 12 17 13" xfId="19987" xr:uid="{00000000-0005-0000-0000-0000094E0000}"/>
    <cellStyle name="Normal 3 12 17 13 2" xfId="19988" xr:uid="{00000000-0005-0000-0000-00000A4E0000}"/>
    <cellStyle name="Normal 3 12 17 13 3" xfId="19989" xr:uid="{00000000-0005-0000-0000-00000B4E0000}"/>
    <cellStyle name="Normal 3 12 17 14" xfId="19990" xr:uid="{00000000-0005-0000-0000-00000C4E0000}"/>
    <cellStyle name="Normal 3 12 17 14 2" xfId="19991" xr:uid="{00000000-0005-0000-0000-00000D4E0000}"/>
    <cellStyle name="Normal 3 12 17 14 3" xfId="19992" xr:uid="{00000000-0005-0000-0000-00000E4E0000}"/>
    <cellStyle name="Normal 3 12 17 15" xfId="19993" xr:uid="{00000000-0005-0000-0000-00000F4E0000}"/>
    <cellStyle name="Normal 3 12 17 16" xfId="19994" xr:uid="{00000000-0005-0000-0000-0000104E0000}"/>
    <cellStyle name="Normal 3 12 17 2" xfId="19995" xr:uid="{00000000-0005-0000-0000-0000114E0000}"/>
    <cellStyle name="Normal 3 12 17 2 2" xfId="19996" xr:uid="{00000000-0005-0000-0000-0000124E0000}"/>
    <cellStyle name="Normal 3 12 17 2 3" xfId="19997" xr:uid="{00000000-0005-0000-0000-0000134E0000}"/>
    <cellStyle name="Normal 3 12 17 3" xfId="19998" xr:uid="{00000000-0005-0000-0000-0000144E0000}"/>
    <cellStyle name="Normal 3 12 17 3 2" xfId="19999" xr:uid="{00000000-0005-0000-0000-0000154E0000}"/>
    <cellStyle name="Normal 3 12 17 3 3" xfId="20000" xr:uid="{00000000-0005-0000-0000-0000164E0000}"/>
    <cellStyle name="Normal 3 12 17 4" xfId="20001" xr:uid="{00000000-0005-0000-0000-0000174E0000}"/>
    <cellStyle name="Normal 3 12 17 4 2" xfId="20002" xr:uid="{00000000-0005-0000-0000-0000184E0000}"/>
    <cellStyle name="Normal 3 12 17 4 3" xfId="20003" xr:uid="{00000000-0005-0000-0000-0000194E0000}"/>
    <cellStyle name="Normal 3 12 17 5" xfId="20004" xr:uid="{00000000-0005-0000-0000-00001A4E0000}"/>
    <cellStyle name="Normal 3 12 17 5 2" xfId="20005" xr:uid="{00000000-0005-0000-0000-00001B4E0000}"/>
    <cellStyle name="Normal 3 12 17 5 3" xfId="20006" xr:uid="{00000000-0005-0000-0000-00001C4E0000}"/>
    <cellStyle name="Normal 3 12 17 6" xfId="20007" xr:uid="{00000000-0005-0000-0000-00001D4E0000}"/>
    <cellStyle name="Normal 3 12 17 6 2" xfId="20008" xr:uid="{00000000-0005-0000-0000-00001E4E0000}"/>
    <cellStyle name="Normal 3 12 17 6 3" xfId="20009" xr:uid="{00000000-0005-0000-0000-00001F4E0000}"/>
    <cellStyle name="Normal 3 12 17 7" xfId="20010" xr:uid="{00000000-0005-0000-0000-0000204E0000}"/>
    <cellStyle name="Normal 3 12 17 7 2" xfId="20011" xr:uid="{00000000-0005-0000-0000-0000214E0000}"/>
    <cellStyle name="Normal 3 12 17 7 3" xfId="20012" xr:uid="{00000000-0005-0000-0000-0000224E0000}"/>
    <cellStyle name="Normal 3 12 17 8" xfId="20013" xr:uid="{00000000-0005-0000-0000-0000234E0000}"/>
    <cellStyle name="Normal 3 12 17 8 2" xfId="20014" xr:uid="{00000000-0005-0000-0000-0000244E0000}"/>
    <cellStyle name="Normal 3 12 17 8 3" xfId="20015" xr:uid="{00000000-0005-0000-0000-0000254E0000}"/>
    <cellStyle name="Normal 3 12 17 9" xfId="20016" xr:uid="{00000000-0005-0000-0000-0000264E0000}"/>
    <cellStyle name="Normal 3 12 17 9 2" xfId="20017" xr:uid="{00000000-0005-0000-0000-0000274E0000}"/>
    <cellStyle name="Normal 3 12 17 9 3" xfId="20018" xr:uid="{00000000-0005-0000-0000-0000284E0000}"/>
    <cellStyle name="Normal 3 12 18" xfId="20019" xr:uid="{00000000-0005-0000-0000-0000294E0000}"/>
    <cellStyle name="Normal 3 12 18 10" xfId="20020" xr:uid="{00000000-0005-0000-0000-00002A4E0000}"/>
    <cellStyle name="Normal 3 12 18 10 2" xfId="20021" xr:uid="{00000000-0005-0000-0000-00002B4E0000}"/>
    <cellStyle name="Normal 3 12 18 10 3" xfId="20022" xr:uid="{00000000-0005-0000-0000-00002C4E0000}"/>
    <cellStyle name="Normal 3 12 18 11" xfId="20023" xr:uid="{00000000-0005-0000-0000-00002D4E0000}"/>
    <cellStyle name="Normal 3 12 18 11 2" xfId="20024" xr:uid="{00000000-0005-0000-0000-00002E4E0000}"/>
    <cellStyle name="Normal 3 12 18 11 3" xfId="20025" xr:uid="{00000000-0005-0000-0000-00002F4E0000}"/>
    <cellStyle name="Normal 3 12 18 12" xfId="20026" xr:uid="{00000000-0005-0000-0000-0000304E0000}"/>
    <cellStyle name="Normal 3 12 18 12 2" xfId="20027" xr:uid="{00000000-0005-0000-0000-0000314E0000}"/>
    <cellStyle name="Normal 3 12 18 12 3" xfId="20028" xr:uid="{00000000-0005-0000-0000-0000324E0000}"/>
    <cellStyle name="Normal 3 12 18 13" xfId="20029" xr:uid="{00000000-0005-0000-0000-0000334E0000}"/>
    <cellStyle name="Normal 3 12 18 13 2" xfId="20030" xr:uid="{00000000-0005-0000-0000-0000344E0000}"/>
    <cellStyle name="Normal 3 12 18 13 3" xfId="20031" xr:uid="{00000000-0005-0000-0000-0000354E0000}"/>
    <cellStyle name="Normal 3 12 18 14" xfId="20032" xr:uid="{00000000-0005-0000-0000-0000364E0000}"/>
    <cellStyle name="Normal 3 12 18 14 2" xfId="20033" xr:uid="{00000000-0005-0000-0000-0000374E0000}"/>
    <cellStyle name="Normal 3 12 18 14 3" xfId="20034" xr:uid="{00000000-0005-0000-0000-0000384E0000}"/>
    <cellStyle name="Normal 3 12 18 15" xfId="20035" xr:uid="{00000000-0005-0000-0000-0000394E0000}"/>
    <cellStyle name="Normal 3 12 18 16" xfId="20036" xr:uid="{00000000-0005-0000-0000-00003A4E0000}"/>
    <cellStyle name="Normal 3 12 18 2" xfId="20037" xr:uid="{00000000-0005-0000-0000-00003B4E0000}"/>
    <cellStyle name="Normal 3 12 18 2 2" xfId="20038" xr:uid="{00000000-0005-0000-0000-00003C4E0000}"/>
    <cellStyle name="Normal 3 12 18 2 3" xfId="20039" xr:uid="{00000000-0005-0000-0000-00003D4E0000}"/>
    <cellStyle name="Normal 3 12 18 3" xfId="20040" xr:uid="{00000000-0005-0000-0000-00003E4E0000}"/>
    <cellStyle name="Normal 3 12 18 3 2" xfId="20041" xr:uid="{00000000-0005-0000-0000-00003F4E0000}"/>
    <cellStyle name="Normal 3 12 18 3 3" xfId="20042" xr:uid="{00000000-0005-0000-0000-0000404E0000}"/>
    <cellStyle name="Normal 3 12 18 4" xfId="20043" xr:uid="{00000000-0005-0000-0000-0000414E0000}"/>
    <cellStyle name="Normal 3 12 18 4 2" xfId="20044" xr:uid="{00000000-0005-0000-0000-0000424E0000}"/>
    <cellStyle name="Normal 3 12 18 4 3" xfId="20045" xr:uid="{00000000-0005-0000-0000-0000434E0000}"/>
    <cellStyle name="Normal 3 12 18 5" xfId="20046" xr:uid="{00000000-0005-0000-0000-0000444E0000}"/>
    <cellStyle name="Normal 3 12 18 5 2" xfId="20047" xr:uid="{00000000-0005-0000-0000-0000454E0000}"/>
    <cellStyle name="Normal 3 12 18 5 3" xfId="20048" xr:uid="{00000000-0005-0000-0000-0000464E0000}"/>
    <cellStyle name="Normal 3 12 18 6" xfId="20049" xr:uid="{00000000-0005-0000-0000-0000474E0000}"/>
    <cellStyle name="Normal 3 12 18 6 2" xfId="20050" xr:uid="{00000000-0005-0000-0000-0000484E0000}"/>
    <cellStyle name="Normal 3 12 18 6 3" xfId="20051" xr:uid="{00000000-0005-0000-0000-0000494E0000}"/>
    <cellStyle name="Normal 3 12 18 7" xfId="20052" xr:uid="{00000000-0005-0000-0000-00004A4E0000}"/>
    <cellStyle name="Normal 3 12 18 7 2" xfId="20053" xr:uid="{00000000-0005-0000-0000-00004B4E0000}"/>
    <cellStyle name="Normal 3 12 18 7 3" xfId="20054" xr:uid="{00000000-0005-0000-0000-00004C4E0000}"/>
    <cellStyle name="Normal 3 12 18 8" xfId="20055" xr:uid="{00000000-0005-0000-0000-00004D4E0000}"/>
    <cellStyle name="Normal 3 12 18 8 2" xfId="20056" xr:uid="{00000000-0005-0000-0000-00004E4E0000}"/>
    <cellStyle name="Normal 3 12 18 8 3" xfId="20057" xr:uid="{00000000-0005-0000-0000-00004F4E0000}"/>
    <cellStyle name="Normal 3 12 18 9" xfId="20058" xr:uid="{00000000-0005-0000-0000-0000504E0000}"/>
    <cellStyle name="Normal 3 12 18 9 2" xfId="20059" xr:uid="{00000000-0005-0000-0000-0000514E0000}"/>
    <cellStyle name="Normal 3 12 18 9 3" xfId="20060" xr:uid="{00000000-0005-0000-0000-0000524E0000}"/>
    <cellStyle name="Normal 3 12 2" xfId="20061" xr:uid="{00000000-0005-0000-0000-0000534E0000}"/>
    <cellStyle name="Normal 3 12 2 10" xfId="20062" xr:uid="{00000000-0005-0000-0000-0000544E0000}"/>
    <cellStyle name="Normal 3 12 2 10 2" xfId="20063" xr:uid="{00000000-0005-0000-0000-0000554E0000}"/>
    <cellStyle name="Normal 3 12 2 10 3" xfId="20064" xr:uid="{00000000-0005-0000-0000-0000564E0000}"/>
    <cellStyle name="Normal 3 12 2 11" xfId="20065" xr:uid="{00000000-0005-0000-0000-0000574E0000}"/>
    <cellStyle name="Normal 3 12 2 11 2" xfId="20066" xr:uid="{00000000-0005-0000-0000-0000584E0000}"/>
    <cellStyle name="Normal 3 12 2 11 3" xfId="20067" xr:uid="{00000000-0005-0000-0000-0000594E0000}"/>
    <cellStyle name="Normal 3 12 2 12" xfId="20068" xr:uid="{00000000-0005-0000-0000-00005A4E0000}"/>
    <cellStyle name="Normal 3 12 2 12 2" xfId="20069" xr:uid="{00000000-0005-0000-0000-00005B4E0000}"/>
    <cellStyle name="Normal 3 12 2 12 3" xfId="20070" xr:uid="{00000000-0005-0000-0000-00005C4E0000}"/>
    <cellStyle name="Normal 3 12 2 13" xfId="20071" xr:uid="{00000000-0005-0000-0000-00005D4E0000}"/>
    <cellStyle name="Normal 3 12 2 13 2" xfId="20072" xr:uid="{00000000-0005-0000-0000-00005E4E0000}"/>
    <cellStyle name="Normal 3 12 2 13 3" xfId="20073" xr:uid="{00000000-0005-0000-0000-00005F4E0000}"/>
    <cellStyle name="Normal 3 12 2 14" xfId="20074" xr:uid="{00000000-0005-0000-0000-0000604E0000}"/>
    <cellStyle name="Normal 3 12 2 14 2" xfId="20075" xr:uid="{00000000-0005-0000-0000-0000614E0000}"/>
    <cellStyle name="Normal 3 12 2 14 3" xfId="20076" xr:uid="{00000000-0005-0000-0000-0000624E0000}"/>
    <cellStyle name="Normal 3 12 2 15" xfId="20077" xr:uid="{00000000-0005-0000-0000-0000634E0000}"/>
    <cellStyle name="Normal 3 12 2 15 2" xfId="20078" xr:uid="{00000000-0005-0000-0000-0000644E0000}"/>
    <cellStyle name="Normal 3 12 2 15 3" xfId="20079" xr:uid="{00000000-0005-0000-0000-0000654E0000}"/>
    <cellStyle name="Normal 3 12 2 16" xfId="20080" xr:uid="{00000000-0005-0000-0000-0000664E0000}"/>
    <cellStyle name="Normal 3 12 2 16 2" xfId="20081" xr:uid="{00000000-0005-0000-0000-0000674E0000}"/>
    <cellStyle name="Normal 3 12 2 16 3" xfId="20082" xr:uid="{00000000-0005-0000-0000-0000684E0000}"/>
    <cellStyle name="Normal 3 12 2 17" xfId="20083" xr:uid="{00000000-0005-0000-0000-0000694E0000}"/>
    <cellStyle name="Normal 3 12 2 17 2" xfId="20084" xr:uid="{00000000-0005-0000-0000-00006A4E0000}"/>
    <cellStyle name="Normal 3 12 2 17 3" xfId="20085" xr:uid="{00000000-0005-0000-0000-00006B4E0000}"/>
    <cellStyle name="Normal 3 12 2 18" xfId="20086" xr:uid="{00000000-0005-0000-0000-00006C4E0000}"/>
    <cellStyle name="Normal 3 12 2 19" xfId="20087" xr:uid="{00000000-0005-0000-0000-00006D4E0000}"/>
    <cellStyle name="Normal 3 12 2 2" xfId="20088" xr:uid="{00000000-0005-0000-0000-00006E4E0000}"/>
    <cellStyle name="Normal 3 12 2 3" xfId="20089" xr:uid="{00000000-0005-0000-0000-00006F4E0000}"/>
    <cellStyle name="Normal 3 12 2 4" xfId="20090" xr:uid="{00000000-0005-0000-0000-0000704E0000}"/>
    <cellStyle name="Normal 3 12 2 5" xfId="20091" xr:uid="{00000000-0005-0000-0000-0000714E0000}"/>
    <cellStyle name="Normal 3 12 2 5 2" xfId="20092" xr:uid="{00000000-0005-0000-0000-0000724E0000}"/>
    <cellStyle name="Normal 3 12 2 5 3" xfId="20093" xr:uid="{00000000-0005-0000-0000-0000734E0000}"/>
    <cellStyle name="Normal 3 12 2 6" xfId="20094" xr:uid="{00000000-0005-0000-0000-0000744E0000}"/>
    <cellStyle name="Normal 3 12 2 6 2" xfId="20095" xr:uid="{00000000-0005-0000-0000-0000754E0000}"/>
    <cellStyle name="Normal 3 12 2 6 3" xfId="20096" xr:uid="{00000000-0005-0000-0000-0000764E0000}"/>
    <cellStyle name="Normal 3 12 2 7" xfId="20097" xr:uid="{00000000-0005-0000-0000-0000774E0000}"/>
    <cellStyle name="Normal 3 12 2 7 2" xfId="20098" xr:uid="{00000000-0005-0000-0000-0000784E0000}"/>
    <cellStyle name="Normal 3 12 2 7 3" xfId="20099" xr:uid="{00000000-0005-0000-0000-0000794E0000}"/>
    <cellStyle name="Normal 3 12 2 8" xfId="20100" xr:uid="{00000000-0005-0000-0000-00007A4E0000}"/>
    <cellStyle name="Normal 3 12 2 8 2" xfId="20101" xr:uid="{00000000-0005-0000-0000-00007B4E0000}"/>
    <cellStyle name="Normal 3 12 2 8 3" xfId="20102" xr:uid="{00000000-0005-0000-0000-00007C4E0000}"/>
    <cellStyle name="Normal 3 12 2 9" xfId="20103" xr:uid="{00000000-0005-0000-0000-00007D4E0000}"/>
    <cellStyle name="Normal 3 12 2 9 2" xfId="20104" xr:uid="{00000000-0005-0000-0000-00007E4E0000}"/>
    <cellStyle name="Normal 3 12 2 9 3" xfId="20105" xr:uid="{00000000-0005-0000-0000-00007F4E0000}"/>
    <cellStyle name="Normal 3 12 3" xfId="20106" xr:uid="{00000000-0005-0000-0000-0000804E0000}"/>
    <cellStyle name="Normal 3 12 4" xfId="20107" xr:uid="{00000000-0005-0000-0000-0000814E0000}"/>
    <cellStyle name="Normal 3 12 5" xfId="20108" xr:uid="{00000000-0005-0000-0000-0000824E0000}"/>
    <cellStyle name="Normal 3 12 6" xfId="20109" xr:uid="{00000000-0005-0000-0000-0000834E0000}"/>
    <cellStyle name="Normal 3 12 6 10" xfId="20110" xr:uid="{00000000-0005-0000-0000-0000844E0000}"/>
    <cellStyle name="Normal 3 12 6 10 2" xfId="20111" xr:uid="{00000000-0005-0000-0000-0000854E0000}"/>
    <cellStyle name="Normal 3 12 6 10 3" xfId="20112" xr:uid="{00000000-0005-0000-0000-0000864E0000}"/>
    <cellStyle name="Normal 3 12 6 11" xfId="20113" xr:uid="{00000000-0005-0000-0000-0000874E0000}"/>
    <cellStyle name="Normal 3 12 6 11 2" xfId="20114" xr:uid="{00000000-0005-0000-0000-0000884E0000}"/>
    <cellStyle name="Normal 3 12 6 11 3" xfId="20115" xr:uid="{00000000-0005-0000-0000-0000894E0000}"/>
    <cellStyle name="Normal 3 12 6 12" xfId="20116" xr:uid="{00000000-0005-0000-0000-00008A4E0000}"/>
    <cellStyle name="Normal 3 12 6 12 2" xfId="20117" xr:uid="{00000000-0005-0000-0000-00008B4E0000}"/>
    <cellStyle name="Normal 3 12 6 12 3" xfId="20118" xr:uid="{00000000-0005-0000-0000-00008C4E0000}"/>
    <cellStyle name="Normal 3 12 6 13" xfId="20119" xr:uid="{00000000-0005-0000-0000-00008D4E0000}"/>
    <cellStyle name="Normal 3 12 6 13 2" xfId="20120" xr:uid="{00000000-0005-0000-0000-00008E4E0000}"/>
    <cellStyle name="Normal 3 12 6 13 3" xfId="20121" xr:uid="{00000000-0005-0000-0000-00008F4E0000}"/>
    <cellStyle name="Normal 3 12 6 14" xfId="20122" xr:uid="{00000000-0005-0000-0000-0000904E0000}"/>
    <cellStyle name="Normal 3 12 6 14 2" xfId="20123" xr:uid="{00000000-0005-0000-0000-0000914E0000}"/>
    <cellStyle name="Normal 3 12 6 14 3" xfId="20124" xr:uid="{00000000-0005-0000-0000-0000924E0000}"/>
    <cellStyle name="Normal 3 12 6 15" xfId="20125" xr:uid="{00000000-0005-0000-0000-0000934E0000}"/>
    <cellStyle name="Normal 3 12 6 15 2" xfId="20126" xr:uid="{00000000-0005-0000-0000-0000944E0000}"/>
    <cellStyle name="Normal 3 12 6 15 3" xfId="20127" xr:uid="{00000000-0005-0000-0000-0000954E0000}"/>
    <cellStyle name="Normal 3 12 6 16" xfId="20128" xr:uid="{00000000-0005-0000-0000-0000964E0000}"/>
    <cellStyle name="Normal 3 12 6 17" xfId="20129" xr:uid="{00000000-0005-0000-0000-0000974E0000}"/>
    <cellStyle name="Normal 3 12 6 2" xfId="20130" xr:uid="{00000000-0005-0000-0000-0000984E0000}"/>
    <cellStyle name="Normal 3 12 6 2 10" xfId="20131" xr:uid="{00000000-0005-0000-0000-0000994E0000}"/>
    <cellStyle name="Normal 3 12 6 2 10 2" xfId="20132" xr:uid="{00000000-0005-0000-0000-00009A4E0000}"/>
    <cellStyle name="Normal 3 12 6 2 10 3" xfId="20133" xr:uid="{00000000-0005-0000-0000-00009B4E0000}"/>
    <cellStyle name="Normal 3 12 6 2 11" xfId="20134" xr:uid="{00000000-0005-0000-0000-00009C4E0000}"/>
    <cellStyle name="Normal 3 12 6 2 11 2" xfId="20135" xr:uid="{00000000-0005-0000-0000-00009D4E0000}"/>
    <cellStyle name="Normal 3 12 6 2 11 3" xfId="20136" xr:uid="{00000000-0005-0000-0000-00009E4E0000}"/>
    <cellStyle name="Normal 3 12 6 2 12" xfId="20137" xr:uid="{00000000-0005-0000-0000-00009F4E0000}"/>
    <cellStyle name="Normal 3 12 6 2 12 2" xfId="20138" xr:uid="{00000000-0005-0000-0000-0000A04E0000}"/>
    <cellStyle name="Normal 3 12 6 2 12 3" xfId="20139" xr:uid="{00000000-0005-0000-0000-0000A14E0000}"/>
    <cellStyle name="Normal 3 12 6 2 13" xfId="20140" xr:uid="{00000000-0005-0000-0000-0000A24E0000}"/>
    <cellStyle name="Normal 3 12 6 2 13 2" xfId="20141" xr:uid="{00000000-0005-0000-0000-0000A34E0000}"/>
    <cellStyle name="Normal 3 12 6 2 13 3" xfId="20142" xr:uid="{00000000-0005-0000-0000-0000A44E0000}"/>
    <cellStyle name="Normal 3 12 6 2 14" xfId="20143" xr:uid="{00000000-0005-0000-0000-0000A54E0000}"/>
    <cellStyle name="Normal 3 12 6 2 14 2" xfId="20144" xr:uid="{00000000-0005-0000-0000-0000A64E0000}"/>
    <cellStyle name="Normal 3 12 6 2 14 3" xfId="20145" xr:uid="{00000000-0005-0000-0000-0000A74E0000}"/>
    <cellStyle name="Normal 3 12 6 2 15" xfId="20146" xr:uid="{00000000-0005-0000-0000-0000A84E0000}"/>
    <cellStyle name="Normal 3 12 6 2 16" xfId="20147" xr:uid="{00000000-0005-0000-0000-0000A94E0000}"/>
    <cellStyle name="Normal 3 12 6 2 2" xfId="20148" xr:uid="{00000000-0005-0000-0000-0000AA4E0000}"/>
    <cellStyle name="Normal 3 12 6 2 2 2" xfId="20149" xr:uid="{00000000-0005-0000-0000-0000AB4E0000}"/>
    <cellStyle name="Normal 3 12 6 2 2 3" xfId="20150" xr:uid="{00000000-0005-0000-0000-0000AC4E0000}"/>
    <cellStyle name="Normal 3 12 6 2 3" xfId="20151" xr:uid="{00000000-0005-0000-0000-0000AD4E0000}"/>
    <cellStyle name="Normal 3 12 6 2 3 2" xfId="20152" xr:uid="{00000000-0005-0000-0000-0000AE4E0000}"/>
    <cellStyle name="Normal 3 12 6 2 3 3" xfId="20153" xr:uid="{00000000-0005-0000-0000-0000AF4E0000}"/>
    <cellStyle name="Normal 3 12 6 2 4" xfId="20154" xr:uid="{00000000-0005-0000-0000-0000B04E0000}"/>
    <cellStyle name="Normal 3 12 6 2 4 2" xfId="20155" xr:uid="{00000000-0005-0000-0000-0000B14E0000}"/>
    <cellStyle name="Normal 3 12 6 2 4 3" xfId="20156" xr:uid="{00000000-0005-0000-0000-0000B24E0000}"/>
    <cellStyle name="Normal 3 12 6 2 5" xfId="20157" xr:uid="{00000000-0005-0000-0000-0000B34E0000}"/>
    <cellStyle name="Normal 3 12 6 2 5 2" xfId="20158" xr:uid="{00000000-0005-0000-0000-0000B44E0000}"/>
    <cellStyle name="Normal 3 12 6 2 5 3" xfId="20159" xr:uid="{00000000-0005-0000-0000-0000B54E0000}"/>
    <cellStyle name="Normal 3 12 6 2 6" xfId="20160" xr:uid="{00000000-0005-0000-0000-0000B64E0000}"/>
    <cellStyle name="Normal 3 12 6 2 6 2" xfId="20161" xr:uid="{00000000-0005-0000-0000-0000B74E0000}"/>
    <cellStyle name="Normal 3 12 6 2 6 3" xfId="20162" xr:uid="{00000000-0005-0000-0000-0000B84E0000}"/>
    <cellStyle name="Normal 3 12 6 2 7" xfId="20163" xr:uid="{00000000-0005-0000-0000-0000B94E0000}"/>
    <cellStyle name="Normal 3 12 6 2 7 2" xfId="20164" xr:uid="{00000000-0005-0000-0000-0000BA4E0000}"/>
    <cellStyle name="Normal 3 12 6 2 7 3" xfId="20165" xr:uid="{00000000-0005-0000-0000-0000BB4E0000}"/>
    <cellStyle name="Normal 3 12 6 2 8" xfId="20166" xr:uid="{00000000-0005-0000-0000-0000BC4E0000}"/>
    <cellStyle name="Normal 3 12 6 2 8 2" xfId="20167" xr:uid="{00000000-0005-0000-0000-0000BD4E0000}"/>
    <cellStyle name="Normal 3 12 6 2 8 3" xfId="20168" xr:uid="{00000000-0005-0000-0000-0000BE4E0000}"/>
    <cellStyle name="Normal 3 12 6 2 9" xfId="20169" xr:uid="{00000000-0005-0000-0000-0000BF4E0000}"/>
    <cellStyle name="Normal 3 12 6 2 9 2" xfId="20170" xr:uid="{00000000-0005-0000-0000-0000C04E0000}"/>
    <cellStyle name="Normal 3 12 6 2 9 3" xfId="20171" xr:uid="{00000000-0005-0000-0000-0000C14E0000}"/>
    <cellStyle name="Normal 3 12 6 3" xfId="20172" xr:uid="{00000000-0005-0000-0000-0000C24E0000}"/>
    <cellStyle name="Normal 3 12 6 3 2" xfId="20173" xr:uid="{00000000-0005-0000-0000-0000C34E0000}"/>
    <cellStyle name="Normal 3 12 6 3 3" xfId="20174" xr:uid="{00000000-0005-0000-0000-0000C44E0000}"/>
    <cellStyle name="Normal 3 12 6 4" xfId="20175" xr:uid="{00000000-0005-0000-0000-0000C54E0000}"/>
    <cellStyle name="Normal 3 12 6 4 2" xfId="20176" xr:uid="{00000000-0005-0000-0000-0000C64E0000}"/>
    <cellStyle name="Normal 3 12 6 4 3" xfId="20177" xr:uid="{00000000-0005-0000-0000-0000C74E0000}"/>
    <cellStyle name="Normal 3 12 6 5" xfId="20178" xr:uid="{00000000-0005-0000-0000-0000C84E0000}"/>
    <cellStyle name="Normal 3 12 6 5 2" xfId="20179" xr:uid="{00000000-0005-0000-0000-0000C94E0000}"/>
    <cellStyle name="Normal 3 12 6 5 3" xfId="20180" xr:uid="{00000000-0005-0000-0000-0000CA4E0000}"/>
    <cellStyle name="Normal 3 12 6 6" xfId="20181" xr:uid="{00000000-0005-0000-0000-0000CB4E0000}"/>
    <cellStyle name="Normal 3 12 6 6 2" xfId="20182" xr:uid="{00000000-0005-0000-0000-0000CC4E0000}"/>
    <cellStyle name="Normal 3 12 6 6 3" xfId="20183" xr:uid="{00000000-0005-0000-0000-0000CD4E0000}"/>
    <cellStyle name="Normal 3 12 6 7" xfId="20184" xr:uid="{00000000-0005-0000-0000-0000CE4E0000}"/>
    <cellStyle name="Normal 3 12 6 7 2" xfId="20185" xr:uid="{00000000-0005-0000-0000-0000CF4E0000}"/>
    <cellStyle name="Normal 3 12 6 7 3" xfId="20186" xr:uid="{00000000-0005-0000-0000-0000D04E0000}"/>
    <cellStyle name="Normal 3 12 6 8" xfId="20187" xr:uid="{00000000-0005-0000-0000-0000D14E0000}"/>
    <cellStyle name="Normal 3 12 6 8 2" xfId="20188" xr:uid="{00000000-0005-0000-0000-0000D24E0000}"/>
    <cellStyle name="Normal 3 12 6 8 3" xfId="20189" xr:uid="{00000000-0005-0000-0000-0000D34E0000}"/>
    <cellStyle name="Normal 3 12 6 9" xfId="20190" xr:uid="{00000000-0005-0000-0000-0000D44E0000}"/>
    <cellStyle name="Normal 3 12 6 9 2" xfId="20191" xr:uid="{00000000-0005-0000-0000-0000D54E0000}"/>
    <cellStyle name="Normal 3 12 6 9 3" xfId="20192" xr:uid="{00000000-0005-0000-0000-0000D64E0000}"/>
    <cellStyle name="Normal 3 12 7" xfId="20193" xr:uid="{00000000-0005-0000-0000-0000D74E0000}"/>
    <cellStyle name="Normal 3 12 7 10" xfId="20194" xr:uid="{00000000-0005-0000-0000-0000D84E0000}"/>
    <cellStyle name="Normal 3 12 7 10 2" xfId="20195" xr:uid="{00000000-0005-0000-0000-0000D94E0000}"/>
    <cellStyle name="Normal 3 12 7 10 3" xfId="20196" xr:uid="{00000000-0005-0000-0000-0000DA4E0000}"/>
    <cellStyle name="Normal 3 12 7 11" xfId="20197" xr:uid="{00000000-0005-0000-0000-0000DB4E0000}"/>
    <cellStyle name="Normal 3 12 7 11 2" xfId="20198" xr:uid="{00000000-0005-0000-0000-0000DC4E0000}"/>
    <cellStyle name="Normal 3 12 7 11 3" xfId="20199" xr:uid="{00000000-0005-0000-0000-0000DD4E0000}"/>
    <cellStyle name="Normal 3 12 7 12" xfId="20200" xr:uid="{00000000-0005-0000-0000-0000DE4E0000}"/>
    <cellStyle name="Normal 3 12 7 12 2" xfId="20201" xr:uid="{00000000-0005-0000-0000-0000DF4E0000}"/>
    <cellStyle name="Normal 3 12 7 12 3" xfId="20202" xr:uid="{00000000-0005-0000-0000-0000E04E0000}"/>
    <cellStyle name="Normal 3 12 7 13" xfId="20203" xr:uid="{00000000-0005-0000-0000-0000E14E0000}"/>
    <cellStyle name="Normal 3 12 7 13 2" xfId="20204" xr:uid="{00000000-0005-0000-0000-0000E24E0000}"/>
    <cellStyle name="Normal 3 12 7 13 3" xfId="20205" xr:uid="{00000000-0005-0000-0000-0000E34E0000}"/>
    <cellStyle name="Normal 3 12 7 14" xfId="20206" xr:uid="{00000000-0005-0000-0000-0000E44E0000}"/>
    <cellStyle name="Normal 3 12 7 14 2" xfId="20207" xr:uid="{00000000-0005-0000-0000-0000E54E0000}"/>
    <cellStyle name="Normal 3 12 7 14 3" xfId="20208" xr:uid="{00000000-0005-0000-0000-0000E64E0000}"/>
    <cellStyle name="Normal 3 12 7 15" xfId="20209" xr:uid="{00000000-0005-0000-0000-0000E74E0000}"/>
    <cellStyle name="Normal 3 12 7 15 2" xfId="20210" xr:uid="{00000000-0005-0000-0000-0000E84E0000}"/>
    <cellStyle name="Normal 3 12 7 15 3" xfId="20211" xr:uid="{00000000-0005-0000-0000-0000E94E0000}"/>
    <cellStyle name="Normal 3 12 7 16" xfId="20212" xr:uid="{00000000-0005-0000-0000-0000EA4E0000}"/>
    <cellStyle name="Normal 3 12 7 17" xfId="20213" xr:uid="{00000000-0005-0000-0000-0000EB4E0000}"/>
    <cellStyle name="Normal 3 12 7 2" xfId="20214" xr:uid="{00000000-0005-0000-0000-0000EC4E0000}"/>
    <cellStyle name="Normal 3 12 7 2 10" xfId="20215" xr:uid="{00000000-0005-0000-0000-0000ED4E0000}"/>
    <cellStyle name="Normal 3 12 7 2 10 2" xfId="20216" xr:uid="{00000000-0005-0000-0000-0000EE4E0000}"/>
    <cellStyle name="Normal 3 12 7 2 10 3" xfId="20217" xr:uid="{00000000-0005-0000-0000-0000EF4E0000}"/>
    <cellStyle name="Normal 3 12 7 2 11" xfId="20218" xr:uid="{00000000-0005-0000-0000-0000F04E0000}"/>
    <cellStyle name="Normal 3 12 7 2 11 2" xfId="20219" xr:uid="{00000000-0005-0000-0000-0000F14E0000}"/>
    <cellStyle name="Normal 3 12 7 2 11 3" xfId="20220" xr:uid="{00000000-0005-0000-0000-0000F24E0000}"/>
    <cellStyle name="Normal 3 12 7 2 12" xfId="20221" xr:uid="{00000000-0005-0000-0000-0000F34E0000}"/>
    <cellStyle name="Normal 3 12 7 2 12 2" xfId="20222" xr:uid="{00000000-0005-0000-0000-0000F44E0000}"/>
    <cellStyle name="Normal 3 12 7 2 12 3" xfId="20223" xr:uid="{00000000-0005-0000-0000-0000F54E0000}"/>
    <cellStyle name="Normal 3 12 7 2 13" xfId="20224" xr:uid="{00000000-0005-0000-0000-0000F64E0000}"/>
    <cellStyle name="Normal 3 12 7 2 13 2" xfId="20225" xr:uid="{00000000-0005-0000-0000-0000F74E0000}"/>
    <cellStyle name="Normal 3 12 7 2 13 3" xfId="20226" xr:uid="{00000000-0005-0000-0000-0000F84E0000}"/>
    <cellStyle name="Normal 3 12 7 2 14" xfId="20227" xr:uid="{00000000-0005-0000-0000-0000F94E0000}"/>
    <cellStyle name="Normal 3 12 7 2 14 2" xfId="20228" xr:uid="{00000000-0005-0000-0000-0000FA4E0000}"/>
    <cellStyle name="Normal 3 12 7 2 14 3" xfId="20229" xr:uid="{00000000-0005-0000-0000-0000FB4E0000}"/>
    <cellStyle name="Normal 3 12 7 2 15" xfId="20230" xr:uid="{00000000-0005-0000-0000-0000FC4E0000}"/>
    <cellStyle name="Normal 3 12 7 2 16" xfId="20231" xr:uid="{00000000-0005-0000-0000-0000FD4E0000}"/>
    <cellStyle name="Normal 3 12 7 2 2" xfId="20232" xr:uid="{00000000-0005-0000-0000-0000FE4E0000}"/>
    <cellStyle name="Normal 3 12 7 2 2 2" xfId="20233" xr:uid="{00000000-0005-0000-0000-0000FF4E0000}"/>
    <cellStyle name="Normal 3 12 7 2 2 3" xfId="20234" xr:uid="{00000000-0005-0000-0000-0000004F0000}"/>
    <cellStyle name="Normal 3 12 7 2 3" xfId="20235" xr:uid="{00000000-0005-0000-0000-0000014F0000}"/>
    <cellStyle name="Normal 3 12 7 2 3 2" xfId="20236" xr:uid="{00000000-0005-0000-0000-0000024F0000}"/>
    <cellStyle name="Normal 3 12 7 2 3 3" xfId="20237" xr:uid="{00000000-0005-0000-0000-0000034F0000}"/>
    <cellStyle name="Normal 3 12 7 2 4" xfId="20238" xr:uid="{00000000-0005-0000-0000-0000044F0000}"/>
    <cellStyle name="Normal 3 12 7 2 4 2" xfId="20239" xr:uid="{00000000-0005-0000-0000-0000054F0000}"/>
    <cellStyle name="Normal 3 12 7 2 4 3" xfId="20240" xr:uid="{00000000-0005-0000-0000-0000064F0000}"/>
    <cellStyle name="Normal 3 12 7 2 5" xfId="20241" xr:uid="{00000000-0005-0000-0000-0000074F0000}"/>
    <cellStyle name="Normal 3 12 7 2 5 2" xfId="20242" xr:uid="{00000000-0005-0000-0000-0000084F0000}"/>
    <cellStyle name="Normal 3 12 7 2 5 3" xfId="20243" xr:uid="{00000000-0005-0000-0000-0000094F0000}"/>
    <cellStyle name="Normal 3 12 7 2 6" xfId="20244" xr:uid="{00000000-0005-0000-0000-00000A4F0000}"/>
    <cellStyle name="Normal 3 12 7 2 6 2" xfId="20245" xr:uid="{00000000-0005-0000-0000-00000B4F0000}"/>
    <cellStyle name="Normal 3 12 7 2 6 3" xfId="20246" xr:uid="{00000000-0005-0000-0000-00000C4F0000}"/>
    <cellStyle name="Normal 3 12 7 2 7" xfId="20247" xr:uid="{00000000-0005-0000-0000-00000D4F0000}"/>
    <cellStyle name="Normal 3 12 7 2 7 2" xfId="20248" xr:uid="{00000000-0005-0000-0000-00000E4F0000}"/>
    <cellStyle name="Normal 3 12 7 2 7 3" xfId="20249" xr:uid="{00000000-0005-0000-0000-00000F4F0000}"/>
    <cellStyle name="Normal 3 12 7 2 8" xfId="20250" xr:uid="{00000000-0005-0000-0000-0000104F0000}"/>
    <cellStyle name="Normal 3 12 7 2 8 2" xfId="20251" xr:uid="{00000000-0005-0000-0000-0000114F0000}"/>
    <cellStyle name="Normal 3 12 7 2 8 3" xfId="20252" xr:uid="{00000000-0005-0000-0000-0000124F0000}"/>
    <cellStyle name="Normal 3 12 7 2 9" xfId="20253" xr:uid="{00000000-0005-0000-0000-0000134F0000}"/>
    <cellStyle name="Normal 3 12 7 2 9 2" xfId="20254" xr:uid="{00000000-0005-0000-0000-0000144F0000}"/>
    <cellStyle name="Normal 3 12 7 2 9 3" xfId="20255" xr:uid="{00000000-0005-0000-0000-0000154F0000}"/>
    <cellStyle name="Normal 3 12 7 3" xfId="20256" xr:uid="{00000000-0005-0000-0000-0000164F0000}"/>
    <cellStyle name="Normal 3 12 7 3 2" xfId="20257" xr:uid="{00000000-0005-0000-0000-0000174F0000}"/>
    <cellStyle name="Normal 3 12 7 3 3" xfId="20258" xr:uid="{00000000-0005-0000-0000-0000184F0000}"/>
    <cellStyle name="Normal 3 12 7 4" xfId="20259" xr:uid="{00000000-0005-0000-0000-0000194F0000}"/>
    <cellStyle name="Normal 3 12 7 4 2" xfId="20260" xr:uid="{00000000-0005-0000-0000-00001A4F0000}"/>
    <cellStyle name="Normal 3 12 7 4 3" xfId="20261" xr:uid="{00000000-0005-0000-0000-00001B4F0000}"/>
    <cellStyle name="Normal 3 12 7 5" xfId="20262" xr:uid="{00000000-0005-0000-0000-00001C4F0000}"/>
    <cellStyle name="Normal 3 12 7 5 2" xfId="20263" xr:uid="{00000000-0005-0000-0000-00001D4F0000}"/>
    <cellStyle name="Normal 3 12 7 5 3" xfId="20264" xr:uid="{00000000-0005-0000-0000-00001E4F0000}"/>
    <cellStyle name="Normal 3 12 7 6" xfId="20265" xr:uid="{00000000-0005-0000-0000-00001F4F0000}"/>
    <cellStyle name="Normal 3 12 7 6 2" xfId="20266" xr:uid="{00000000-0005-0000-0000-0000204F0000}"/>
    <cellStyle name="Normal 3 12 7 6 3" xfId="20267" xr:uid="{00000000-0005-0000-0000-0000214F0000}"/>
    <cellStyle name="Normal 3 12 7 7" xfId="20268" xr:uid="{00000000-0005-0000-0000-0000224F0000}"/>
    <cellStyle name="Normal 3 12 7 7 2" xfId="20269" xr:uid="{00000000-0005-0000-0000-0000234F0000}"/>
    <cellStyle name="Normal 3 12 7 7 3" xfId="20270" xr:uid="{00000000-0005-0000-0000-0000244F0000}"/>
    <cellStyle name="Normal 3 12 7 8" xfId="20271" xr:uid="{00000000-0005-0000-0000-0000254F0000}"/>
    <cellStyle name="Normal 3 12 7 8 2" xfId="20272" xr:uid="{00000000-0005-0000-0000-0000264F0000}"/>
    <cellStyle name="Normal 3 12 7 8 3" xfId="20273" xr:uid="{00000000-0005-0000-0000-0000274F0000}"/>
    <cellStyle name="Normal 3 12 7 9" xfId="20274" xr:uid="{00000000-0005-0000-0000-0000284F0000}"/>
    <cellStyle name="Normal 3 12 7 9 2" xfId="20275" xr:uid="{00000000-0005-0000-0000-0000294F0000}"/>
    <cellStyle name="Normal 3 12 7 9 3" xfId="20276" xr:uid="{00000000-0005-0000-0000-00002A4F0000}"/>
    <cellStyle name="Normal 3 12 8" xfId="20277" xr:uid="{00000000-0005-0000-0000-00002B4F0000}"/>
    <cellStyle name="Normal 3 12 8 10" xfId="20278" xr:uid="{00000000-0005-0000-0000-00002C4F0000}"/>
    <cellStyle name="Normal 3 12 8 10 2" xfId="20279" xr:uid="{00000000-0005-0000-0000-00002D4F0000}"/>
    <cellStyle name="Normal 3 12 8 10 3" xfId="20280" xr:uid="{00000000-0005-0000-0000-00002E4F0000}"/>
    <cellStyle name="Normal 3 12 8 11" xfId="20281" xr:uid="{00000000-0005-0000-0000-00002F4F0000}"/>
    <cellStyle name="Normal 3 12 8 11 2" xfId="20282" xr:uid="{00000000-0005-0000-0000-0000304F0000}"/>
    <cellStyle name="Normal 3 12 8 11 3" xfId="20283" xr:uid="{00000000-0005-0000-0000-0000314F0000}"/>
    <cellStyle name="Normal 3 12 8 12" xfId="20284" xr:uid="{00000000-0005-0000-0000-0000324F0000}"/>
    <cellStyle name="Normal 3 12 8 12 2" xfId="20285" xr:uid="{00000000-0005-0000-0000-0000334F0000}"/>
    <cellStyle name="Normal 3 12 8 12 3" xfId="20286" xr:uid="{00000000-0005-0000-0000-0000344F0000}"/>
    <cellStyle name="Normal 3 12 8 13" xfId="20287" xr:uid="{00000000-0005-0000-0000-0000354F0000}"/>
    <cellStyle name="Normal 3 12 8 13 2" xfId="20288" xr:uid="{00000000-0005-0000-0000-0000364F0000}"/>
    <cellStyle name="Normal 3 12 8 13 3" xfId="20289" xr:uid="{00000000-0005-0000-0000-0000374F0000}"/>
    <cellStyle name="Normal 3 12 8 14" xfId="20290" xr:uid="{00000000-0005-0000-0000-0000384F0000}"/>
    <cellStyle name="Normal 3 12 8 14 2" xfId="20291" xr:uid="{00000000-0005-0000-0000-0000394F0000}"/>
    <cellStyle name="Normal 3 12 8 14 3" xfId="20292" xr:uid="{00000000-0005-0000-0000-00003A4F0000}"/>
    <cellStyle name="Normal 3 12 8 15" xfId="20293" xr:uid="{00000000-0005-0000-0000-00003B4F0000}"/>
    <cellStyle name="Normal 3 12 8 15 2" xfId="20294" xr:uid="{00000000-0005-0000-0000-00003C4F0000}"/>
    <cellStyle name="Normal 3 12 8 15 3" xfId="20295" xr:uid="{00000000-0005-0000-0000-00003D4F0000}"/>
    <cellStyle name="Normal 3 12 8 16" xfId="20296" xr:uid="{00000000-0005-0000-0000-00003E4F0000}"/>
    <cellStyle name="Normal 3 12 8 17" xfId="20297" xr:uid="{00000000-0005-0000-0000-00003F4F0000}"/>
    <cellStyle name="Normal 3 12 8 2" xfId="20298" xr:uid="{00000000-0005-0000-0000-0000404F0000}"/>
    <cellStyle name="Normal 3 12 8 2 10" xfId="20299" xr:uid="{00000000-0005-0000-0000-0000414F0000}"/>
    <cellStyle name="Normal 3 12 8 2 10 2" xfId="20300" xr:uid="{00000000-0005-0000-0000-0000424F0000}"/>
    <cellStyle name="Normal 3 12 8 2 10 3" xfId="20301" xr:uid="{00000000-0005-0000-0000-0000434F0000}"/>
    <cellStyle name="Normal 3 12 8 2 11" xfId="20302" xr:uid="{00000000-0005-0000-0000-0000444F0000}"/>
    <cellStyle name="Normal 3 12 8 2 11 2" xfId="20303" xr:uid="{00000000-0005-0000-0000-0000454F0000}"/>
    <cellStyle name="Normal 3 12 8 2 11 3" xfId="20304" xr:uid="{00000000-0005-0000-0000-0000464F0000}"/>
    <cellStyle name="Normal 3 12 8 2 12" xfId="20305" xr:uid="{00000000-0005-0000-0000-0000474F0000}"/>
    <cellStyle name="Normal 3 12 8 2 12 2" xfId="20306" xr:uid="{00000000-0005-0000-0000-0000484F0000}"/>
    <cellStyle name="Normal 3 12 8 2 12 3" xfId="20307" xr:uid="{00000000-0005-0000-0000-0000494F0000}"/>
    <cellStyle name="Normal 3 12 8 2 13" xfId="20308" xr:uid="{00000000-0005-0000-0000-00004A4F0000}"/>
    <cellStyle name="Normal 3 12 8 2 13 2" xfId="20309" xr:uid="{00000000-0005-0000-0000-00004B4F0000}"/>
    <cellStyle name="Normal 3 12 8 2 13 3" xfId="20310" xr:uid="{00000000-0005-0000-0000-00004C4F0000}"/>
    <cellStyle name="Normal 3 12 8 2 14" xfId="20311" xr:uid="{00000000-0005-0000-0000-00004D4F0000}"/>
    <cellStyle name="Normal 3 12 8 2 14 2" xfId="20312" xr:uid="{00000000-0005-0000-0000-00004E4F0000}"/>
    <cellStyle name="Normal 3 12 8 2 14 3" xfId="20313" xr:uid="{00000000-0005-0000-0000-00004F4F0000}"/>
    <cellStyle name="Normal 3 12 8 2 15" xfId="20314" xr:uid="{00000000-0005-0000-0000-0000504F0000}"/>
    <cellStyle name="Normal 3 12 8 2 16" xfId="20315" xr:uid="{00000000-0005-0000-0000-0000514F0000}"/>
    <cellStyle name="Normal 3 12 8 2 2" xfId="20316" xr:uid="{00000000-0005-0000-0000-0000524F0000}"/>
    <cellStyle name="Normal 3 12 8 2 2 2" xfId="20317" xr:uid="{00000000-0005-0000-0000-0000534F0000}"/>
    <cellStyle name="Normal 3 12 8 2 2 3" xfId="20318" xr:uid="{00000000-0005-0000-0000-0000544F0000}"/>
    <cellStyle name="Normal 3 12 8 2 3" xfId="20319" xr:uid="{00000000-0005-0000-0000-0000554F0000}"/>
    <cellStyle name="Normal 3 12 8 2 3 2" xfId="20320" xr:uid="{00000000-0005-0000-0000-0000564F0000}"/>
    <cellStyle name="Normal 3 12 8 2 3 3" xfId="20321" xr:uid="{00000000-0005-0000-0000-0000574F0000}"/>
    <cellStyle name="Normal 3 12 8 2 4" xfId="20322" xr:uid="{00000000-0005-0000-0000-0000584F0000}"/>
    <cellStyle name="Normal 3 12 8 2 4 2" xfId="20323" xr:uid="{00000000-0005-0000-0000-0000594F0000}"/>
    <cellStyle name="Normal 3 12 8 2 4 3" xfId="20324" xr:uid="{00000000-0005-0000-0000-00005A4F0000}"/>
    <cellStyle name="Normal 3 12 8 2 5" xfId="20325" xr:uid="{00000000-0005-0000-0000-00005B4F0000}"/>
    <cellStyle name="Normal 3 12 8 2 5 2" xfId="20326" xr:uid="{00000000-0005-0000-0000-00005C4F0000}"/>
    <cellStyle name="Normal 3 12 8 2 5 3" xfId="20327" xr:uid="{00000000-0005-0000-0000-00005D4F0000}"/>
    <cellStyle name="Normal 3 12 8 2 6" xfId="20328" xr:uid="{00000000-0005-0000-0000-00005E4F0000}"/>
    <cellStyle name="Normal 3 12 8 2 6 2" xfId="20329" xr:uid="{00000000-0005-0000-0000-00005F4F0000}"/>
    <cellStyle name="Normal 3 12 8 2 6 3" xfId="20330" xr:uid="{00000000-0005-0000-0000-0000604F0000}"/>
    <cellStyle name="Normal 3 12 8 2 7" xfId="20331" xr:uid="{00000000-0005-0000-0000-0000614F0000}"/>
    <cellStyle name="Normal 3 12 8 2 7 2" xfId="20332" xr:uid="{00000000-0005-0000-0000-0000624F0000}"/>
    <cellStyle name="Normal 3 12 8 2 7 3" xfId="20333" xr:uid="{00000000-0005-0000-0000-0000634F0000}"/>
    <cellStyle name="Normal 3 12 8 2 8" xfId="20334" xr:uid="{00000000-0005-0000-0000-0000644F0000}"/>
    <cellStyle name="Normal 3 12 8 2 8 2" xfId="20335" xr:uid="{00000000-0005-0000-0000-0000654F0000}"/>
    <cellStyle name="Normal 3 12 8 2 8 3" xfId="20336" xr:uid="{00000000-0005-0000-0000-0000664F0000}"/>
    <cellStyle name="Normal 3 12 8 2 9" xfId="20337" xr:uid="{00000000-0005-0000-0000-0000674F0000}"/>
    <cellStyle name="Normal 3 12 8 2 9 2" xfId="20338" xr:uid="{00000000-0005-0000-0000-0000684F0000}"/>
    <cellStyle name="Normal 3 12 8 2 9 3" xfId="20339" xr:uid="{00000000-0005-0000-0000-0000694F0000}"/>
    <cellStyle name="Normal 3 12 8 3" xfId="20340" xr:uid="{00000000-0005-0000-0000-00006A4F0000}"/>
    <cellStyle name="Normal 3 12 8 3 2" xfId="20341" xr:uid="{00000000-0005-0000-0000-00006B4F0000}"/>
    <cellStyle name="Normal 3 12 8 3 3" xfId="20342" xr:uid="{00000000-0005-0000-0000-00006C4F0000}"/>
    <cellStyle name="Normal 3 12 8 4" xfId="20343" xr:uid="{00000000-0005-0000-0000-00006D4F0000}"/>
    <cellStyle name="Normal 3 12 8 4 2" xfId="20344" xr:uid="{00000000-0005-0000-0000-00006E4F0000}"/>
    <cellStyle name="Normal 3 12 8 4 3" xfId="20345" xr:uid="{00000000-0005-0000-0000-00006F4F0000}"/>
    <cellStyle name="Normal 3 12 8 5" xfId="20346" xr:uid="{00000000-0005-0000-0000-0000704F0000}"/>
    <cellStyle name="Normal 3 12 8 5 2" xfId="20347" xr:uid="{00000000-0005-0000-0000-0000714F0000}"/>
    <cellStyle name="Normal 3 12 8 5 3" xfId="20348" xr:uid="{00000000-0005-0000-0000-0000724F0000}"/>
    <cellStyle name="Normal 3 12 8 6" xfId="20349" xr:uid="{00000000-0005-0000-0000-0000734F0000}"/>
    <cellStyle name="Normal 3 12 8 6 2" xfId="20350" xr:uid="{00000000-0005-0000-0000-0000744F0000}"/>
    <cellStyle name="Normal 3 12 8 6 3" xfId="20351" xr:uid="{00000000-0005-0000-0000-0000754F0000}"/>
    <cellStyle name="Normal 3 12 8 7" xfId="20352" xr:uid="{00000000-0005-0000-0000-0000764F0000}"/>
    <cellStyle name="Normal 3 12 8 7 2" xfId="20353" xr:uid="{00000000-0005-0000-0000-0000774F0000}"/>
    <cellStyle name="Normal 3 12 8 7 3" xfId="20354" xr:uid="{00000000-0005-0000-0000-0000784F0000}"/>
    <cellStyle name="Normal 3 12 8 8" xfId="20355" xr:uid="{00000000-0005-0000-0000-0000794F0000}"/>
    <cellStyle name="Normal 3 12 8 8 2" xfId="20356" xr:uid="{00000000-0005-0000-0000-00007A4F0000}"/>
    <cellStyle name="Normal 3 12 8 8 3" xfId="20357" xr:uid="{00000000-0005-0000-0000-00007B4F0000}"/>
    <cellStyle name="Normal 3 12 8 9" xfId="20358" xr:uid="{00000000-0005-0000-0000-00007C4F0000}"/>
    <cellStyle name="Normal 3 12 8 9 2" xfId="20359" xr:uid="{00000000-0005-0000-0000-00007D4F0000}"/>
    <cellStyle name="Normal 3 12 8 9 3" xfId="20360" xr:uid="{00000000-0005-0000-0000-00007E4F0000}"/>
    <cellStyle name="Normal 3 12 9" xfId="20361" xr:uid="{00000000-0005-0000-0000-00007F4F0000}"/>
    <cellStyle name="Normal 3 12 9 10" xfId="20362" xr:uid="{00000000-0005-0000-0000-0000804F0000}"/>
    <cellStyle name="Normal 3 12 9 10 2" xfId="20363" xr:uid="{00000000-0005-0000-0000-0000814F0000}"/>
    <cellStyle name="Normal 3 12 9 10 3" xfId="20364" xr:uid="{00000000-0005-0000-0000-0000824F0000}"/>
    <cellStyle name="Normal 3 12 9 11" xfId="20365" xr:uid="{00000000-0005-0000-0000-0000834F0000}"/>
    <cellStyle name="Normal 3 12 9 11 2" xfId="20366" xr:uid="{00000000-0005-0000-0000-0000844F0000}"/>
    <cellStyle name="Normal 3 12 9 11 3" xfId="20367" xr:uid="{00000000-0005-0000-0000-0000854F0000}"/>
    <cellStyle name="Normal 3 12 9 12" xfId="20368" xr:uid="{00000000-0005-0000-0000-0000864F0000}"/>
    <cellStyle name="Normal 3 12 9 12 2" xfId="20369" xr:uid="{00000000-0005-0000-0000-0000874F0000}"/>
    <cellStyle name="Normal 3 12 9 12 3" xfId="20370" xr:uid="{00000000-0005-0000-0000-0000884F0000}"/>
    <cellStyle name="Normal 3 12 9 13" xfId="20371" xr:uid="{00000000-0005-0000-0000-0000894F0000}"/>
    <cellStyle name="Normal 3 12 9 13 2" xfId="20372" xr:uid="{00000000-0005-0000-0000-00008A4F0000}"/>
    <cellStyle name="Normal 3 12 9 13 3" xfId="20373" xr:uid="{00000000-0005-0000-0000-00008B4F0000}"/>
    <cellStyle name="Normal 3 12 9 14" xfId="20374" xr:uid="{00000000-0005-0000-0000-00008C4F0000}"/>
    <cellStyle name="Normal 3 12 9 14 2" xfId="20375" xr:uid="{00000000-0005-0000-0000-00008D4F0000}"/>
    <cellStyle name="Normal 3 12 9 14 3" xfId="20376" xr:uid="{00000000-0005-0000-0000-00008E4F0000}"/>
    <cellStyle name="Normal 3 12 9 15" xfId="20377" xr:uid="{00000000-0005-0000-0000-00008F4F0000}"/>
    <cellStyle name="Normal 3 12 9 16" xfId="20378" xr:uid="{00000000-0005-0000-0000-0000904F0000}"/>
    <cellStyle name="Normal 3 12 9 2" xfId="20379" xr:uid="{00000000-0005-0000-0000-0000914F0000}"/>
    <cellStyle name="Normal 3 12 9 2 2" xfId="20380" xr:uid="{00000000-0005-0000-0000-0000924F0000}"/>
    <cellStyle name="Normal 3 12 9 2 3" xfId="20381" xr:uid="{00000000-0005-0000-0000-0000934F0000}"/>
    <cellStyle name="Normal 3 12 9 3" xfId="20382" xr:uid="{00000000-0005-0000-0000-0000944F0000}"/>
    <cellStyle name="Normal 3 12 9 3 2" xfId="20383" xr:uid="{00000000-0005-0000-0000-0000954F0000}"/>
    <cellStyle name="Normal 3 12 9 3 3" xfId="20384" xr:uid="{00000000-0005-0000-0000-0000964F0000}"/>
    <cellStyle name="Normal 3 12 9 4" xfId="20385" xr:uid="{00000000-0005-0000-0000-0000974F0000}"/>
    <cellStyle name="Normal 3 12 9 4 2" xfId="20386" xr:uid="{00000000-0005-0000-0000-0000984F0000}"/>
    <cellStyle name="Normal 3 12 9 4 3" xfId="20387" xr:uid="{00000000-0005-0000-0000-0000994F0000}"/>
    <cellStyle name="Normal 3 12 9 5" xfId="20388" xr:uid="{00000000-0005-0000-0000-00009A4F0000}"/>
    <cellStyle name="Normal 3 12 9 5 2" xfId="20389" xr:uid="{00000000-0005-0000-0000-00009B4F0000}"/>
    <cellStyle name="Normal 3 12 9 5 3" xfId="20390" xr:uid="{00000000-0005-0000-0000-00009C4F0000}"/>
    <cellStyle name="Normal 3 12 9 6" xfId="20391" xr:uid="{00000000-0005-0000-0000-00009D4F0000}"/>
    <cellStyle name="Normal 3 12 9 6 2" xfId="20392" xr:uid="{00000000-0005-0000-0000-00009E4F0000}"/>
    <cellStyle name="Normal 3 12 9 6 3" xfId="20393" xr:uid="{00000000-0005-0000-0000-00009F4F0000}"/>
    <cellStyle name="Normal 3 12 9 7" xfId="20394" xr:uid="{00000000-0005-0000-0000-0000A04F0000}"/>
    <cellStyle name="Normal 3 12 9 7 2" xfId="20395" xr:uid="{00000000-0005-0000-0000-0000A14F0000}"/>
    <cellStyle name="Normal 3 12 9 7 3" xfId="20396" xr:uid="{00000000-0005-0000-0000-0000A24F0000}"/>
    <cellStyle name="Normal 3 12 9 8" xfId="20397" xr:uid="{00000000-0005-0000-0000-0000A34F0000}"/>
    <cellStyle name="Normal 3 12 9 8 2" xfId="20398" xr:uid="{00000000-0005-0000-0000-0000A44F0000}"/>
    <cellStyle name="Normal 3 12 9 8 3" xfId="20399" xr:uid="{00000000-0005-0000-0000-0000A54F0000}"/>
    <cellStyle name="Normal 3 12 9 9" xfId="20400" xr:uid="{00000000-0005-0000-0000-0000A64F0000}"/>
    <cellStyle name="Normal 3 12 9 9 2" xfId="20401" xr:uid="{00000000-0005-0000-0000-0000A74F0000}"/>
    <cellStyle name="Normal 3 12 9 9 3" xfId="20402" xr:uid="{00000000-0005-0000-0000-0000A84F0000}"/>
    <cellStyle name="Normal 3 13" xfId="20403" xr:uid="{00000000-0005-0000-0000-0000A94F0000}"/>
    <cellStyle name="Normal 3 13 10" xfId="20404" xr:uid="{00000000-0005-0000-0000-0000AA4F0000}"/>
    <cellStyle name="Normal 3 13 10 10" xfId="20405" xr:uid="{00000000-0005-0000-0000-0000AB4F0000}"/>
    <cellStyle name="Normal 3 13 10 10 2" xfId="20406" xr:uid="{00000000-0005-0000-0000-0000AC4F0000}"/>
    <cellStyle name="Normal 3 13 10 10 3" xfId="20407" xr:uid="{00000000-0005-0000-0000-0000AD4F0000}"/>
    <cellStyle name="Normal 3 13 10 11" xfId="20408" xr:uid="{00000000-0005-0000-0000-0000AE4F0000}"/>
    <cellStyle name="Normal 3 13 10 11 2" xfId="20409" xr:uid="{00000000-0005-0000-0000-0000AF4F0000}"/>
    <cellStyle name="Normal 3 13 10 11 3" xfId="20410" xr:uid="{00000000-0005-0000-0000-0000B04F0000}"/>
    <cellStyle name="Normal 3 13 10 12" xfId="20411" xr:uid="{00000000-0005-0000-0000-0000B14F0000}"/>
    <cellStyle name="Normal 3 13 10 12 2" xfId="20412" xr:uid="{00000000-0005-0000-0000-0000B24F0000}"/>
    <cellStyle name="Normal 3 13 10 12 3" xfId="20413" xr:uid="{00000000-0005-0000-0000-0000B34F0000}"/>
    <cellStyle name="Normal 3 13 10 13" xfId="20414" xr:uid="{00000000-0005-0000-0000-0000B44F0000}"/>
    <cellStyle name="Normal 3 13 10 13 2" xfId="20415" xr:uid="{00000000-0005-0000-0000-0000B54F0000}"/>
    <cellStyle name="Normal 3 13 10 13 3" xfId="20416" xr:uid="{00000000-0005-0000-0000-0000B64F0000}"/>
    <cellStyle name="Normal 3 13 10 14" xfId="20417" xr:uid="{00000000-0005-0000-0000-0000B74F0000}"/>
    <cellStyle name="Normal 3 13 10 14 2" xfId="20418" xr:uid="{00000000-0005-0000-0000-0000B84F0000}"/>
    <cellStyle name="Normal 3 13 10 14 3" xfId="20419" xr:uid="{00000000-0005-0000-0000-0000B94F0000}"/>
    <cellStyle name="Normal 3 13 10 15" xfId="20420" xr:uid="{00000000-0005-0000-0000-0000BA4F0000}"/>
    <cellStyle name="Normal 3 13 10 16" xfId="20421" xr:uid="{00000000-0005-0000-0000-0000BB4F0000}"/>
    <cellStyle name="Normal 3 13 10 2" xfId="20422" xr:uid="{00000000-0005-0000-0000-0000BC4F0000}"/>
    <cellStyle name="Normal 3 13 10 2 2" xfId="20423" xr:uid="{00000000-0005-0000-0000-0000BD4F0000}"/>
    <cellStyle name="Normal 3 13 10 2 3" xfId="20424" xr:uid="{00000000-0005-0000-0000-0000BE4F0000}"/>
    <cellStyle name="Normal 3 13 10 3" xfId="20425" xr:uid="{00000000-0005-0000-0000-0000BF4F0000}"/>
    <cellStyle name="Normal 3 13 10 3 2" xfId="20426" xr:uid="{00000000-0005-0000-0000-0000C04F0000}"/>
    <cellStyle name="Normal 3 13 10 3 3" xfId="20427" xr:uid="{00000000-0005-0000-0000-0000C14F0000}"/>
    <cellStyle name="Normal 3 13 10 4" xfId="20428" xr:uid="{00000000-0005-0000-0000-0000C24F0000}"/>
    <cellStyle name="Normal 3 13 10 4 2" xfId="20429" xr:uid="{00000000-0005-0000-0000-0000C34F0000}"/>
    <cellStyle name="Normal 3 13 10 4 3" xfId="20430" xr:uid="{00000000-0005-0000-0000-0000C44F0000}"/>
    <cellStyle name="Normal 3 13 10 5" xfId="20431" xr:uid="{00000000-0005-0000-0000-0000C54F0000}"/>
    <cellStyle name="Normal 3 13 10 5 2" xfId="20432" xr:uid="{00000000-0005-0000-0000-0000C64F0000}"/>
    <cellStyle name="Normal 3 13 10 5 3" xfId="20433" xr:uid="{00000000-0005-0000-0000-0000C74F0000}"/>
    <cellStyle name="Normal 3 13 10 6" xfId="20434" xr:uid="{00000000-0005-0000-0000-0000C84F0000}"/>
    <cellStyle name="Normal 3 13 10 6 2" xfId="20435" xr:uid="{00000000-0005-0000-0000-0000C94F0000}"/>
    <cellStyle name="Normal 3 13 10 6 3" xfId="20436" xr:uid="{00000000-0005-0000-0000-0000CA4F0000}"/>
    <cellStyle name="Normal 3 13 10 7" xfId="20437" xr:uid="{00000000-0005-0000-0000-0000CB4F0000}"/>
    <cellStyle name="Normal 3 13 10 7 2" xfId="20438" xr:uid="{00000000-0005-0000-0000-0000CC4F0000}"/>
    <cellStyle name="Normal 3 13 10 7 3" xfId="20439" xr:uid="{00000000-0005-0000-0000-0000CD4F0000}"/>
    <cellStyle name="Normal 3 13 10 8" xfId="20440" xr:uid="{00000000-0005-0000-0000-0000CE4F0000}"/>
    <cellStyle name="Normal 3 13 10 8 2" xfId="20441" xr:uid="{00000000-0005-0000-0000-0000CF4F0000}"/>
    <cellStyle name="Normal 3 13 10 8 3" xfId="20442" xr:uid="{00000000-0005-0000-0000-0000D04F0000}"/>
    <cellStyle name="Normal 3 13 10 9" xfId="20443" xr:uid="{00000000-0005-0000-0000-0000D14F0000}"/>
    <cellStyle name="Normal 3 13 10 9 2" xfId="20444" xr:uid="{00000000-0005-0000-0000-0000D24F0000}"/>
    <cellStyle name="Normal 3 13 10 9 3" xfId="20445" xr:uid="{00000000-0005-0000-0000-0000D34F0000}"/>
    <cellStyle name="Normal 3 13 11" xfId="20446" xr:uid="{00000000-0005-0000-0000-0000D44F0000}"/>
    <cellStyle name="Normal 3 13 11 10" xfId="20447" xr:uid="{00000000-0005-0000-0000-0000D54F0000}"/>
    <cellStyle name="Normal 3 13 11 10 2" xfId="20448" xr:uid="{00000000-0005-0000-0000-0000D64F0000}"/>
    <cellStyle name="Normal 3 13 11 10 3" xfId="20449" xr:uid="{00000000-0005-0000-0000-0000D74F0000}"/>
    <cellStyle name="Normal 3 13 11 11" xfId="20450" xr:uid="{00000000-0005-0000-0000-0000D84F0000}"/>
    <cellStyle name="Normal 3 13 11 11 2" xfId="20451" xr:uid="{00000000-0005-0000-0000-0000D94F0000}"/>
    <cellStyle name="Normal 3 13 11 11 3" xfId="20452" xr:uid="{00000000-0005-0000-0000-0000DA4F0000}"/>
    <cellStyle name="Normal 3 13 11 12" xfId="20453" xr:uid="{00000000-0005-0000-0000-0000DB4F0000}"/>
    <cellStyle name="Normal 3 13 11 12 2" xfId="20454" xr:uid="{00000000-0005-0000-0000-0000DC4F0000}"/>
    <cellStyle name="Normal 3 13 11 12 3" xfId="20455" xr:uid="{00000000-0005-0000-0000-0000DD4F0000}"/>
    <cellStyle name="Normal 3 13 11 13" xfId="20456" xr:uid="{00000000-0005-0000-0000-0000DE4F0000}"/>
    <cellStyle name="Normal 3 13 11 13 2" xfId="20457" xr:uid="{00000000-0005-0000-0000-0000DF4F0000}"/>
    <cellStyle name="Normal 3 13 11 13 3" xfId="20458" xr:uid="{00000000-0005-0000-0000-0000E04F0000}"/>
    <cellStyle name="Normal 3 13 11 14" xfId="20459" xr:uid="{00000000-0005-0000-0000-0000E14F0000}"/>
    <cellStyle name="Normal 3 13 11 14 2" xfId="20460" xr:uid="{00000000-0005-0000-0000-0000E24F0000}"/>
    <cellStyle name="Normal 3 13 11 14 3" xfId="20461" xr:uid="{00000000-0005-0000-0000-0000E34F0000}"/>
    <cellStyle name="Normal 3 13 11 15" xfId="20462" xr:uid="{00000000-0005-0000-0000-0000E44F0000}"/>
    <cellStyle name="Normal 3 13 11 16" xfId="20463" xr:uid="{00000000-0005-0000-0000-0000E54F0000}"/>
    <cellStyle name="Normal 3 13 11 2" xfId="20464" xr:uid="{00000000-0005-0000-0000-0000E64F0000}"/>
    <cellStyle name="Normal 3 13 11 2 2" xfId="20465" xr:uid="{00000000-0005-0000-0000-0000E74F0000}"/>
    <cellStyle name="Normal 3 13 11 2 3" xfId="20466" xr:uid="{00000000-0005-0000-0000-0000E84F0000}"/>
    <cellStyle name="Normal 3 13 11 3" xfId="20467" xr:uid="{00000000-0005-0000-0000-0000E94F0000}"/>
    <cellStyle name="Normal 3 13 11 3 2" xfId="20468" xr:uid="{00000000-0005-0000-0000-0000EA4F0000}"/>
    <cellStyle name="Normal 3 13 11 3 3" xfId="20469" xr:uid="{00000000-0005-0000-0000-0000EB4F0000}"/>
    <cellStyle name="Normal 3 13 11 4" xfId="20470" xr:uid="{00000000-0005-0000-0000-0000EC4F0000}"/>
    <cellStyle name="Normal 3 13 11 4 2" xfId="20471" xr:uid="{00000000-0005-0000-0000-0000ED4F0000}"/>
    <cellStyle name="Normal 3 13 11 4 3" xfId="20472" xr:uid="{00000000-0005-0000-0000-0000EE4F0000}"/>
    <cellStyle name="Normal 3 13 11 5" xfId="20473" xr:uid="{00000000-0005-0000-0000-0000EF4F0000}"/>
    <cellStyle name="Normal 3 13 11 5 2" xfId="20474" xr:uid="{00000000-0005-0000-0000-0000F04F0000}"/>
    <cellStyle name="Normal 3 13 11 5 3" xfId="20475" xr:uid="{00000000-0005-0000-0000-0000F14F0000}"/>
    <cellStyle name="Normal 3 13 11 6" xfId="20476" xr:uid="{00000000-0005-0000-0000-0000F24F0000}"/>
    <cellStyle name="Normal 3 13 11 6 2" xfId="20477" xr:uid="{00000000-0005-0000-0000-0000F34F0000}"/>
    <cellStyle name="Normal 3 13 11 6 3" xfId="20478" xr:uid="{00000000-0005-0000-0000-0000F44F0000}"/>
    <cellStyle name="Normal 3 13 11 7" xfId="20479" xr:uid="{00000000-0005-0000-0000-0000F54F0000}"/>
    <cellStyle name="Normal 3 13 11 7 2" xfId="20480" xr:uid="{00000000-0005-0000-0000-0000F64F0000}"/>
    <cellStyle name="Normal 3 13 11 7 3" xfId="20481" xr:uid="{00000000-0005-0000-0000-0000F74F0000}"/>
    <cellStyle name="Normal 3 13 11 8" xfId="20482" xr:uid="{00000000-0005-0000-0000-0000F84F0000}"/>
    <cellStyle name="Normal 3 13 11 8 2" xfId="20483" xr:uid="{00000000-0005-0000-0000-0000F94F0000}"/>
    <cellStyle name="Normal 3 13 11 8 3" xfId="20484" xr:uid="{00000000-0005-0000-0000-0000FA4F0000}"/>
    <cellStyle name="Normal 3 13 11 9" xfId="20485" xr:uid="{00000000-0005-0000-0000-0000FB4F0000}"/>
    <cellStyle name="Normal 3 13 11 9 2" xfId="20486" xr:uid="{00000000-0005-0000-0000-0000FC4F0000}"/>
    <cellStyle name="Normal 3 13 11 9 3" xfId="20487" xr:uid="{00000000-0005-0000-0000-0000FD4F0000}"/>
    <cellStyle name="Normal 3 13 12" xfId="20488" xr:uid="{00000000-0005-0000-0000-0000FE4F0000}"/>
    <cellStyle name="Normal 3 13 12 10" xfId="20489" xr:uid="{00000000-0005-0000-0000-0000FF4F0000}"/>
    <cellStyle name="Normal 3 13 12 10 2" xfId="20490" xr:uid="{00000000-0005-0000-0000-000000500000}"/>
    <cellStyle name="Normal 3 13 12 10 3" xfId="20491" xr:uid="{00000000-0005-0000-0000-000001500000}"/>
    <cellStyle name="Normal 3 13 12 11" xfId="20492" xr:uid="{00000000-0005-0000-0000-000002500000}"/>
    <cellStyle name="Normal 3 13 12 11 2" xfId="20493" xr:uid="{00000000-0005-0000-0000-000003500000}"/>
    <cellStyle name="Normal 3 13 12 11 3" xfId="20494" xr:uid="{00000000-0005-0000-0000-000004500000}"/>
    <cellStyle name="Normal 3 13 12 12" xfId="20495" xr:uid="{00000000-0005-0000-0000-000005500000}"/>
    <cellStyle name="Normal 3 13 12 12 2" xfId="20496" xr:uid="{00000000-0005-0000-0000-000006500000}"/>
    <cellStyle name="Normal 3 13 12 12 3" xfId="20497" xr:uid="{00000000-0005-0000-0000-000007500000}"/>
    <cellStyle name="Normal 3 13 12 13" xfId="20498" xr:uid="{00000000-0005-0000-0000-000008500000}"/>
    <cellStyle name="Normal 3 13 12 13 2" xfId="20499" xr:uid="{00000000-0005-0000-0000-000009500000}"/>
    <cellStyle name="Normal 3 13 12 13 3" xfId="20500" xr:uid="{00000000-0005-0000-0000-00000A500000}"/>
    <cellStyle name="Normal 3 13 12 14" xfId="20501" xr:uid="{00000000-0005-0000-0000-00000B500000}"/>
    <cellStyle name="Normal 3 13 12 14 2" xfId="20502" xr:uid="{00000000-0005-0000-0000-00000C500000}"/>
    <cellStyle name="Normal 3 13 12 14 3" xfId="20503" xr:uid="{00000000-0005-0000-0000-00000D500000}"/>
    <cellStyle name="Normal 3 13 12 15" xfId="20504" xr:uid="{00000000-0005-0000-0000-00000E500000}"/>
    <cellStyle name="Normal 3 13 12 16" xfId="20505" xr:uid="{00000000-0005-0000-0000-00000F500000}"/>
    <cellStyle name="Normal 3 13 12 2" xfId="20506" xr:uid="{00000000-0005-0000-0000-000010500000}"/>
    <cellStyle name="Normal 3 13 12 2 2" xfId="20507" xr:uid="{00000000-0005-0000-0000-000011500000}"/>
    <cellStyle name="Normal 3 13 12 2 3" xfId="20508" xr:uid="{00000000-0005-0000-0000-000012500000}"/>
    <cellStyle name="Normal 3 13 12 3" xfId="20509" xr:uid="{00000000-0005-0000-0000-000013500000}"/>
    <cellStyle name="Normal 3 13 12 3 2" xfId="20510" xr:uid="{00000000-0005-0000-0000-000014500000}"/>
    <cellStyle name="Normal 3 13 12 3 3" xfId="20511" xr:uid="{00000000-0005-0000-0000-000015500000}"/>
    <cellStyle name="Normal 3 13 12 4" xfId="20512" xr:uid="{00000000-0005-0000-0000-000016500000}"/>
    <cellStyle name="Normal 3 13 12 4 2" xfId="20513" xr:uid="{00000000-0005-0000-0000-000017500000}"/>
    <cellStyle name="Normal 3 13 12 4 3" xfId="20514" xr:uid="{00000000-0005-0000-0000-000018500000}"/>
    <cellStyle name="Normal 3 13 12 5" xfId="20515" xr:uid="{00000000-0005-0000-0000-000019500000}"/>
    <cellStyle name="Normal 3 13 12 5 2" xfId="20516" xr:uid="{00000000-0005-0000-0000-00001A500000}"/>
    <cellStyle name="Normal 3 13 12 5 3" xfId="20517" xr:uid="{00000000-0005-0000-0000-00001B500000}"/>
    <cellStyle name="Normal 3 13 12 6" xfId="20518" xr:uid="{00000000-0005-0000-0000-00001C500000}"/>
    <cellStyle name="Normal 3 13 12 6 2" xfId="20519" xr:uid="{00000000-0005-0000-0000-00001D500000}"/>
    <cellStyle name="Normal 3 13 12 6 3" xfId="20520" xr:uid="{00000000-0005-0000-0000-00001E500000}"/>
    <cellStyle name="Normal 3 13 12 7" xfId="20521" xr:uid="{00000000-0005-0000-0000-00001F500000}"/>
    <cellStyle name="Normal 3 13 12 7 2" xfId="20522" xr:uid="{00000000-0005-0000-0000-000020500000}"/>
    <cellStyle name="Normal 3 13 12 7 3" xfId="20523" xr:uid="{00000000-0005-0000-0000-000021500000}"/>
    <cellStyle name="Normal 3 13 12 8" xfId="20524" xr:uid="{00000000-0005-0000-0000-000022500000}"/>
    <cellStyle name="Normal 3 13 12 8 2" xfId="20525" xr:uid="{00000000-0005-0000-0000-000023500000}"/>
    <cellStyle name="Normal 3 13 12 8 3" xfId="20526" xr:uid="{00000000-0005-0000-0000-000024500000}"/>
    <cellStyle name="Normal 3 13 12 9" xfId="20527" xr:uid="{00000000-0005-0000-0000-000025500000}"/>
    <cellStyle name="Normal 3 13 12 9 2" xfId="20528" xr:uid="{00000000-0005-0000-0000-000026500000}"/>
    <cellStyle name="Normal 3 13 12 9 3" xfId="20529" xr:uid="{00000000-0005-0000-0000-000027500000}"/>
    <cellStyle name="Normal 3 13 13" xfId="20530" xr:uid="{00000000-0005-0000-0000-000028500000}"/>
    <cellStyle name="Normal 3 13 13 10" xfId="20531" xr:uid="{00000000-0005-0000-0000-000029500000}"/>
    <cellStyle name="Normal 3 13 13 10 2" xfId="20532" xr:uid="{00000000-0005-0000-0000-00002A500000}"/>
    <cellStyle name="Normal 3 13 13 10 3" xfId="20533" xr:uid="{00000000-0005-0000-0000-00002B500000}"/>
    <cellStyle name="Normal 3 13 13 11" xfId="20534" xr:uid="{00000000-0005-0000-0000-00002C500000}"/>
    <cellStyle name="Normal 3 13 13 11 2" xfId="20535" xr:uid="{00000000-0005-0000-0000-00002D500000}"/>
    <cellStyle name="Normal 3 13 13 11 3" xfId="20536" xr:uid="{00000000-0005-0000-0000-00002E500000}"/>
    <cellStyle name="Normal 3 13 13 12" xfId="20537" xr:uid="{00000000-0005-0000-0000-00002F500000}"/>
    <cellStyle name="Normal 3 13 13 12 2" xfId="20538" xr:uid="{00000000-0005-0000-0000-000030500000}"/>
    <cellStyle name="Normal 3 13 13 12 3" xfId="20539" xr:uid="{00000000-0005-0000-0000-000031500000}"/>
    <cellStyle name="Normal 3 13 13 13" xfId="20540" xr:uid="{00000000-0005-0000-0000-000032500000}"/>
    <cellStyle name="Normal 3 13 13 13 2" xfId="20541" xr:uid="{00000000-0005-0000-0000-000033500000}"/>
    <cellStyle name="Normal 3 13 13 13 3" xfId="20542" xr:uid="{00000000-0005-0000-0000-000034500000}"/>
    <cellStyle name="Normal 3 13 13 14" xfId="20543" xr:uid="{00000000-0005-0000-0000-000035500000}"/>
    <cellStyle name="Normal 3 13 13 14 2" xfId="20544" xr:uid="{00000000-0005-0000-0000-000036500000}"/>
    <cellStyle name="Normal 3 13 13 14 3" xfId="20545" xr:uid="{00000000-0005-0000-0000-000037500000}"/>
    <cellStyle name="Normal 3 13 13 15" xfId="20546" xr:uid="{00000000-0005-0000-0000-000038500000}"/>
    <cellStyle name="Normal 3 13 13 16" xfId="20547" xr:uid="{00000000-0005-0000-0000-000039500000}"/>
    <cellStyle name="Normal 3 13 13 2" xfId="20548" xr:uid="{00000000-0005-0000-0000-00003A500000}"/>
    <cellStyle name="Normal 3 13 13 2 2" xfId="20549" xr:uid="{00000000-0005-0000-0000-00003B500000}"/>
    <cellStyle name="Normal 3 13 13 2 3" xfId="20550" xr:uid="{00000000-0005-0000-0000-00003C500000}"/>
    <cellStyle name="Normal 3 13 13 3" xfId="20551" xr:uid="{00000000-0005-0000-0000-00003D500000}"/>
    <cellStyle name="Normal 3 13 13 3 2" xfId="20552" xr:uid="{00000000-0005-0000-0000-00003E500000}"/>
    <cellStyle name="Normal 3 13 13 3 3" xfId="20553" xr:uid="{00000000-0005-0000-0000-00003F500000}"/>
    <cellStyle name="Normal 3 13 13 4" xfId="20554" xr:uid="{00000000-0005-0000-0000-000040500000}"/>
    <cellStyle name="Normal 3 13 13 4 2" xfId="20555" xr:uid="{00000000-0005-0000-0000-000041500000}"/>
    <cellStyle name="Normal 3 13 13 4 3" xfId="20556" xr:uid="{00000000-0005-0000-0000-000042500000}"/>
    <cellStyle name="Normal 3 13 13 5" xfId="20557" xr:uid="{00000000-0005-0000-0000-000043500000}"/>
    <cellStyle name="Normal 3 13 13 5 2" xfId="20558" xr:uid="{00000000-0005-0000-0000-000044500000}"/>
    <cellStyle name="Normal 3 13 13 5 3" xfId="20559" xr:uid="{00000000-0005-0000-0000-000045500000}"/>
    <cellStyle name="Normal 3 13 13 6" xfId="20560" xr:uid="{00000000-0005-0000-0000-000046500000}"/>
    <cellStyle name="Normal 3 13 13 6 2" xfId="20561" xr:uid="{00000000-0005-0000-0000-000047500000}"/>
    <cellStyle name="Normal 3 13 13 6 3" xfId="20562" xr:uid="{00000000-0005-0000-0000-000048500000}"/>
    <cellStyle name="Normal 3 13 13 7" xfId="20563" xr:uid="{00000000-0005-0000-0000-000049500000}"/>
    <cellStyle name="Normal 3 13 13 7 2" xfId="20564" xr:uid="{00000000-0005-0000-0000-00004A500000}"/>
    <cellStyle name="Normal 3 13 13 7 3" xfId="20565" xr:uid="{00000000-0005-0000-0000-00004B500000}"/>
    <cellStyle name="Normal 3 13 13 8" xfId="20566" xr:uid="{00000000-0005-0000-0000-00004C500000}"/>
    <cellStyle name="Normal 3 13 13 8 2" xfId="20567" xr:uid="{00000000-0005-0000-0000-00004D500000}"/>
    <cellStyle name="Normal 3 13 13 8 3" xfId="20568" xr:uid="{00000000-0005-0000-0000-00004E500000}"/>
    <cellStyle name="Normal 3 13 13 9" xfId="20569" xr:uid="{00000000-0005-0000-0000-00004F500000}"/>
    <cellStyle name="Normal 3 13 13 9 2" xfId="20570" xr:uid="{00000000-0005-0000-0000-000050500000}"/>
    <cellStyle name="Normal 3 13 13 9 3" xfId="20571" xr:uid="{00000000-0005-0000-0000-000051500000}"/>
    <cellStyle name="Normal 3 13 14" xfId="20572" xr:uid="{00000000-0005-0000-0000-000052500000}"/>
    <cellStyle name="Normal 3 13 14 10" xfId="20573" xr:uid="{00000000-0005-0000-0000-000053500000}"/>
    <cellStyle name="Normal 3 13 14 10 2" xfId="20574" xr:uid="{00000000-0005-0000-0000-000054500000}"/>
    <cellStyle name="Normal 3 13 14 10 3" xfId="20575" xr:uid="{00000000-0005-0000-0000-000055500000}"/>
    <cellStyle name="Normal 3 13 14 11" xfId="20576" xr:uid="{00000000-0005-0000-0000-000056500000}"/>
    <cellStyle name="Normal 3 13 14 11 2" xfId="20577" xr:uid="{00000000-0005-0000-0000-000057500000}"/>
    <cellStyle name="Normal 3 13 14 11 3" xfId="20578" xr:uid="{00000000-0005-0000-0000-000058500000}"/>
    <cellStyle name="Normal 3 13 14 12" xfId="20579" xr:uid="{00000000-0005-0000-0000-000059500000}"/>
    <cellStyle name="Normal 3 13 14 12 2" xfId="20580" xr:uid="{00000000-0005-0000-0000-00005A500000}"/>
    <cellStyle name="Normal 3 13 14 12 3" xfId="20581" xr:uid="{00000000-0005-0000-0000-00005B500000}"/>
    <cellStyle name="Normal 3 13 14 13" xfId="20582" xr:uid="{00000000-0005-0000-0000-00005C500000}"/>
    <cellStyle name="Normal 3 13 14 13 2" xfId="20583" xr:uid="{00000000-0005-0000-0000-00005D500000}"/>
    <cellStyle name="Normal 3 13 14 13 3" xfId="20584" xr:uid="{00000000-0005-0000-0000-00005E500000}"/>
    <cellStyle name="Normal 3 13 14 14" xfId="20585" xr:uid="{00000000-0005-0000-0000-00005F500000}"/>
    <cellStyle name="Normal 3 13 14 14 2" xfId="20586" xr:uid="{00000000-0005-0000-0000-000060500000}"/>
    <cellStyle name="Normal 3 13 14 14 3" xfId="20587" xr:uid="{00000000-0005-0000-0000-000061500000}"/>
    <cellStyle name="Normal 3 13 14 15" xfId="20588" xr:uid="{00000000-0005-0000-0000-000062500000}"/>
    <cellStyle name="Normal 3 13 14 16" xfId="20589" xr:uid="{00000000-0005-0000-0000-000063500000}"/>
    <cellStyle name="Normal 3 13 14 2" xfId="20590" xr:uid="{00000000-0005-0000-0000-000064500000}"/>
    <cellStyle name="Normal 3 13 14 2 2" xfId="20591" xr:uid="{00000000-0005-0000-0000-000065500000}"/>
    <cellStyle name="Normal 3 13 14 2 3" xfId="20592" xr:uid="{00000000-0005-0000-0000-000066500000}"/>
    <cellStyle name="Normal 3 13 14 3" xfId="20593" xr:uid="{00000000-0005-0000-0000-000067500000}"/>
    <cellStyle name="Normal 3 13 14 3 2" xfId="20594" xr:uid="{00000000-0005-0000-0000-000068500000}"/>
    <cellStyle name="Normal 3 13 14 3 3" xfId="20595" xr:uid="{00000000-0005-0000-0000-000069500000}"/>
    <cellStyle name="Normal 3 13 14 4" xfId="20596" xr:uid="{00000000-0005-0000-0000-00006A500000}"/>
    <cellStyle name="Normal 3 13 14 4 2" xfId="20597" xr:uid="{00000000-0005-0000-0000-00006B500000}"/>
    <cellStyle name="Normal 3 13 14 4 3" xfId="20598" xr:uid="{00000000-0005-0000-0000-00006C500000}"/>
    <cellStyle name="Normal 3 13 14 5" xfId="20599" xr:uid="{00000000-0005-0000-0000-00006D500000}"/>
    <cellStyle name="Normal 3 13 14 5 2" xfId="20600" xr:uid="{00000000-0005-0000-0000-00006E500000}"/>
    <cellStyle name="Normal 3 13 14 5 3" xfId="20601" xr:uid="{00000000-0005-0000-0000-00006F500000}"/>
    <cellStyle name="Normal 3 13 14 6" xfId="20602" xr:uid="{00000000-0005-0000-0000-000070500000}"/>
    <cellStyle name="Normal 3 13 14 6 2" xfId="20603" xr:uid="{00000000-0005-0000-0000-000071500000}"/>
    <cellStyle name="Normal 3 13 14 6 3" xfId="20604" xr:uid="{00000000-0005-0000-0000-000072500000}"/>
    <cellStyle name="Normal 3 13 14 7" xfId="20605" xr:uid="{00000000-0005-0000-0000-000073500000}"/>
    <cellStyle name="Normal 3 13 14 7 2" xfId="20606" xr:uid="{00000000-0005-0000-0000-000074500000}"/>
    <cellStyle name="Normal 3 13 14 7 3" xfId="20607" xr:uid="{00000000-0005-0000-0000-000075500000}"/>
    <cellStyle name="Normal 3 13 14 8" xfId="20608" xr:uid="{00000000-0005-0000-0000-000076500000}"/>
    <cellStyle name="Normal 3 13 14 8 2" xfId="20609" xr:uid="{00000000-0005-0000-0000-000077500000}"/>
    <cellStyle name="Normal 3 13 14 8 3" xfId="20610" xr:uid="{00000000-0005-0000-0000-000078500000}"/>
    <cellStyle name="Normal 3 13 14 9" xfId="20611" xr:uid="{00000000-0005-0000-0000-000079500000}"/>
    <cellStyle name="Normal 3 13 14 9 2" xfId="20612" xr:uid="{00000000-0005-0000-0000-00007A500000}"/>
    <cellStyle name="Normal 3 13 14 9 3" xfId="20613" xr:uid="{00000000-0005-0000-0000-00007B500000}"/>
    <cellStyle name="Normal 3 13 15" xfId="20614" xr:uid="{00000000-0005-0000-0000-00007C500000}"/>
    <cellStyle name="Normal 3 13 16" xfId="20615" xr:uid="{00000000-0005-0000-0000-00007D500000}"/>
    <cellStyle name="Normal 3 13 17" xfId="20616" xr:uid="{00000000-0005-0000-0000-00007E500000}"/>
    <cellStyle name="Normal 3 13 17 10" xfId="20617" xr:uid="{00000000-0005-0000-0000-00007F500000}"/>
    <cellStyle name="Normal 3 13 17 10 2" xfId="20618" xr:uid="{00000000-0005-0000-0000-000080500000}"/>
    <cellStyle name="Normal 3 13 17 10 3" xfId="20619" xr:uid="{00000000-0005-0000-0000-000081500000}"/>
    <cellStyle name="Normal 3 13 17 11" xfId="20620" xr:uid="{00000000-0005-0000-0000-000082500000}"/>
    <cellStyle name="Normal 3 13 17 11 2" xfId="20621" xr:uid="{00000000-0005-0000-0000-000083500000}"/>
    <cellStyle name="Normal 3 13 17 11 3" xfId="20622" xr:uid="{00000000-0005-0000-0000-000084500000}"/>
    <cellStyle name="Normal 3 13 17 12" xfId="20623" xr:uid="{00000000-0005-0000-0000-000085500000}"/>
    <cellStyle name="Normal 3 13 17 12 2" xfId="20624" xr:uid="{00000000-0005-0000-0000-000086500000}"/>
    <cellStyle name="Normal 3 13 17 12 3" xfId="20625" xr:uid="{00000000-0005-0000-0000-000087500000}"/>
    <cellStyle name="Normal 3 13 17 13" xfId="20626" xr:uid="{00000000-0005-0000-0000-000088500000}"/>
    <cellStyle name="Normal 3 13 17 13 2" xfId="20627" xr:uid="{00000000-0005-0000-0000-000089500000}"/>
    <cellStyle name="Normal 3 13 17 13 3" xfId="20628" xr:uid="{00000000-0005-0000-0000-00008A500000}"/>
    <cellStyle name="Normal 3 13 17 14" xfId="20629" xr:uid="{00000000-0005-0000-0000-00008B500000}"/>
    <cellStyle name="Normal 3 13 17 14 2" xfId="20630" xr:uid="{00000000-0005-0000-0000-00008C500000}"/>
    <cellStyle name="Normal 3 13 17 14 3" xfId="20631" xr:uid="{00000000-0005-0000-0000-00008D500000}"/>
    <cellStyle name="Normal 3 13 17 15" xfId="20632" xr:uid="{00000000-0005-0000-0000-00008E500000}"/>
    <cellStyle name="Normal 3 13 17 16" xfId="20633" xr:uid="{00000000-0005-0000-0000-00008F500000}"/>
    <cellStyle name="Normal 3 13 17 2" xfId="20634" xr:uid="{00000000-0005-0000-0000-000090500000}"/>
    <cellStyle name="Normal 3 13 17 2 2" xfId="20635" xr:uid="{00000000-0005-0000-0000-000091500000}"/>
    <cellStyle name="Normal 3 13 17 2 3" xfId="20636" xr:uid="{00000000-0005-0000-0000-000092500000}"/>
    <cellStyle name="Normal 3 13 17 3" xfId="20637" xr:uid="{00000000-0005-0000-0000-000093500000}"/>
    <cellStyle name="Normal 3 13 17 3 2" xfId="20638" xr:uid="{00000000-0005-0000-0000-000094500000}"/>
    <cellStyle name="Normal 3 13 17 3 3" xfId="20639" xr:uid="{00000000-0005-0000-0000-000095500000}"/>
    <cellStyle name="Normal 3 13 17 4" xfId="20640" xr:uid="{00000000-0005-0000-0000-000096500000}"/>
    <cellStyle name="Normal 3 13 17 4 2" xfId="20641" xr:uid="{00000000-0005-0000-0000-000097500000}"/>
    <cellStyle name="Normal 3 13 17 4 3" xfId="20642" xr:uid="{00000000-0005-0000-0000-000098500000}"/>
    <cellStyle name="Normal 3 13 17 5" xfId="20643" xr:uid="{00000000-0005-0000-0000-000099500000}"/>
    <cellStyle name="Normal 3 13 17 5 2" xfId="20644" xr:uid="{00000000-0005-0000-0000-00009A500000}"/>
    <cellStyle name="Normal 3 13 17 5 3" xfId="20645" xr:uid="{00000000-0005-0000-0000-00009B500000}"/>
    <cellStyle name="Normal 3 13 17 6" xfId="20646" xr:uid="{00000000-0005-0000-0000-00009C500000}"/>
    <cellStyle name="Normal 3 13 17 6 2" xfId="20647" xr:uid="{00000000-0005-0000-0000-00009D500000}"/>
    <cellStyle name="Normal 3 13 17 6 3" xfId="20648" xr:uid="{00000000-0005-0000-0000-00009E500000}"/>
    <cellStyle name="Normal 3 13 17 7" xfId="20649" xr:uid="{00000000-0005-0000-0000-00009F500000}"/>
    <cellStyle name="Normal 3 13 17 7 2" xfId="20650" xr:uid="{00000000-0005-0000-0000-0000A0500000}"/>
    <cellStyle name="Normal 3 13 17 7 3" xfId="20651" xr:uid="{00000000-0005-0000-0000-0000A1500000}"/>
    <cellStyle name="Normal 3 13 17 8" xfId="20652" xr:uid="{00000000-0005-0000-0000-0000A2500000}"/>
    <cellStyle name="Normal 3 13 17 8 2" xfId="20653" xr:uid="{00000000-0005-0000-0000-0000A3500000}"/>
    <cellStyle name="Normal 3 13 17 8 3" xfId="20654" xr:uid="{00000000-0005-0000-0000-0000A4500000}"/>
    <cellStyle name="Normal 3 13 17 9" xfId="20655" xr:uid="{00000000-0005-0000-0000-0000A5500000}"/>
    <cellStyle name="Normal 3 13 17 9 2" xfId="20656" xr:uid="{00000000-0005-0000-0000-0000A6500000}"/>
    <cellStyle name="Normal 3 13 17 9 3" xfId="20657" xr:uid="{00000000-0005-0000-0000-0000A7500000}"/>
    <cellStyle name="Normal 3 13 18" xfId="20658" xr:uid="{00000000-0005-0000-0000-0000A8500000}"/>
    <cellStyle name="Normal 3 13 18 10" xfId="20659" xr:uid="{00000000-0005-0000-0000-0000A9500000}"/>
    <cellStyle name="Normal 3 13 18 10 2" xfId="20660" xr:uid="{00000000-0005-0000-0000-0000AA500000}"/>
    <cellStyle name="Normal 3 13 18 10 3" xfId="20661" xr:uid="{00000000-0005-0000-0000-0000AB500000}"/>
    <cellStyle name="Normal 3 13 18 11" xfId="20662" xr:uid="{00000000-0005-0000-0000-0000AC500000}"/>
    <cellStyle name="Normal 3 13 18 11 2" xfId="20663" xr:uid="{00000000-0005-0000-0000-0000AD500000}"/>
    <cellStyle name="Normal 3 13 18 11 3" xfId="20664" xr:uid="{00000000-0005-0000-0000-0000AE500000}"/>
    <cellStyle name="Normal 3 13 18 12" xfId="20665" xr:uid="{00000000-0005-0000-0000-0000AF500000}"/>
    <cellStyle name="Normal 3 13 18 12 2" xfId="20666" xr:uid="{00000000-0005-0000-0000-0000B0500000}"/>
    <cellStyle name="Normal 3 13 18 12 3" xfId="20667" xr:uid="{00000000-0005-0000-0000-0000B1500000}"/>
    <cellStyle name="Normal 3 13 18 13" xfId="20668" xr:uid="{00000000-0005-0000-0000-0000B2500000}"/>
    <cellStyle name="Normal 3 13 18 13 2" xfId="20669" xr:uid="{00000000-0005-0000-0000-0000B3500000}"/>
    <cellStyle name="Normal 3 13 18 13 3" xfId="20670" xr:uid="{00000000-0005-0000-0000-0000B4500000}"/>
    <cellStyle name="Normal 3 13 18 14" xfId="20671" xr:uid="{00000000-0005-0000-0000-0000B5500000}"/>
    <cellStyle name="Normal 3 13 18 14 2" xfId="20672" xr:uid="{00000000-0005-0000-0000-0000B6500000}"/>
    <cellStyle name="Normal 3 13 18 14 3" xfId="20673" xr:uid="{00000000-0005-0000-0000-0000B7500000}"/>
    <cellStyle name="Normal 3 13 18 15" xfId="20674" xr:uid="{00000000-0005-0000-0000-0000B8500000}"/>
    <cellStyle name="Normal 3 13 18 16" xfId="20675" xr:uid="{00000000-0005-0000-0000-0000B9500000}"/>
    <cellStyle name="Normal 3 13 18 2" xfId="20676" xr:uid="{00000000-0005-0000-0000-0000BA500000}"/>
    <cellStyle name="Normal 3 13 18 2 2" xfId="20677" xr:uid="{00000000-0005-0000-0000-0000BB500000}"/>
    <cellStyle name="Normal 3 13 18 2 3" xfId="20678" xr:uid="{00000000-0005-0000-0000-0000BC500000}"/>
    <cellStyle name="Normal 3 13 18 3" xfId="20679" xr:uid="{00000000-0005-0000-0000-0000BD500000}"/>
    <cellStyle name="Normal 3 13 18 3 2" xfId="20680" xr:uid="{00000000-0005-0000-0000-0000BE500000}"/>
    <cellStyle name="Normal 3 13 18 3 3" xfId="20681" xr:uid="{00000000-0005-0000-0000-0000BF500000}"/>
    <cellStyle name="Normal 3 13 18 4" xfId="20682" xr:uid="{00000000-0005-0000-0000-0000C0500000}"/>
    <cellStyle name="Normal 3 13 18 4 2" xfId="20683" xr:uid="{00000000-0005-0000-0000-0000C1500000}"/>
    <cellStyle name="Normal 3 13 18 4 3" xfId="20684" xr:uid="{00000000-0005-0000-0000-0000C2500000}"/>
    <cellStyle name="Normal 3 13 18 5" xfId="20685" xr:uid="{00000000-0005-0000-0000-0000C3500000}"/>
    <cellStyle name="Normal 3 13 18 5 2" xfId="20686" xr:uid="{00000000-0005-0000-0000-0000C4500000}"/>
    <cellStyle name="Normal 3 13 18 5 3" xfId="20687" xr:uid="{00000000-0005-0000-0000-0000C5500000}"/>
    <cellStyle name="Normal 3 13 18 6" xfId="20688" xr:uid="{00000000-0005-0000-0000-0000C6500000}"/>
    <cellStyle name="Normal 3 13 18 6 2" xfId="20689" xr:uid="{00000000-0005-0000-0000-0000C7500000}"/>
    <cellStyle name="Normal 3 13 18 6 3" xfId="20690" xr:uid="{00000000-0005-0000-0000-0000C8500000}"/>
    <cellStyle name="Normal 3 13 18 7" xfId="20691" xr:uid="{00000000-0005-0000-0000-0000C9500000}"/>
    <cellStyle name="Normal 3 13 18 7 2" xfId="20692" xr:uid="{00000000-0005-0000-0000-0000CA500000}"/>
    <cellStyle name="Normal 3 13 18 7 3" xfId="20693" xr:uid="{00000000-0005-0000-0000-0000CB500000}"/>
    <cellStyle name="Normal 3 13 18 8" xfId="20694" xr:uid="{00000000-0005-0000-0000-0000CC500000}"/>
    <cellStyle name="Normal 3 13 18 8 2" xfId="20695" xr:uid="{00000000-0005-0000-0000-0000CD500000}"/>
    <cellStyle name="Normal 3 13 18 8 3" xfId="20696" xr:uid="{00000000-0005-0000-0000-0000CE500000}"/>
    <cellStyle name="Normal 3 13 18 9" xfId="20697" xr:uid="{00000000-0005-0000-0000-0000CF500000}"/>
    <cellStyle name="Normal 3 13 18 9 2" xfId="20698" xr:uid="{00000000-0005-0000-0000-0000D0500000}"/>
    <cellStyle name="Normal 3 13 18 9 3" xfId="20699" xr:uid="{00000000-0005-0000-0000-0000D1500000}"/>
    <cellStyle name="Normal 3 13 2" xfId="20700" xr:uid="{00000000-0005-0000-0000-0000D2500000}"/>
    <cellStyle name="Normal 3 13 2 10" xfId="20701" xr:uid="{00000000-0005-0000-0000-0000D3500000}"/>
    <cellStyle name="Normal 3 13 2 10 2" xfId="20702" xr:uid="{00000000-0005-0000-0000-0000D4500000}"/>
    <cellStyle name="Normal 3 13 2 10 3" xfId="20703" xr:uid="{00000000-0005-0000-0000-0000D5500000}"/>
    <cellStyle name="Normal 3 13 2 11" xfId="20704" xr:uid="{00000000-0005-0000-0000-0000D6500000}"/>
    <cellStyle name="Normal 3 13 2 11 2" xfId="20705" xr:uid="{00000000-0005-0000-0000-0000D7500000}"/>
    <cellStyle name="Normal 3 13 2 11 3" xfId="20706" xr:uid="{00000000-0005-0000-0000-0000D8500000}"/>
    <cellStyle name="Normal 3 13 2 12" xfId="20707" xr:uid="{00000000-0005-0000-0000-0000D9500000}"/>
    <cellStyle name="Normal 3 13 2 12 2" xfId="20708" xr:uid="{00000000-0005-0000-0000-0000DA500000}"/>
    <cellStyle name="Normal 3 13 2 12 3" xfId="20709" xr:uid="{00000000-0005-0000-0000-0000DB500000}"/>
    <cellStyle name="Normal 3 13 2 13" xfId="20710" xr:uid="{00000000-0005-0000-0000-0000DC500000}"/>
    <cellStyle name="Normal 3 13 2 13 2" xfId="20711" xr:uid="{00000000-0005-0000-0000-0000DD500000}"/>
    <cellStyle name="Normal 3 13 2 13 3" xfId="20712" xr:uid="{00000000-0005-0000-0000-0000DE500000}"/>
    <cellStyle name="Normal 3 13 2 14" xfId="20713" xr:uid="{00000000-0005-0000-0000-0000DF500000}"/>
    <cellStyle name="Normal 3 13 2 14 2" xfId="20714" xr:uid="{00000000-0005-0000-0000-0000E0500000}"/>
    <cellStyle name="Normal 3 13 2 14 3" xfId="20715" xr:uid="{00000000-0005-0000-0000-0000E1500000}"/>
    <cellStyle name="Normal 3 13 2 15" xfId="20716" xr:uid="{00000000-0005-0000-0000-0000E2500000}"/>
    <cellStyle name="Normal 3 13 2 15 2" xfId="20717" xr:uid="{00000000-0005-0000-0000-0000E3500000}"/>
    <cellStyle name="Normal 3 13 2 15 3" xfId="20718" xr:uid="{00000000-0005-0000-0000-0000E4500000}"/>
    <cellStyle name="Normal 3 13 2 16" xfId="20719" xr:uid="{00000000-0005-0000-0000-0000E5500000}"/>
    <cellStyle name="Normal 3 13 2 16 2" xfId="20720" xr:uid="{00000000-0005-0000-0000-0000E6500000}"/>
    <cellStyle name="Normal 3 13 2 16 3" xfId="20721" xr:uid="{00000000-0005-0000-0000-0000E7500000}"/>
    <cellStyle name="Normal 3 13 2 17" xfId="20722" xr:uid="{00000000-0005-0000-0000-0000E8500000}"/>
    <cellStyle name="Normal 3 13 2 17 2" xfId="20723" xr:uid="{00000000-0005-0000-0000-0000E9500000}"/>
    <cellStyle name="Normal 3 13 2 17 3" xfId="20724" xr:uid="{00000000-0005-0000-0000-0000EA500000}"/>
    <cellStyle name="Normal 3 13 2 18" xfId="20725" xr:uid="{00000000-0005-0000-0000-0000EB500000}"/>
    <cellStyle name="Normal 3 13 2 19" xfId="20726" xr:uid="{00000000-0005-0000-0000-0000EC500000}"/>
    <cellStyle name="Normal 3 13 2 2" xfId="20727" xr:uid="{00000000-0005-0000-0000-0000ED500000}"/>
    <cellStyle name="Normal 3 13 2 3" xfId="20728" xr:uid="{00000000-0005-0000-0000-0000EE500000}"/>
    <cellStyle name="Normal 3 13 2 4" xfId="20729" xr:uid="{00000000-0005-0000-0000-0000EF500000}"/>
    <cellStyle name="Normal 3 13 2 5" xfId="20730" xr:uid="{00000000-0005-0000-0000-0000F0500000}"/>
    <cellStyle name="Normal 3 13 2 5 2" xfId="20731" xr:uid="{00000000-0005-0000-0000-0000F1500000}"/>
    <cellStyle name="Normal 3 13 2 5 3" xfId="20732" xr:uid="{00000000-0005-0000-0000-0000F2500000}"/>
    <cellStyle name="Normal 3 13 2 6" xfId="20733" xr:uid="{00000000-0005-0000-0000-0000F3500000}"/>
    <cellStyle name="Normal 3 13 2 6 2" xfId="20734" xr:uid="{00000000-0005-0000-0000-0000F4500000}"/>
    <cellStyle name="Normal 3 13 2 6 3" xfId="20735" xr:uid="{00000000-0005-0000-0000-0000F5500000}"/>
    <cellStyle name="Normal 3 13 2 7" xfId="20736" xr:uid="{00000000-0005-0000-0000-0000F6500000}"/>
    <cellStyle name="Normal 3 13 2 7 2" xfId="20737" xr:uid="{00000000-0005-0000-0000-0000F7500000}"/>
    <cellStyle name="Normal 3 13 2 7 3" xfId="20738" xr:uid="{00000000-0005-0000-0000-0000F8500000}"/>
    <cellStyle name="Normal 3 13 2 8" xfId="20739" xr:uid="{00000000-0005-0000-0000-0000F9500000}"/>
    <cellStyle name="Normal 3 13 2 8 2" xfId="20740" xr:uid="{00000000-0005-0000-0000-0000FA500000}"/>
    <cellStyle name="Normal 3 13 2 8 3" xfId="20741" xr:uid="{00000000-0005-0000-0000-0000FB500000}"/>
    <cellStyle name="Normal 3 13 2 9" xfId="20742" xr:uid="{00000000-0005-0000-0000-0000FC500000}"/>
    <cellStyle name="Normal 3 13 2 9 2" xfId="20743" xr:uid="{00000000-0005-0000-0000-0000FD500000}"/>
    <cellStyle name="Normal 3 13 2 9 3" xfId="20744" xr:uid="{00000000-0005-0000-0000-0000FE500000}"/>
    <cellStyle name="Normal 3 13 3" xfId="20745" xr:uid="{00000000-0005-0000-0000-0000FF500000}"/>
    <cellStyle name="Normal 3 13 4" xfId="20746" xr:uid="{00000000-0005-0000-0000-000000510000}"/>
    <cellStyle name="Normal 3 13 5" xfId="20747" xr:uid="{00000000-0005-0000-0000-000001510000}"/>
    <cellStyle name="Normal 3 13 6" xfId="20748" xr:uid="{00000000-0005-0000-0000-000002510000}"/>
    <cellStyle name="Normal 3 13 6 10" xfId="20749" xr:uid="{00000000-0005-0000-0000-000003510000}"/>
    <cellStyle name="Normal 3 13 6 10 2" xfId="20750" xr:uid="{00000000-0005-0000-0000-000004510000}"/>
    <cellStyle name="Normal 3 13 6 10 3" xfId="20751" xr:uid="{00000000-0005-0000-0000-000005510000}"/>
    <cellStyle name="Normal 3 13 6 11" xfId="20752" xr:uid="{00000000-0005-0000-0000-000006510000}"/>
    <cellStyle name="Normal 3 13 6 11 2" xfId="20753" xr:uid="{00000000-0005-0000-0000-000007510000}"/>
    <cellStyle name="Normal 3 13 6 11 3" xfId="20754" xr:uid="{00000000-0005-0000-0000-000008510000}"/>
    <cellStyle name="Normal 3 13 6 12" xfId="20755" xr:uid="{00000000-0005-0000-0000-000009510000}"/>
    <cellStyle name="Normal 3 13 6 12 2" xfId="20756" xr:uid="{00000000-0005-0000-0000-00000A510000}"/>
    <cellStyle name="Normal 3 13 6 12 3" xfId="20757" xr:uid="{00000000-0005-0000-0000-00000B510000}"/>
    <cellStyle name="Normal 3 13 6 13" xfId="20758" xr:uid="{00000000-0005-0000-0000-00000C510000}"/>
    <cellStyle name="Normal 3 13 6 13 2" xfId="20759" xr:uid="{00000000-0005-0000-0000-00000D510000}"/>
    <cellStyle name="Normal 3 13 6 13 3" xfId="20760" xr:uid="{00000000-0005-0000-0000-00000E510000}"/>
    <cellStyle name="Normal 3 13 6 14" xfId="20761" xr:uid="{00000000-0005-0000-0000-00000F510000}"/>
    <cellStyle name="Normal 3 13 6 14 2" xfId="20762" xr:uid="{00000000-0005-0000-0000-000010510000}"/>
    <cellStyle name="Normal 3 13 6 14 3" xfId="20763" xr:uid="{00000000-0005-0000-0000-000011510000}"/>
    <cellStyle name="Normal 3 13 6 15" xfId="20764" xr:uid="{00000000-0005-0000-0000-000012510000}"/>
    <cellStyle name="Normal 3 13 6 15 2" xfId="20765" xr:uid="{00000000-0005-0000-0000-000013510000}"/>
    <cellStyle name="Normal 3 13 6 15 3" xfId="20766" xr:uid="{00000000-0005-0000-0000-000014510000}"/>
    <cellStyle name="Normal 3 13 6 16" xfId="20767" xr:uid="{00000000-0005-0000-0000-000015510000}"/>
    <cellStyle name="Normal 3 13 6 17" xfId="20768" xr:uid="{00000000-0005-0000-0000-000016510000}"/>
    <cellStyle name="Normal 3 13 6 2" xfId="20769" xr:uid="{00000000-0005-0000-0000-000017510000}"/>
    <cellStyle name="Normal 3 13 6 2 10" xfId="20770" xr:uid="{00000000-0005-0000-0000-000018510000}"/>
    <cellStyle name="Normal 3 13 6 2 10 2" xfId="20771" xr:uid="{00000000-0005-0000-0000-000019510000}"/>
    <cellStyle name="Normal 3 13 6 2 10 3" xfId="20772" xr:uid="{00000000-0005-0000-0000-00001A510000}"/>
    <cellStyle name="Normal 3 13 6 2 11" xfId="20773" xr:uid="{00000000-0005-0000-0000-00001B510000}"/>
    <cellStyle name="Normal 3 13 6 2 11 2" xfId="20774" xr:uid="{00000000-0005-0000-0000-00001C510000}"/>
    <cellStyle name="Normal 3 13 6 2 11 3" xfId="20775" xr:uid="{00000000-0005-0000-0000-00001D510000}"/>
    <cellStyle name="Normal 3 13 6 2 12" xfId="20776" xr:uid="{00000000-0005-0000-0000-00001E510000}"/>
    <cellStyle name="Normal 3 13 6 2 12 2" xfId="20777" xr:uid="{00000000-0005-0000-0000-00001F510000}"/>
    <cellStyle name="Normal 3 13 6 2 12 3" xfId="20778" xr:uid="{00000000-0005-0000-0000-000020510000}"/>
    <cellStyle name="Normal 3 13 6 2 13" xfId="20779" xr:uid="{00000000-0005-0000-0000-000021510000}"/>
    <cellStyle name="Normal 3 13 6 2 13 2" xfId="20780" xr:uid="{00000000-0005-0000-0000-000022510000}"/>
    <cellStyle name="Normal 3 13 6 2 13 3" xfId="20781" xr:uid="{00000000-0005-0000-0000-000023510000}"/>
    <cellStyle name="Normal 3 13 6 2 14" xfId="20782" xr:uid="{00000000-0005-0000-0000-000024510000}"/>
    <cellStyle name="Normal 3 13 6 2 14 2" xfId="20783" xr:uid="{00000000-0005-0000-0000-000025510000}"/>
    <cellStyle name="Normal 3 13 6 2 14 3" xfId="20784" xr:uid="{00000000-0005-0000-0000-000026510000}"/>
    <cellStyle name="Normal 3 13 6 2 15" xfId="20785" xr:uid="{00000000-0005-0000-0000-000027510000}"/>
    <cellStyle name="Normal 3 13 6 2 16" xfId="20786" xr:uid="{00000000-0005-0000-0000-000028510000}"/>
    <cellStyle name="Normal 3 13 6 2 2" xfId="20787" xr:uid="{00000000-0005-0000-0000-000029510000}"/>
    <cellStyle name="Normal 3 13 6 2 2 2" xfId="20788" xr:uid="{00000000-0005-0000-0000-00002A510000}"/>
    <cellStyle name="Normal 3 13 6 2 2 3" xfId="20789" xr:uid="{00000000-0005-0000-0000-00002B510000}"/>
    <cellStyle name="Normal 3 13 6 2 3" xfId="20790" xr:uid="{00000000-0005-0000-0000-00002C510000}"/>
    <cellStyle name="Normal 3 13 6 2 3 2" xfId="20791" xr:uid="{00000000-0005-0000-0000-00002D510000}"/>
    <cellStyle name="Normal 3 13 6 2 3 3" xfId="20792" xr:uid="{00000000-0005-0000-0000-00002E510000}"/>
    <cellStyle name="Normal 3 13 6 2 4" xfId="20793" xr:uid="{00000000-0005-0000-0000-00002F510000}"/>
    <cellStyle name="Normal 3 13 6 2 4 2" xfId="20794" xr:uid="{00000000-0005-0000-0000-000030510000}"/>
    <cellStyle name="Normal 3 13 6 2 4 3" xfId="20795" xr:uid="{00000000-0005-0000-0000-000031510000}"/>
    <cellStyle name="Normal 3 13 6 2 5" xfId="20796" xr:uid="{00000000-0005-0000-0000-000032510000}"/>
    <cellStyle name="Normal 3 13 6 2 5 2" xfId="20797" xr:uid="{00000000-0005-0000-0000-000033510000}"/>
    <cellStyle name="Normal 3 13 6 2 5 3" xfId="20798" xr:uid="{00000000-0005-0000-0000-000034510000}"/>
    <cellStyle name="Normal 3 13 6 2 6" xfId="20799" xr:uid="{00000000-0005-0000-0000-000035510000}"/>
    <cellStyle name="Normal 3 13 6 2 6 2" xfId="20800" xr:uid="{00000000-0005-0000-0000-000036510000}"/>
    <cellStyle name="Normal 3 13 6 2 6 3" xfId="20801" xr:uid="{00000000-0005-0000-0000-000037510000}"/>
    <cellStyle name="Normal 3 13 6 2 7" xfId="20802" xr:uid="{00000000-0005-0000-0000-000038510000}"/>
    <cellStyle name="Normal 3 13 6 2 7 2" xfId="20803" xr:uid="{00000000-0005-0000-0000-000039510000}"/>
    <cellStyle name="Normal 3 13 6 2 7 3" xfId="20804" xr:uid="{00000000-0005-0000-0000-00003A510000}"/>
    <cellStyle name="Normal 3 13 6 2 8" xfId="20805" xr:uid="{00000000-0005-0000-0000-00003B510000}"/>
    <cellStyle name="Normal 3 13 6 2 8 2" xfId="20806" xr:uid="{00000000-0005-0000-0000-00003C510000}"/>
    <cellStyle name="Normal 3 13 6 2 8 3" xfId="20807" xr:uid="{00000000-0005-0000-0000-00003D510000}"/>
    <cellStyle name="Normal 3 13 6 2 9" xfId="20808" xr:uid="{00000000-0005-0000-0000-00003E510000}"/>
    <cellStyle name="Normal 3 13 6 2 9 2" xfId="20809" xr:uid="{00000000-0005-0000-0000-00003F510000}"/>
    <cellStyle name="Normal 3 13 6 2 9 3" xfId="20810" xr:uid="{00000000-0005-0000-0000-000040510000}"/>
    <cellStyle name="Normal 3 13 6 3" xfId="20811" xr:uid="{00000000-0005-0000-0000-000041510000}"/>
    <cellStyle name="Normal 3 13 6 3 2" xfId="20812" xr:uid="{00000000-0005-0000-0000-000042510000}"/>
    <cellStyle name="Normal 3 13 6 3 3" xfId="20813" xr:uid="{00000000-0005-0000-0000-000043510000}"/>
    <cellStyle name="Normal 3 13 6 4" xfId="20814" xr:uid="{00000000-0005-0000-0000-000044510000}"/>
    <cellStyle name="Normal 3 13 6 4 2" xfId="20815" xr:uid="{00000000-0005-0000-0000-000045510000}"/>
    <cellStyle name="Normal 3 13 6 4 3" xfId="20816" xr:uid="{00000000-0005-0000-0000-000046510000}"/>
    <cellStyle name="Normal 3 13 6 5" xfId="20817" xr:uid="{00000000-0005-0000-0000-000047510000}"/>
    <cellStyle name="Normal 3 13 6 5 2" xfId="20818" xr:uid="{00000000-0005-0000-0000-000048510000}"/>
    <cellStyle name="Normal 3 13 6 5 3" xfId="20819" xr:uid="{00000000-0005-0000-0000-000049510000}"/>
    <cellStyle name="Normal 3 13 6 6" xfId="20820" xr:uid="{00000000-0005-0000-0000-00004A510000}"/>
    <cellStyle name="Normal 3 13 6 6 2" xfId="20821" xr:uid="{00000000-0005-0000-0000-00004B510000}"/>
    <cellStyle name="Normal 3 13 6 6 3" xfId="20822" xr:uid="{00000000-0005-0000-0000-00004C510000}"/>
    <cellStyle name="Normal 3 13 6 7" xfId="20823" xr:uid="{00000000-0005-0000-0000-00004D510000}"/>
    <cellStyle name="Normal 3 13 6 7 2" xfId="20824" xr:uid="{00000000-0005-0000-0000-00004E510000}"/>
    <cellStyle name="Normal 3 13 6 7 3" xfId="20825" xr:uid="{00000000-0005-0000-0000-00004F510000}"/>
    <cellStyle name="Normal 3 13 6 8" xfId="20826" xr:uid="{00000000-0005-0000-0000-000050510000}"/>
    <cellStyle name="Normal 3 13 6 8 2" xfId="20827" xr:uid="{00000000-0005-0000-0000-000051510000}"/>
    <cellStyle name="Normal 3 13 6 8 3" xfId="20828" xr:uid="{00000000-0005-0000-0000-000052510000}"/>
    <cellStyle name="Normal 3 13 6 9" xfId="20829" xr:uid="{00000000-0005-0000-0000-000053510000}"/>
    <cellStyle name="Normal 3 13 6 9 2" xfId="20830" xr:uid="{00000000-0005-0000-0000-000054510000}"/>
    <cellStyle name="Normal 3 13 6 9 3" xfId="20831" xr:uid="{00000000-0005-0000-0000-000055510000}"/>
    <cellStyle name="Normal 3 13 7" xfId="20832" xr:uid="{00000000-0005-0000-0000-000056510000}"/>
    <cellStyle name="Normal 3 13 7 10" xfId="20833" xr:uid="{00000000-0005-0000-0000-000057510000}"/>
    <cellStyle name="Normal 3 13 7 10 2" xfId="20834" xr:uid="{00000000-0005-0000-0000-000058510000}"/>
    <cellStyle name="Normal 3 13 7 10 3" xfId="20835" xr:uid="{00000000-0005-0000-0000-000059510000}"/>
    <cellStyle name="Normal 3 13 7 11" xfId="20836" xr:uid="{00000000-0005-0000-0000-00005A510000}"/>
    <cellStyle name="Normal 3 13 7 11 2" xfId="20837" xr:uid="{00000000-0005-0000-0000-00005B510000}"/>
    <cellStyle name="Normal 3 13 7 11 3" xfId="20838" xr:uid="{00000000-0005-0000-0000-00005C510000}"/>
    <cellStyle name="Normal 3 13 7 12" xfId="20839" xr:uid="{00000000-0005-0000-0000-00005D510000}"/>
    <cellStyle name="Normal 3 13 7 12 2" xfId="20840" xr:uid="{00000000-0005-0000-0000-00005E510000}"/>
    <cellStyle name="Normal 3 13 7 12 3" xfId="20841" xr:uid="{00000000-0005-0000-0000-00005F510000}"/>
    <cellStyle name="Normal 3 13 7 13" xfId="20842" xr:uid="{00000000-0005-0000-0000-000060510000}"/>
    <cellStyle name="Normal 3 13 7 13 2" xfId="20843" xr:uid="{00000000-0005-0000-0000-000061510000}"/>
    <cellStyle name="Normal 3 13 7 13 3" xfId="20844" xr:uid="{00000000-0005-0000-0000-000062510000}"/>
    <cellStyle name="Normal 3 13 7 14" xfId="20845" xr:uid="{00000000-0005-0000-0000-000063510000}"/>
    <cellStyle name="Normal 3 13 7 14 2" xfId="20846" xr:uid="{00000000-0005-0000-0000-000064510000}"/>
    <cellStyle name="Normal 3 13 7 14 3" xfId="20847" xr:uid="{00000000-0005-0000-0000-000065510000}"/>
    <cellStyle name="Normal 3 13 7 15" xfId="20848" xr:uid="{00000000-0005-0000-0000-000066510000}"/>
    <cellStyle name="Normal 3 13 7 15 2" xfId="20849" xr:uid="{00000000-0005-0000-0000-000067510000}"/>
    <cellStyle name="Normal 3 13 7 15 3" xfId="20850" xr:uid="{00000000-0005-0000-0000-000068510000}"/>
    <cellStyle name="Normal 3 13 7 16" xfId="20851" xr:uid="{00000000-0005-0000-0000-000069510000}"/>
    <cellStyle name="Normal 3 13 7 17" xfId="20852" xr:uid="{00000000-0005-0000-0000-00006A510000}"/>
    <cellStyle name="Normal 3 13 7 2" xfId="20853" xr:uid="{00000000-0005-0000-0000-00006B510000}"/>
    <cellStyle name="Normal 3 13 7 2 10" xfId="20854" xr:uid="{00000000-0005-0000-0000-00006C510000}"/>
    <cellStyle name="Normal 3 13 7 2 10 2" xfId="20855" xr:uid="{00000000-0005-0000-0000-00006D510000}"/>
    <cellStyle name="Normal 3 13 7 2 10 3" xfId="20856" xr:uid="{00000000-0005-0000-0000-00006E510000}"/>
    <cellStyle name="Normal 3 13 7 2 11" xfId="20857" xr:uid="{00000000-0005-0000-0000-00006F510000}"/>
    <cellStyle name="Normal 3 13 7 2 11 2" xfId="20858" xr:uid="{00000000-0005-0000-0000-000070510000}"/>
    <cellStyle name="Normal 3 13 7 2 11 3" xfId="20859" xr:uid="{00000000-0005-0000-0000-000071510000}"/>
    <cellStyle name="Normal 3 13 7 2 12" xfId="20860" xr:uid="{00000000-0005-0000-0000-000072510000}"/>
    <cellStyle name="Normal 3 13 7 2 12 2" xfId="20861" xr:uid="{00000000-0005-0000-0000-000073510000}"/>
    <cellStyle name="Normal 3 13 7 2 12 3" xfId="20862" xr:uid="{00000000-0005-0000-0000-000074510000}"/>
    <cellStyle name="Normal 3 13 7 2 13" xfId="20863" xr:uid="{00000000-0005-0000-0000-000075510000}"/>
    <cellStyle name="Normal 3 13 7 2 13 2" xfId="20864" xr:uid="{00000000-0005-0000-0000-000076510000}"/>
    <cellStyle name="Normal 3 13 7 2 13 3" xfId="20865" xr:uid="{00000000-0005-0000-0000-000077510000}"/>
    <cellStyle name="Normal 3 13 7 2 14" xfId="20866" xr:uid="{00000000-0005-0000-0000-000078510000}"/>
    <cellStyle name="Normal 3 13 7 2 14 2" xfId="20867" xr:uid="{00000000-0005-0000-0000-000079510000}"/>
    <cellStyle name="Normal 3 13 7 2 14 3" xfId="20868" xr:uid="{00000000-0005-0000-0000-00007A510000}"/>
    <cellStyle name="Normal 3 13 7 2 15" xfId="20869" xr:uid="{00000000-0005-0000-0000-00007B510000}"/>
    <cellStyle name="Normal 3 13 7 2 16" xfId="20870" xr:uid="{00000000-0005-0000-0000-00007C510000}"/>
    <cellStyle name="Normal 3 13 7 2 2" xfId="20871" xr:uid="{00000000-0005-0000-0000-00007D510000}"/>
    <cellStyle name="Normal 3 13 7 2 2 2" xfId="20872" xr:uid="{00000000-0005-0000-0000-00007E510000}"/>
    <cellStyle name="Normal 3 13 7 2 2 3" xfId="20873" xr:uid="{00000000-0005-0000-0000-00007F510000}"/>
    <cellStyle name="Normal 3 13 7 2 3" xfId="20874" xr:uid="{00000000-0005-0000-0000-000080510000}"/>
    <cellStyle name="Normal 3 13 7 2 3 2" xfId="20875" xr:uid="{00000000-0005-0000-0000-000081510000}"/>
    <cellStyle name="Normal 3 13 7 2 3 3" xfId="20876" xr:uid="{00000000-0005-0000-0000-000082510000}"/>
    <cellStyle name="Normal 3 13 7 2 4" xfId="20877" xr:uid="{00000000-0005-0000-0000-000083510000}"/>
    <cellStyle name="Normal 3 13 7 2 4 2" xfId="20878" xr:uid="{00000000-0005-0000-0000-000084510000}"/>
    <cellStyle name="Normal 3 13 7 2 4 3" xfId="20879" xr:uid="{00000000-0005-0000-0000-000085510000}"/>
    <cellStyle name="Normal 3 13 7 2 5" xfId="20880" xr:uid="{00000000-0005-0000-0000-000086510000}"/>
    <cellStyle name="Normal 3 13 7 2 5 2" xfId="20881" xr:uid="{00000000-0005-0000-0000-000087510000}"/>
    <cellStyle name="Normal 3 13 7 2 5 3" xfId="20882" xr:uid="{00000000-0005-0000-0000-000088510000}"/>
    <cellStyle name="Normal 3 13 7 2 6" xfId="20883" xr:uid="{00000000-0005-0000-0000-000089510000}"/>
    <cellStyle name="Normal 3 13 7 2 6 2" xfId="20884" xr:uid="{00000000-0005-0000-0000-00008A510000}"/>
    <cellStyle name="Normal 3 13 7 2 6 3" xfId="20885" xr:uid="{00000000-0005-0000-0000-00008B510000}"/>
    <cellStyle name="Normal 3 13 7 2 7" xfId="20886" xr:uid="{00000000-0005-0000-0000-00008C510000}"/>
    <cellStyle name="Normal 3 13 7 2 7 2" xfId="20887" xr:uid="{00000000-0005-0000-0000-00008D510000}"/>
    <cellStyle name="Normal 3 13 7 2 7 3" xfId="20888" xr:uid="{00000000-0005-0000-0000-00008E510000}"/>
    <cellStyle name="Normal 3 13 7 2 8" xfId="20889" xr:uid="{00000000-0005-0000-0000-00008F510000}"/>
    <cellStyle name="Normal 3 13 7 2 8 2" xfId="20890" xr:uid="{00000000-0005-0000-0000-000090510000}"/>
    <cellStyle name="Normal 3 13 7 2 8 3" xfId="20891" xr:uid="{00000000-0005-0000-0000-000091510000}"/>
    <cellStyle name="Normal 3 13 7 2 9" xfId="20892" xr:uid="{00000000-0005-0000-0000-000092510000}"/>
    <cellStyle name="Normal 3 13 7 2 9 2" xfId="20893" xr:uid="{00000000-0005-0000-0000-000093510000}"/>
    <cellStyle name="Normal 3 13 7 2 9 3" xfId="20894" xr:uid="{00000000-0005-0000-0000-000094510000}"/>
    <cellStyle name="Normal 3 13 7 3" xfId="20895" xr:uid="{00000000-0005-0000-0000-000095510000}"/>
    <cellStyle name="Normal 3 13 7 3 2" xfId="20896" xr:uid="{00000000-0005-0000-0000-000096510000}"/>
    <cellStyle name="Normal 3 13 7 3 3" xfId="20897" xr:uid="{00000000-0005-0000-0000-000097510000}"/>
    <cellStyle name="Normal 3 13 7 4" xfId="20898" xr:uid="{00000000-0005-0000-0000-000098510000}"/>
    <cellStyle name="Normal 3 13 7 4 2" xfId="20899" xr:uid="{00000000-0005-0000-0000-000099510000}"/>
    <cellStyle name="Normal 3 13 7 4 3" xfId="20900" xr:uid="{00000000-0005-0000-0000-00009A510000}"/>
    <cellStyle name="Normal 3 13 7 5" xfId="20901" xr:uid="{00000000-0005-0000-0000-00009B510000}"/>
    <cellStyle name="Normal 3 13 7 5 2" xfId="20902" xr:uid="{00000000-0005-0000-0000-00009C510000}"/>
    <cellStyle name="Normal 3 13 7 5 3" xfId="20903" xr:uid="{00000000-0005-0000-0000-00009D510000}"/>
    <cellStyle name="Normal 3 13 7 6" xfId="20904" xr:uid="{00000000-0005-0000-0000-00009E510000}"/>
    <cellStyle name="Normal 3 13 7 6 2" xfId="20905" xr:uid="{00000000-0005-0000-0000-00009F510000}"/>
    <cellStyle name="Normal 3 13 7 6 3" xfId="20906" xr:uid="{00000000-0005-0000-0000-0000A0510000}"/>
    <cellStyle name="Normal 3 13 7 7" xfId="20907" xr:uid="{00000000-0005-0000-0000-0000A1510000}"/>
    <cellStyle name="Normal 3 13 7 7 2" xfId="20908" xr:uid="{00000000-0005-0000-0000-0000A2510000}"/>
    <cellStyle name="Normal 3 13 7 7 3" xfId="20909" xr:uid="{00000000-0005-0000-0000-0000A3510000}"/>
    <cellStyle name="Normal 3 13 7 8" xfId="20910" xr:uid="{00000000-0005-0000-0000-0000A4510000}"/>
    <cellStyle name="Normal 3 13 7 8 2" xfId="20911" xr:uid="{00000000-0005-0000-0000-0000A5510000}"/>
    <cellStyle name="Normal 3 13 7 8 3" xfId="20912" xr:uid="{00000000-0005-0000-0000-0000A6510000}"/>
    <cellStyle name="Normal 3 13 7 9" xfId="20913" xr:uid="{00000000-0005-0000-0000-0000A7510000}"/>
    <cellStyle name="Normal 3 13 7 9 2" xfId="20914" xr:uid="{00000000-0005-0000-0000-0000A8510000}"/>
    <cellStyle name="Normal 3 13 7 9 3" xfId="20915" xr:uid="{00000000-0005-0000-0000-0000A9510000}"/>
    <cellStyle name="Normal 3 13 8" xfId="20916" xr:uid="{00000000-0005-0000-0000-0000AA510000}"/>
    <cellStyle name="Normal 3 13 8 10" xfId="20917" xr:uid="{00000000-0005-0000-0000-0000AB510000}"/>
    <cellStyle name="Normal 3 13 8 10 2" xfId="20918" xr:uid="{00000000-0005-0000-0000-0000AC510000}"/>
    <cellStyle name="Normal 3 13 8 10 3" xfId="20919" xr:uid="{00000000-0005-0000-0000-0000AD510000}"/>
    <cellStyle name="Normal 3 13 8 11" xfId="20920" xr:uid="{00000000-0005-0000-0000-0000AE510000}"/>
    <cellStyle name="Normal 3 13 8 11 2" xfId="20921" xr:uid="{00000000-0005-0000-0000-0000AF510000}"/>
    <cellStyle name="Normal 3 13 8 11 3" xfId="20922" xr:uid="{00000000-0005-0000-0000-0000B0510000}"/>
    <cellStyle name="Normal 3 13 8 12" xfId="20923" xr:uid="{00000000-0005-0000-0000-0000B1510000}"/>
    <cellStyle name="Normal 3 13 8 12 2" xfId="20924" xr:uid="{00000000-0005-0000-0000-0000B2510000}"/>
    <cellStyle name="Normal 3 13 8 12 3" xfId="20925" xr:uid="{00000000-0005-0000-0000-0000B3510000}"/>
    <cellStyle name="Normal 3 13 8 13" xfId="20926" xr:uid="{00000000-0005-0000-0000-0000B4510000}"/>
    <cellStyle name="Normal 3 13 8 13 2" xfId="20927" xr:uid="{00000000-0005-0000-0000-0000B5510000}"/>
    <cellStyle name="Normal 3 13 8 13 3" xfId="20928" xr:uid="{00000000-0005-0000-0000-0000B6510000}"/>
    <cellStyle name="Normal 3 13 8 14" xfId="20929" xr:uid="{00000000-0005-0000-0000-0000B7510000}"/>
    <cellStyle name="Normal 3 13 8 14 2" xfId="20930" xr:uid="{00000000-0005-0000-0000-0000B8510000}"/>
    <cellStyle name="Normal 3 13 8 14 3" xfId="20931" xr:uid="{00000000-0005-0000-0000-0000B9510000}"/>
    <cellStyle name="Normal 3 13 8 15" xfId="20932" xr:uid="{00000000-0005-0000-0000-0000BA510000}"/>
    <cellStyle name="Normal 3 13 8 15 2" xfId="20933" xr:uid="{00000000-0005-0000-0000-0000BB510000}"/>
    <cellStyle name="Normal 3 13 8 15 3" xfId="20934" xr:uid="{00000000-0005-0000-0000-0000BC510000}"/>
    <cellStyle name="Normal 3 13 8 16" xfId="20935" xr:uid="{00000000-0005-0000-0000-0000BD510000}"/>
    <cellStyle name="Normal 3 13 8 17" xfId="20936" xr:uid="{00000000-0005-0000-0000-0000BE510000}"/>
    <cellStyle name="Normal 3 13 8 2" xfId="20937" xr:uid="{00000000-0005-0000-0000-0000BF510000}"/>
    <cellStyle name="Normal 3 13 8 2 10" xfId="20938" xr:uid="{00000000-0005-0000-0000-0000C0510000}"/>
    <cellStyle name="Normal 3 13 8 2 10 2" xfId="20939" xr:uid="{00000000-0005-0000-0000-0000C1510000}"/>
    <cellStyle name="Normal 3 13 8 2 10 3" xfId="20940" xr:uid="{00000000-0005-0000-0000-0000C2510000}"/>
    <cellStyle name="Normal 3 13 8 2 11" xfId="20941" xr:uid="{00000000-0005-0000-0000-0000C3510000}"/>
    <cellStyle name="Normal 3 13 8 2 11 2" xfId="20942" xr:uid="{00000000-0005-0000-0000-0000C4510000}"/>
    <cellStyle name="Normal 3 13 8 2 11 3" xfId="20943" xr:uid="{00000000-0005-0000-0000-0000C5510000}"/>
    <cellStyle name="Normal 3 13 8 2 12" xfId="20944" xr:uid="{00000000-0005-0000-0000-0000C6510000}"/>
    <cellStyle name="Normal 3 13 8 2 12 2" xfId="20945" xr:uid="{00000000-0005-0000-0000-0000C7510000}"/>
    <cellStyle name="Normal 3 13 8 2 12 3" xfId="20946" xr:uid="{00000000-0005-0000-0000-0000C8510000}"/>
    <cellStyle name="Normal 3 13 8 2 13" xfId="20947" xr:uid="{00000000-0005-0000-0000-0000C9510000}"/>
    <cellStyle name="Normal 3 13 8 2 13 2" xfId="20948" xr:uid="{00000000-0005-0000-0000-0000CA510000}"/>
    <cellStyle name="Normal 3 13 8 2 13 3" xfId="20949" xr:uid="{00000000-0005-0000-0000-0000CB510000}"/>
    <cellStyle name="Normal 3 13 8 2 14" xfId="20950" xr:uid="{00000000-0005-0000-0000-0000CC510000}"/>
    <cellStyle name="Normal 3 13 8 2 14 2" xfId="20951" xr:uid="{00000000-0005-0000-0000-0000CD510000}"/>
    <cellStyle name="Normal 3 13 8 2 14 3" xfId="20952" xr:uid="{00000000-0005-0000-0000-0000CE510000}"/>
    <cellStyle name="Normal 3 13 8 2 15" xfId="20953" xr:uid="{00000000-0005-0000-0000-0000CF510000}"/>
    <cellStyle name="Normal 3 13 8 2 16" xfId="20954" xr:uid="{00000000-0005-0000-0000-0000D0510000}"/>
    <cellStyle name="Normal 3 13 8 2 2" xfId="20955" xr:uid="{00000000-0005-0000-0000-0000D1510000}"/>
    <cellStyle name="Normal 3 13 8 2 2 2" xfId="20956" xr:uid="{00000000-0005-0000-0000-0000D2510000}"/>
    <cellStyle name="Normal 3 13 8 2 2 3" xfId="20957" xr:uid="{00000000-0005-0000-0000-0000D3510000}"/>
    <cellStyle name="Normal 3 13 8 2 3" xfId="20958" xr:uid="{00000000-0005-0000-0000-0000D4510000}"/>
    <cellStyle name="Normal 3 13 8 2 3 2" xfId="20959" xr:uid="{00000000-0005-0000-0000-0000D5510000}"/>
    <cellStyle name="Normal 3 13 8 2 3 3" xfId="20960" xr:uid="{00000000-0005-0000-0000-0000D6510000}"/>
    <cellStyle name="Normal 3 13 8 2 4" xfId="20961" xr:uid="{00000000-0005-0000-0000-0000D7510000}"/>
    <cellStyle name="Normal 3 13 8 2 4 2" xfId="20962" xr:uid="{00000000-0005-0000-0000-0000D8510000}"/>
    <cellStyle name="Normal 3 13 8 2 4 3" xfId="20963" xr:uid="{00000000-0005-0000-0000-0000D9510000}"/>
    <cellStyle name="Normal 3 13 8 2 5" xfId="20964" xr:uid="{00000000-0005-0000-0000-0000DA510000}"/>
    <cellStyle name="Normal 3 13 8 2 5 2" xfId="20965" xr:uid="{00000000-0005-0000-0000-0000DB510000}"/>
    <cellStyle name="Normal 3 13 8 2 5 3" xfId="20966" xr:uid="{00000000-0005-0000-0000-0000DC510000}"/>
    <cellStyle name="Normal 3 13 8 2 6" xfId="20967" xr:uid="{00000000-0005-0000-0000-0000DD510000}"/>
    <cellStyle name="Normal 3 13 8 2 6 2" xfId="20968" xr:uid="{00000000-0005-0000-0000-0000DE510000}"/>
    <cellStyle name="Normal 3 13 8 2 6 3" xfId="20969" xr:uid="{00000000-0005-0000-0000-0000DF510000}"/>
    <cellStyle name="Normal 3 13 8 2 7" xfId="20970" xr:uid="{00000000-0005-0000-0000-0000E0510000}"/>
    <cellStyle name="Normal 3 13 8 2 7 2" xfId="20971" xr:uid="{00000000-0005-0000-0000-0000E1510000}"/>
    <cellStyle name="Normal 3 13 8 2 7 3" xfId="20972" xr:uid="{00000000-0005-0000-0000-0000E2510000}"/>
    <cellStyle name="Normal 3 13 8 2 8" xfId="20973" xr:uid="{00000000-0005-0000-0000-0000E3510000}"/>
    <cellStyle name="Normal 3 13 8 2 8 2" xfId="20974" xr:uid="{00000000-0005-0000-0000-0000E4510000}"/>
    <cellStyle name="Normal 3 13 8 2 8 3" xfId="20975" xr:uid="{00000000-0005-0000-0000-0000E5510000}"/>
    <cellStyle name="Normal 3 13 8 2 9" xfId="20976" xr:uid="{00000000-0005-0000-0000-0000E6510000}"/>
    <cellStyle name="Normal 3 13 8 2 9 2" xfId="20977" xr:uid="{00000000-0005-0000-0000-0000E7510000}"/>
    <cellStyle name="Normal 3 13 8 2 9 3" xfId="20978" xr:uid="{00000000-0005-0000-0000-0000E8510000}"/>
    <cellStyle name="Normal 3 13 8 3" xfId="20979" xr:uid="{00000000-0005-0000-0000-0000E9510000}"/>
    <cellStyle name="Normal 3 13 8 3 2" xfId="20980" xr:uid="{00000000-0005-0000-0000-0000EA510000}"/>
    <cellStyle name="Normal 3 13 8 3 3" xfId="20981" xr:uid="{00000000-0005-0000-0000-0000EB510000}"/>
    <cellStyle name="Normal 3 13 8 4" xfId="20982" xr:uid="{00000000-0005-0000-0000-0000EC510000}"/>
    <cellStyle name="Normal 3 13 8 4 2" xfId="20983" xr:uid="{00000000-0005-0000-0000-0000ED510000}"/>
    <cellStyle name="Normal 3 13 8 4 3" xfId="20984" xr:uid="{00000000-0005-0000-0000-0000EE510000}"/>
    <cellStyle name="Normal 3 13 8 5" xfId="20985" xr:uid="{00000000-0005-0000-0000-0000EF510000}"/>
    <cellStyle name="Normal 3 13 8 5 2" xfId="20986" xr:uid="{00000000-0005-0000-0000-0000F0510000}"/>
    <cellStyle name="Normal 3 13 8 5 3" xfId="20987" xr:uid="{00000000-0005-0000-0000-0000F1510000}"/>
    <cellStyle name="Normal 3 13 8 6" xfId="20988" xr:uid="{00000000-0005-0000-0000-0000F2510000}"/>
    <cellStyle name="Normal 3 13 8 6 2" xfId="20989" xr:uid="{00000000-0005-0000-0000-0000F3510000}"/>
    <cellStyle name="Normal 3 13 8 6 3" xfId="20990" xr:uid="{00000000-0005-0000-0000-0000F4510000}"/>
    <cellStyle name="Normal 3 13 8 7" xfId="20991" xr:uid="{00000000-0005-0000-0000-0000F5510000}"/>
    <cellStyle name="Normal 3 13 8 7 2" xfId="20992" xr:uid="{00000000-0005-0000-0000-0000F6510000}"/>
    <cellStyle name="Normal 3 13 8 7 3" xfId="20993" xr:uid="{00000000-0005-0000-0000-0000F7510000}"/>
    <cellStyle name="Normal 3 13 8 8" xfId="20994" xr:uid="{00000000-0005-0000-0000-0000F8510000}"/>
    <cellStyle name="Normal 3 13 8 8 2" xfId="20995" xr:uid="{00000000-0005-0000-0000-0000F9510000}"/>
    <cellStyle name="Normal 3 13 8 8 3" xfId="20996" xr:uid="{00000000-0005-0000-0000-0000FA510000}"/>
    <cellStyle name="Normal 3 13 8 9" xfId="20997" xr:uid="{00000000-0005-0000-0000-0000FB510000}"/>
    <cellStyle name="Normal 3 13 8 9 2" xfId="20998" xr:uid="{00000000-0005-0000-0000-0000FC510000}"/>
    <cellStyle name="Normal 3 13 8 9 3" xfId="20999" xr:uid="{00000000-0005-0000-0000-0000FD510000}"/>
    <cellStyle name="Normal 3 13 9" xfId="21000" xr:uid="{00000000-0005-0000-0000-0000FE510000}"/>
    <cellStyle name="Normal 3 13 9 10" xfId="21001" xr:uid="{00000000-0005-0000-0000-0000FF510000}"/>
    <cellStyle name="Normal 3 13 9 10 2" xfId="21002" xr:uid="{00000000-0005-0000-0000-000000520000}"/>
    <cellStyle name="Normal 3 13 9 10 3" xfId="21003" xr:uid="{00000000-0005-0000-0000-000001520000}"/>
    <cellStyle name="Normal 3 13 9 11" xfId="21004" xr:uid="{00000000-0005-0000-0000-000002520000}"/>
    <cellStyle name="Normal 3 13 9 11 2" xfId="21005" xr:uid="{00000000-0005-0000-0000-000003520000}"/>
    <cellStyle name="Normal 3 13 9 11 3" xfId="21006" xr:uid="{00000000-0005-0000-0000-000004520000}"/>
    <cellStyle name="Normal 3 13 9 12" xfId="21007" xr:uid="{00000000-0005-0000-0000-000005520000}"/>
    <cellStyle name="Normal 3 13 9 12 2" xfId="21008" xr:uid="{00000000-0005-0000-0000-000006520000}"/>
    <cellStyle name="Normal 3 13 9 12 3" xfId="21009" xr:uid="{00000000-0005-0000-0000-000007520000}"/>
    <cellStyle name="Normal 3 13 9 13" xfId="21010" xr:uid="{00000000-0005-0000-0000-000008520000}"/>
    <cellStyle name="Normal 3 13 9 13 2" xfId="21011" xr:uid="{00000000-0005-0000-0000-000009520000}"/>
    <cellStyle name="Normal 3 13 9 13 3" xfId="21012" xr:uid="{00000000-0005-0000-0000-00000A520000}"/>
    <cellStyle name="Normal 3 13 9 14" xfId="21013" xr:uid="{00000000-0005-0000-0000-00000B520000}"/>
    <cellStyle name="Normal 3 13 9 14 2" xfId="21014" xr:uid="{00000000-0005-0000-0000-00000C520000}"/>
    <cellStyle name="Normal 3 13 9 14 3" xfId="21015" xr:uid="{00000000-0005-0000-0000-00000D520000}"/>
    <cellStyle name="Normal 3 13 9 15" xfId="21016" xr:uid="{00000000-0005-0000-0000-00000E520000}"/>
    <cellStyle name="Normal 3 13 9 16" xfId="21017" xr:uid="{00000000-0005-0000-0000-00000F520000}"/>
    <cellStyle name="Normal 3 13 9 2" xfId="21018" xr:uid="{00000000-0005-0000-0000-000010520000}"/>
    <cellStyle name="Normal 3 13 9 2 2" xfId="21019" xr:uid="{00000000-0005-0000-0000-000011520000}"/>
    <cellStyle name="Normal 3 13 9 2 3" xfId="21020" xr:uid="{00000000-0005-0000-0000-000012520000}"/>
    <cellStyle name="Normal 3 13 9 3" xfId="21021" xr:uid="{00000000-0005-0000-0000-000013520000}"/>
    <cellStyle name="Normal 3 13 9 3 2" xfId="21022" xr:uid="{00000000-0005-0000-0000-000014520000}"/>
    <cellStyle name="Normal 3 13 9 3 3" xfId="21023" xr:uid="{00000000-0005-0000-0000-000015520000}"/>
    <cellStyle name="Normal 3 13 9 4" xfId="21024" xr:uid="{00000000-0005-0000-0000-000016520000}"/>
    <cellStyle name="Normal 3 13 9 4 2" xfId="21025" xr:uid="{00000000-0005-0000-0000-000017520000}"/>
    <cellStyle name="Normal 3 13 9 4 3" xfId="21026" xr:uid="{00000000-0005-0000-0000-000018520000}"/>
    <cellStyle name="Normal 3 13 9 5" xfId="21027" xr:uid="{00000000-0005-0000-0000-000019520000}"/>
    <cellStyle name="Normal 3 13 9 5 2" xfId="21028" xr:uid="{00000000-0005-0000-0000-00001A520000}"/>
    <cellStyle name="Normal 3 13 9 5 3" xfId="21029" xr:uid="{00000000-0005-0000-0000-00001B520000}"/>
    <cellStyle name="Normal 3 13 9 6" xfId="21030" xr:uid="{00000000-0005-0000-0000-00001C520000}"/>
    <cellStyle name="Normal 3 13 9 6 2" xfId="21031" xr:uid="{00000000-0005-0000-0000-00001D520000}"/>
    <cellStyle name="Normal 3 13 9 6 3" xfId="21032" xr:uid="{00000000-0005-0000-0000-00001E520000}"/>
    <cellStyle name="Normal 3 13 9 7" xfId="21033" xr:uid="{00000000-0005-0000-0000-00001F520000}"/>
    <cellStyle name="Normal 3 13 9 7 2" xfId="21034" xr:uid="{00000000-0005-0000-0000-000020520000}"/>
    <cellStyle name="Normal 3 13 9 7 3" xfId="21035" xr:uid="{00000000-0005-0000-0000-000021520000}"/>
    <cellStyle name="Normal 3 13 9 8" xfId="21036" xr:uid="{00000000-0005-0000-0000-000022520000}"/>
    <cellStyle name="Normal 3 13 9 8 2" xfId="21037" xr:uid="{00000000-0005-0000-0000-000023520000}"/>
    <cellStyle name="Normal 3 13 9 8 3" xfId="21038" xr:uid="{00000000-0005-0000-0000-000024520000}"/>
    <cellStyle name="Normal 3 13 9 9" xfId="21039" xr:uid="{00000000-0005-0000-0000-000025520000}"/>
    <cellStyle name="Normal 3 13 9 9 2" xfId="21040" xr:uid="{00000000-0005-0000-0000-000026520000}"/>
    <cellStyle name="Normal 3 13 9 9 3" xfId="21041" xr:uid="{00000000-0005-0000-0000-000027520000}"/>
    <cellStyle name="Normal 3 14" xfId="21042" xr:uid="{00000000-0005-0000-0000-000028520000}"/>
    <cellStyle name="Normal 3 14 10" xfId="21043" xr:uid="{00000000-0005-0000-0000-000029520000}"/>
    <cellStyle name="Normal 3 14 10 10" xfId="21044" xr:uid="{00000000-0005-0000-0000-00002A520000}"/>
    <cellStyle name="Normal 3 14 10 10 2" xfId="21045" xr:uid="{00000000-0005-0000-0000-00002B520000}"/>
    <cellStyle name="Normal 3 14 10 10 3" xfId="21046" xr:uid="{00000000-0005-0000-0000-00002C520000}"/>
    <cellStyle name="Normal 3 14 10 11" xfId="21047" xr:uid="{00000000-0005-0000-0000-00002D520000}"/>
    <cellStyle name="Normal 3 14 10 11 2" xfId="21048" xr:uid="{00000000-0005-0000-0000-00002E520000}"/>
    <cellStyle name="Normal 3 14 10 11 3" xfId="21049" xr:uid="{00000000-0005-0000-0000-00002F520000}"/>
    <cellStyle name="Normal 3 14 10 12" xfId="21050" xr:uid="{00000000-0005-0000-0000-000030520000}"/>
    <cellStyle name="Normal 3 14 10 12 2" xfId="21051" xr:uid="{00000000-0005-0000-0000-000031520000}"/>
    <cellStyle name="Normal 3 14 10 12 3" xfId="21052" xr:uid="{00000000-0005-0000-0000-000032520000}"/>
    <cellStyle name="Normal 3 14 10 13" xfId="21053" xr:uid="{00000000-0005-0000-0000-000033520000}"/>
    <cellStyle name="Normal 3 14 10 13 2" xfId="21054" xr:uid="{00000000-0005-0000-0000-000034520000}"/>
    <cellStyle name="Normal 3 14 10 13 3" xfId="21055" xr:uid="{00000000-0005-0000-0000-000035520000}"/>
    <cellStyle name="Normal 3 14 10 14" xfId="21056" xr:uid="{00000000-0005-0000-0000-000036520000}"/>
    <cellStyle name="Normal 3 14 10 14 2" xfId="21057" xr:uid="{00000000-0005-0000-0000-000037520000}"/>
    <cellStyle name="Normal 3 14 10 14 3" xfId="21058" xr:uid="{00000000-0005-0000-0000-000038520000}"/>
    <cellStyle name="Normal 3 14 10 15" xfId="21059" xr:uid="{00000000-0005-0000-0000-000039520000}"/>
    <cellStyle name="Normal 3 14 10 16" xfId="21060" xr:uid="{00000000-0005-0000-0000-00003A520000}"/>
    <cellStyle name="Normal 3 14 10 2" xfId="21061" xr:uid="{00000000-0005-0000-0000-00003B520000}"/>
    <cellStyle name="Normal 3 14 10 2 2" xfId="21062" xr:uid="{00000000-0005-0000-0000-00003C520000}"/>
    <cellStyle name="Normal 3 14 10 2 3" xfId="21063" xr:uid="{00000000-0005-0000-0000-00003D520000}"/>
    <cellStyle name="Normal 3 14 10 3" xfId="21064" xr:uid="{00000000-0005-0000-0000-00003E520000}"/>
    <cellStyle name="Normal 3 14 10 3 2" xfId="21065" xr:uid="{00000000-0005-0000-0000-00003F520000}"/>
    <cellStyle name="Normal 3 14 10 3 3" xfId="21066" xr:uid="{00000000-0005-0000-0000-000040520000}"/>
    <cellStyle name="Normal 3 14 10 4" xfId="21067" xr:uid="{00000000-0005-0000-0000-000041520000}"/>
    <cellStyle name="Normal 3 14 10 4 2" xfId="21068" xr:uid="{00000000-0005-0000-0000-000042520000}"/>
    <cellStyle name="Normal 3 14 10 4 3" xfId="21069" xr:uid="{00000000-0005-0000-0000-000043520000}"/>
    <cellStyle name="Normal 3 14 10 5" xfId="21070" xr:uid="{00000000-0005-0000-0000-000044520000}"/>
    <cellStyle name="Normal 3 14 10 5 2" xfId="21071" xr:uid="{00000000-0005-0000-0000-000045520000}"/>
    <cellStyle name="Normal 3 14 10 5 3" xfId="21072" xr:uid="{00000000-0005-0000-0000-000046520000}"/>
    <cellStyle name="Normal 3 14 10 6" xfId="21073" xr:uid="{00000000-0005-0000-0000-000047520000}"/>
    <cellStyle name="Normal 3 14 10 6 2" xfId="21074" xr:uid="{00000000-0005-0000-0000-000048520000}"/>
    <cellStyle name="Normal 3 14 10 6 3" xfId="21075" xr:uid="{00000000-0005-0000-0000-000049520000}"/>
    <cellStyle name="Normal 3 14 10 7" xfId="21076" xr:uid="{00000000-0005-0000-0000-00004A520000}"/>
    <cellStyle name="Normal 3 14 10 7 2" xfId="21077" xr:uid="{00000000-0005-0000-0000-00004B520000}"/>
    <cellStyle name="Normal 3 14 10 7 3" xfId="21078" xr:uid="{00000000-0005-0000-0000-00004C520000}"/>
    <cellStyle name="Normal 3 14 10 8" xfId="21079" xr:uid="{00000000-0005-0000-0000-00004D520000}"/>
    <cellStyle name="Normal 3 14 10 8 2" xfId="21080" xr:uid="{00000000-0005-0000-0000-00004E520000}"/>
    <cellStyle name="Normal 3 14 10 8 3" xfId="21081" xr:uid="{00000000-0005-0000-0000-00004F520000}"/>
    <cellStyle name="Normal 3 14 10 9" xfId="21082" xr:uid="{00000000-0005-0000-0000-000050520000}"/>
    <cellStyle name="Normal 3 14 10 9 2" xfId="21083" xr:uid="{00000000-0005-0000-0000-000051520000}"/>
    <cellStyle name="Normal 3 14 10 9 3" xfId="21084" xr:uid="{00000000-0005-0000-0000-000052520000}"/>
    <cellStyle name="Normal 3 14 11" xfId="21085" xr:uid="{00000000-0005-0000-0000-000053520000}"/>
    <cellStyle name="Normal 3 14 11 10" xfId="21086" xr:uid="{00000000-0005-0000-0000-000054520000}"/>
    <cellStyle name="Normal 3 14 11 10 2" xfId="21087" xr:uid="{00000000-0005-0000-0000-000055520000}"/>
    <cellStyle name="Normal 3 14 11 10 3" xfId="21088" xr:uid="{00000000-0005-0000-0000-000056520000}"/>
    <cellStyle name="Normal 3 14 11 11" xfId="21089" xr:uid="{00000000-0005-0000-0000-000057520000}"/>
    <cellStyle name="Normal 3 14 11 11 2" xfId="21090" xr:uid="{00000000-0005-0000-0000-000058520000}"/>
    <cellStyle name="Normal 3 14 11 11 3" xfId="21091" xr:uid="{00000000-0005-0000-0000-000059520000}"/>
    <cellStyle name="Normal 3 14 11 12" xfId="21092" xr:uid="{00000000-0005-0000-0000-00005A520000}"/>
    <cellStyle name="Normal 3 14 11 12 2" xfId="21093" xr:uid="{00000000-0005-0000-0000-00005B520000}"/>
    <cellStyle name="Normal 3 14 11 12 3" xfId="21094" xr:uid="{00000000-0005-0000-0000-00005C520000}"/>
    <cellStyle name="Normal 3 14 11 13" xfId="21095" xr:uid="{00000000-0005-0000-0000-00005D520000}"/>
    <cellStyle name="Normal 3 14 11 13 2" xfId="21096" xr:uid="{00000000-0005-0000-0000-00005E520000}"/>
    <cellStyle name="Normal 3 14 11 13 3" xfId="21097" xr:uid="{00000000-0005-0000-0000-00005F520000}"/>
    <cellStyle name="Normal 3 14 11 14" xfId="21098" xr:uid="{00000000-0005-0000-0000-000060520000}"/>
    <cellStyle name="Normal 3 14 11 14 2" xfId="21099" xr:uid="{00000000-0005-0000-0000-000061520000}"/>
    <cellStyle name="Normal 3 14 11 14 3" xfId="21100" xr:uid="{00000000-0005-0000-0000-000062520000}"/>
    <cellStyle name="Normal 3 14 11 15" xfId="21101" xr:uid="{00000000-0005-0000-0000-000063520000}"/>
    <cellStyle name="Normal 3 14 11 16" xfId="21102" xr:uid="{00000000-0005-0000-0000-000064520000}"/>
    <cellStyle name="Normal 3 14 11 2" xfId="21103" xr:uid="{00000000-0005-0000-0000-000065520000}"/>
    <cellStyle name="Normal 3 14 11 2 2" xfId="21104" xr:uid="{00000000-0005-0000-0000-000066520000}"/>
    <cellStyle name="Normal 3 14 11 2 3" xfId="21105" xr:uid="{00000000-0005-0000-0000-000067520000}"/>
    <cellStyle name="Normal 3 14 11 3" xfId="21106" xr:uid="{00000000-0005-0000-0000-000068520000}"/>
    <cellStyle name="Normal 3 14 11 3 2" xfId="21107" xr:uid="{00000000-0005-0000-0000-000069520000}"/>
    <cellStyle name="Normal 3 14 11 3 3" xfId="21108" xr:uid="{00000000-0005-0000-0000-00006A520000}"/>
    <cellStyle name="Normal 3 14 11 4" xfId="21109" xr:uid="{00000000-0005-0000-0000-00006B520000}"/>
    <cellStyle name="Normal 3 14 11 4 2" xfId="21110" xr:uid="{00000000-0005-0000-0000-00006C520000}"/>
    <cellStyle name="Normal 3 14 11 4 3" xfId="21111" xr:uid="{00000000-0005-0000-0000-00006D520000}"/>
    <cellStyle name="Normal 3 14 11 5" xfId="21112" xr:uid="{00000000-0005-0000-0000-00006E520000}"/>
    <cellStyle name="Normal 3 14 11 5 2" xfId="21113" xr:uid="{00000000-0005-0000-0000-00006F520000}"/>
    <cellStyle name="Normal 3 14 11 5 3" xfId="21114" xr:uid="{00000000-0005-0000-0000-000070520000}"/>
    <cellStyle name="Normal 3 14 11 6" xfId="21115" xr:uid="{00000000-0005-0000-0000-000071520000}"/>
    <cellStyle name="Normal 3 14 11 6 2" xfId="21116" xr:uid="{00000000-0005-0000-0000-000072520000}"/>
    <cellStyle name="Normal 3 14 11 6 3" xfId="21117" xr:uid="{00000000-0005-0000-0000-000073520000}"/>
    <cellStyle name="Normal 3 14 11 7" xfId="21118" xr:uid="{00000000-0005-0000-0000-000074520000}"/>
    <cellStyle name="Normal 3 14 11 7 2" xfId="21119" xr:uid="{00000000-0005-0000-0000-000075520000}"/>
    <cellStyle name="Normal 3 14 11 7 3" xfId="21120" xr:uid="{00000000-0005-0000-0000-000076520000}"/>
    <cellStyle name="Normal 3 14 11 8" xfId="21121" xr:uid="{00000000-0005-0000-0000-000077520000}"/>
    <cellStyle name="Normal 3 14 11 8 2" xfId="21122" xr:uid="{00000000-0005-0000-0000-000078520000}"/>
    <cellStyle name="Normal 3 14 11 8 3" xfId="21123" xr:uid="{00000000-0005-0000-0000-000079520000}"/>
    <cellStyle name="Normal 3 14 11 9" xfId="21124" xr:uid="{00000000-0005-0000-0000-00007A520000}"/>
    <cellStyle name="Normal 3 14 11 9 2" xfId="21125" xr:uid="{00000000-0005-0000-0000-00007B520000}"/>
    <cellStyle name="Normal 3 14 11 9 3" xfId="21126" xr:uid="{00000000-0005-0000-0000-00007C520000}"/>
    <cellStyle name="Normal 3 14 12" xfId="21127" xr:uid="{00000000-0005-0000-0000-00007D520000}"/>
    <cellStyle name="Normal 3 14 12 10" xfId="21128" xr:uid="{00000000-0005-0000-0000-00007E520000}"/>
    <cellStyle name="Normal 3 14 12 10 2" xfId="21129" xr:uid="{00000000-0005-0000-0000-00007F520000}"/>
    <cellStyle name="Normal 3 14 12 10 3" xfId="21130" xr:uid="{00000000-0005-0000-0000-000080520000}"/>
    <cellStyle name="Normal 3 14 12 11" xfId="21131" xr:uid="{00000000-0005-0000-0000-000081520000}"/>
    <cellStyle name="Normal 3 14 12 11 2" xfId="21132" xr:uid="{00000000-0005-0000-0000-000082520000}"/>
    <cellStyle name="Normal 3 14 12 11 3" xfId="21133" xr:uid="{00000000-0005-0000-0000-000083520000}"/>
    <cellStyle name="Normal 3 14 12 12" xfId="21134" xr:uid="{00000000-0005-0000-0000-000084520000}"/>
    <cellStyle name="Normal 3 14 12 12 2" xfId="21135" xr:uid="{00000000-0005-0000-0000-000085520000}"/>
    <cellStyle name="Normal 3 14 12 12 3" xfId="21136" xr:uid="{00000000-0005-0000-0000-000086520000}"/>
    <cellStyle name="Normal 3 14 12 13" xfId="21137" xr:uid="{00000000-0005-0000-0000-000087520000}"/>
    <cellStyle name="Normal 3 14 12 13 2" xfId="21138" xr:uid="{00000000-0005-0000-0000-000088520000}"/>
    <cellStyle name="Normal 3 14 12 13 3" xfId="21139" xr:uid="{00000000-0005-0000-0000-000089520000}"/>
    <cellStyle name="Normal 3 14 12 14" xfId="21140" xr:uid="{00000000-0005-0000-0000-00008A520000}"/>
    <cellStyle name="Normal 3 14 12 14 2" xfId="21141" xr:uid="{00000000-0005-0000-0000-00008B520000}"/>
    <cellStyle name="Normal 3 14 12 14 3" xfId="21142" xr:uid="{00000000-0005-0000-0000-00008C520000}"/>
    <cellStyle name="Normal 3 14 12 15" xfId="21143" xr:uid="{00000000-0005-0000-0000-00008D520000}"/>
    <cellStyle name="Normal 3 14 12 16" xfId="21144" xr:uid="{00000000-0005-0000-0000-00008E520000}"/>
    <cellStyle name="Normal 3 14 12 2" xfId="21145" xr:uid="{00000000-0005-0000-0000-00008F520000}"/>
    <cellStyle name="Normal 3 14 12 2 2" xfId="21146" xr:uid="{00000000-0005-0000-0000-000090520000}"/>
    <cellStyle name="Normal 3 14 12 2 3" xfId="21147" xr:uid="{00000000-0005-0000-0000-000091520000}"/>
    <cellStyle name="Normal 3 14 12 3" xfId="21148" xr:uid="{00000000-0005-0000-0000-000092520000}"/>
    <cellStyle name="Normal 3 14 12 3 2" xfId="21149" xr:uid="{00000000-0005-0000-0000-000093520000}"/>
    <cellStyle name="Normal 3 14 12 3 3" xfId="21150" xr:uid="{00000000-0005-0000-0000-000094520000}"/>
    <cellStyle name="Normal 3 14 12 4" xfId="21151" xr:uid="{00000000-0005-0000-0000-000095520000}"/>
    <cellStyle name="Normal 3 14 12 4 2" xfId="21152" xr:uid="{00000000-0005-0000-0000-000096520000}"/>
    <cellStyle name="Normal 3 14 12 4 3" xfId="21153" xr:uid="{00000000-0005-0000-0000-000097520000}"/>
    <cellStyle name="Normal 3 14 12 5" xfId="21154" xr:uid="{00000000-0005-0000-0000-000098520000}"/>
    <cellStyle name="Normal 3 14 12 5 2" xfId="21155" xr:uid="{00000000-0005-0000-0000-000099520000}"/>
    <cellStyle name="Normal 3 14 12 5 3" xfId="21156" xr:uid="{00000000-0005-0000-0000-00009A520000}"/>
    <cellStyle name="Normal 3 14 12 6" xfId="21157" xr:uid="{00000000-0005-0000-0000-00009B520000}"/>
    <cellStyle name="Normal 3 14 12 6 2" xfId="21158" xr:uid="{00000000-0005-0000-0000-00009C520000}"/>
    <cellStyle name="Normal 3 14 12 6 3" xfId="21159" xr:uid="{00000000-0005-0000-0000-00009D520000}"/>
    <cellStyle name="Normal 3 14 12 7" xfId="21160" xr:uid="{00000000-0005-0000-0000-00009E520000}"/>
    <cellStyle name="Normal 3 14 12 7 2" xfId="21161" xr:uid="{00000000-0005-0000-0000-00009F520000}"/>
    <cellStyle name="Normal 3 14 12 7 3" xfId="21162" xr:uid="{00000000-0005-0000-0000-0000A0520000}"/>
    <cellStyle name="Normal 3 14 12 8" xfId="21163" xr:uid="{00000000-0005-0000-0000-0000A1520000}"/>
    <cellStyle name="Normal 3 14 12 8 2" xfId="21164" xr:uid="{00000000-0005-0000-0000-0000A2520000}"/>
    <cellStyle name="Normal 3 14 12 8 3" xfId="21165" xr:uid="{00000000-0005-0000-0000-0000A3520000}"/>
    <cellStyle name="Normal 3 14 12 9" xfId="21166" xr:uid="{00000000-0005-0000-0000-0000A4520000}"/>
    <cellStyle name="Normal 3 14 12 9 2" xfId="21167" xr:uid="{00000000-0005-0000-0000-0000A5520000}"/>
    <cellStyle name="Normal 3 14 12 9 3" xfId="21168" xr:uid="{00000000-0005-0000-0000-0000A6520000}"/>
    <cellStyle name="Normal 3 14 13" xfId="21169" xr:uid="{00000000-0005-0000-0000-0000A7520000}"/>
    <cellStyle name="Normal 3 14 13 10" xfId="21170" xr:uid="{00000000-0005-0000-0000-0000A8520000}"/>
    <cellStyle name="Normal 3 14 13 10 2" xfId="21171" xr:uid="{00000000-0005-0000-0000-0000A9520000}"/>
    <cellStyle name="Normal 3 14 13 10 3" xfId="21172" xr:uid="{00000000-0005-0000-0000-0000AA520000}"/>
    <cellStyle name="Normal 3 14 13 11" xfId="21173" xr:uid="{00000000-0005-0000-0000-0000AB520000}"/>
    <cellStyle name="Normal 3 14 13 11 2" xfId="21174" xr:uid="{00000000-0005-0000-0000-0000AC520000}"/>
    <cellStyle name="Normal 3 14 13 11 3" xfId="21175" xr:uid="{00000000-0005-0000-0000-0000AD520000}"/>
    <cellStyle name="Normal 3 14 13 12" xfId="21176" xr:uid="{00000000-0005-0000-0000-0000AE520000}"/>
    <cellStyle name="Normal 3 14 13 12 2" xfId="21177" xr:uid="{00000000-0005-0000-0000-0000AF520000}"/>
    <cellStyle name="Normal 3 14 13 12 3" xfId="21178" xr:uid="{00000000-0005-0000-0000-0000B0520000}"/>
    <cellStyle name="Normal 3 14 13 13" xfId="21179" xr:uid="{00000000-0005-0000-0000-0000B1520000}"/>
    <cellStyle name="Normal 3 14 13 13 2" xfId="21180" xr:uid="{00000000-0005-0000-0000-0000B2520000}"/>
    <cellStyle name="Normal 3 14 13 13 3" xfId="21181" xr:uid="{00000000-0005-0000-0000-0000B3520000}"/>
    <cellStyle name="Normal 3 14 13 14" xfId="21182" xr:uid="{00000000-0005-0000-0000-0000B4520000}"/>
    <cellStyle name="Normal 3 14 13 14 2" xfId="21183" xr:uid="{00000000-0005-0000-0000-0000B5520000}"/>
    <cellStyle name="Normal 3 14 13 14 3" xfId="21184" xr:uid="{00000000-0005-0000-0000-0000B6520000}"/>
    <cellStyle name="Normal 3 14 13 15" xfId="21185" xr:uid="{00000000-0005-0000-0000-0000B7520000}"/>
    <cellStyle name="Normal 3 14 13 16" xfId="21186" xr:uid="{00000000-0005-0000-0000-0000B8520000}"/>
    <cellStyle name="Normal 3 14 13 2" xfId="21187" xr:uid="{00000000-0005-0000-0000-0000B9520000}"/>
    <cellStyle name="Normal 3 14 13 2 2" xfId="21188" xr:uid="{00000000-0005-0000-0000-0000BA520000}"/>
    <cellStyle name="Normal 3 14 13 2 3" xfId="21189" xr:uid="{00000000-0005-0000-0000-0000BB520000}"/>
    <cellStyle name="Normal 3 14 13 3" xfId="21190" xr:uid="{00000000-0005-0000-0000-0000BC520000}"/>
    <cellStyle name="Normal 3 14 13 3 2" xfId="21191" xr:uid="{00000000-0005-0000-0000-0000BD520000}"/>
    <cellStyle name="Normal 3 14 13 3 3" xfId="21192" xr:uid="{00000000-0005-0000-0000-0000BE520000}"/>
    <cellStyle name="Normal 3 14 13 4" xfId="21193" xr:uid="{00000000-0005-0000-0000-0000BF520000}"/>
    <cellStyle name="Normal 3 14 13 4 2" xfId="21194" xr:uid="{00000000-0005-0000-0000-0000C0520000}"/>
    <cellStyle name="Normal 3 14 13 4 3" xfId="21195" xr:uid="{00000000-0005-0000-0000-0000C1520000}"/>
    <cellStyle name="Normal 3 14 13 5" xfId="21196" xr:uid="{00000000-0005-0000-0000-0000C2520000}"/>
    <cellStyle name="Normal 3 14 13 5 2" xfId="21197" xr:uid="{00000000-0005-0000-0000-0000C3520000}"/>
    <cellStyle name="Normal 3 14 13 5 3" xfId="21198" xr:uid="{00000000-0005-0000-0000-0000C4520000}"/>
    <cellStyle name="Normal 3 14 13 6" xfId="21199" xr:uid="{00000000-0005-0000-0000-0000C5520000}"/>
    <cellStyle name="Normal 3 14 13 6 2" xfId="21200" xr:uid="{00000000-0005-0000-0000-0000C6520000}"/>
    <cellStyle name="Normal 3 14 13 6 3" xfId="21201" xr:uid="{00000000-0005-0000-0000-0000C7520000}"/>
    <cellStyle name="Normal 3 14 13 7" xfId="21202" xr:uid="{00000000-0005-0000-0000-0000C8520000}"/>
    <cellStyle name="Normal 3 14 13 7 2" xfId="21203" xr:uid="{00000000-0005-0000-0000-0000C9520000}"/>
    <cellStyle name="Normal 3 14 13 7 3" xfId="21204" xr:uid="{00000000-0005-0000-0000-0000CA520000}"/>
    <cellStyle name="Normal 3 14 13 8" xfId="21205" xr:uid="{00000000-0005-0000-0000-0000CB520000}"/>
    <cellStyle name="Normal 3 14 13 8 2" xfId="21206" xr:uid="{00000000-0005-0000-0000-0000CC520000}"/>
    <cellStyle name="Normal 3 14 13 8 3" xfId="21207" xr:uid="{00000000-0005-0000-0000-0000CD520000}"/>
    <cellStyle name="Normal 3 14 13 9" xfId="21208" xr:uid="{00000000-0005-0000-0000-0000CE520000}"/>
    <cellStyle name="Normal 3 14 13 9 2" xfId="21209" xr:uid="{00000000-0005-0000-0000-0000CF520000}"/>
    <cellStyle name="Normal 3 14 13 9 3" xfId="21210" xr:uid="{00000000-0005-0000-0000-0000D0520000}"/>
    <cellStyle name="Normal 3 14 14" xfId="21211" xr:uid="{00000000-0005-0000-0000-0000D1520000}"/>
    <cellStyle name="Normal 3 14 14 10" xfId="21212" xr:uid="{00000000-0005-0000-0000-0000D2520000}"/>
    <cellStyle name="Normal 3 14 14 10 2" xfId="21213" xr:uid="{00000000-0005-0000-0000-0000D3520000}"/>
    <cellStyle name="Normal 3 14 14 10 3" xfId="21214" xr:uid="{00000000-0005-0000-0000-0000D4520000}"/>
    <cellStyle name="Normal 3 14 14 11" xfId="21215" xr:uid="{00000000-0005-0000-0000-0000D5520000}"/>
    <cellStyle name="Normal 3 14 14 11 2" xfId="21216" xr:uid="{00000000-0005-0000-0000-0000D6520000}"/>
    <cellStyle name="Normal 3 14 14 11 3" xfId="21217" xr:uid="{00000000-0005-0000-0000-0000D7520000}"/>
    <cellStyle name="Normal 3 14 14 12" xfId="21218" xr:uid="{00000000-0005-0000-0000-0000D8520000}"/>
    <cellStyle name="Normal 3 14 14 12 2" xfId="21219" xr:uid="{00000000-0005-0000-0000-0000D9520000}"/>
    <cellStyle name="Normal 3 14 14 12 3" xfId="21220" xr:uid="{00000000-0005-0000-0000-0000DA520000}"/>
    <cellStyle name="Normal 3 14 14 13" xfId="21221" xr:uid="{00000000-0005-0000-0000-0000DB520000}"/>
    <cellStyle name="Normal 3 14 14 13 2" xfId="21222" xr:uid="{00000000-0005-0000-0000-0000DC520000}"/>
    <cellStyle name="Normal 3 14 14 13 3" xfId="21223" xr:uid="{00000000-0005-0000-0000-0000DD520000}"/>
    <cellStyle name="Normal 3 14 14 14" xfId="21224" xr:uid="{00000000-0005-0000-0000-0000DE520000}"/>
    <cellStyle name="Normal 3 14 14 14 2" xfId="21225" xr:uid="{00000000-0005-0000-0000-0000DF520000}"/>
    <cellStyle name="Normal 3 14 14 14 3" xfId="21226" xr:uid="{00000000-0005-0000-0000-0000E0520000}"/>
    <cellStyle name="Normal 3 14 14 15" xfId="21227" xr:uid="{00000000-0005-0000-0000-0000E1520000}"/>
    <cellStyle name="Normal 3 14 14 16" xfId="21228" xr:uid="{00000000-0005-0000-0000-0000E2520000}"/>
    <cellStyle name="Normal 3 14 14 2" xfId="21229" xr:uid="{00000000-0005-0000-0000-0000E3520000}"/>
    <cellStyle name="Normal 3 14 14 2 2" xfId="21230" xr:uid="{00000000-0005-0000-0000-0000E4520000}"/>
    <cellStyle name="Normal 3 14 14 2 3" xfId="21231" xr:uid="{00000000-0005-0000-0000-0000E5520000}"/>
    <cellStyle name="Normal 3 14 14 3" xfId="21232" xr:uid="{00000000-0005-0000-0000-0000E6520000}"/>
    <cellStyle name="Normal 3 14 14 3 2" xfId="21233" xr:uid="{00000000-0005-0000-0000-0000E7520000}"/>
    <cellStyle name="Normal 3 14 14 3 3" xfId="21234" xr:uid="{00000000-0005-0000-0000-0000E8520000}"/>
    <cellStyle name="Normal 3 14 14 4" xfId="21235" xr:uid="{00000000-0005-0000-0000-0000E9520000}"/>
    <cellStyle name="Normal 3 14 14 4 2" xfId="21236" xr:uid="{00000000-0005-0000-0000-0000EA520000}"/>
    <cellStyle name="Normal 3 14 14 4 3" xfId="21237" xr:uid="{00000000-0005-0000-0000-0000EB520000}"/>
    <cellStyle name="Normal 3 14 14 5" xfId="21238" xr:uid="{00000000-0005-0000-0000-0000EC520000}"/>
    <cellStyle name="Normal 3 14 14 5 2" xfId="21239" xr:uid="{00000000-0005-0000-0000-0000ED520000}"/>
    <cellStyle name="Normal 3 14 14 5 3" xfId="21240" xr:uid="{00000000-0005-0000-0000-0000EE520000}"/>
    <cellStyle name="Normal 3 14 14 6" xfId="21241" xr:uid="{00000000-0005-0000-0000-0000EF520000}"/>
    <cellStyle name="Normal 3 14 14 6 2" xfId="21242" xr:uid="{00000000-0005-0000-0000-0000F0520000}"/>
    <cellStyle name="Normal 3 14 14 6 3" xfId="21243" xr:uid="{00000000-0005-0000-0000-0000F1520000}"/>
    <cellStyle name="Normal 3 14 14 7" xfId="21244" xr:uid="{00000000-0005-0000-0000-0000F2520000}"/>
    <cellStyle name="Normal 3 14 14 7 2" xfId="21245" xr:uid="{00000000-0005-0000-0000-0000F3520000}"/>
    <cellStyle name="Normal 3 14 14 7 3" xfId="21246" xr:uid="{00000000-0005-0000-0000-0000F4520000}"/>
    <cellStyle name="Normal 3 14 14 8" xfId="21247" xr:uid="{00000000-0005-0000-0000-0000F5520000}"/>
    <cellStyle name="Normal 3 14 14 8 2" xfId="21248" xr:uid="{00000000-0005-0000-0000-0000F6520000}"/>
    <cellStyle name="Normal 3 14 14 8 3" xfId="21249" xr:uid="{00000000-0005-0000-0000-0000F7520000}"/>
    <cellStyle name="Normal 3 14 14 9" xfId="21250" xr:uid="{00000000-0005-0000-0000-0000F8520000}"/>
    <cellStyle name="Normal 3 14 14 9 2" xfId="21251" xr:uid="{00000000-0005-0000-0000-0000F9520000}"/>
    <cellStyle name="Normal 3 14 14 9 3" xfId="21252" xr:uid="{00000000-0005-0000-0000-0000FA520000}"/>
    <cellStyle name="Normal 3 14 15" xfId="21253" xr:uid="{00000000-0005-0000-0000-0000FB520000}"/>
    <cellStyle name="Normal 3 14 16" xfId="21254" xr:uid="{00000000-0005-0000-0000-0000FC520000}"/>
    <cellStyle name="Normal 3 14 17" xfId="21255" xr:uid="{00000000-0005-0000-0000-0000FD520000}"/>
    <cellStyle name="Normal 3 14 17 10" xfId="21256" xr:uid="{00000000-0005-0000-0000-0000FE520000}"/>
    <cellStyle name="Normal 3 14 17 10 2" xfId="21257" xr:uid="{00000000-0005-0000-0000-0000FF520000}"/>
    <cellStyle name="Normal 3 14 17 10 3" xfId="21258" xr:uid="{00000000-0005-0000-0000-000000530000}"/>
    <cellStyle name="Normal 3 14 17 11" xfId="21259" xr:uid="{00000000-0005-0000-0000-000001530000}"/>
    <cellStyle name="Normal 3 14 17 11 2" xfId="21260" xr:uid="{00000000-0005-0000-0000-000002530000}"/>
    <cellStyle name="Normal 3 14 17 11 3" xfId="21261" xr:uid="{00000000-0005-0000-0000-000003530000}"/>
    <cellStyle name="Normal 3 14 17 12" xfId="21262" xr:uid="{00000000-0005-0000-0000-000004530000}"/>
    <cellStyle name="Normal 3 14 17 12 2" xfId="21263" xr:uid="{00000000-0005-0000-0000-000005530000}"/>
    <cellStyle name="Normal 3 14 17 12 3" xfId="21264" xr:uid="{00000000-0005-0000-0000-000006530000}"/>
    <cellStyle name="Normal 3 14 17 13" xfId="21265" xr:uid="{00000000-0005-0000-0000-000007530000}"/>
    <cellStyle name="Normal 3 14 17 13 2" xfId="21266" xr:uid="{00000000-0005-0000-0000-000008530000}"/>
    <cellStyle name="Normal 3 14 17 13 3" xfId="21267" xr:uid="{00000000-0005-0000-0000-000009530000}"/>
    <cellStyle name="Normal 3 14 17 14" xfId="21268" xr:uid="{00000000-0005-0000-0000-00000A530000}"/>
    <cellStyle name="Normal 3 14 17 14 2" xfId="21269" xr:uid="{00000000-0005-0000-0000-00000B530000}"/>
    <cellStyle name="Normal 3 14 17 14 3" xfId="21270" xr:uid="{00000000-0005-0000-0000-00000C530000}"/>
    <cellStyle name="Normal 3 14 17 15" xfId="21271" xr:uid="{00000000-0005-0000-0000-00000D530000}"/>
    <cellStyle name="Normal 3 14 17 16" xfId="21272" xr:uid="{00000000-0005-0000-0000-00000E530000}"/>
    <cellStyle name="Normal 3 14 17 2" xfId="21273" xr:uid="{00000000-0005-0000-0000-00000F530000}"/>
    <cellStyle name="Normal 3 14 17 2 2" xfId="21274" xr:uid="{00000000-0005-0000-0000-000010530000}"/>
    <cellStyle name="Normal 3 14 17 2 3" xfId="21275" xr:uid="{00000000-0005-0000-0000-000011530000}"/>
    <cellStyle name="Normal 3 14 17 3" xfId="21276" xr:uid="{00000000-0005-0000-0000-000012530000}"/>
    <cellStyle name="Normal 3 14 17 3 2" xfId="21277" xr:uid="{00000000-0005-0000-0000-000013530000}"/>
    <cellStyle name="Normal 3 14 17 3 3" xfId="21278" xr:uid="{00000000-0005-0000-0000-000014530000}"/>
    <cellStyle name="Normal 3 14 17 4" xfId="21279" xr:uid="{00000000-0005-0000-0000-000015530000}"/>
    <cellStyle name="Normal 3 14 17 4 2" xfId="21280" xr:uid="{00000000-0005-0000-0000-000016530000}"/>
    <cellStyle name="Normal 3 14 17 4 3" xfId="21281" xr:uid="{00000000-0005-0000-0000-000017530000}"/>
    <cellStyle name="Normal 3 14 17 5" xfId="21282" xr:uid="{00000000-0005-0000-0000-000018530000}"/>
    <cellStyle name="Normal 3 14 17 5 2" xfId="21283" xr:uid="{00000000-0005-0000-0000-000019530000}"/>
    <cellStyle name="Normal 3 14 17 5 3" xfId="21284" xr:uid="{00000000-0005-0000-0000-00001A530000}"/>
    <cellStyle name="Normal 3 14 17 6" xfId="21285" xr:uid="{00000000-0005-0000-0000-00001B530000}"/>
    <cellStyle name="Normal 3 14 17 6 2" xfId="21286" xr:uid="{00000000-0005-0000-0000-00001C530000}"/>
    <cellStyle name="Normal 3 14 17 6 3" xfId="21287" xr:uid="{00000000-0005-0000-0000-00001D530000}"/>
    <cellStyle name="Normal 3 14 17 7" xfId="21288" xr:uid="{00000000-0005-0000-0000-00001E530000}"/>
    <cellStyle name="Normal 3 14 17 7 2" xfId="21289" xr:uid="{00000000-0005-0000-0000-00001F530000}"/>
    <cellStyle name="Normal 3 14 17 7 3" xfId="21290" xr:uid="{00000000-0005-0000-0000-000020530000}"/>
    <cellStyle name="Normal 3 14 17 8" xfId="21291" xr:uid="{00000000-0005-0000-0000-000021530000}"/>
    <cellStyle name="Normal 3 14 17 8 2" xfId="21292" xr:uid="{00000000-0005-0000-0000-000022530000}"/>
    <cellStyle name="Normal 3 14 17 8 3" xfId="21293" xr:uid="{00000000-0005-0000-0000-000023530000}"/>
    <cellStyle name="Normal 3 14 17 9" xfId="21294" xr:uid="{00000000-0005-0000-0000-000024530000}"/>
    <cellStyle name="Normal 3 14 17 9 2" xfId="21295" xr:uid="{00000000-0005-0000-0000-000025530000}"/>
    <cellStyle name="Normal 3 14 17 9 3" xfId="21296" xr:uid="{00000000-0005-0000-0000-000026530000}"/>
    <cellStyle name="Normal 3 14 18" xfId="21297" xr:uid="{00000000-0005-0000-0000-000027530000}"/>
    <cellStyle name="Normal 3 14 18 10" xfId="21298" xr:uid="{00000000-0005-0000-0000-000028530000}"/>
    <cellStyle name="Normal 3 14 18 10 2" xfId="21299" xr:uid="{00000000-0005-0000-0000-000029530000}"/>
    <cellStyle name="Normal 3 14 18 10 3" xfId="21300" xr:uid="{00000000-0005-0000-0000-00002A530000}"/>
    <cellStyle name="Normal 3 14 18 11" xfId="21301" xr:uid="{00000000-0005-0000-0000-00002B530000}"/>
    <cellStyle name="Normal 3 14 18 11 2" xfId="21302" xr:uid="{00000000-0005-0000-0000-00002C530000}"/>
    <cellStyle name="Normal 3 14 18 11 3" xfId="21303" xr:uid="{00000000-0005-0000-0000-00002D530000}"/>
    <cellStyle name="Normal 3 14 18 12" xfId="21304" xr:uid="{00000000-0005-0000-0000-00002E530000}"/>
    <cellStyle name="Normal 3 14 18 12 2" xfId="21305" xr:uid="{00000000-0005-0000-0000-00002F530000}"/>
    <cellStyle name="Normal 3 14 18 12 3" xfId="21306" xr:uid="{00000000-0005-0000-0000-000030530000}"/>
    <cellStyle name="Normal 3 14 18 13" xfId="21307" xr:uid="{00000000-0005-0000-0000-000031530000}"/>
    <cellStyle name="Normal 3 14 18 13 2" xfId="21308" xr:uid="{00000000-0005-0000-0000-000032530000}"/>
    <cellStyle name="Normal 3 14 18 13 3" xfId="21309" xr:uid="{00000000-0005-0000-0000-000033530000}"/>
    <cellStyle name="Normal 3 14 18 14" xfId="21310" xr:uid="{00000000-0005-0000-0000-000034530000}"/>
    <cellStyle name="Normal 3 14 18 14 2" xfId="21311" xr:uid="{00000000-0005-0000-0000-000035530000}"/>
    <cellStyle name="Normal 3 14 18 14 3" xfId="21312" xr:uid="{00000000-0005-0000-0000-000036530000}"/>
    <cellStyle name="Normal 3 14 18 15" xfId="21313" xr:uid="{00000000-0005-0000-0000-000037530000}"/>
    <cellStyle name="Normal 3 14 18 16" xfId="21314" xr:uid="{00000000-0005-0000-0000-000038530000}"/>
    <cellStyle name="Normal 3 14 18 2" xfId="21315" xr:uid="{00000000-0005-0000-0000-000039530000}"/>
    <cellStyle name="Normal 3 14 18 2 2" xfId="21316" xr:uid="{00000000-0005-0000-0000-00003A530000}"/>
    <cellStyle name="Normal 3 14 18 2 3" xfId="21317" xr:uid="{00000000-0005-0000-0000-00003B530000}"/>
    <cellStyle name="Normal 3 14 18 3" xfId="21318" xr:uid="{00000000-0005-0000-0000-00003C530000}"/>
    <cellStyle name="Normal 3 14 18 3 2" xfId="21319" xr:uid="{00000000-0005-0000-0000-00003D530000}"/>
    <cellStyle name="Normal 3 14 18 3 3" xfId="21320" xr:uid="{00000000-0005-0000-0000-00003E530000}"/>
    <cellStyle name="Normal 3 14 18 4" xfId="21321" xr:uid="{00000000-0005-0000-0000-00003F530000}"/>
    <cellStyle name="Normal 3 14 18 4 2" xfId="21322" xr:uid="{00000000-0005-0000-0000-000040530000}"/>
    <cellStyle name="Normal 3 14 18 4 3" xfId="21323" xr:uid="{00000000-0005-0000-0000-000041530000}"/>
    <cellStyle name="Normal 3 14 18 5" xfId="21324" xr:uid="{00000000-0005-0000-0000-000042530000}"/>
    <cellStyle name="Normal 3 14 18 5 2" xfId="21325" xr:uid="{00000000-0005-0000-0000-000043530000}"/>
    <cellStyle name="Normal 3 14 18 5 3" xfId="21326" xr:uid="{00000000-0005-0000-0000-000044530000}"/>
    <cellStyle name="Normal 3 14 18 6" xfId="21327" xr:uid="{00000000-0005-0000-0000-000045530000}"/>
    <cellStyle name="Normal 3 14 18 6 2" xfId="21328" xr:uid="{00000000-0005-0000-0000-000046530000}"/>
    <cellStyle name="Normal 3 14 18 6 3" xfId="21329" xr:uid="{00000000-0005-0000-0000-000047530000}"/>
    <cellStyle name="Normal 3 14 18 7" xfId="21330" xr:uid="{00000000-0005-0000-0000-000048530000}"/>
    <cellStyle name="Normal 3 14 18 7 2" xfId="21331" xr:uid="{00000000-0005-0000-0000-000049530000}"/>
    <cellStyle name="Normal 3 14 18 7 3" xfId="21332" xr:uid="{00000000-0005-0000-0000-00004A530000}"/>
    <cellStyle name="Normal 3 14 18 8" xfId="21333" xr:uid="{00000000-0005-0000-0000-00004B530000}"/>
    <cellStyle name="Normal 3 14 18 8 2" xfId="21334" xr:uid="{00000000-0005-0000-0000-00004C530000}"/>
    <cellStyle name="Normal 3 14 18 8 3" xfId="21335" xr:uid="{00000000-0005-0000-0000-00004D530000}"/>
    <cellStyle name="Normal 3 14 18 9" xfId="21336" xr:uid="{00000000-0005-0000-0000-00004E530000}"/>
    <cellStyle name="Normal 3 14 18 9 2" xfId="21337" xr:uid="{00000000-0005-0000-0000-00004F530000}"/>
    <cellStyle name="Normal 3 14 18 9 3" xfId="21338" xr:uid="{00000000-0005-0000-0000-000050530000}"/>
    <cellStyle name="Normal 3 14 2" xfId="21339" xr:uid="{00000000-0005-0000-0000-000051530000}"/>
    <cellStyle name="Normal 3 14 2 10" xfId="21340" xr:uid="{00000000-0005-0000-0000-000052530000}"/>
    <cellStyle name="Normal 3 14 2 10 2" xfId="21341" xr:uid="{00000000-0005-0000-0000-000053530000}"/>
    <cellStyle name="Normal 3 14 2 10 3" xfId="21342" xr:uid="{00000000-0005-0000-0000-000054530000}"/>
    <cellStyle name="Normal 3 14 2 11" xfId="21343" xr:uid="{00000000-0005-0000-0000-000055530000}"/>
    <cellStyle name="Normal 3 14 2 11 2" xfId="21344" xr:uid="{00000000-0005-0000-0000-000056530000}"/>
    <cellStyle name="Normal 3 14 2 11 3" xfId="21345" xr:uid="{00000000-0005-0000-0000-000057530000}"/>
    <cellStyle name="Normal 3 14 2 12" xfId="21346" xr:uid="{00000000-0005-0000-0000-000058530000}"/>
    <cellStyle name="Normal 3 14 2 12 2" xfId="21347" xr:uid="{00000000-0005-0000-0000-000059530000}"/>
    <cellStyle name="Normal 3 14 2 12 3" xfId="21348" xr:uid="{00000000-0005-0000-0000-00005A530000}"/>
    <cellStyle name="Normal 3 14 2 13" xfId="21349" xr:uid="{00000000-0005-0000-0000-00005B530000}"/>
    <cellStyle name="Normal 3 14 2 13 2" xfId="21350" xr:uid="{00000000-0005-0000-0000-00005C530000}"/>
    <cellStyle name="Normal 3 14 2 13 3" xfId="21351" xr:uid="{00000000-0005-0000-0000-00005D530000}"/>
    <cellStyle name="Normal 3 14 2 14" xfId="21352" xr:uid="{00000000-0005-0000-0000-00005E530000}"/>
    <cellStyle name="Normal 3 14 2 14 2" xfId="21353" xr:uid="{00000000-0005-0000-0000-00005F530000}"/>
    <cellStyle name="Normal 3 14 2 14 3" xfId="21354" xr:uid="{00000000-0005-0000-0000-000060530000}"/>
    <cellStyle name="Normal 3 14 2 15" xfId="21355" xr:uid="{00000000-0005-0000-0000-000061530000}"/>
    <cellStyle name="Normal 3 14 2 15 2" xfId="21356" xr:uid="{00000000-0005-0000-0000-000062530000}"/>
    <cellStyle name="Normal 3 14 2 15 3" xfId="21357" xr:uid="{00000000-0005-0000-0000-000063530000}"/>
    <cellStyle name="Normal 3 14 2 16" xfId="21358" xr:uid="{00000000-0005-0000-0000-000064530000}"/>
    <cellStyle name="Normal 3 14 2 16 2" xfId="21359" xr:uid="{00000000-0005-0000-0000-000065530000}"/>
    <cellStyle name="Normal 3 14 2 16 3" xfId="21360" xr:uid="{00000000-0005-0000-0000-000066530000}"/>
    <cellStyle name="Normal 3 14 2 17" xfId="21361" xr:uid="{00000000-0005-0000-0000-000067530000}"/>
    <cellStyle name="Normal 3 14 2 17 2" xfId="21362" xr:uid="{00000000-0005-0000-0000-000068530000}"/>
    <cellStyle name="Normal 3 14 2 17 3" xfId="21363" xr:uid="{00000000-0005-0000-0000-000069530000}"/>
    <cellStyle name="Normal 3 14 2 18" xfId="21364" xr:uid="{00000000-0005-0000-0000-00006A530000}"/>
    <cellStyle name="Normal 3 14 2 19" xfId="21365" xr:uid="{00000000-0005-0000-0000-00006B530000}"/>
    <cellStyle name="Normal 3 14 2 2" xfId="21366" xr:uid="{00000000-0005-0000-0000-00006C530000}"/>
    <cellStyle name="Normal 3 14 2 3" xfId="21367" xr:uid="{00000000-0005-0000-0000-00006D530000}"/>
    <cellStyle name="Normal 3 14 2 4" xfId="21368" xr:uid="{00000000-0005-0000-0000-00006E530000}"/>
    <cellStyle name="Normal 3 14 2 5" xfId="21369" xr:uid="{00000000-0005-0000-0000-00006F530000}"/>
    <cellStyle name="Normal 3 14 2 5 2" xfId="21370" xr:uid="{00000000-0005-0000-0000-000070530000}"/>
    <cellStyle name="Normal 3 14 2 5 3" xfId="21371" xr:uid="{00000000-0005-0000-0000-000071530000}"/>
    <cellStyle name="Normal 3 14 2 6" xfId="21372" xr:uid="{00000000-0005-0000-0000-000072530000}"/>
    <cellStyle name="Normal 3 14 2 6 2" xfId="21373" xr:uid="{00000000-0005-0000-0000-000073530000}"/>
    <cellStyle name="Normal 3 14 2 6 3" xfId="21374" xr:uid="{00000000-0005-0000-0000-000074530000}"/>
    <cellStyle name="Normal 3 14 2 7" xfId="21375" xr:uid="{00000000-0005-0000-0000-000075530000}"/>
    <cellStyle name="Normal 3 14 2 7 2" xfId="21376" xr:uid="{00000000-0005-0000-0000-000076530000}"/>
    <cellStyle name="Normal 3 14 2 7 3" xfId="21377" xr:uid="{00000000-0005-0000-0000-000077530000}"/>
    <cellStyle name="Normal 3 14 2 8" xfId="21378" xr:uid="{00000000-0005-0000-0000-000078530000}"/>
    <cellStyle name="Normal 3 14 2 8 2" xfId="21379" xr:uid="{00000000-0005-0000-0000-000079530000}"/>
    <cellStyle name="Normal 3 14 2 8 3" xfId="21380" xr:uid="{00000000-0005-0000-0000-00007A530000}"/>
    <cellStyle name="Normal 3 14 2 9" xfId="21381" xr:uid="{00000000-0005-0000-0000-00007B530000}"/>
    <cellStyle name="Normal 3 14 2 9 2" xfId="21382" xr:uid="{00000000-0005-0000-0000-00007C530000}"/>
    <cellStyle name="Normal 3 14 2 9 3" xfId="21383" xr:uid="{00000000-0005-0000-0000-00007D530000}"/>
    <cellStyle name="Normal 3 14 3" xfId="21384" xr:uid="{00000000-0005-0000-0000-00007E530000}"/>
    <cellStyle name="Normal 3 14 4" xfId="21385" xr:uid="{00000000-0005-0000-0000-00007F530000}"/>
    <cellStyle name="Normal 3 14 5" xfId="21386" xr:uid="{00000000-0005-0000-0000-000080530000}"/>
    <cellStyle name="Normal 3 14 6" xfId="21387" xr:uid="{00000000-0005-0000-0000-000081530000}"/>
    <cellStyle name="Normal 3 14 6 10" xfId="21388" xr:uid="{00000000-0005-0000-0000-000082530000}"/>
    <cellStyle name="Normal 3 14 6 10 2" xfId="21389" xr:uid="{00000000-0005-0000-0000-000083530000}"/>
    <cellStyle name="Normal 3 14 6 10 3" xfId="21390" xr:uid="{00000000-0005-0000-0000-000084530000}"/>
    <cellStyle name="Normal 3 14 6 11" xfId="21391" xr:uid="{00000000-0005-0000-0000-000085530000}"/>
    <cellStyle name="Normal 3 14 6 11 2" xfId="21392" xr:uid="{00000000-0005-0000-0000-000086530000}"/>
    <cellStyle name="Normal 3 14 6 11 3" xfId="21393" xr:uid="{00000000-0005-0000-0000-000087530000}"/>
    <cellStyle name="Normal 3 14 6 12" xfId="21394" xr:uid="{00000000-0005-0000-0000-000088530000}"/>
    <cellStyle name="Normal 3 14 6 12 2" xfId="21395" xr:uid="{00000000-0005-0000-0000-000089530000}"/>
    <cellStyle name="Normal 3 14 6 12 3" xfId="21396" xr:uid="{00000000-0005-0000-0000-00008A530000}"/>
    <cellStyle name="Normal 3 14 6 13" xfId="21397" xr:uid="{00000000-0005-0000-0000-00008B530000}"/>
    <cellStyle name="Normal 3 14 6 13 2" xfId="21398" xr:uid="{00000000-0005-0000-0000-00008C530000}"/>
    <cellStyle name="Normal 3 14 6 13 3" xfId="21399" xr:uid="{00000000-0005-0000-0000-00008D530000}"/>
    <cellStyle name="Normal 3 14 6 14" xfId="21400" xr:uid="{00000000-0005-0000-0000-00008E530000}"/>
    <cellStyle name="Normal 3 14 6 14 2" xfId="21401" xr:uid="{00000000-0005-0000-0000-00008F530000}"/>
    <cellStyle name="Normal 3 14 6 14 3" xfId="21402" xr:uid="{00000000-0005-0000-0000-000090530000}"/>
    <cellStyle name="Normal 3 14 6 15" xfId="21403" xr:uid="{00000000-0005-0000-0000-000091530000}"/>
    <cellStyle name="Normal 3 14 6 15 2" xfId="21404" xr:uid="{00000000-0005-0000-0000-000092530000}"/>
    <cellStyle name="Normal 3 14 6 15 3" xfId="21405" xr:uid="{00000000-0005-0000-0000-000093530000}"/>
    <cellStyle name="Normal 3 14 6 16" xfId="21406" xr:uid="{00000000-0005-0000-0000-000094530000}"/>
    <cellStyle name="Normal 3 14 6 17" xfId="21407" xr:uid="{00000000-0005-0000-0000-000095530000}"/>
    <cellStyle name="Normal 3 14 6 2" xfId="21408" xr:uid="{00000000-0005-0000-0000-000096530000}"/>
    <cellStyle name="Normal 3 14 6 2 10" xfId="21409" xr:uid="{00000000-0005-0000-0000-000097530000}"/>
    <cellStyle name="Normal 3 14 6 2 10 2" xfId="21410" xr:uid="{00000000-0005-0000-0000-000098530000}"/>
    <cellStyle name="Normal 3 14 6 2 10 3" xfId="21411" xr:uid="{00000000-0005-0000-0000-000099530000}"/>
    <cellStyle name="Normal 3 14 6 2 11" xfId="21412" xr:uid="{00000000-0005-0000-0000-00009A530000}"/>
    <cellStyle name="Normal 3 14 6 2 11 2" xfId="21413" xr:uid="{00000000-0005-0000-0000-00009B530000}"/>
    <cellStyle name="Normal 3 14 6 2 11 3" xfId="21414" xr:uid="{00000000-0005-0000-0000-00009C530000}"/>
    <cellStyle name="Normal 3 14 6 2 12" xfId="21415" xr:uid="{00000000-0005-0000-0000-00009D530000}"/>
    <cellStyle name="Normal 3 14 6 2 12 2" xfId="21416" xr:uid="{00000000-0005-0000-0000-00009E530000}"/>
    <cellStyle name="Normal 3 14 6 2 12 3" xfId="21417" xr:uid="{00000000-0005-0000-0000-00009F530000}"/>
    <cellStyle name="Normal 3 14 6 2 13" xfId="21418" xr:uid="{00000000-0005-0000-0000-0000A0530000}"/>
    <cellStyle name="Normal 3 14 6 2 13 2" xfId="21419" xr:uid="{00000000-0005-0000-0000-0000A1530000}"/>
    <cellStyle name="Normal 3 14 6 2 13 3" xfId="21420" xr:uid="{00000000-0005-0000-0000-0000A2530000}"/>
    <cellStyle name="Normal 3 14 6 2 14" xfId="21421" xr:uid="{00000000-0005-0000-0000-0000A3530000}"/>
    <cellStyle name="Normal 3 14 6 2 14 2" xfId="21422" xr:uid="{00000000-0005-0000-0000-0000A4530000}"/>
    <cellStyle name="Normal 3 14 6 2 14 3" xfId="21423" xr:uid="{00000000-0005-0000-0000-0000A5530000}"/>
    <cellStyle name="Normal 3 14 6 2 15" xfId="21424" xr:uid="{00000000-0005-0000-0000-0000A6530000}"/>
    <cellStyle name="Normal 3 14 6 2 16" xfId="21425" xr:uid="{00000000-0005-0000-0000-0000A7530000}"/>
    <cellStyle name="Normal 3 14 6 2 2" xfId="21426" xr:uid="{00000000-0005-0000-0000-0000A8530000}"/>
    <cellStyle name="Normal 3 14 6 2 2 2" xfId="21427" xr:uid="{00000000-0005-0000-0000-0000A9530000}"/>
    <cellStyle name="Normal 3 14 6 2 2 3" xfId="21428" xr:uid="{00000000-0005-0000-0000-0000AA530000}"/>
    <cellStyle name="Normal 3 14 6 2 3" xfId="21429" xr:uid="{00000000-0005-0000-0000-0000AB530000}"/>
    <cellStyle name="Normal 3 14 6 2 3 2" xfId="21430" xr:uid="{00000000-0005-0000-0000-0000AC530000}"/>
    <cellStyle name="Normal 3 14 6 2 3 3" xfId="21431" xr:uid="{00000000-0005-0000-0000-0000AD530000}"/>
    <cellStyle name="Normal 3 14 6 2 4" xfId="21432" xr:uid="{00000000-0005-0000-0000-0000AE530000}"/>
    <cellStyle name="Normal 3 14 6 2 4 2" xfId="21433" xr:uid="{00000000-0005-0000-0000-0000AF530000}"/>
    <cellStyle name="Normal 3 14 6 2 4 3" xfId="21434" xr:uid="{00000000-0005-0000-0000-0000B0530000}"/>
    <cellStyle name="Normal 3 14 6 2 5" xfId="21435" xr:uid="{00000000-0005-0000-0000-0000B1530000}"/>
    <cellStyle name="Normal 3 14 6 2 5 2" xfId="21436" xr:uid="{00000000-0005-0000-0000-0000B2530000}"/>
    <cellStyle name="Normal 3 14 6 2 5 3" xfId="21437" xr:uid="{00000000-0005-0000-0000-0000B3530000}"/>
    <cellStyle name="Normal 3 14 6 2 6" xfId="21438" xr:uid="{00000000-0005-0000-0000-0000B4530000}"/>
    <cellStyle name="Normal 3 14 6 2 6 2" xfId="21439" xr:uid="{00000000-0005-0000-0000-0000B5530000}"/>
    <cellStyle name="Normal 3 14 6 2 6 3" xfId="21440" xr:uid="{00000000-0005-0000-0000-0000B6530000}"/>
    <cellStyle name="Normal 3 14 6 2 7" xfId="21441" xr:uid="{00000000-0005-0000-0000-0000B7530000}"/>
    <cellStyle name="Normal 3 14 6 2 7 2" xfId="21442" xr:uid="{00000000-0005-0000-0000-0000B8530000}"/>
    <cellStyle name="Normal 3 14 6 2 7 3" xfId="21443" xr:uid="{00000000-0005-0000-0000-0000B9530000}"/>
    <cellStyle name="Normal 3 14 6 2 8" xfId="21444" xr:uid="{00000000-0005-0000-0000-0000BA530000}"/>
    <cellStyle name="Normal 3 14 6 2 8 2" xfId="21445" xr:uid="{00000000-0005-0000-0000-0000BB530000}"/>
    <cellStyle name="Normal 3 14 6 2 8 3" xfId="21446" xr:uid="{00000000-0005-0000-0000-0000BC530000}"/>
    <cellStyle name="Normal 3 14 6 2 9" xfId="21447" xr:uid="{00000000-0005-0000-0000-0000BD530000}"/>
    <cellStyle name="Normal 3 14 6 2 9 2" xfId="21448" xr:uid="{00000000-0005-0000-0000-0000BE530000}"/>
    <cellStyle name="Normal 3 14 6 2 9 3" xfId="21449" xr:uid="{00000000-0005-0000-0000-0000BF530000}"/>
    <cellStyle name="Normal 3 14 6 3" xfId="21450" xr:uid="{00000000-0005-0000-0000-0000C0530000}"/>
    <cellStyle name="Normal 3 14 6 3 2" xfId="21451" xr:uid="{00000000-0005-0000-0000-0000C1530000}"/>
    <cellStyle name="Normal 3 14 6 3 3" xfId="21452" xr:uid="{00000000-0005-0000-0000-0000C2530000}"/>
    <cellStyle name="Normal 3 14 6 4" xfId="21453" xr:uid="{00000000-0005-0000-0000-0000C3530000}"/>
    <cellStyle name="Normal 3 14 6 4 2" xfId="21454" xr:uid="{00000000-0005-0000-0000-0000C4530000}"/>
    <cellStyle name="Normal 3 14 6 4 3" xfId="21455" xr:uid="{00000000-0005-0000-0000-0000C5530000}"/>
    <cellStyle name="Normal 3 14 6 5" xfId="21456" xr:uid="{00000000-0005-0000-0000-0000C6530000}"/>
    <cellStyle name="Normal 3 14 6 5 2" xfId="21457" xr:uid="{00000000-0005-0000-0000-0000C7530000}"/>
    <cellStyle name="Normal 3 14 6 5 3" xfId="21458" xr:uid="{00000000-0005-0000-0000-0000C8530000}"/>
    <cellStyle name="Normal 3 14 6 6" xfId="21459" xr:uid="{00000000-0005-0000-0000-0000C9530000}"/>
    <cellStyle name="Normal 3 14 6 6 2" xfId="21460" xr:uid="{00000000-0005-0000-0000-0000CA530000}"/>
    <cellStyle name="Normal 3 14 6 6 3" xfId="21461" xr:uid="{00000000-0005-0000-0000-0000CB530000}"/>
    <cellStyle name="Normal 3 14 6 7" xfId="21462" xr:uid="{00000000-0005-0000-0000-0000CC530000}"/>
    <cellStyle name="Normal 3 14 6 7 2" xfId="21463" xr:uid="{00000000-0005-0000-0000-0000CD530000}"/>
    <cellStyle name="Normal 3 14 6 7 3" xfId="21464" xr:uid="{00000000-0005-0000-0000-0000CE530000}"/>
    <cellStyle name="Normal 3 14 6 8" xfId="21465" xr:uid="{00000000-0005-0000-0000-0000CF530000}"/>
    <cellStyle name="Normal 3 14 6 8 2" xfId="21466" xr:uid="{00000000-0005-0000-0000-0000D0530000}"/>
    <cellStyle name="Normal 3 14 6 8 3" xfId="21467" xr:uid="{00000000-0005-0000-0000-0000D1530000}"/>
    <cellStyle name="Normal 3 14 6 9" xfId="21468" xr:uid="{00000000-0005-0000-0000-0000D2530000}"/>
    <cellStyle name="Normal 3 14 6 9 2" xfId="21469" xr:uid="{00000000-0005-0000-0000-0000D3530000}"/>
    <cellStyle name="Normal 3 14 6 9 3" xfId="21470" xr:uid="{00000000-0005-0000-0000-0000D4530000}"/>
    <cellStyle name="Normal 3 14 7" xfId="21471" xr:uid="{00000000-0005-0000-0000-0000D5530000}"/>
    <cellStyle name="Normal 3 14 7 10" xfId="21472" xr:uid="{00000000-0005-0000-0000-0000D6530000}"/>
    <cellStyle name="Normal 3 14 7 10 2" xfId="21473" xr:uid="{00000000-0005-0000-0000-0000D7530000}"/>
    <cellStyle name="Normal 3 14 7 10 3" xfId="21474" xr:uid="{00000000-0005-0000-0000-0000D8530000}"/>
    <cellStyle name="Normal 3 14 7 11" xfId="21475" xr:uid="{00000000-0005-0000-0000-0000D9530000}"/>
    <cellStyle name="Normal 3 14 7 11 2" xfId="21476" xr:uid="{00000000-0005-0000-0000-0000DA530000}"/>
    <cellStyle name="Normal 3 14 7 11 3" xfId="21477" xr:uid="{00000000-0005-0000-0000-0000DB530000}"/>
    <cellStyle name="Normal 3 14 7 12" xfId="21478" xr:uid="{00000000-0005-0000-0000-0000DC530000}"/>
    <cellStyle name="Normal 3 14 7 12 2" xfId="21479" xr:uid="{00000000-0005-0000-0000-0000DD530000}"/>
    <cellStyle name="Normal 3 14 7 12 3" xfId="21480" xr:uid="{00000000-0005-0000-0000-0000DE530000}"/>
    <cellStyle name="Normal 3 14 7 13" xfId="21481" xr:uid="{00000000-0005-0000-0000-0000DF530000}"/>
    <cellStyle name="Normal 3 14 7 13 2" xfId="21482" xr:uid="{00000000-0005-0000-0000-0000E0530000}"/>
    <cellStyle name="Normal 3 14 7 13 3" xfId="21483" xr:uid="{00000000-0005-0000-0000-0000E1530000}"/>
    <cellStyle name="Normal 3 14 7 14" xfId="21484" xr:uid="{00000000-0005-0000-0000-0000E2530000}"/>
    <cellStyle name="Normal 3 14 7 14 2" xfId="21485" xr:uid="{00000000-0005-0000-0000-0000E3530000}"/>
    <cellStyle name="Normal 3 14 7 14 3" xfId="21486" xr:uid="{00000000-0005-0000-0000-0000E4530000}"/>
    <cellStyle name="Normal 3 14 7 15" xfId="21487" xr:uid="{00000000-0005-0000-0000-0000E5530000}"/>
    <cellStyle name="Normal 3 14 7 15 2" xfId="21488" xr:uid="{00000000-0005-0000-0000-0000E6530000}"/>
    <cellStyle name="Normal 3 14 7 15 3" xfId="21489" xr:uid="{00000000-0005-0000-0000-0000E7530000}"/>
    <cellStyle name="Normal 3 14 7 16" xfId="21490" xr:uid="{00000000-0005-0000-0000-0000E8530000}"/>
    <cellStyle name="Normal 3 14 7 17" xfId="21491" xr:uid="{00000000-0005-0000-0000-0000E9530000}"/>
    <cellStyle name="Normal 3 14 7 2" xfId="21492" xr:uid="{00000000-0005-0000-0000-0000EA530000}"/>
    <cellStyle name="Normal 3 14 7 2 10" xfId="21493" xr:uid="{00000000-0005-0000-0000-0000EB530000}"/>
    <cellStyle name="Normal 3 14 7 2 10 2" xfId="21494" xr:uid="{00000000-0005-0000-0000-0000EC530000}"/>
    <cellStyle name="Normal 3 14 7 2 10 3" xfId="21495" xr:uid="{00000000-0005-0000-0000-0000ED530000}"/>
    <cellStyle name="Normal 3 14 7 2 11" xfId="21496" xr:uid="{00000000-0005-0000-0000-0000EE530000}"/>
    <cellStyle name="Normal 3 14 7 2 11 2" xfId="21497" xr:uid="{00000000-0005-0000-0000-0000EF530000}"/>
    <cellStyle name="Normal 3 14 7 2 11 3" xfId="21498" xr:uid="{00000000-0005-0000-0000-0000F0530000}"/>
    <cellStyle name="Normal 3 14 7 2 12" xfId="21499" xr:uid="{00000000-0005-0000-0000-0000F1530000}"/>
    <cellStyle name="Normal 3 14 7 2 12 2" xfId="21500" xr:uid="{00000000-0005-0000-0000-0000F2530000}"/>
    <cellStyle name="Normal 3 14 7 2 12 3" xfId="21501" xr:uid="{00000000-0005-0000-0000-0000F3530000}"/>
    <cellStyle name="Normal 3 14 7 2 13" xfId="21502" xr:uid="{00000000-0005-0000-0000-0000F4530000}"/>
    <cellStyle name="Normal 3 14 7 2 13 2" xfId="21503" xr:uid="{00000000-0005-0000-0000-0000F5530000}"/>
    <cellStyle name="Normal 3 14 7 2 13 3" xfId="21504" xr:uid="{00000000-0005-0000-0000-0000F6530000}"/>
    <cellStyle name="Normal 3 14 7 2 14" xfId="21505" xr:uid="{00000000-0005-0000-0000-0000F7530000}"/>
    <cellStyle name="Normal 3 14 7 2 14 2" xfId="21506" xr:uid="{00000000-0005-0000-0000-0000F8530000}"/>
    <cellStyle name="Normal 3 14 7 2 14 3" xfId="21507" xr:uid="{00000000-0005-0000-0000-0000F9530000}"/>
    <cellStyle name="Normal 3 14 7 2 15" xfId="21508" xr:uid="{00000000-0005-0000-0000-0000FA530000}"/>
    <cellStyle name="Normal 3 14 7 2 16" xfId="21509" xr:uid="{00000000-0005-0000-0000-0000FB530000}"/>
    <cellStyle name="Normal 3 14 7 2 2" xfId="21510" xr:uid="{00000000-0005-0000-0000-0000FC530000}"/>
    <cellStyle name="Normal 3 14 7 2 2 2" xfId="21511" xr:uid="{00000000-0005-0000-0000-0000FD530000}"/>
    <cellStyle name="Normal 3 14 7 2 2 3" xfId="21512" xr:uid="{00000000-0005-0000-0000-0000FE530000}"/>
    <cellStyle name="Normal 3 14 7 2 3" xfId="21513" xr:uid="{00000000-0005-0000-0000-0000FF530000}"/>
    <cellStyle name="Normal 3 14 7 2 3 2" xfId="21514" xr:uid="{00000000-0005-0000-0000-000000540000}"/>
    <cellStyle name="Normal 3 14 7 2 3 3" xfId="21515" xr:uid="{00000000-0005-0000-0000-000001540000}"/>
    <cellStyle name="Normal 3 14 7 2 4" xfId="21516" xr:uid="{00000000-0005-0000-0000-000002540000}"/>
    <cellStyle name="Normal 3 14 7 2 4 2" xfId="21517" xr:uid="{00000000-0005-0000-0000-000003540000}"/>
    <cellStyle name="Normal 3 14 7 2 4 3" xfId="21518" xr:uid="{00000000-0005-0000-0000-000004540000}"/>
    <cellStyle name="Normal 3 14 7 2 5" xfId="21519" xr:uid="{00000000-0005-0000-0000-000005540000}"/>
    <cellStyle name="Normal 3 14 7 2 5 2" xfId="21520" xr:uid="{00000000-0005-0000-0000-000006540000}"/>
    <cellStyle name="Normal 3 14 7 2 5 3" xfId="21521" xr:uid="{00000000-0005-0000-0000-000007540000}"/>
    <cellStyle name="Normal 3 14 7 2 6" xfId="21522" xr:uid="{00000000-0005-0000-0000-000008540000}"/>
    <cellStyle name="Normal 3 14 7 2 6 2" xfId="21523" xr:uid="{00000000-0005-0000-0000-000009540000}"/>
    <cellStyle name="Normal 3 14 7 2 6 3" xfId="21524" xr:uid="{00000000-0005-0000-0000-00000A540000}"/>
    <cellStyle name="Normal 3 14 7 2 7" xfId="21525" xr:uid="{00000000-0005-0000-0000-00000B540000}"/>
    <cellStyle name="Normal 3 14 7 2 7 2" xfId="21526" xr:uid="{00000000-0005-0000-0000-00000C540000}"/>
    <cellStyle name="Normal 3 14 7 2 7 3" xfId="21527" xr:uid="{00000000-0005-0000-0000-00000D540000}"/>
    <cellStyle name="Normal 3 14 7 2 8" xfId="21528" xr:uid="{00000000-0005-0000-0000-00000E540000}"/>
    <cellStyle name="Normal 3 14 7 2 8 2" xfId="21529" xr:uid="{00000000-0005-0000-0000-00000F540000}"/>
    <cellStyle name="Normal 3 14 7 2 8 3" xfId="21530" xr:uid="{00000000-0005-0000-0000-000010540000}"/>
    <cellStyle name="Normal 3 14 7 2 9" xfId="21531" xr:uid="{00000000-0005-0000-0000-000011540000}"/>
    <cellStyle name="Normal 3 14 7 2 9 2" xfId="21532" xr:uid="{00000000-0005-0000-0000-000012540000}"/>
    <cellStyle name="Normal 3 14 7 2 9 3" xfId="21533" xr:uid="{00000000-0005-0000-0000-000013540000}"/>
    <cellStyle name="Normal 3 14 7 3" xfId="21534" xr:uid="{00000000-0005-0000-0000-000014540000}"/>
    <cellStyle name="Normal 3 14 7 3 2" xfId="21535" xr:uid="{00000000-0005-0000-0000-000015540000}"/>
    <cellStyle name="Normal 3 14 7 3 3" xfId="21536" xr:uid="{00000000-0005-0000-0000-000016540000}"/>
    <cellStyle name="Normal 3 14 7 4" xfId="21537" xr:uid="{00000000-0005-0000-0000-000017540000}"/>
    <cellStyle name="Normal 3 14 7 4 2" xfId="21538" xr:uid="{00000000-0005-0000-0000-000018540000}"/>
    <cellStyle name="Normal 3 14 7 4 3" xfId="21539" xr:uid="{00000000-0005-0000-0000-000019540000}"/>
    <cellStyle name="Normal 3 14 7 5" xfId="21540" xr:uid="{00000000-0005-0000-0000-00001A540000}"/>
    <cellStyle name="Normal 3 14 7 5 2" xfId="21541" xr:uid="{00000000-0005-0000-0000-00001B540000}"/>
    <cellStyle name="Normal 3 14 7 5 3" xfId="21542" xr:uid="{00000000-0005-0000-0000-00001C540000}"/>
    <cellStyle name="Normal 3 14 7 6" xfId="21543" xr:uid="{00000000-0005-0000-0000-00001D540000}"/>
    <cellStyle name="Normal 3 14 7 6 2" xfId="21544" xr:uid="{00000000-0005-0000-0000-00001E540000}"/>
    <cellStyle name="Normal 3 14 7 6 3" xfId="21545" xr:uid="{00000000-0005-0000-0000-00001F540000}"/>
    <cellStyle name="Normal 3 14 7 7" xfId="21546" xr:uid="{00000000-0005-0000-0000-000020540000}"/>
    <cellStyle name="Normal 3 14 7 7 2" xfId="21547" xr:uid="{00000000-0005-0000-0000-000021540000}"/>
    <cellStyle name="Normal 3 14 7 7 3" xfId="21548" xr:uid="{00000000-0005-0000-0000-000022540000}"/>
    <cellStyle name="Normal 3 14 7 8" xfId="21549" xr:uid="{00000000-0005-0000-0000-000023540000}"/>
    <cellStyle name="Normal 3 14 7 8 2" xfId="21550" xr:uid="{00000000-0005-0000-0000-000024540000}"/>
    <cellStyle name="Normal 3 14 7 8 3" xfId="21551" xr:uid="{00000000-0005-0000-0000-000025540000}"/>
    <cellStyle name="Normal 3 14 7 9" xfId="21552" xr:uid="{00000000-0005-0000-0000-000026540000}"/>
    <cellStyle name="Normal 3 14 7 9 2" xfId="21553" xr:uid="{00000000-0005-0000-0000-000027540000}"/>
    <cellStyle name="Normal 3 14 7 9 3" xfId="21554" xr:uid="{00000000-0005-0000-0000-000028540000}"/>
    <cellStyle name="Normal 3 14 8" xfId="21555" xr:uid="{00000000-0005-0000-0000-000029540000}"/>
    <cellStyle name="Normal 3 14 8 10" xfId="21556" xr:uid="{00000000-0005-0000-0000-00002A540000}"/>
    <cellStyle name="Normal 3 14 8 10 2" xfId="21557" xr:uid="{00000000-0005-0000-0000-00002B540000}"/>
    <cellStyle name="Normal 3 14 8 10 3" xfId="21558" xr:uid="{00000000-0005-0000-0000-00002C540000}"/>
    <cellStyle name="Normal 3 14 8 11" xfId="21559" xr:uid="{00000000-0005-0000-0000-00002D540000}"/>
    <cellStyle name="Normal 3 14 8 11 2" xfId="21560" xr:uid="{00000000-0005-0000-0000-00002E540000}"/>
    <cellStyle name="Normal 3 14 8 11 3" xfId="21561" xr:uid="{00000000-0005-0000-0000-00002F540000}"/>
    <cellStyle name="Normal 3 14 8 12" xfId="21562" xr:uid="{00000000-0005-0000-0000-000030540000}"/>
    <cellStyle name="Normal 3 14 8 12 2" xfId="21563" xr:uid="{00000000-0005-0000-0000-000031540000}"/>
    <cellStyle name="Normal 3 14 8 12 3" xfId="21564" xr:uid="{00000000-0005-0000-0000-000032540000}"/>
    <cellStyle name="Normal 3 14 8 13" xfId="21565" xr:uid="{00000000-0005-0000-0000-000033540000}"/>
    <cellStyle name="Normal 3 14 8 13 2" xfId="21566" xr:uid="{00000000-0005-0000-0000-000034540000}"/>
    <cellStyle name="Normal 3 14 8 13 3" xfId="21567" xr:uid="{00000000-0005-0000-0000-000035540000}"/>
    <cellStyle name="Normal 3 14 8 14" xfId="21568" xr:uid="{00000000-0005-0000-0000-000036540000}"/>
    <cellStyle name="Normal 3 14 8 14 2" xfId="21569" xr:uid="{00000000-0005-0000-0000-000037540000}"/>
    <cellStyle name="Normal 3 14 8 14 3" xfId="21570" xr:uid="{00000000-0005-0000-0000-000038540000}"/>
    <cellStyle name="Normal 3 14 8 15" xfId="21571" xr:uid="{00000000-0005-0000-0000-000039540000}"/>
    <cellStyle name="Normal 3 14 8 15 2" xfId="21572" xr:uid="{00000000-0005-0000-0000-00003A540000}"/>
    <cellStyle name="Normal 3 14 8 15 3" xfId="21573" xr:uid="{00000000-0005-0000-0000-00003B540000}"/>
    <cellStyle name="Normal 3 14 8 16" xfId="21574" xr:uid="{00000000-0005-0000-0000-00003C540000}"/>
    <cellStyle name="Normal 3 14 8 17" xfId="21575" xr:uid="{00000000-0005-0000-0000-00003D540000}"/>
    <cellStyle name="Normal 3 14 8 2" xfId="21576" xr:uid="{00000000-0005-0000-0000-00003E540000}"/>
    <cellStyle name="Normal 3 14 8 2 10" xfId="21577" xr:uid="{00000000-0005-0000-0000-00003F540000}"/>
    <cellStyle name="Normal 3 14 8 2 10 2" xfId="21578" xr:uid="{00000000-0005-0000-0000-000040540000}"/>
    <cellStyle name="Normal 3 14 8 2 10 3" xfId="21579" xr:uid="{00000000-0005-0000-0000-000041540000}"/>
    <cellStyle name="Normal 3 14 8 2 11" xfId="21580" xr:uid="{00000000-0005-0000-0000-000042540000}"/>
    <cellStyle name="Normal 3 14 8 2 11 2" xfId="21581" xr:uid="{00000000-0005-0000-0000-000043540000}"/>
    <cellStyle name="Normal 3 14 8 2 11 3" xfId="21582" xr:uid="{00000000-0005-0000-0000-000044540000}"/>
    <cellStyle name="Normal 3 14 8 2 12" xfId="21583" xr:uid="{00000000-0005-0000-0000-000045540000}"/>
    <cellStyle name="Normal 3 14 8 2 12 2" xfId="21584" xr:uid="{00000000-0005-0000-0000-000046540000}"/>
    <cellStyle name="Normal 3 14 8 2 12 3" xfId="21585" xr:uid="{00000000-0005-0000-0000-000047540000}"/>
    <cellStyle name="Normal 3 14 8 2 13" xfId="21586" xr:uid="{00000000-0005-0000-0000-000048540000}"/>
    <cellStyle name="Normal 3 14 8 2 13 2" xfId="21587" xr:uid="{00000000-0005-0000-0000-000049540000}"/>
    <cellStyle name="Normal 3 14 8 2 13 3" xfId="21588" xr:uid="{00000000-0005-0000-0000-00004A540000}"/>
    <cellStyle name="Normal 3 14 8 2 14" xfId="21589" xr:uid="{00000000-0005-0000-0000-00004B540000}"/>
    <cellStyle name="Normal 3 14 8 2 14 2" xfId="21590" xr:uid="{00000000-0005-0000-0000-00004C540000}"/>
    <cellStyle name="Normal 3 14 8 2 14 3" xfId="21591" xr:uid="{00000000-0005-0000-0000-00004D540000}"/>
    <cellStyle name="Normal 3 14 8 2 15" xfId="21592" xr:uid="{00000000-0005-0000-0000-00004E540000}"/>
    <cellStyle name="Normal 3 14 8 2 16" xfId="21593" xr:uid="{00000000-0005-0000-0000-00004F540000}"/>
    <cellStyle name="Normal 3 14 8 2 2" xfId="21594" xr:uid="{00000000-0005-0000-0000-000050540000}"/>
    <cellStyle name="Normal 3 14 8 2 2 2" xfId="21595" xr:uid="{00000000-0005-0000-0000-000051540000}"/>
    <cellStyle name="Normal 3 14 8 2 2 3" xfId="21596" xr:uid="{00000000-0005-0000-0000-000052540000}"/>
    <cellStyle name="Normal 3 14 8 2 3" xfId="21597" xr:uid="{00000000-0005-0000-0000-000053540000}"/>
    <cellStyle name="Normal 3 14 8 2 3 2" xfId="21598" xr:uid="{00000000-0005-0000-0000-000054540000}"/>
    <cellStyle name="Normal 3 14 8 2 3 3" xfId="21599" xr:uid="{00000000-0005-0000-0000-000055540000}"/>
    <cellStyle name="Normal 3 14 8 2 4" xfId="21600" xr:uid="{00000000-0005-0000-0000-000056540000}"/>
    <cellStyle name="Normal 3 14 8 2 4 2" xfId="21601" xr:uid="{00000000-0005-0000-0000-000057540000}"/>
    <cellStyle name="Normal 3 14 8 2 4 3" xfId="21602" xr:uid="{00000000-0005-0000-0000-000058540000}"/>
    <cellStyle name="Normal 3 14 8 2 5" xfId="21603" xr:uid="{00000000-0005-0000-0000-000059540000}"/>
    <cellStyle name="Normal 3 14 8 2 5 2" xfId="21604" xr:uid="{00000000-0005-0000-0000-00005A540000}"/>
    <cellStyle name="Normal 3 14 8 2 5 3" xfId="21605" xr:uid="{00000000-0005-0000-0000-00005B540000}"/>
    <cellStyle name="Normal 3 14 8 2 6" xfId="21606" xr:uid="{00000000-0005-0000-0000-00005C540000}"/>
    <cellStyle name="Normal 3 14 8 2 6 2" xfId="21607" xr:uid="{00000000-0005-0000-0000-00005D540000}"/>
    <cellStyle name="Normal 3 14 8 2 6 3" xfId="21608" xr:uid="{00000000-0005-0000-0000-00005E540000}"/>
    <cellStyle name="Normal 3 14 8 2 7" xfId="21609" xr:uid="{00000000-0005-0000-0000-00005F540000}"/>
    <cellStyle name="Normal 3 14 8 2 7 2" xfId="21610" xr:uid="{00000000-0005-0000-0000-000060540000}"/>
    <cellStyle name="Normal 3 14 8 2 7 3" xfId="21611" xr:uid="{00000000-0005-0000-0000-000061540000}"/>
    <cellStyle name="Normal 3 14 8 2 8" xfId="21612" xr:uid="{00000000-0005-0000-0000-000062540000}"/>
    <cellStyle name="Normal 3 14 8 2 8 2" xfId="21613" xr:uid="{00000000-0005-0000-0000-000063540000}"/>
    <cellStyle name="Normal 3 14 8 2 8 3" xfId="21614" xr:uid="{00000000-0005-0000-0000-000064540000}"/>
    <cellStyle name="Normal 3 14 8 2 9" xfId="21615" xr:uid="{00000000-0005-0000-0000-000065540000}"/>
    <cellStyle name="Normal 3 14 8 2 9 2" xfId="21616" xr:uid="{00000000-0005-0000-0000-000066540000}"/>
    <cellStyle name="Normal 3 14 8 2 9 3" xfId="21617" xr:uid="{00000000-0005-0000-0000-000067540000}"/>
    <cellStyle name="Normal 3 14 8 3" xfId="21618" xr:uid="{00000000-0005-0000-0000-000068540000}"/>
    <cellStyle name="Normal 3 14 8 3 2" xfId="21619" xr:uid="{00000000-0005-0000-0000-000069540000}"/>
    <cellStyle name="Normal 3 14 8 3 3" xfId="21620" xr:uid="{00000000-0005-0000-0000-00006A540000}"/>
    <cellStyle name="Normal 3 14 8 4" xfId="21621" xr:uid="{00000000-0005-0000-0000-00006B540000}"/>
    <cellStyle name="Normal 3 14 8 4 2" xfId="21622" xr:uid="{00000000-0005-0000-0000-00006C540000}"/>
    <cellStyle name="Normal 3 14 8 4 3" xfId="21623" xr:uid="{00000000-0005-0000-0000-00006D540000}"/>
    <cellStyle name="Normal 3 14 8 5" xfId="21624" xr:uid="{00000000-0005-0000-0000-00006E540000}"/>
    <cellStyle name="Normal 3 14 8 5 2" xfId="21625" xr:uid="{00000000-0005-0000-0000-00006F540000}"/>
    <cellStyle name="Normal 3 14 8 5 3" xfId="21626" xr:uid="{00000000-0005-0000-0000-000070540000}"/>
    <cellStyle name="Normal 3 14 8 6" xfId="21627" xr:uid="{00000000-0005-0000-0000-000071540000}"/>
    <cellStyle name="Normal 3 14 8 6 2" xfId="21628" xr:uid="{00000000-0005-0000-0000-000072540000}"/>
    <cellStyle name="Normal 3 14 8 6 3" xfId="21629" xr:uid="{00000000-0005-0000-0000-000073540000}"/>
    <cellStyle name="Normal 3 14 8 7" xfId="21630" xr:uid="{00000000-0005-0000-0000-000074540000}"/>
    <cellStyle name="Normal 3 14 8 7 2" xfId="21631" xr:uid="{00000000-0005-0000-0000-000075540000}"/>
    <cellStyle name="Normal 3 14 8 7 3" xfId="21632" xr:uid="{00000000-0005-0000-0000-000076540000}"/>
    <cellStyle name="Normal 3 14 8 8" xfId="21633" xr:uid="{00000000-0005-0000-0000-000077540000}"/>
    <cellStyle name="Normal 3 14 8 8 2" xfId="21634" xr:uid="{00000000-0005-0000-0000-000078540000}"/>
    <cellStyle name="Normal 3 14 8 8 3" xfId="21635" xr:uid="{00000000-0005-0000-0000-000079540000}"/>
    <cellStyle name="Normal 3 14 8 9" xfId="21636" xr:uid="{00000000-0005-0000-0000-00007A540000}"/>
    <cellStyle name="Normal 3 14 8 9 2" xfId="21637" xr:uid="{00000000-0005-0000-0000-00007B540000}"/>
    <cellStyle name="Normal 3 14 8 9 3" xfId="21638" xr:uid="{00000000-0005-0000-0000-00007C540000}"/>
    <cellStyle name="Normal 3 14 9" xfId="21639" xr:uid="{00000000-0005-0000-0000-00007D540000}"/>
    <cellStyle name="Normal 3 14 9 10" xfId="21640" xr:uid="{00000000-0005-0000-0000-00007E540000}"/>
    <cellStyle name="Normal 3 14 9 10 2" xfId="21641" xr:uid="{00000000-0005-0000-0000-00007F540000}"/>
    <cellStyle name="Normal 3 14 9 10 3" xfId="21642" xr:uid="{00000000-0005-0000-0000-000080540000}"/>
    <cellStyle name="Normal 3 14 9 11" xfId="21643" xr:uid="{00000000-0005-0000-0000-000081540000}"/>
    <cellStyle name="Normal 3 14 9 11 2" xfId="21644" xr:uid="{00000000-0005-0000-0000-000082540000}"/>
    <cellStyle name="Normal 3 14 9 11 3" xfId="21645" xr:uid="{00000000-0005-0000-0000-000083540000}"/>
    <cellStyle name="Normal 3 14 9 12" xfId="21646" xr:uid="{00000000-0005-0000-0000-000084540000}"/>
    <cellStyle name="Normal 3 14 9 12 2" xfId="21647" xr:uid="{00000000-0005-0000-0000-000085540000}"/>
    <cellStyle name="Normal 3 14 9 12 3" xfId="21648" xr:uid="{00000000-0005-0000-0000-000086540000}"/>
    <cellStyle name="Normal 3 14 9 13" xfId="21649" xr:uid="{00000000-0005-0000-0000-000087540000}"/>
    <cellStyle name="Normal 3 14 9 13 2" xfId="21650" xr:uid="{00000000-0005-0000-0000-000088540000}"/>
    <cellStyle name="Normal 3 14 9 13 3" xfId="21651" xr:uid="{00000000-0005-0000-0000-000089540000}"/>
    <cellStyle name="Normal 3 14 9 14" xfId="21652" xr:uid="{00000000-0005-0000-0000-00008A540000}"/>
    <cellStyle name="Normal 3 14 9 14 2" xfId="21653" xr:uid="{00000000-0005-0000-0000-00008B540000}"/>
    <cellStyle name="Normal 3 14 9 14 3" xfId="21654" xr:uid="{00000000-0005-0000-0000-00008C540000}"/>
    <cellStyle name="Normal 3 14 9 15" xfId="21655" xr:uid="{00000000-0005-0000-0000-00008D540000}"/>
    <cellStyle name="Normal 3 14 9 16" xfId="21656" xr:uid="{00000000-0005-0000-0000-00008E540000}"/>
    <cellStyle name="Normal 3 14 9 2" xfId="21657" xr:uid="{00000000-0005-0000-0000-00008F540000}"/>
    <cellStyle name="Normal 3 14 9 2 2" xfId="21658" xr:uid="{00000000-0005-0000-0000-000090540000}"/>
    <cellStyle name="Normal 3 14 9 2 3" xfId="21659" xr:uid="{00000000-0005-0000-0000-000091540000}"/>
    <cellStyle name="Normal 3 14 9 3" xfId="21660" xr:uid="{00000000-0005-0000-0000-000092540000}"/>
    <cellStyle name="Normal 3 14 9 3 2" xfId="21661" xr:uid="{00000000-0005-0000-0000-000093540000}"/>
    <cellStyle name="Normal 3 14 9 3 3" xfId="21662" xr:uid="{00000000-0005-0000-0000-000094540000}"/>
    <cellStyle name="Normal 3 14 9 4" xfId="21663" xr:uid="{00000000-0005-0000-0000-000095540000}"/>
    <cellStyle name="Normal 3 14 9 4 2" xfId="21664" xr:uid="{00000000-0005-0000-0000-000096540000}"/>
    <cellStyle name="Normal 3 14 9 4 3" xfId="21665" xr:uid="{00000000-0005-0000-0000-000097540000}"/>
    <cellStyle name="Normal 3 14 9 5" xfId="21666" xr:uid="{00000000-0005-0000-0000-000098540000}"/>
    <cellStyle name="Normal 3 14 9 5 2" xfId="21667" xr:uid="{00000000-0005-0000-0000-000099540000}"/>
    <cellStyle name="Normal 3 14 9 5 3" xfId="21668" xr:uid="{00000000-0005-0000-0000-00009A540000}"/>
    <cellStyle name="Normal 3 14 9 6" xfId="21669" xr:uid="{00000000-0005-0000-0000-00009B540000}"/>
    <cellStyle name="Normal 3 14 9 6 2" xfId="21670" xr:uid="{00000000-0005-0000-0000-00009C540000}"/>
    <cellStyle name="Normal 3 14 9 6 3" xfId="21671" xr:uid="{00000000-0005-0000-0000-00009D540000}"/>
    <cellStyle name="Normal 3 14 9 7" xfId="21672" xr:uid="{00000000-0005-0000-0000-00009E540000}"/>
    <cellStyle name="Normal 3 14 9 7 2" xfId="21673" xr:uid="{00000000-0005-0000-0000-00009F540000}"/>
    <cellStyle name="Normal 3 14 9 7 3" xfId="21674" xr:uid="{00000000-0005-0000-0000-0000A0540000}"/>
    <cellStyle name="Normal 3 14 9 8" xfId="21675" xr:uid="{00000000-0005-0000-0000-0000A1540000}"/>
    <cellStyle name="Normal 3 14 9 8 2" xfId="21676" xr:uid="{00000000-0005-0000-0000-0000A2540000}"/>
    <cellStyle name="Normal 3 14 9 8 3" xfId="21677" xr:uid="{00000000-0005-0000-0000-0000A3540000}"/>
    <cellStyle name="Normal 3 14 9 9" xfId="21678" xr:uid="{00000000-0005-0000-0000-0000A4540000}"/>
    <cellStyle name="Normal 3 14 9 9 2" xfId="21679" xr:uid="{00000000-0005-0000-0000-0000A5540000}"/>
    <cellStyle name="Normal 3 14 9 9 3" xfId="21680" xr:uid="{00000000-0005-0000-0000-0000A6540000}"/>
    <cellStyle name="Normal 3 15" xfId="21681" xr:uid="{00000000-0005-0000-0000-0000A7540000}"/>
    <cellStyle name="Normal 3 15 10" xfId="21682" xr:uid="{00000000-0005-0000-0000-0000A8540000}"/>
    <cellStyle name="Normal 3 15 10 10" xfId="21683" xr:uid="{00000000-0005-0000-0000-0000A9540000}"/>
    <cellStyle name="Normal 3 15 10 10 2" xfId="21684" xr:uid="{00000000-0005-0000-0000-0000AA540000}"/>
    <cellStyle name="Normal 3 15 10 10 3" xfId="21685" xr:uid="{00000000-0005-0000-0000-0000AB540000}"/>
    <cellStyle name="Normal 3 15 10 11" xfId="21686" xr:uid="{00000000-0005-0000-0000-0000AC540000}"/>
    <cellStyle name="Normal 3 15 10 11 2" xfId="21687" xr:uid="{00000000-0005-0000-0000-0000AD540000}"/>
    <cellStyle name="Normal 3 15 10 11 3" xfId="21688" xr:uid="{00000000-0005-0000-0000-0000AE540000}"/>
    <cellStyle name="Normal 3 15 10 12" xfId="21689" xr:uid="{00000000-0005-0000-0000-0000AF540000}"/>
    <cellStyle name="Normal 3 15 10 12 2" xfId="21690" xr:uid="{00000000-0005-0000-0000-0000B0540000}"/>
    <cellStyle name="Normal 3 15 10 12 3" xfId="21691" xr:uid="{00000000-0005-0000-0000-0000B1540000}"/>
    <cellStyle name="Normal 3 15 10 13" xfId="21692" xr:uid="{00000000-0005-0000-0000-0000B2540000}"/>
    <cellStyle name="Normal 3 15 10 13 2" xfId="21693" xr:uid="{00000000-0005-0000-0000-0000B3540000}"/>
    <cellStyle name="Normal 3 15 10 13 3" xfId="21694" xr:uid="{00000000-0005-0000-0000-0000B4540000}"/>
    <cellStyle name="Normal 3 15 10 14" xfId="21695" xr:uid="{00000000-0005-0000-0000-0000B5540000}"/>
    <cellStyle name="Normal 3 15 10 14 2" xfId="21696" xr:uid="{00000000-0005-0000-0000-0000B6540000}"/>
    <cellStyle name="Normal 3 15 10 14 3" xfId="21697" xr:uid="{00000000-0005-0000-0000-0000B7540000}"/>
    <cellStyle name="Normal 3 15 10 15" xfId="21698" xr:uid="{00000000-0005-0000-0000-0000B8540000}"/>
    <cellStyle name="Normal 3 15 10 16" xfId="21699" xr:uid="{00000000-0005-0000-0000-0000B9540000}"/>
    <cellStyle name="Normal 3 15 10 2" xfId="21700" xr:uid="{00000000-0005-0000-0000-0000BA540000}"/>
    <cellStyle name="Normal 3 15 10 2 2" xfId="21701" xr:uid="{00000000-0005-0000-0000-0000BB540000}"/>
    <cellStyle name="Normal 3 15 10 2 3" xfId="21702" xr:uid="{00000000-0005-0000-0000-0000BC540000}"/>
    <cellStyle name="Normal 3 15 10 3" xfId="21703" xr:uid="{00000000-0005-0000-0000-0000BD540000}"/>
    <cellStyle name="Normal 3 15 10 3 2" xfId="21704" xr:uid="{00000000-0005-0000-0000-0000BE540000}"/>
    <cellStyle name="Normal 3 15 10 3 3" xfId="21705" xr:uid="{00000000-0005-0000-0000-0000BF540000}"/>
    <cellStyle name="Normal 3 15 10 4" xfId="21706" xr:uid="{00000000-0005-0000-0000-0000C0540000}"/>
    <cellStyle name="Normal 3 15 10 4 2" xfId="21707" xr:uid="{00000000-0005-0000-0000-0000C1540000}"/>
    <cellStyle name="Normal 3 15 10 4 3" xfId="21708" xr:uid="{00000000-0005-0000-0000-0000C2540000}"/>
    <cellStyle name="Normal 3 15 10 5" xfId="21709" xr:uid="{00000000-0005-0000-0000-0000C3540000}"/>
    <cellStyle name="Normal 3 15 10 5 2" xfId="21710" xr:uid="{00000000-0005-0000-0000-0000C4540000}"/>
    <cellStyle name="Normal 3 15 10 5 3" xfId="21711" xr:uid="{00000000-0005-0000-0000-0000C5540000}"/>
    <cellStyle name="Normal 3 15 10 6" xfId="21712" xr:uid="{00000000-0005-0000-0000-0000C6540000}"/>
    <cellStyle name="Normal 3 15 10 6 2" xfId="21713" xr:uid="{00000000-0005-0000-0000-0000C7540000}"/>
    <cellStyle name="Normal 3 15 10 6 3" xfId="21714" xr:uid="{00000000-0005-0000-0000-0000C8540000}"/>
    <cellStyle name="Normal 3 15 10 7" xfId="21715" xr:uid="{00000000-0005-0000-0000-0000C9540000}"/>
    <cellStyle name="Normal 3 15 10 7 2" xfId="21716" xr:uid="{00000000-0005-0000-0000-0000CA540000}"/>
    <cellStyle name="Normal 3 15 10 7 3" xfId="21717" xr:uid="{00000000-0005-0000-0000-0000CB540000}"/>
    <cellStyle name="Normal 3 15 10 8" xfId="21718" xr:uid="{00000000-0005-0000-0000-0000CC540000}"/>
    <cellStyle name="Normal 3 15 10 8 2" xfId="21719" xr:uid="{00000000-0005-0000-0000-0000CD540000}"/>
    <cellStyle name="Normal 3 15 10 8 3" xfId="21720" xr:uid="{00000000-0005-0000-0000-0000CE540000}"/>
    <cellStyle name="Normal 3 15 10 9" xfId="21721" xr:uid="{00000000-0005-0000-0000-0000CF540000}"/>
    <cellStyle name="Normal 3 15 10 9 2" xfId="21722" xr:uid="{00000000-0005-0000-0000-0000D0540000}"/>
    <cellStyle name="Normal 3 15 10 9 3" xfId="21723" xr:uid="{00000000-0005-0000-0000-0000D1540000}"/>
    <cellStyle name="Normal 3 15 11" xfId="21724" xr:uid="{00000000-0005-0000-0000-0000D2540000}"/>
    <cellStyle name="Normal 3 15 11 10" xfId="21725" xr:uid="{00000000-0005-0000-0000-0000D3540000}"/>
    <cellStyle name="Normal 3 15 11 10 2" xfId="21726" xr:uid="{00000000-0005-0000-0000-0000D4540000}"/>
    <cellStyle name="Normal 3 15 11 10 3" xfId="21727" xr:uid="{00000000-0005-0000-0000-0000D5540000}"/>
    <cellStyle name="Normal 3 15 11 11" xfId="21728" xr:uid="{00000000-0005-0000-0000-0000D6540000}"/>
    <cellStyle name="Normal 3 15 11 11 2" xfId="21729" xr:uid="{00000000-0005-0000-0000-0000D7540000}"/>
    <cellStyle name="Normal 3 15 11 11 3" xfId="21730" xr:uid="{00000000-0005-0000-0000-0000D8540000}"/>
    <cellStyle name="Normal 3 15 11 12" xfId="21731" xr:uid="{00000000-0005-0000-0000-0000D9540000}"/>
    <cellStyle name="Normal 3 15 11 12 2" xfId="21732" xr:uid="{00000000-0005-0000-0000-0000DA540000}"/>
    <cellStyle name="Normal 3 15 11 12 3" xfId="21733" xr:uid="{00000000-0005-0000-0000-0000DB540000}"/>
    <cellStyle name="Normal 3 15 11 13" xfId="21734" xr:uid="{00000000-0005-0000-0000-0000DC540000}"/>
    <cellStyle name="Normal 3 15 11 13 2" xfId="21735" xr:uid="{00000000-0005-0000-0000-0000DD540000}"/>
    <cellStyle name="Normal 3 15 11 13 3" xfId="21736" xr:uid="{00000000-0005-0000-0000-0000DE540000}"/>
    <cellStyle name="Normal 3 15 11 14" xfId="21737" xr:uid="{00000000-0005-0000-0000-0000DF540000}"/>
    <cellStyle name="Normal 3 15 11 14 2" xfId="21738" xr:uid="{00000000-0005-0000-0000-0000E0540000}"/>
    <cellStyle name="Normal 3 15 11 14 3" xfId="21739" xr:uid="{00000000-0005-0000-0000-0000E1540000}"/>
    <cellStyle name="Normal 3 15 11 15" xfId="21740" xr:uid="{00000000-0005-0000-0000-0000E2540000}"/>
    <cellStyle name="Normal 3 15 11 16" xfId="21741" xr:uid="{00000000-0005-0000-0000-0000E3540000}"/>
    <cellStyle name="Normal 3 15 11 2" xfId="21742" xr:uid="{00000000-0005-0000-0000-0000E4540000}"/>
    <cellStyle name="Normal 3 15 11 2 2" xfId="21743" xr:uid="{00000000-0005-0000-0000-0000E5540000}"/>
    <cellStyle name="Normal 3 15 11 2 3" xfId="21744" xr:uid="{00000000-0005-0000-0000-0000E6540000}"/>
    <cellStyle name="Normal 3 15 11 3" xfId="21745" xr:uid="{00000000-0005-0000-0000-0000E7540000}"/>
    <cellStyle name="Normal 3 15 11 3 2" xfId="21746" xr:uid="{00000000-0005-0000-0000-0000E8540000}"/>
    <cellStyle name="Normal 3 15 11 3 3" xfId="21747" xr:uid="{00000000-0005-0000-0000-0000E9540000}"/>
    <cellStyle name="Normal 3 15 11 4" xfId="21748" xr:uid="{00000000-0005-0000-0000-0000EA540000}"/>
    <cellStyle name="Normal 3 15 11 4 2" xfId="21749" xr:uid="{00000000-0005-0000-0000-0000EB540000}"/>
    <cellStyle name="Normal 3 15 11 4 3" xfId="21750" xr:uid="{00000000-0005-0000-0000-0000EC540000}"/>
    <cellStyle name="Normal 3 15 11 5" xfId="21751" xr:uid="{00000000-0005-0000-0000-0000ED540000}"/>
    <cellStyle name="Normal 3 15 11 5 2" xfId="21752" xr:uid="{00000000-0005-0000-0000-0000EE540000}"/>
    <cellStyle name="Normal 3 15 11 5 3" xfId="21753" xr:uid="{00000000-0005-0000-0000-0000EF540000}"/>
    <cellStyle name="Normal 3 15 11 6" xfId="21754" xr:uid="{00000000-0005-0000-0000-0000F0540000}"/>
    <cellStyle name="Normal 3 15 11 6 2" xfId="21755" xr:uid="{00000000-0005-0000-0000-0000F1540000}"/>
    <cellStyle name="Normal 3 15 11 6 3" xfId="21756" xr:uid="{00000000-0005-0000-0000-0000F2540000}"/>
    <cellStyle name="Normal 3 15 11 7" xfId="21757" xr:uid="{00000000-0005-0000-0000-0000F3540000}"/>
    <cellStyle name="Normal 3 15 11 7 2" xfId="21758" xr:uid="{00000000-0005-0000-0000-0000F4540000}"/>
    <cellStyle name="Normal 3 15 11 7 3" xfId="21759" xr:uid="{00000000-0005-0000-0000-0000F5540000}"/>
    <cellStyle name="Normal 3 15 11 8" xfId="21760" xr:uid="{00000000-0005-0000-0000-0000F6540000}"/>
    <cellStyle name="Normal 3 15 11 8 2" xfId="21761" xr:uid="{00000000-0005-0000-0000-0000F7540000}"/>
    <cellStyle name="Normal 3 15 11 8 3" xfId="21762" xr:uid="{00000000-0005-0000-0000-0000F8540000}"/>
    <cellStyle name="Normal 3 15 11 9" xfId="21763" xr:uid="{00000000-0005-0000-0000-0000F9540000}"/>
    <cellStyle name="Normal 3 15 11 9 2" xfId="21764" xr:uid="{00000000-0005-0000-0000-0000FA540000}"/>
    <cellStyle name="Normal 3 15 11 9 3" xfId="21765" xr:uid="{00000000-0005-0000-0000-0000FB540000}"/>
    <cellStyle name="Normal 3 15 12" xfId="21766" xr:uid="{00000000-0005-0000-0000-0000FC540000}"/>
    <cellStyle name="Normal 3 15 12 10" xfId="21767" xr:uid="{00000000-0005-0000-0000-0000FD540000}"/>
    <cellStyle name="Normal 3 15 12 10 2" xfId="21768" xr:uid="{00000000-0005-0000-0000-0000FE540000}"/>
    <cellStyle name="Normal 3 15 12 10 3" xfId="21769" xr:uid="{00000000-0005-0000-0000-0000FF540000}"/>
    <cellStyle name="Normal 3 15 12 11" xfId="21770" xr:uid="{00000000-0005-0000-0000-000000550000}"/>
    <cellStyle name="Normal 3 15 12 11 2" xfId="21771" xr:uid="{00000000-0005-0000-0000-000001550000}"/>
    <cellStyle name="Normal 3 15 12 11 3" xfId="21772" xr:uid="{00000000-0005-0000-0000-000002550000}"/>
    <cellStyle name="Normal 3 15 12 12" xfId="21773" xr:uid="{00000000-0005-0000-0000-000003550000}"/>
    <cellStyle name="Normal 3 15 12 12 2" xfId="21774" xr:uid="{00000000-0005-0000-0000-000004550000}"/>
    <cellStyle name="Normal 3 15 12 12 3" xfId="21775" xr:uid="{00000000-0005-0000-0000-000005550000}"/>
    <cellStyle name="Normal 3 15 12 13" xfId="21776" xr:uid="{00000000-0005-0000-0000-000006550000}"/>
    <cellStyle name="Normal 3 15 12 13 2" xfId="21777" xr:uid="{00000000-0005-0000-0000-000007550000}"/>
    <cellStyle name="Normal 3 15 12 13 3" xfId="21778" xr:uid="{00000000-0005-0000-0000-000008550000}"/>
    <cellStyle name="Normal 3 15 12 14" xfId="21779" xr:uid="{00000000-0005-0000-0000-000009550000}"/>
    <cellStyle name="Normal 3 15 12 14 2" xfId="21780" xr:uid="{00000000-0005-0000-0000-00000A550000}"/>
    <cellStyle name="Normal 3 15 12 14 3" xfId="21781" xr:uid="{00000000-0005-0000-0000-00000B550000}"/>
    <cellStyle name="Normal 3 15 12 15" xfId="21782" xr:uid="{00000000-0005-0000-0000-00000C550000}"/>
    <cellStyle name="Normal 3 15 12 16" xfId="21783" xr:uid="{00000000-0005-0000-0000-00000D550000}"/>
    <cellStyle name="Normal 3 15 12 2" xfId="21784" xr:uid="{00000000-0005-0000-0000-00000E550000}"/>
    <cellStyle name="Normal 3 15 12 2 2" xfId="21785" xr:uid="{00000000-0005-0000-0000-00000F550000}"/>
    <cellStyle name="Normal 3 15 12 2 3" xfId="21786" xr:uid="{00000000-0005-0000-0000-000010550000}"/>
    <cellStyle name="Normal 3 15 12 3" xfId="21787" xr:uid="{00000000-0005-0000-0000-000011550000}"/>
    <cellStyle name="Normal 3 15 12 3 2" xfId="21788" xr:uid="{00000000-0005-0000-0000-000012550000}"/>
    <cellStyle name="Normal 3 15 12 3 3" xfId="21789" xr:uid="{00000000-0005-0000-0000-000013550000}"/>
    <cellStyle name="Normal 3 15 12 4" xfId="21790" xr:uid="{00000000-0005-0000-0000-000014550000}"/>
    <cellStyle name="Normal 3 15 12 4 2" xfId="21791" xr:uid="{00000000-0005-0000-0000-000015550000}"/>
    <cellStyle name="Normal 3 15 12 4 3" xfId="21792" xr:uid="{00000000-0005-0000-0000-000016550000}"/>
    <cellStyle name="Normal 3 15 12 5" xfId="21793" xr:uid="{00000000-0005-0000-0000-000017550000}"/>
    <cellStyle name="Normal 3 15 12 5 2" xfId="21794" xr:uid="{00000000-0005-0000-0000-000018550000}"/>
    <cellStyle name="Normal 3 15 12 5 3" xfId="21795" xr:uid="{00000000-0005-0000-0000-000019550000}"/>
    <cellStyle name="Normal 3 15 12 6" xfId="21796" xr:uid="{00000000-0005-0000-0000-00001A550000}"/>
    <cellStyle name="Normal 3 15 12 6 2" xfId="21797" xr:uid="{00000000-0005-0000-0000-00001B550000}"/>
    <cellStyle name="Normal 3 15 12 6 3" xfId="21798" xr:uid="{00000000-0005-0000-0000-00001C550000}"/>
    <cellStyle name="Normal 3 15 12 7" xfId="21799" xr:uid="{00000000-0005-0000-0000-00001D550000}"/>
    <cellStyle name="Normal 3 15 12 7 2" xfId="21800" xr:uid="{00000000-0005-0000-0000-00001E550000}"/>
    <cellStyle name="Normal 3 15 12 7 3" xfId="21801" xr:uid="{00000000-0005-0000-0000-00001F550000}"/>
    <cellStyle name="Normal 3 15 12 8" xfId="21802" xr:uid="{00000000-0005-0000-0000-000020550000}"/>
    <cellStyle name="Normal 3 15 12 8 2" xfId="21803" xr:uid="{00000000-0005-0000-0000-000021550000}"/>
    <cellStyle name="Normal 3 15 12 8 3" xfId="21804" xr:uid="{00000000-0005-0000-0000-000022550000}"/>
    <cellStyle name="Normal 3 15 12 9" xfId="21805" xr:uid="{00000000-0005-0000-0000-000023550000}"/>
    <cellStyle name="Normal 3 15 12 9 2" xfId="21806" xr:uid="{00000000-0005-0000-0000-000024550000}"/>
    <cellStyle name="Normal 3 15 12 9 3" xfId="21807" xr:uid="{00000000-0005-0000-0000-000025550000}"/>
    <cellStyle name="Normal 3 15 13" xfId="21808" xr:uid="{00000000-0005-0000-0000-000026550000}"/>
    <cellStyle name="Normal 3 15 13 10" xfId="21809" xr:uid="{00000000-0005-0000-0000-000027550000}"/>
    <cellStyle name="Normal 3 15 13 10 2" xfId="21810" xr:uid="{00000000-0005-0000-0000-000028550000}"/>
    <cellStyle name="Normal 3 15 13 10 3" xfId="21811" xr:uid="{00000000-0005-0000-0000-000029550000}"/>
    <cellStyle name="Normal 3 15 13 11" xfId="21812" xr:uid="{00000000-0005-0000-0000-00002A550000}"/>
    <cellStyle name="Normal 3 15 13 11 2" xfId="21813" xr:uid="{00000000-0005-0000-0000-00002B550000}"/>
    <cellStyle name="Normal 3 15 13 11 3" xfId="21814" xr:uid="{00000000-0005-0000-0000-00002C550000}"/>
    <cellStyle name="Normal 3 15 13 12" xfId="21815" xr:uid="{00000000-0005-0000-0000-00002D550000}"/>
    <cellStyle name="Normal 3 15 13 12 2" xfId="21816" xr:uid="{00000000-0005-0000-0000-00002E550000}"/>
    <cellStyle name="Normal 3 15 13 12 3" xfId="21817" xr:uid="{00000000-0005-0000-0000-00002F550000}"/>
    <cellStyle name="Normal 3 15 13 13" xfId="21818" xr:uid="{00000000-0005-0000-0000-000030550000}"/>
    <cellStyle name="Normal 3 15 13 13 2" xfId="21819" xr:uid="{00000000-0005-0000-0000-000031550000}"/>
    <cellStyle name="Normal 3 15 13 13 3" xfId="21820" xr:uid="{00000000-0005-0000-0000-000032550000}"/>
    <cellStyle name="Normal 3 15 13 14" xfId="21821" xr:uid="{00000000-0005-0000-0000-000033550000}"/>
    <cellStyle name="Normal 3 15 13 14 2" xfId="21822" xr:uid="{00000000-0005-0000-0000-000034550000}"/>
    <cellStyle name="Normal 3 15 13 14 3" xfId="21823" xr:uid="{00000000-0005-0000-0000-000035550000}"/>
    <cellStyle name="Normal 3 15 13 15" xfId="21824" xr:uid="{00000000-0005-0000-0000-000036550000}"/>
    <cellStyle name="Normal 3 15 13 16" xfId="21825" xr:uid="{00000000-0005-0000-0000-000037550000}"/>
    <cellStyle name="Normal 3 15 13 2" xfId="21826" xr:uid="{00000000-0005-0000-0000-000038550000}"/>
    <cellStyle name="Normal 3 15 13 2 2" xfId="21827" xr:uid="{00000000-0005-0000-0000-000039550000}"/>
    <cellStyle name="Normal 3 15 13 2 3" xfId="21828" xr:uid="{00000000-0005-0000-0000-00003A550000}"/>
    <cellStyle name="Normal 3 15 13 3" xfId="21829" xr:uid="{00000000-0005-0000-0000-00003B550000}"/>
    <cellStyle name="Normal 3 15 13 3 2" xfId="21830" xr:uid="{00000000-0005-0000-0000-00003C550000}"/>
    <cellStyle name="Normal 3 15 13 3 3" xfId="21831" xr:uid="{00000000-0005-0000-0000-00003D550000}"/>
    <cellStyle name="Normal 3 15 13 4" xfId="21832" xr:uid="{00000000-0005-0000-0000-00003E550000}"/>
    <cellStyle name="Normal 3 15 13 4 2" xfId="21833" xr:uid="{00000000-0005-0000-0000-00003F550000}"/>
    <cellStyle name="Normal 3 15 13 4 3" xfId="21834" xr:uid="{00000000-0005-0000-0000-000040550000}"/>
    <cellStyle name="Normal 3 15 13 5" xfId="21835" xr:uid="{00000000-0005-0000-0000-000041550000}"/>
    <cellStyle name="Normal 3 15 13 5 2" xfId="21836" xr:uid="{00000000-0005-0000-0000-000042550000}"/>
    <cellStyle name="Normal 3 15 13 5 3" xfId="21837" xr:uid="{00000000-0005-0000-0000-000043550000}"/>
    <cellStyle name="Normal 3 15 13 6" xfId="21838" xr:uid="{00000000-0005-0000-0000-000044550000}"/>
    <cellStyle name="Normal 3 15 13 6 2" xfId="21839" xr:uid="{00000000-0005-0000-0000-000045550000}"/>
    <cellStyle name="Normal 3 15 13 6 3" xfId="21840" xr:uid="{00000000-0005-0000-0000-000046550000}"/>
    <cellStyle name="Normal 3 15 13 7" xfId="21841" xr:uid="{00000000-0005-0000-0000-000047550000}"/>
    <cellStyle name="Normal 3 15 13 7 2" xfId="21842" xr:uid="{00000000-0005-0000-0000-000048550000}"/>
    <cellStyle name="Normal 3 15 13 7 3" xfId="21843" xr:uid="{00000000-0005-0000-0000-000049550000}"/>
    <cellStyle name="Normal 3 15 13 8" xfId="21844" xr:uid="{00000000-0005-0000-0000-00004A550000}"/>
    <cellStyle name="Normal 3 15 13 8 2" xfId="21845" xr:uid="{00000000-0005-0000-0000-00004B550000}"/>
    <cellStyle name="Normal 3 15 13 8 3" xfId="21846" xr:uid="{00000000-0005-0000-0000-00004C550000}"/>
    <cellStyle name="Normal 3 15 13 9" xfId="21847" xr:uid="{00000000-0005-0000-0000-00004D550000}"/>
    <cellStyle name="Normal 3 15 13 9 2" xfId="21848" xr:uid="{00000000-0005-0000-0000-00004E550000}"/>
    <cellStyle name="Normal 3 15 13 9 3" xfId="21849" xr:uid="{00000000-0005-0000-0000-00004F550000}"/>
    <cellStyle name="Normal 3 15 14" xfId="21850" xr:uid="{00000000-0005-0000-0000-000050550000}"/>
    <cellStyle name="Normal 3 15 14 10" xfId="21851" xr:uid="{00000000-0005-0000-0000-000051550000}"/>
    <cellStyle name="Normal 3 15 14 10 2" xfId="21852" xr:uid="{00000000-0005-0000-0000-000052550000}"/>
    <cellStyle name="Normal 3 15 14 10 3" xfId="21853" xr:uid="{00000000-0005-0000-0000-000053550000}"/>
    <cellStyle name="Normal 3 15 14 11" xfId="21854" xr:uid="{00000000-0005-0000-0000-000054550000}"/>
    <cellStyle name="Normal 3 15 14 11 2" xfId="21855" xr:uid="{00000000-0005-0000-0000-000055550000}"/>
    <cellStyle name="Normal 3 15 14 11 3" xfId="21856" xr:uid="{00000000-0005-0000-0000-000056550000}"/>
    <cellStyle name="Normal 3 15 14 12" xfId="21857" xr:uid="{00000000-0005-0000-0000-000057550000}"/>
    <cellStyle name="Normal 3 15 14 12 2" xfId="21858" xr:uid="{00000000-0005-0000-0000-000058550000}"/>
    <cellStyle name="Normal 3 15 14 12 3" xfId="21859" xr:uid="{00000000-0005-0000-0000-000059550000}"/>
    <cellStyle name="Normal 3 15 14 13" xfId="21860" xr:uid="{00000000-0005-0000-0000-00005A550000}"/>
    <cellStyle name="Normal 3 15 14 13 2" xfId="21861" xr:uid="{00000000-0005-0000-0000-00005B550000}"/>
    <cellStyle name="Normal 3 15 14 13 3" xfId="21862" xr:uid="{00000000-0005-0000-0000-00005C550000}"/>
    <cellStyle name="Normal 3 15 14 14" xfId="21863" xr:uid="{00000000-0005-0000-0000-00005D550000}"/>
    <cellStyle name="Normal 3 15 14 14 2" xfId="21864" xr:uid="{00000000-0005-0000-0000-00005E550000}"/>
    <cellStyle name="Normal 3 15 14 14 3" xfId="21865" xr:uid="{00000000-0005-0000-0000-00005F550000}"/>
    <cellStyle name="Normal 3 15 14 15" xfId="21866" xr:uid="{00000000-0005-0000-0000-000060550000}"/>
    <cellStyle name="Normal 3 15 14 16" xfId="21867" xr:uid="{00000000-0005-0000-0000-000061550000}"/>
    <cellStyle name="Normal 3 15 14 2" xfId="21868" xr:uid="{00000000-0005-0000-0000-000062550000}"/>
    <cellStyle name="Normal 3 15 14 2 2" xfId="21869" xr:uid="{00000000-0005-0000-0000-000063550000}"/>
    <cellStyle name="Normal 3 15 14 2 3" xfId="21870" xr:uid="{00000000-0005-0000-0000-000064550000}"/>
    <cellStyle name="Normal 3 15 14 3" xfId="21871" xr:uid="{00000000-0005-0000-0000-000065550000}"/>
    <cellStyle name="Normal 3 15 14 3 2" xfId="21872" xr:uid="{00000000-0005-0000-0000-000066550000}"/>
    <cellStyle name="Normal 3 15 14 3 3" xfId="21873" xr:uid="{00000000-0005-0000-0000-000067550000}"/>
    <cellStyle name="Normal 3 15 14 4" xfId="21874" xr:uid="{00000000-0005-0000-0000-000068550000}"/>
    <cellStyle name="Normal 3 15 14 4 2" xfId="21875" xr:uid="{00000000-0005-0000-0000-000069550000}"/>
    <cellStyle name="Normal 3 15 14 4 3" xfId="21876" xr:uid="{00000000-0005-0000-0000-00006A550000}"/>
    <cellStyle name="Normal 3 15 14 5" xfId="21877" xr:uid="{00000000-0005-0000-0000-00006B550000}"/>
    <cellStyle name="Normal 3 15 14 5 2" xfId="21878" xr:uid="{00000000-0005-0000-0000-00006C550000}"/>
    <cellStyle name="Normal 3 15 14 5 3" xfId="21879" xr:uid="{00000000-0005-0000-0000-00006D550000}"/>
    <cellStyle name="Normal 3 15 14 6" xfId="21880" xr:uid="{00000000-0005-0000-0000-00006E550000}"/>
    <cellStyle name="Normal 3 15 14 6 2" xfId="21881" xr:uid="{00000000-0005-0000-0000-00006F550000}"/>
    <cellStyle name="Normal 3 15 14 6 3" xfId="21882" xr:uid="{00000000-0005-0000-0000-000070550000}"/>
    <cellStyle name="Normal 3 15 14 7" xfId="21883" xr:uid="{00000000-0005-0000-0000-000071550000}"/>
    <cellStyle name="Normal 3 15 14 7 2" xfId="21884" xr:uid="{00000000-0005-0000-0000-000072550000}"/>
    <cellStyle name="Normal 3 15 14 7 3" xfId="21885" xr:uid="{00000000-0005-0000-0000-000073550000}"/>
    <cellStyle name="Normal 3 15 14 8" xfId="21886" xr:uid="{00000000-0005-0000-0000-000074550000}"/>
    <cellStyle name="Normal 3 15 14 8 2" xfId="21887" xr:uid="{00000000-0005-0000-0000-000075550000}"/>
    <cellStyle name="Normal 3 15 14 8 3" xfId="21888" xr:uid="{00000000-0005-0000-0000-000076550000}"/>
    <cellStyle name="Normal 3 15 14 9" xfId="21889" xr:uid="{00000000-0005-0000-0000-000077550000}"/>
    <cellStyle name="Normal 3 15 14 9 2" xfId="21890" xr:uid="{00000000-0005-0000-0000-000078550000}"/>
    <cellStyle name="Normal 3 15 14 9 3" xfId="21891" xr:uid="{00000000-0005-0000-0000-000079550000}"/>
    <cellStyle name="Normal 3 15 15" xfId="21892" xr:uid="{00000000-0005-0000-0000-00007A550000}"/>
    <cellStyle name="Normal 3 15 16" xfId="21893" xr:uid="{00000000-0005-0000-0000-00007B550000}"/>
    <cellStyle name="Normal 3 15 17" xfId="21894" xr:uid="{00000000-0005-0000-0000-00007C550000}"/>
    <cellStyle name="Normal 3 15 17 10" xfId="21895" xr:uid="{00000000-0005-0000-0000-00007D550000}"/>
    <cellStyle name="Normal 3 15 17 10 2" xfId="21896" xr:uid="{00000000-0005-0000-0000-00007E550000}"/>
    <cellStyle name="Normal 3 15 17 10 3" xfId="21897" xr:uid="{00000000-0005-0000-0000-00007F550000}"/>
    <cellStyle name="Normal 3 15 17 11" xfId="21898" xr:uid="{00000000-0005-0000-0000-000080550000}"/>
    <cellStyle name="Normal 3 15 17 11 2" xfId="21899" xr:uid="{00000000-0005-0000-0000-000081550000}"/>
    <cellStyle name="Normal 3 15 17 11 3" xfId="21900" xr:uid="{00000000-0005-0000-0000-000082550000}"/>
    <cellStyle name="Normal 3 15 17 12" xfId="21901" xr:uid="{00000000-0005-0000-0000-000083550000}"/>
    <cellStyle name="Normal 3 15 17 12 2" xfId="21902" xr:uid="{00000000-0005-0000-0000-000084550000}"/>
    <cellStyle name="Normal 3 15 17 12 3" xfId="21903" xr:uid="{00000000-0005-0000-0000-000085550000}"/>
    <cellStyle name="Normal 3 15 17 13" xfId="21904" xr:uid="{00000000-0005-0000-0000-000086550000}"/>
    <cellStyle name="Normal 3 15 17 13 2" xfId="21905" xr:uid="{00000000-0005-0000-0000-000087550000}"/>
    <cellStyle name="Normal 3 15 17 13 3" xfId="21906" xr:uid="{00000000-0005-0000-0000-000088550000}"/>
    <cellStyle name="Normal 3 15 17 14" xfId="21907" xr:uid="{00000000-0005-0000-0000-000089550000}"/>
    <cellStyle name="Normal 3 15 17 14 2" xfId="21908" xr:uid="{00000000-0005-0000-0000-00008A550000}"/>
    <cellStyle name="Normal 3 15 17 14 3" xfId="21909" xr:uid="{00000000-0005-0000-0000-00008B550000}"/>
    <cellStyle name="Normal 3 15 17 15" xfId="21910" xr:uid="{00000000-0005-0000-0000-00008C550000}"/>
    <cellStyle name="Normal 3 15 17 16" xfId="21911" xr:uid="{00000000-0005-0000-0000-00008D550000}"/>
    <cellStyle name="Normal 3 15 17 2" xfId="21912" xr:uid="{00000000-0005-0000-0000-00008E550000}"/>
    <cellStyle name="Normal 3 15 17 2 2" xfId="21913" xr:uid="{00000000-0005-0000-0000-00008F550000}"/>
    <cellStyle name="Normal 3 15 17 2 3" xfId="21914" xr:uid="{00000000-0005-0000-0000-000090550000}"/>
    <cellStyle name="Normal 3 15 17 3" xfId="21915" xr:uid="{00000000-0005-0000-0000-000091550000}"/>
    <cellStyle name="Normal 3 15 17 3 2" xfId="21916" xr:uid="{00000000-0005-0000-0000-000092550000}"/>
    <cellStyle name="Normal 3 15 17 3 3" xfId="21917" xr:uid="{00000000-0005-0000-0000-000093550000}"/>
    <cellStyle name="Normal 3 15 17 4" xfId="21918" xr:uid="{00000000-0005-0000-0000-000094550000}"/>
    <cellStyle name="Normal 3 15 17 4 2" xfId="21919" xr:uid="{00000000-0005-0000-0000-000095550000}"/>
    <cellStyle name="Normal 3 15 17 4 3" xfId="21920" xr:uid="{00000000-0005-0000-0000-000096550000}"/>
    <cellStyle name="Normal 3 15 17 5" xfId="21921" xr:uid="{00000000-0005-0000-0000-000097550000}"/>
    <cellStyle name="Normal 3 15 17 5 2" xfId="21922" xr:uid="{00000000-0005-0000-0000-000098550000}"/>
    <cellStyle name="Normal 3 15 17 5 3" xfId="21923" xr:uid="{00000000-0005-0000-0000-000099550000}"/>
    <cellStyle name="Normal 3 15 17 6" xfId="21924" xr:uid="{00000000-0005-0000-0000-00009A550000}"/>
    <cellStyle name="Normal 3 15 17 6 2" xfId="21925" xr:uid="{00000000-0005-0000-0000-00009B550000}"/>
    <cellStyle name="Normal 3 15 17 6 3" xfId="21926" xr:uid="{00000000-0005-0000-0000-00009C550000}"/>
    <cellStyle name="Normal 3 15 17 7" xfId="21927" xr:uid="{00000000-0005-0000-0000-00009D550000}"/>
    <cellStyle name="Normal 3 15 17 7 2" xfId="21928" xr:uid="{00000000-0005-0000-0000-00009E550000}"/>
    <cellStyle name="Normal 3 15 17 7 3" xfId="21929" xr:uid="{00000000-0005-0000-0000-00009F550000}"/>
    <cellStyle name="Normal 3 15 17 8" xfId="21930" xr:uid="{00000000-0005-0000-0000-0000A0550000}"/>
    <cellStyle name="Normal 3 15 17 8 2" xfId="21931" xr:uid="{00000000-0005-0000-0000-0000A1550000}"/>
    <cellStyle name="Normal 3 15 17 8 3" xfId="21932" xr:uid="{00000000-0005-0000-0000-0000A2550000}"/>
    <cellStyle name="Normal 3 15 17 9" xfId="21933" xr:uid="{00000000-0005-0000-0000-0000A3550000}"/>
    <cellStyle name="Normal 3 15 17 9 2" xfId="21934" xr:uid="{00000000-0005-0000-0000-0000A4550000}"/>
    <cellStyle name="Normal 3 15 17 9 3" xfId="21935" xr:uid="{00000000-0005-0000-0000-0000A5550000}"/>
    <cellStyle name="Normal 3 15 18" xfId="21936" xr:uid="{00000000-0005-0000-0000-0000A6550000}"/>
    <cellStyle name="Normal 3 15 18 10" xfId="21937" xr:uid="{00000000-0005-0000-0000-0000A7550000}"/>
    <cellStyle name="Normal 3 15 18 10 2" xfId="21938" xr:uid="{00000000-0005-0000-0000-0000A8550000}"/>
    <cellStyle name="Normal 3 15 18 10 3" xfId="21939" xr:uid="{00000000-0005-0000-0000-0000A9550000}"/>
    <cellStyle name="Normal 3 15 18 11" xfId="21940" xr:uid="{00000000-0005-0000-0000-0000AA550000}"/>
    <cellStyle name="Normal 3 15 18 11 2" xfId="21941" xr:uid="{00000000-0005-0000-0000-0000AB550000}"/>
    <cellStyle name="Normal 3 15 18 11 3" xfId="21942" xr:uid="{00000000-0005-0000-0000-0000AC550000}"/>
    <cellStyle name="Normal 3 15 18 12" xfId="21943" xr:uid="{00000000-0005-0000-0000-0000AD550000}"/>
    <cellStyle name="Normal 3 15 18 12 2" xfId="21944" xr:uid="{00000000-0005-0000-0000-0000AE550000}"/>
    <cellStyle name="Normal 3 15 18 12 3" xfId="21945" xr:uid="{00000000-0005-0000-0000-0000AF550000}"/>
    <cellStyle name="Normal 3 15 18 13" xfId="21946" xr:uid="{00000000-0005-0000-0000-0000B0550000}"/>
    <cellStyle name="Normal 3 15 18 13 2" xfId="21947" xr:uid="{00000000-0005-0000-0000-0000B1550000}"/>
    <cellStyle name="Normal 3 15 18 13 3" xfId="21948" xr:uid="{00000000-0005-0000-0000-0000B2550000}"/>
    <cellStyle name="Normal 3 15 18 14" xfId="21949" xr:uid="{00000000-0005-0000-0000-0000B3550000}"/>
    <cellStyle name="Normal 3 15 18 14 2" xfId="21950" xr:uid="{00000000-0005-0000-0000-0000B4550000}"/>
    <cellStyle name="Normal 3 15 18 14 3" xfId="21951" xr:uid="{00000000-0005-0000-0000-0000B5550000}"/>
    <cellStyle name="Normal 3 15 18 15" xfId="21952" xr:uid="{00000000-0005-0000-0000-0000B6550000}"/>
    <cellStyle name="Normal 3 15 18 16" xfId="21953" xr:uid="{00000000-0005-0000-0000-0000B7550000}"/>
    <cellStyle name="Normal 3 15 18 2" xfId="21954" xr:uid="{00000000-0005-0000-0000-0000B8550000}"/>
    <cellStyle name="Normal 3 15 18 2 2" xfId="21955" xr:uid="{00000000-0005-0000-0000-0000B9550000}"/>
    <cellStyle name="Normal 3 15 18 2 3" xfId="21956" xr:uid="{00000000-0005-0000-0000-0000BA550000}"/>
    <cellStyle name="Normal 3 15 18 3" xfId="21957" xr:uid="{00000000-0005-0000-0000-0000BB550000}"/>
    <cellStyle name="Normal 3 15 18 3 2" xfId="21958" xr:uid="{00000000-0005-0000-0000-0000BC550000}"/>
    <cellStyle name="Normal 3 15 18 3 3" xfId="21959" xr:uid="{00000000-0005-0000-0000-0000BD550000}"/>
    <cellStyle name="Normal 3 15 18 4" xfId="21960" xr:uid="{00000000-0005-0000-0000-0000BE550000}"/>
    <cellStyle name="Normal 3 15 18 4 2" xfId="21961" xr:uid="{00000000-0005-0000-0000-0000BF550000}"/>
    <cellStyle name="Normal 3 15 18 4 3" xfId="21962" xr:uid="{00000000-0005-0000-0000-0000C0550000}"/>
    <cellStyle name="Normal 3 15 18 5" xfId="21963" xr:uid="{00000000-0005-0000-0000-0000C1550000}"/>
    <cellStyle name="Normal 3 15 18 5 2" xfId="21964" xr:uid="{00000000-0005-0000-0000-0000C2550000}"/>
    <cellStyle name="Normal 3 15 18 5 3" xfId="21965" xr:uid="{00000000-0005-0000-0000-0000C3550000}"/>
    <cellStyle name="Normal 3 15 18 6" xfId="21966" xr:uid="{00000000-0005-0000-0000-0000C4550000}"/>
    <cellStyle name="Normal 3 15 18 6 2" xfId="21967" xr:uid="{00000000-0005-0000-0000-0000C5550000}"/>
    <cellStyle name="Normal 3 15 18 6 3" xfId="21968" xr:uid="{00000000-0005-0000-0000-0000C6550000}"/>
    <cellStyle name="Normal 3 15 18 7" xfId="21969" xr:uid="{00000000-0005-0000-0000-0000C7550000}"/>
    <cellStyle name="Normal 3 15 18 7 2" xfId="21970" xr:uid="{00000000-0005-0000-0000-0000C8550000}"/>
    <cellStyle name="Normal 3 15 18 7 3" xfId="21971" xr:uid="{00000000-0005-0000-0000-0000C9550000}"/>
    <cellStyle name="Normal 3 15 18 8" xfId="21972" xr:uid="{00000000-0005-0000-0000-0000CA550000}"/>
    <cellStyle name="Normal 3 15 18 8 2" xfId="21973" xr:uid="{00000000-0005-0000-0000-0000CB550000}"/>
    <cellStyle name="Normal 3 15 18 8 3" xfId="21974" xr:uid="{00000000-0005-0000-0000-0000CC550000}"/>
    <cellStyle name="Normal 3 15 18 9" xfId="21975" xr:uid="{00000000-0005-0000-0000-0000CD550000}"/>
    <cellStyle name="Normal 3 15 18 9 2" xfId="21976" xr:uid="{00000000-0005-0000-0000-0000CE550000}"/>
    <cellStyle name="Normal 3 15 18 9 3" xfId="21977" xr:uid="{00000000-0005-0000-0000-0000CF550000}"/>
    <cellStyle name="Normal 3 15 2" xfId="21978" xr:uid="{00000000-0005-0000-0000-0000D0550000}"/>
    <cellStyle name="Normal 3 15 2 10" xfId="21979" xr:uid="{00000000-0005-0000-0000-0000D1550000}"/>
    <cellStyle name="Normal 3 15 2 10 2" xfId="21980" xr:uid="{00000000-0005-0000-0000-0000D2550000}"/>
    <cellStyle name="Normal 3 15 2 10 3" xfId="21981" xr:uid="{00000000-0005-0000-0000-0000D3550000}"/>
    <cellStyle name="Normal 3 15 2 11" xfId="21982" xr:uid="{00000000-0005-0000-0000-0000D4550000}"/>
    <cellStyle name="Normal 3 15 2 11 2" xfId="21983" xr:uid="{00000000-0005-0000-0000-0000D5550000}"/>
    <cellStyle name="Normal 3 15 2 11 3" xfId="21984" xr:uid="{00000000-0005-0000-0000-0000D6550000}"/>
    <cellStyle name="Normal 3 15 2 12" xfId="21985" xr:uid="{00000000-0005-0000-0000-0000D7550000}"/>
    <cellStyle name="Normal 3 15 2 12 2" xfId="21986" xr:uid="{00000000-0005-0000-0000-0000D8550000}"/>
    <cellStyle name="Normal 3 15 2 12 3" xfId="21987" xr:uid="{00000000-0005-0000-0000-0000D9550000}"/>
    <cellStyle name="Normal 3 15 2 13" xfId="21988" xr:uid="{00000000-0005-0000-0000-0000DA550000}"/>
    <cellStyle name="Normal 3 15 2 13 2" xfId="21989" xr:uid="{00000000-0005-0000-0000-0000DB550000}"/>
    <cellStyle name="Normal 3 15 2 13 3" xfId="21990" xr:uid="{00000000-0005-0000-0000-0000DC550000}"/>
    <cellStyle name="Normal 3 15 2 14" xfId="21991" xr:uid="{00000000-0005-0000-0000-0000DD550000}"/>
    <cellStyle name="Normal 3 15 2 14 2" xfId="21992" xr:uid="{00000000-0005-0000-0000-0000DE550000}"/>
    <cellStyle name="Normal 3 15 2 14 3" xfId="21993" xr:uid="{00000000-0005-0000-0000-0000DF550000}"/>
    <cellStyle name="Normal 3 15 2 15" xfId="21994" xr:uid="{00000000-0005-0000-0000-0000E0550000}"/>
    <cellStyle name="Normal 3 15 2 15 2" xfId="21995" xr:uid="{00000000-0005-0000-0000-0000E1550000}"/>
    <cellStyle name="Normal 3 15 2 15 3" xfId="21996" xr:uid="{00000000-0005-0000-0000-0000E2550000}"/>
    <cellStyle name="Normal 3 15 2 16" xfId="21997" xr:uid="{00000000-0005-0000-0000-0000E3550000}"/>
    <cellStyle name="Normal 3 15 2 16 2" xfId="21998" xr:uid="{00000000-0005-0000-0000-0000E4550000}"/>
    <cellStyle name="Normal 3 15 2 16 3" xfId="21999" xr:uid="{00000000-0005-0000-0000-0000E5550000}"/>
    <cellStyle name="Normal 3 15 2 17" xfId="22000" xr:uid="{00000000-0005-0000-0000-0000E6550000}"/>
    <cellStyle name="Normal 3 15 2 17 2" xfId="22001" xr:uid="{00000000-0005-0000-0000-0000E7550000}"/>
    <cellStyle name="Normal 3 15 2 17 3" xfId="22002" xr:uid="{00000000-0005-0000-0000-0000E8550000}"/>
    <cellStyle name="Normal 3 15 2 18" xfId="22003" xr:uid="{00000000-0005-0000-0000-0000E9550000}"/>
    <cellStyle name="Normal 3 15 2 19" xfId="22004" xr:uid="{00000000-0005-0000-0000-0000EA550000}"/>
    <cellStyle name="Normal 3 15 2 2" xfId="22005" xr:uid="{00000000-0005-0000-0000-0000EB550000}"/>
    <cellStyle name="Normal 3 15 2 3" xfId="22006" xr:uid="{00000000-0005-0000-0000-0000EC550000}"/>
    <cellStyle name="Normal 3 15 2 4" xfId="22007" xr:uid="{00000000-0005-0000-0000-0000ED550000}"/>
    <cellStyle name="Normal 3 15 2 5" xfId="22008" xr:uid="{00000000-0005-0000-0000-0000EE550000}"/>
    <cellStyle name="Normal 3 15 2 5 2" xfId="22009" xr:uid="{00000000-0005-0000-0000-0000EF550000}"/>
    <cellStyle name="Normal 3 15 2 5 3" xfId="22010" xr:uid="{00000000-0005-0000-0000-0000F0550000}"/>
    <cellStyle name="Normal 3 15 2 6" xfId="22011" xr:uid="{00000000-0005-0000-0000-0000F1550000}"/>
    <cellStyle name="Normal 3 15 2 6 2" xfId="22012" xr:uid="{00000000-0005-0000-0000-0000F2550000}"/>
    <cellStyle name="Normal 3 15 2 6 3" xfId="22013" xr:uid="{00000000-0005-0000-0000-0000F3550000}"/>
    <cellStyle name="Normal 3 15 2 7" xfId="22014" xr:uid="{00000000-0005-0000-0000-0000F4550000}"/>
    <cellStyle name="Normal 3 15 2 7 2" xfId="22015" xr:uid="{00000000-0005-0000-0000-0000F5550000}"/>
    <cellStyle name="Normal 3 15 2 7 3" xfId="22016" xr:uid="{00000000-0005-0000-0000-0000F6550000}"/>
    <cellStyle name="Normal 3 15 2 8" xfId="22017" xr:uid="{00000000-0005-0000-0000-0000F7550000}"/>
    <cellStyle name="Normal 3 15 2 8 2" xfId="22018" xr:uid="{00000000-0005-0000-0000-0000F8550000}"/>
    <cellStyle name="Normal 3 15 2 8 3" xfId="22019" xr:uid="{00000000-0005-0000-0000-0000F9550000}"/>
    <cellStyle name="Normal 3 15 2 9" xfId="22020" xr:uid="{00000000-0005-0000-0000-0000FA550000}"/>
    <cellStyle name="Normal 3 15 2 9 2" xfId="22021" xr:uid="{00000000-0005-0000-0000-0000FB550000}"/>
    <cellStyle name="Normal 3 15 2 9 3" xfId="22022" xr:uid="{00000000-0005-0000-0000-0000FC550000}"/>
    <cellStyle name="Normal 3 15 3" xfId="22023" xr:uid="{00000000-0005-0000-0000-0000FD550000}"/>
    <cellStyle name="Normal 3 15 4" xfId="22024" xr:uid="{00000000-0005-0000-0000-0000FE550000}"/>
    <cellStyle name="Normal 3 15 5" xfId="22025" xr:uid="{00000000-0005-0000-0000-0000FF550000}"/>
    <cellStyle name="Normal 3 15 6" xfId="22026" xr:uid="{00000000-0005-0000-0000-000000560000}"/>
    <cellStyle name="Normal 3 15 6 10" xfId="22027" xr:uid="{00000000-0005-0000-0000-000001560000}"/>
    <cellStyle name="Normal 3 15 6 10 2" xfId="22028" xr:uid="{00000000-0005-0000-0000-000002560000}"/>
    <cellStyle name="Normal 3 15 6 10 3" xfId="22029" xr:uid="{00000000-0005-0000-0000-000003560000}"/>
    <cellStyle name="Normal 3 15 6 11" xfId="22030" xr:uid="{00000000-0005-0000-0000-000004560000}"/>
    <cellStyle name="Normal 3 15 6 11 2" xfId="22031" xr:uid="{00000000-0005-0000-0000-000005560000}"/>
    <cellStyle name="Normal 3 15 6 11 3" xfId="22032" xr:uid="{00000000-0005-0000-0000-000006560000}"/>
    <cellStyle name="Normal 3 15 6 12" xfId="22033" xr:uid="{00000000-0005-0000-0000-000007560000}"/>
    <cellStyle name="Normal 3 15 6 12 2" xfId="22034" xr:uid="{00000000-0005-0000-0000-000008560000}"/>
    <cellStyle name="Normal 3 15 6 12 3" xfId="22035" xr:uid="{00000000-0005-0000-0000-000009560000}"/>
    <cellStyle name="Normal 3 15 6 13" xfId="22036" xr:uid="{00000000-0005-0000-0000-00000A560000}"/>
    <cellStyle name="Normal 3 15 6 13 2" xfId="22037" xr:uid="{00000000-0005-0000-0000-00000B560000}"/>
    <cellStyle name="Normal 3 15 6 13 3" xfId="22038" xr:uid="{00000000-0005-0000-0000-00000C560000}"/>
    <cellStyle name="Normal 3 15 6 14" xfId="22039" xr:uid="{00000000-0005-0000-0000-00000D560000}"/>
    <cellStyle name="Normal 3 15 6 14 2" xfId="22040" xr:uid="{00000000-0005-0000-0000-00000E560000}"/>
    <cellStyle name="Normal 3 15 6 14 3" xfId="22041" xr:uid="{00000000-0005-0000-0000-00000F560000}"/>
    <cellStyle name="Normal 3 15 6 15" xfId="22042" xr:uid="{00000000-0005-0000-0000-000010560000}"/>
    <cellStyle name="Normal 3 15 6 15 2" xfId="22043" xr:uid="{00000000-0005-0000-0000-000011560000}"/>
    <cellStyle name="Normal 3 15 6 15 3" xfId="22044" xr:uid="{00000000-0005-0000-0000-000012560000}"/>
    <cellStyle name="Normal 3 15 6 16" xfId="22045" xr:uid="{00000000-0005-0000-0000-000013560000}"/>
    <cellStyle name="Normal 3 15 6 17" xfId="22046" xr:uid="{00000000-0005-0000-0000-000014560000}"/>
    <cellStyle name="Normal 3 15 6 2" xfId="22047" xr:uid="{00000000-0005-0000-0000-000015560000}"/>
    <cellStyle name="Normal 3 15 6 2 10" xfId="22048" xr:uid="{00000000-0005-0000-0000-000016560000}"/>
    <cellStyle name="Normal 3 15 6 2 10 2" xfId="22049" xr:uid="{00000000-0005-0000-0000-000017560000}"/>
    <cellStyle name="Normal 3 15 6 2 10 3" xfId="22050" xr:uid="{00000000-0005-0000-0000-000018560000}"/>
    <cellStyle name="Normal 3 15 6 2 11" xfId="22051" xr:uid="{00000000-0005-0000-0000-000019560000}"/>
    <cellStyle name="Normal 3 15 6 2 11 2" xfId="22052" xr:uid="{00000000-0005-0000-0000-00001A560000}"/>
    <cellStyle name="Normal 3 15 6 2 11 3" xfId="22053" xr:uid="{00000000-0005-0000-0000-00001B560000}"/>
    <cellStyle name="Normal 3 15 6 2 12" xfId="22054" xr:uid="{00000000-0005-0000-0000-00001C560000}"/>
    <cellStyle name="Normal 3 15 6 2 12 2" xfId="22055" xr:uid="{00000000-0005-0000-0000-00001D560000}"/>
    <cellStyle name="Normal 3 15 6 2 12 3" xfId="22056" xr:uid="{00000000-0005-0000-0000-00001E560000}"/>
    <cellStyle name="Normal 3 15 6 2 13" xfId="22057" xr:uid="{00000000-0005-0000-0000-00001F560000}"/>
    <cellStyle name="Normal 3 15 6 2 13 2" xfId="22058" xr:uid="{00000000-0005-0000-0000-000020560000}"/>
    <cellStyle name="Normal 3 15 6 2 13 3" xfId="22059" xr:uid="{00000000-0005-0000-0000-000021560000}"/>
    <cellStyle name="Normal 3 15 6 2 14" xfId="22060" xr:uid="{00000000-0005-0000-0000-000022560000}"/>
    <cellStyle name="Normal 3 15 6 2 14 2" xfId="22061" xr:uid="{00000000-0005-0000-0000-000023560000}"/>
    <cellStyle name="Normal 3 15 6 2 14 3" xfId="22062" xr:uid="{00000000-0005-0000-0000-000024560000}"/>
    <cellStyle name="Normal 3 15 6 2 15" xfId="22063" xr:uid="{00000000-0005-0000-0000-000025560000}"/>
    <cellStyle name="Normal 3 15 6 2 16" xfId="22064" xr:uid="{00000000-0005-0000-0000-000026560000}"/>
    <cellStyle name="Normal 3 15 6 2 2" xfId="22065" xr:uid="{00000000-0005-0000-0000-000027560000}"/>
    <cellStyle name="Normal 3 15 6 2 2 2" xfId="22066" xr:uid="{00000000-0005-0000-0000-000028560000}"/>
    <cellStyle name="Normal 3 15 6 2 2 3" xfId="22067" xr:uid="{00000000-0005-0000-0000-000029560000}"/>
    <cellStyle name="Normal 3 15 6 2 3" xfId="22068" xr:uid="{00000000-0005-0000-0000-00002A560000}"/>
    <cellStyle name="Normal 3 15 6 2 3 2" xfId="22069" xr:uid="{00000000-0005-0000-0000-00002B560000}"/>
    <cellStyle name="Normal 3 15 6 2 3 3" xfId="22070" xr:uid="{00000000-0005-0000-0000-00002C560000}"/>
    <cellStyle name="Normal 3 15 6 2 4" xfId="22071" xr:uid="{00000000-0005-0000-0000-00002D560000}"/>
    <cellStyle name="Normal 3 15 6 2 4 2" xfId="22072" xr:uid="{00000000-0005-0000-0000-00002E560000}"/>
    <cellStyle name="Normal 3 15 6 2 4 3" xfId="22073" xr:uid="{00000000-0005-0000-0000-00002F560000}"/>
    <cellStyle name="Normal 3 15 6 2 5" xfId="22074" xr:uid="{00000000-0005-0000-0000-000030560000}"/>
    <cellStyle name="Normal 3 15 6 2 5 2" xfId="22075" xr:uid="{00000000-0005-0000-0000-000031560000}"/>
    <cellStyle name="Normal 3 15 6 2 5 3" xfId="22076" xr:uid="{00000000-0005-0000-0000-000032560000}"/>
    <cellStyle name="Normal 3 15 6 2 6" xfId="22077" xr:uid="{00000000-0005-0000-0000-000033560000}"/>
    <cellStyle name="Normal 3 15 6 2 6 2" xfId="22078" xr:uid="{00000000-0005-0000-0000-000034560000}"/>
    <cellStyle name="Normal 3 15 6 2 6 3" xfId="22079" xr:uid="{00000000-0005-0000-0000-000035560000}"/>
    <cellStyle name="Normal 3 15 6 2 7" xfId="22080" xr:uid="{00000000-0005-0000-0000-000036560000}"/>
    <cellStyle name="Normal 3 15 6 2 7 2" xfId="22081" xr:uid="{00000000-0005-0000-0000-000037560000}"/>
    <cellStyle name="Normal 3 15 6 2 7 3" xfId="22082" xr:uid="{00000000-0005-0000-0000-000038560000}"/>
    <cellStyle name="Normal 3 15 6 2 8" xfId="22083" xr:uid="{00000000-0005-0000-0000-000039560000}"/>
    <cellStyle name="Normal 3 15 6 2 8 2" xfId="22084" xr:uid="{00000000-0005-0000-0000-00003A560000}"/>
    <cellStyle name="Normal 3 15 6 2 8 3" xfId="22085" xr:uid="{00000000-0005-0000-0000-00003B560000}"/>
    <cellStyle name="Normal 3 15 6 2 9" xfId="22086" xr:uid="{00000000-0005-0000-0000-00003C560000}"/>
    <cellStyle name="Normal 3 15 6 2 9 2" xfId="22087" xr:uid="{00000000-0005-0000-0000-00003D560000}"/>
    <cellStyle name="Normal 3 15 6 2 9 3" xfId="22088" xr:uid="{00000000-0005-0000-0000-00003E560000}"/>
    <cellStyle name="Normal 3 15 6 3" xfId="22089" xr:uid="{00000000-0005-0000-0000-00003F560000}"/>
    <cellStyle name="Normal 3 15 6 3 2" xfId="22090" xr:uid="{00000000-0005-0000-0000-000040560000}"/>
    <cellStyle name="Normal 3 15 6 3 3" xfId="22091" xr:uid="{00000000-0005-0000-0000-000041560000}"/>
    <cellStyle name="Normal 3 15 6 4" xfId="22092" xr:uid="{00000000-0005-0000-0000-000042560000}"/>
    <cellStyle name="Normal 3 15 6 4 2" xfId="22093" xr:uid="{00000000-0005-0000-0000-000043560000}"/>
    <cellStyle name="Normal 3 15 6 4 3" xfId="22094" xr:uid="{00000000-0005-0000-0000-000044560000}"/>
    <cellStyle name="Normal 3 15 6 5" xfId="22095" xr:uid="{00000000-0005-0000-0000-000045560000}"/>
    <cellStyle name="Normal 3 15 6 5 2" xfId="22096" xr:uid="{00000000-0005-0000-0000-000046560000}"/>
    <cellStyle name="Normal 3 15 6 5 3" xfId="22097" xr:uid="{00000000-0005-0000-0000-000047560000}"/>
    <cellStyle name="Normal 3 15 6 6" xfId="22098" xr:uid="{00000000-0005-0000-0000-000048560000}"/>
    <cellStyle name="Normal 3 15 6 6 2" xfId="22099" xr:uid="{00000000-0005-0000-0000-000049560000}"/>
    <cellStyle name="Normal 3 15 6 6 3" xfId="22100" xr:uid="{00000000-0005-0000-0000-00004A560000}"/>
    <cellStyle name="Normal 3 15 6 7" xfId="22101" xr:uid="{00000000-0005-0000-0000-00004B560000}"/>
    <cellStyle name="Normal 3 15 6 7 2" xfId="22102" xr:uid="{00000000-0005-0000-0000-00004C560000}"/>
    <cellStyle name="Normal 3 15 6 7 3" xfId="22103" xr:uid="{00000000-0005-0000-0000-00004D560000}"/>
    <cellStyle name="Normal 3 15 6 8" xfId="22104" xr:uid="{00000000-0005-0000-0000-00004E560000}"/>
    <cellStyle name="Normal 3 15 6 8 2" xfId="22105" xr:uid="{00000000-0005-0000-0000-00004F560000}"/>
    <cellStyle name="Normal 3 15 6 8 3" xfId="22106" xr:uid="{00000000-0005-0000-0000-000050560000}"/>
    <cellStyle name="Normal 3 15 6 9" xfId="22107" xr:uid="{00000000-0005-0000-0000-000051560000}"/>
    <cellStyle name="Normal 3 15 6 9 2" xfId="22108" xr:uid="{00000000-0005-0000-0000-000052560000}"/>
    <cellStyle name="Normal 3 15 6 9 3" xfId="22109" xr:uid="{00000000-0005-0000-0000-000053560000}"/>
    <cellStyle name="Normal 3 15 7" xfId="22110" xr:uid="{00000000-0005-0000-0000-000054560000}"/>
    <cellStyle name="Normal 3 15 7 10" xfId="22111" xr:uid="{00000000-0005-0000-0000-000055560000}"/>
    <cellStyle name="Normal 3 15 7 10 2" xfId="22112" xr:uid="{00000000-0005-0000-0000-000056560000}"/>
    <cellStyle name="Normal 3 15 7 10 3" xfId="22113" xr:uid="{00000000-0005-0000-0000-000057560000}"/>
    <cellStyle name="Normal 3 15 7 11" xfId="22114" xr:uid="{00000000-0005-0000-0000-000058560000}"/>
    <cellStyle name="Normal 3 15 7 11 2" xfId="22115" xr:uid="{00000000-0005-0000-0000-000059560000}"/>
    <cellStyle name="Normal 3 15 7 11 3" xfId="22116" xr:uid="{00000000-0005-0000-0000-00005A560000}"/>
    <cellStyle name="Normal 3 15 7 12" xfId="22117" xr:uid="{00000000-0005-0000-0000-00005B560000}"/>
    <cellStyle name="Normal 3 15 7 12 2" xfId="22118" xr:uid="{00000000-0005-0000-0000-00005C560000}"/>
    <cellStyle name="Normal 3 15 7 12 3" xfId="22119" xr:uid="{00000000-0005-0000-0000-00005D560000}"/>
    <cellStyle name="Normal 3 15 7 13" xfId="22120" xr:uid="{00000000-0005-0000-0000-00005E560000}"/>
    <cellStyle name="Normal 3 15 7 13 2" xfId="22121" xr:uid="{00000000-0005-0000-0000-00005F560000}"/>
    <cellStyle name="Normal 3 15 7 13 3" xfId="22122" xr:uid="{00000000-0005-0000-0000-000060560000}"/>
    <cellStyle name="Normal 3 15 7 14" xfId="22123" xr:uid="{00000000-0005-0000-0000-000061560000}"/>
    <cellStyle name="Normal 3 15 7 14 2" xfId="22124" xr:uid="{00000000-0005-0000-0000-000062560000}"/>
    <cellStyle name="Normal 3 15 7 14 3" xfId="22125" xr:uid="{00000000-0005-0000-0000-000063560000}"/>
    <cellStyle name="Normal 3 15 7 15" xfId="22126" xr:uid="{00000000-0005-0000-0000-000064560000}"/>
    <cellStyle name="Normal 3 15 7 15 2" xfId="22127" xr:uid="{00000000-0005-0000-0000-000065560000}"/>
    <cellStyle name="Normal 3 15 7 15 3" xfId="22128" xr:uid="{00000000-0005-0000-0000-000066560000}"/>
    <cellStyle name="Normal 3 15 7 16" xfId="22129" xr:uid="{00000000-0005-0000-0000-000067560000}"/>
    <cellStyle name="Normal 3 15 7 17" xfId="22130" xr:uid="{00000000-0005-0000-0000-000068560000}"/>
    <cellStyle name="Normal 3 15 7 2" xfId="22131" xr:uid="{00000000-0005-0000-0000-000069560000}"/>
    <cellStyle name="Normal 3 15 7 2 10" xfId="22132" xr:uid="{00000000-0005-0000-0000-00006A560000}"/>
    <cellStyle name="Normal 3 15 7 2 10 2" xfId="22133" xr:uid="{00000000-0005-0000-0000-00006B560000}"/>
    <cellStyle name="Normal 3 15 7 2 10 3" xfId="22134" xr:uid="{00000000-0005-0000-0000-00006C560000}"/>
    <cellStyle name="Normal 3 15 7 2 11" xfId="22135" xr:uid="{00000000-0005-0000-0000-00006D560000}"/>
    <cellStyle name="Normal 3 15 7 2 11 2" xfId="22136" xr:uid="{00000000-0005-0000-0000-00006E560000}"/>
    <cellStyle name="Normal 3 15 7 2 11 3" xfId="22137" xr:uid="{00000000-0005-0000-0000-00006F560000}"/>
    <cellStyle name="Normal 3 15 7 2 12" xfId="22138" xr:uid="{00000000-0005-0000-0000-000070560000}"/>
    <cellStyle name="Normal 3 15 7 2 12 2" xfId="22139" xr:uid="{00000000-0005-0000-0000-000071560000}"/>
    <cellStyle name="Normal 3 15 7 2 12 3" xfId="22140" xr:uid="{00000000-0005-0000-0000-000072560000}"/>
    <cellStyle name="Normal 3 15 7 2 13" xfId="22141" xr:uid="{00000000-0005-0000-0000-000073560000}"/>
    <cellStyle name="Normal 3 15 7 2 13 2" xfId="22142" xr:uid="{00000000-0005-0000-0000-000074560000}"/>
    <cellStyle name="Normal 3 15 7 2 13 3" xfId="22143" xr:uid="{00000000-0005-0000-0000-000075560000}"/>
    <cellStyle name="Normal 3 15 7 2 14" xfId="22144" xr:uid="{00000000-0005-0000-0000-000076560000}"/>
    <cellStyle name="Normal 3 15 7 2 14 2" xfId="22145" xr:uid="{00000000-0005-0000-0000-000077560000}"/>
    <cellStyle name="Normal 3 15 7 2 14 3" xfId="22146" xr:uid="{00000000-0005-0000-0000-000078560000}"/>
    <cellStyle name="Normal 3 15 7 2 15" xfId="22147" xr:uid="{00000000-0005-0000-0000-000079560000}"/>
    <cellStyle name="Normal 3 15 7 2 16" xfId="22148" xr:uid="{00000000-0005-0000-0000-00007A560000}"/>
    <cellStyle name="Normal 3 15 7 2 2" xfId="22149" xr:uid="{00000000-0005-0000-0000-00007B560000}"/>
    <cellStyle name="Normal 3 15 7 2 2 2" xfId="22150" xr:uid="{00000000-0005-0000-0000-00007C560000}"/>
    <cellStyle name="Normal 3 15 7 2 2 3" xfId="22151" xr:uid="{00000000-0005-0000-0000-00007D560000}"/>
    <cellStyle name="Normal 3 15 7 2 3" xfId="22152" xr:uid="{00000000-0005-0000-0000-00007E560000}"/>
    <cellStyle name="Normal 3 15 7 2 3 2" xfId="22153" xr:uid="{00000000-0005-0000-0000-00007F560000}"/>
    <cellStyle name="Normal 3 15 7 2 3 3" xfId="22154" xr:uid="{00000000-0005-0000-0000-000080560000}"/>
    <cellStyle name="Normal 3 15 7 2 4" xfId="22155" xr:uid="{00000000-0005-0000-0000-000081560000}"/>
    <cellStyle name="Normal 3 15 7 2 4 2" xfId="22156" xr:uid="{00000000-0005-0000-0000-000082560000}"/>
    <cellStyle name="Normal 3 15 7 2 4 3" xfId="22157" xr:uid="{00000000-0005-0000-0000-000083560000}"/>
    <cellStyle name="Normal 3 15 7 2 5" xfId="22158" xr:uid="{00000000-0005-0000-0000-000084560000}"/>
    <cellStyle name="Normal 3 15 7 2 5 2" xfId="22159" xr:uid="{00000000-0005-0000-0000-000085560000}"/>
    <cellStyle name="Normal 3 15 7 2 5 3" xfId="22160" xr:uid="{00000000-0005-0000-0000-000086560000}"/>
    <cellStyle name="Normal 3 15 7 2 6" xfId="22161" xr:uid="{00000000-0005-0000-0000-000087560000}"/>
    <cellStyle name="Normal 3 15 7 2 6 2" xfId="22162" xr:uid="{00000000-0005-0000-0000-000088560000}"/>
    <cellStyle name="Normal 3 15 7 2 6 3" xfId="22163" xr:uid="{00000000-0005-0000-0000-000089560000}"/>
    <cellStyle name="Normal 3 15 7 2 7" xfId="22164" xr:uid="{00000000-0005-0000-0000-00008A560000}"/>
    <cellStyle name="Normal 3 15 7 2 7 2" xfId="22165" xr:uid="{00000000-0005-0000-0000-00008B560000}"/>
    <cellStyle name="Normal 3 15 7 2 7 3" xfId="22166" xr:uid="{00000000-0005-0000-0000-00008C560000}"/>
    <cellStyle name="Normal 3 15 7 2 8" xfId="22167" xr:uid="{00000000-0005-0000-0000-00008D560000}"/>
    <cellStyle name="Normal 3 15 7 2 8 2" xfId="22168" xr:uid="{00000000-0005-0000-0000-00008E560000}"/>
    <cellStyle name="Normal 3 15 7 2 8 3" xfId="22169" xr:uid="{00000000-0005-0000-0000-00008F560000}"/>
    <cellStyle name="Normal 3 15 7 2 9" xfId="22170" xr:uid="{00000000-0005-0000-0000-000090560000}"/>
    <cellStyle name="Normal 3 15 7 2 9 2" xfId="22171" xr:uid="{00000000-0005-0000-0000-000091560000}"/>
    <cellStyle name="Normal 3 15 7 2 9 3" xfId="22172" xr:uid="{00000000-0005-0000-0000-000092560000}"/>
    <cellStyle name="Normal 3 15 7 3" xfId="22173" xr:uid="{00000000-0005-0000-0000-000093560000}"/>
    <cellStyle name="Normal 3 15 7 3 2" xfId="22174" xr:uid="{00000000-0005-0000-0000-000094560000}"/>
    <cellStyle name="Normal 3 15 7 3 3" xfId="22175" xr:uid="{00000000-0005-0000-0000-000095560000}"/>
    <cellStyle name="Normal 3 15 7 4" xfId="22176" xr:uid="{00000000-0005-0000-0000-000096560000}"/>
    <cellStyle name="Normal 3 15 7 4 2" xfId="22177" xr:uid="{00000000-0005-0000-0000-000097560000}"/>
    <cellStyle name="Normal 3 15 7 4 3" xfId="22178" xr:uid="{00000000-0005-0000-0000-000098560000}"/>
    <cellStyle name="Normal 3 15 7 5" xfId="22179" xr:uid="{00000000-0005-0000-0000-000099560000}"/>
    <cellStyle name="Normal 3 15 7 5 2" xfId="22180" xr:uid="{00000000-0005-0000-0000-00009A560000}"/>
    <cellStyle name="Normal 3 15 7 5 3" xfId="22181" xr:uid="{00000000-0005-0000-0000-00009B560000}"/>
    <cellStyle name="Normal 3 15 7 6" xfId="22182" xr:uid="{00000000-0005-0000-0000-00009C560000}"/>
    <cellStyle name="Normal 3 15 7 6 2" xfId="22183" xr:uid="{00000000-0005-0000-0000-00009D560000}"/>
    <cellStyle name="Normal 3 15 7 6 3" xfId="22184" xr:uid="{00000000-0005-0000-0000-00009E560000}"/>
    <cellStyle name="Normal 3 15 7 7" xfId="22185" xr:uid="{00000000-0005-0000-0000-00009F560000}"/>
    <cellStyle name="Normal 3 15 7 7 2" xfId="22186" xr:uid="{00000000-0005-0000-0000-0000A0560000}"/>
    <cellStyle name="Normal 3 15 7 7 3" xfId="22187" xr:uid="{00000000-0005-0000-0000-0000A1560000}"/>
    <cellStyle name="Normal 3 15 7 8" xfId="22188" xr:uid="{00000000-0005-0000-0000-0000A2560000}"/>
    <cellStyle name="Normal 3 15 7 8 2" xfId="22189" xr:uid="{00000000-0005-0000-0000-0000A3560000}"/>
    <cellStyle name="Normal 3 15 7 8 3" xfId="22190" xr:uid="{00000000-0005-0000-0000-0000A4560000}"/>
    <cellStyle name="Normal 3 15 7 9" xfId="22191" xr:uid="{00000000-0005-0000-0000-0000A5560000}"/>
    <cellStyle name="Normal 3 15 7 9 2" xfId="22192" xr:uid="{00000000-0005-0000-0000-0000A6560000}"/>
    <cellStyle name="Normal 3 15 7 9 3" xfId="22193" xr:uid="{00000000-0005-0000-0000-0000A7560000}"/>
    <cellStyle name="Normal 3 15 8" xfId="22194" xr:uid="{00000000-0005-0000-0000-0000A8560000}"/>
    <cellStyle name="Normal 3 15 8 10" xfId="22195" xr:uid="{00000000-0005-0000-0000-0000A9560000}"/>
    <cellStyle name="Normal 3 15 8 10 2" xfId="22196" xr:uid="{00000000-0005-0000-0000-0000AA560000}"/>
    <cellStyle name="Normal 3 15 8 10 3" xfId="22197" xr:uid="{00000000-0005-0000-0000-0000AB560000}"/>
    <cellStyle name="Normal 3 15 8 11" xfId="22198" xr:uid="{00000000-0005-0000-0000-0000AC560000}"/>
    <cellStyle name="Normal 3 15 8 11 2" xfId="22199" xr:uid="{00000000-0005-0000-0000-0000AD560000}"/>
    <cellStyle name="Normal 3 15 8 11 3" xfId="22200" xr:uid="{00000000-0005-0000-0000-0000AE560000}"/>
    <cellStyle name="Normal 3 15 8 12" xfId="22201" xr:uid="{00000000-0005-0000-0000-0000AF560000}"/>
    <cellStyle name="Normal 3 15 8 12 2" xfId="22202" xr:uid="{00000000-0005-0000-0000-0000B0560000}"/>
    <cellStyle name="Normal 3 15 8 12 3" xfId="22203" xr:uid="{00000000-0005-0000-0000-0000B1560000}"/>
    <cellStyle name="Normal 3 15 8 13" xfId="22204" xr:uid="{00000000-0005-0000-0000-0000B2560000}"/>
    <cellStyle name="Normal 3 15 8 13 2" xfId="22205" xr:uid="{00000000-0005-0000-0000-0000B3560000}"/>
    <cellStyle name="Normal 3 15 8 13 3" xfId="22206" xr:uid="{00000000-0005-0000-0000-0000B4560000}"/>
    <cellStyle name="Normal 3 15 8 14" xfId="22207" xr:uid="{00000000-0005-0000-0000-0000B5560000}"/>
    <cellStyle name="Normal 3 15 8 14 2" xfId="22208" xr:uid="{00000000-0005-0000-0000-0000B6560000}"/>
    <cellStyle name="Normal 3 15 8 14 3" xfId="22209" xr:uid="{00000000-0005-0000-0000-0000B7560000}"/>
    <cellStyle name="Normal 3 15 8 15" xfId="22210" xr:uid="{00000000-0005-0000-0000-0000B8560000}"/>
    <cellStyle name="Normal 3 15 8 15 2" xfId="22211" xr:uid="{00000000-0005-0000-0000-0000B9560000}"/>
    <cellStyle name="Normal 3 15 8 15 3" xfId="22212" xr:uid="{00000000-0005-0000-0000-0000BA560000}"/>
    <cellStyle name="Normal 3 15 8 16" xfId="22213" xr:uid="{00000000-0005-0000-0000-0000BB560000}"/>
    <cellStyle name="Normal 3 15 8 17" xfId="22214" xr:uid="{00000000-0005-0000-0000-0000BC560000}"/>
    <cellStyle name="Normal 3 15 8 2" xfId="22215" xr:uid="{00000000-0005-0000-0000-0000BD560000}"/>
    <cellStyle name="Normal 3 15 8 2 10" xfId="22216" xr:uid="{00000000-0005-0000-0000-0000BE560000}"/>
    <cellStyle name="Normal 3 15 8 2 10 2" xfId="22217" xr:uid="{00000000-0005-0000-0000-0000BF560000}"/>
    <cellStyle name="Normal 3 15 8 2 10 3" xfId="22218" xr:uid="{00000000-0005-0000-0000-0000C0560000}"/>
    <cellStyle name="Normal 3 15 8 2 11" xfId="22219" xr:uid="{00000000-0005-0000-0000-0000C1560000}"/>
    <cellStyle name="Normal 3 15 8 2 11 2" xfId="22220" xr:uid="{00000000-0005-0000-0000-0000C2560000}"/>
    <cellStyle name="Normal 3 15 8 2 11 3" xfId="22221" xr:uid="{00000000-0005-0000-0000-0000C3560000}"/>
    <cellStyle name="Normal 3 15 8 2 12" xfId="22222" xr:uid="{00000000-0005-0000-0000-0000C4560000}"/>
    <cellStyle name="Normal 3 15 8 2 12 2" xfId="22223" xr:uid="{00000000-0005-0000-0000-0000C5560000}"/>
    <cellStyle name="Normal 3 15 8 2 12 3" xfId="22224" xr:uid="{00000000-0005-0000-0000-0000C6560000}"/>
    <cellStyle name="Normal 3 15 8 2 13" xfId="22225" xr:uid="{00000000-0005-0000-0000-0000C7560000}"/>
    <cellStyle name="Normal 3 15 8 2 13 2" xfId="22226" xr:uid="{00000000-0005-0000-0000-0000C8560000}"/>
    <cellStyle name="Normal 3 15 8 2 13 3" xfId="22227" xr:uid="{00000000-0005-0000-0000-0000C9560000}"/>
    <cellStyle name="Normal 3 15 8 2 14" xfId="22228" xr:uid="{00000000-0005-0000-0000-0000CA560000}"/>
    <cellStyle name="Normal 3 15 8 2 14 2" xfId="22229" xr:uid="{00000000-0005-0000-0000-0000CB560000}"/>
    <cellStyle name="Normal 3 15 8 2 14 3" xfId="22230" xr:uid="{00000000-0005-0000-0000-0000CC560000}"/>
    <cellStyle name="Normal 3 15 8 2 15" xfId="22231" xr:uid="{00000000-0005-0000-0000-0000CD560000}"/>
    <cellStyle name="Normal 3 15 8 2 16" xfId="22232" xr:uid="{00000000-0005-0000-0000-0000CE560000}"/>
    <cellStyle name="Normal 3 15 8 2 2" xfId="22233" xr:uid="{00000000-0005-0000-0000-0000CF560000}"/>
    <cellStyle name="Normal 3 15 8 2 2 2" xfId="22234" xr:uid="{00000000-0005-0000-0000-0000D0560000}"/>
    <cellStyle name="Normal 3 15 8 2 2 3" xfId="22235" xr:uid="{00000000-0005-0000-0000-0000D1560000}"/>
    <cellStyle name="Normal 3 15 8 2 3" xfId="22236" xr:uid="{00000000-0005-0000-0000-0000D2560000}"/>
    <cellStyle name="Normal 3 15 8 2 3 2" xfId="22237" xr:uid="{00000000-0005-0000-0000-0000D3560000}"/>
    <cellStyle name="Normal 3 15 8 2 3 3" xfId="22238" xr:uid="{00000000-0005-0000-0000-0000D4560000}"/>
    <cellStyle name="Normal 3 15 8 2 4" xfId="22239" xr:uid="{00000000-0005-0000-0000-0000D5560000}"/>
    <cellStyle name="Normal 3 15 8 2 4 2" xfId="22240" xr:uid="{00000000-0005-0000-0000-0000D6560000}"/>
    <cellStyle name="Normal 3 15 8 2 4 3" xfId="22241" xr:uid="{00000000-0005-0000-0000-0000D7560000}"/>
    <cellStyle name="Normal 3 15 8 2 5" xfId="22242" xr:uid="{00000000-0005-0000-0000-0000D8560000}"/>
    <cellStyle name="Normal 3 15 8 2 5 2" xfId="22243" xr:uid="{00000000-0005-0000-0000-0000D9560000}"/>
    <cellStyle name="Normal 3 15 8 2 5 3" xfId="22244" xr:uid="{00000000-0005-0000-0000-0000DA560000}"/>
    <cellStyle name="Normal 3 15 8 2 6" xfId="22245" xr:uid="{00000000-0005-0000-0000-0000DB560000}"/>
    <cellStyle name="Normal 3 15 8 2 6 2" xfId="22246" xr:uid="{00000000-0005-0000-0000-0000DC560000}"/>
    <cellStyle name="Normal 3 15 8 2 6 3" xfId="22247" xr:uid="{00000000-0005-0000-0000-0000DD560000}"/>
    <cellStyle name="Normal 3 15 8 2 7" xfId="22248" xr:uid="{00000000-0005-0000-0000-0000DE560000}"/>
    <cellStyle name="Normal 3 15 8 2 7 2" xfId="22249" xr:uid="{00000000-0005-0000-0000-0000DF560000}"/>
    <cellStyle name="Normal 3 15 8 2 7 3" xfId="22250" xr:uid="{00000000-0005-0000-0000-0000E0560000}"/>
    <cellStyle name="Normal 3 15 8 2 8" xfId="22251" xr:uid="{00000000-0005-0000-0000-0000E1560000}"/>
    <cellStyle name="Normal 3 15 8 2 8 2" xfId="22252" xr:uid="{00000000-0005-0000-0000-0000E2560000}"/>
    <cellStyle name="Normal 3 15 8 2 8 3" xfId="22253" xr:uid="{00000000-0005-0000-0000-0000E3560000}"/>
    <cellStyle name="Normal 3 15 8 2 9" xfId="22254" xr:uid="{00000000-0005-0000-0000-0000E4560000}"/>
    <cellStyle name="Normal 3 15 8 2 9 2" xfId="22255" xr:uid="{00000000-0005-0000-0000-0000E5560000}"/>
    <cellStyle name="Normal 3 15 8 2 9 3" xfId="22256" xr:uid="{00000000-0005-0000-0000-0000E6560000}"/>
    <cellStyle name="Normal 3 15 8 3" xfId="22257" xr:uid="{00000000-0005-0000-0000-0000E7560000}"/>
    <cellStyle name="Normal 3 15 8 3 2" xfId="22258" xr:uid="{00000000-0005-0000-0000-0000E8560000}"/>
    <cellStyle name="Normal 3 15 8 3 3" xfId="22259" xr:uid="{00000000-0005-0000-0000-0000E9560000}"/>
    <cellStyle name="Normal 3 15 8 4" xfId="22260" xr:uid="{00000000-0005-0000-0000-0000EA560000}"/>
    <cellStyle name="Normal 3 15 8 4 2" xfId="22261" xr:uid="{00000000-0005-0000-0000-0000EB560000}"/>
    <cellStyle name="Normal 3 15 8 4 3" xfId="22262" xr:uid="{00000000-0005-0000-0000-0000EC560000}"/>
    <cellStyle name="Normal 3 15 8 5" xfId="22263" xr:uid="{00000000-0005-0000-0000-0000ED560000}"/>
    <cellStyle name="Normal 3 15 8 5 2" xfId="22264" xr:uid="{00000000-0005-0000-0000-0000EE560000}"/>
    <cellStyle name="Normal 3 15 8 5 3" xfId="22265" xr:uid="{00000000-0005-0000-0000-0000EF560000}"/>
    <cellStyle name="Normal 3 15 8 6" xfId="22266" xr:uid="{00000000-0005-0000-0000-0000F0560000}"/>
    <cellStyle name="Normal 3 15 8 6 2" xfId="22267" xr:uid="{00000000-0005-0000-0000-0000F1560000}"/>
    <cellStyle name="Normal 3 15 8 6 3" xfId="22268" xr:uid="{00000000-0005-0000-0000-0000F2560000}"/>
    <cellStyle name="Normal 3 15 8 7" xfId="22269" xr:uid="{00000000-0005-0000-0000-0000F3560000}"/>
    <cellStyle name="Normal 3 15 8 7 2" xfId="22270" xr:uid="{00000000-0005-0000-0000-0000F4560000}"/>
    <cellStyle name="Normal 3 15 8 7 3" xfId="22271" xr:uid="{00000000-0005-0000-0000-0000F5560000}"/>
    <cellStyle name="Normal 3 15 8 8" xfId="22272" xr:uid="{00000000-0005-0000-0000-0000F6560000}"/>
    <cellStyle name="Normal 3 15 8 8 2" xfId="22273" xr:uid="{00000000-0005-0000-0000-0000F7560000}"/>
    <cellStyle name="Normal 3 15 8 8 3" xfId="22274" xr:uid="{00000000-0005-0000-0000-0000F8560000}"/>
    <cellStyle name="Normal 3 15 8 9" xfId="22275" xr:uid="{00000000-0005-0000-0000-0000F9560000}"/>
    <cellStyle name="Normal 3 15 8 9 2" xfId="22276" xr:uid="{00000000-0005-0000-0000-0000FA560000}"/>
    <cellStyle name="Normal 3 15 8 9 3" xfId="22277" xr:uid="{00000000-0005-0000-0000-0000FB560000}"/>
    <cellStyle name="Normal 3 15 9" xfId="22278" xr:uid="{00000000-0005-0000-0000-0000FC560000}"/>
    <cellStyle name="Normal 3 15 9 10" xfId="22279" xr:uid="{00000000-0005-0000-0000-0000FD560000}"/>
    <cellStyle name="Normal 3 15 9 10 2" xfId="22280" xr:uid="{00000000-0005-0000-0000-0000FE560000}"/>
    <cellStyle name="Normal 3 15 9 10 3" xfId="22281" xr:uid="{00000000-0005-0000-0000-0000FF560000}"/>
    <cellStyle name="Normal 3 15 9 11" xfId="22282" xr:uid="{00000000-0005-0000-0000-000000570000}"/>
    <cellStyle name="Normal 3 15 9 11 2" xfId="22283" xr:uid="{00000000-0005-0000-0000-000001570000}"/>
    <cellStyle name="Normal 3 15 9 11 3" xfId="22284" xr:uid="{00000000-0005-0000-0000-000002570000}"/>
    <cellStyle name="Normal 3 15 9 12" xfId="22285" xr:uid="{00000000-0005-0000-0000-000003570000}"/>
    <cellStyle name="Normal 3 15 9 12 2" xfId="22286" xr:uid="{00000000-0005-0000-0000-000004570000}"/>
    <cellStyle name="Normal 3 15 9 12 3" xfId="22287" xr:uid="{00000000-0005-0000-0000-000005570000}"/>
    <cellStyle name="Normal 3 15 9 13" xfId="22288" xr:uid="{00000000-0005-0000-0000-000006570000}"/>
    <cellStyle name="Normal 3 15 9 13 2" xfId="22289" xr:uid="{00000000-0005-0000-0000-000007570000}"/>
    <cellStyle name="Normal 3 15 9 13 3" xfId="22290" xr:uid="{00000000-0005-0000-0000-000008570000}"/>
    <cellStyle name="Normal 3 15 9 14" xfId="22291" xr:uid="{00000000-0005-0000-0000-000009570000}"/>
    <cellStyle name="Normal 3 15 9 14 2" xfId="22292" xr:uid="{00000000-0005-0000-0000-00000A570000}"/>
    <cellStyle name="Normal 3 15 9 14 3" xfId="22293" xr:uid="{00000000-0005-0000-0000-00000B570000}"/>
    <cellStyle name="Normal 3 15 9 15" xfId="22294" xr:uid="{00000000-0005-0000-0000-00000C570000}"/>
    <cellStyle name="Normal 3 15 9 16" xfId="22295" xr:uid="{00000000-0005-0000-0000-00000D570000}"/>
    <cellStyle name="Normal 3 15 9 2" xfId="22296" xr:uid="{00000000-0005-0000-0000-00000E570000}"/>
    <cellStyle name="Normal 3 15 9 2 2" xfId="22297" xr:uid="{00000000-0005-0000-0000-00000F570000}"/>
    <cellStyle name="Normal 3 15 9 2 3" xfId="22298" xr:uid="{00000000-0005-0000-0000-000010570000}"/>
    <cellStyle name="Normal 3 15 9 3" xfId="22299" xr:uid="{00000000-0005-0000-0000-000011570000}"/>
    <cellStyle name="Normal 3 15 9 3 2" xfId="22300" xr:uid="{00000000-0005-0000-0000-000012570000}"/>
    <cellStyle name="Normal 3 15 9 3 3" xfId="22301" xr:uid="{00000000-0005-0000-0000-000013570000}"/>
    <cellStyle name="Normal 3 15 9 4" xfId="22302" xr:uid="{00000000-0005-0000-0000-000014570000}"/>
    <cellStyle name="Normal 3 15 9 4 2" xfId="22303" xr:uid="{00000000-0005-0000-0000-000015570000}"/>
    <cellStyle name="Normal 3 15 9 4 3" xfId="22304" xr:uid="{00000000-0005-0000-0000-000016570000}"/>
    <cellStyle name="Normal 3 15 9 5" xfId="22305" xr:uid="{00000000-0005-0000-0000-000017570000}"/>
    <cellStyle name="Normal 3 15 9 5 2" xfId="22306" xr:uid="{00000000-0005-0000-0000-000018570000}"/>
    <cellStyle name="Normal 3 15 9 5 3" xfId="22307" xr:uid="{00000000-0005-0000-0000-000019570000}"/>
    <cellStyle name="Normal 3 15 9 6" xfId="22308" xr:uid="{00000000-0005-0000-0000-00001A570000}"/>
    <cellStyle name="Normal 3 15 9 6 2" xfId="22309" xr:uid="{00000000-0005-0000-0000-00001B570000}"/>
    <cellStyle name="Normal 3 15 9 6 3" xfId="22310" xr:uid="{00000000-0005-0000-0000-00001C570000}"/>
    <cellStyle name="Normal 3 15 9 7" xfId="22311" xr:uid="{00000000-0005-0000-0000-00001D570000}"/>
    <cellStyle name="Normal 3 15 9 7 2" xfId="22312" xr:uid="{00000000-0005-0000-0000-00001E570000}"/>
    <cellStyle name="Normal 3 15 9 7 3" xfId="22313" xr:uid="{00000000-0005-0000-0000-00001F570000}"/>
    <cellStyle name="Normal 3 15 9 8" xfId="22314" xr:uid="{00000000-0005-0000-0000-000020570000}"/>
    <cellStyle name="Normal 3 15 9 8 2" xfId="22315" xr:uid="{00000000-0005-0000-0000-000021570000}"/>
    <cellStyle name="Normal 3 15 9 8 3" xfId="22316" xr:uid="{00000000-0005-0000-0000-000022570000}"/>
    <cellStyle name="Normal 3 15 9 9" xfId="22317" xr:uid="{00000000-0005-0000-0000-000023570000}"/>
    <cellStyle name="Normal 3 15 9 9 2" xfId="22318" xr:uid="{00000000-0005-0000-0000-000024570000}"/>
    <cellStyle name="Normal 3 15 9 9 3" xfId="22319" xr:uid="{00000000-0005-0000-0000-000025570000}"/>
    <cellStyle name="Normal 3 16" xfId="22320" xr:uid="{00000000-0005-0000-0000-000026570000}"/>
    <cellStyle name="Normal 3 16 10" xfId="22321" xr:uid="{00000000-0005-0000-0000-000027570000}"/>
    <cellStyle name="Normal 3 16 10 10" xfId="22322" xr:uid="{00000000-0005-0000-0000-000028570000}"/>
    <cellStyle name="Normal 3 16 10 10 2" xfId="22323" xr:uid="{00000000-0005-0000-0000-000029570000}"/>
    <cellStyle name="Normal 3 16 10 10 3" xfId="22324" xr:uid="{00000000-0005-0000-0000-00002A570000}"/>
    <cellStyle name="Normal 3 16 10 11" xfId="22325" xr:uid="{00000000-0005-0000-0000-00002B570000}"/>
    <cellStyle name="Normal 3 16 10 11 2" xfId="22326" xr:uid="{00000000-0005-0000-0000-00002C570000}"/>
    <cellStyle name="Normal 3 16 10 11 3" xfId="22327" xr:uid="{00000000-0005-0000-0000-00002D570000}"/>
    <cellStyle name="Normal 3 16 10 12" xfId="22328" xr:uid="{00000000-0005-0000-0000-00002E570000}"/>
    <cellStyle name="Normal 3 16 10 12 2" xfId="22329" xr:uid="{00000000-0005-0000-0000-00002F570000}"/>
    <cellStyle name="Normal 3 16 10 12 3" xfId="22330" xr:uid="{00000000-0005-0000-0000-000030570000}"/>
    <cellStyle name="Normal 3 16 10 13" xfId="22331" xr:uid="{00000000-0005-0000-0000-000031570000}"/>
    <cellStyle name="Normal 3 16 10 13 2" xfId="22332" xr:uid="{00000000-0005-0000-0000-000032570000}"/>
    <cellStyle name="Normal 3 16 10 13 3" xfId="22333" xr:uid="{00000000-0005-0000-0000-000033570000}"/>
    <cellStyle name="Normal 3 16 10 14" xfId="22334" xr:uid="{00000000-0005-0000-0000-000034570000}"/>
    <cellStyle name="Normal 3 16 10 14 2" xfId="22335" xr:uid="{00000000-0005-0000-0000-000035570000}"/>
    <cellStyle name="Normal 3 16 10 14 3" xfId="22336" xr:uid="{00000000-0005-0000-0000-000036570000}"/>
    <cellStyle name="Normal 3 16 10 15" xfId="22337" xr:uid="{00000000-0005-0000-0000-000037570000}"/>
    <cellStyle name="Normal 3 16 10 16" xfId="22338" xr:uid="{00000000-0005-0000-0000-000038570000}"/>
    <cellStyle name="Normal 3 16 10 2" xfId="22339" xr:uid="{00000000-0005-0000-0000-000039570000}"/>
    <cellStyle name="Normal 3 16 10 2 2" xfId="22340" xr:uid="{00000000-0005-0000-0000-00003A570000}"/>
    <cellStyle name="Normal 3 16 10 2 3" xfId="22341" xr:uid="{00000000-0005-0000-0000-00003B570000}"/>
    <cellStyle name="Normal 3 16 10 3" xfId="22342" xr:uid="{00000000-0005-0000-0000-00003C570000}"/>
    <cellStyle name="Normal 3 16 10 3 2" xfId="22343" xr:uid="{00000000-0005-0000-0000-00003D570000}"/>
    <cellStyle name="Normal 3 16 10 3 3" xfId="22344" xr:uid="{00000000-0005-0000-0000-00003E570000}"/>
    <cellStyle name="Normal 3 16 10 4" xfId="22345" xr:uid="{00000000-0005-0000-0000-00003F570000}"/>
    <cellStyle name="Normal 3 16 10 4 2" xfId="22346" xr:uid="{00000000-0005-0000-0000-000040570000}"/>
    <cellStyle name="Normal 3 16 10 4 3" xfId="22347" xr:uid="{00000000-0005-0000-0000-000041570000}"/>
    <cellStyle name="Normal 3 16 10 5" xfId="22348" xr:uid="{00000000-0005-0000-0000-000042570000}"/>
    <cellStyle name="Normal 3 16 10 5 2" xfId="22349" xr:uid="{00000000-0005-0000-0000-000043570000}"/>
    <cellStyle name="Normal 3 16 10 5 3" xfId="22350" xr:uid="{00000000-0005-0000-0000-000044570000}"/>
    <cellStyle name="Normal 3 16 10 6" xfId="22351" xr:uid="{00000000-0005-0000-0000-000045570000}"/>
    <cellStyle name="Normal 3 16 10 6 2" xfId="22352" xr:uid="{00000000-0005-0000-0000-000046570000}"/>
    <cellStyle name="Normal 3 16 10 6 3" xfId="22353" xr:uid="{00000000-0005-0000-0000-000047570000}"/>
    <cellStyle name="Normal 3 16 10 7" xfId="22354" xr:uid="{00000000-0005-0000-0000-000048570000}"/>
    <cellStyle name="Normal 3 16 10 7 2" xfId="22355" xr:uid="{00000000-0005-0000-0000-000049570000}"/>
    <cellStyle name="Normal 3 16 10 7 3" xfId="22356" xr:uid="{00000000-0005-0000-0000-00004A570000}"/>
    <cellStyle name="Normal 3 16 10 8" xfId="22357" xr:uid="{00000000-0005-0000-0000-00004B570000}"/>
    <cellStyle name="Normal 3 16 10 8 2" xfId="22358" xr:uid="{00000000-0005-0000-0000-00004C570000}"/>
    <cellStyle name="Normal 3 16 10 8 3" xfId="22359" xr:uid="{00000000-0005-0000-0000-00004D570000}"/>
    <cellStyle name="Normal 3 16 10 9" xfId="22360" xr:uid="{00000000-0005-0000-0000-00004E570000}"/>
    <cellStyle name="Normal 3 16 10 9 2" xfId="22361" xr:uid="{00000000-0005-0000-0000-00004F570000}"/>
    <cellStyle name="Normal 3 16 10 9 3" xfId="22362" xr:uid="{00000000-0005-0000-0000-000050570000}"/>
    <cellStyle name="Normal 3 16 11" xfId="22363" xr:uid="{00000000-0005-0000-0000-000051570000}"/>
    <cellStyle name="Normal 3 16 11 10" xfId="22364" xr:uid="{00000000-0005-0000-0000-000052570000}"/>
    <cellStyle name="Normal 3 16 11 10 2" xfId="22365" xr:uid="{00000000-0005-0000-0000-000053570000}"/>
    <cellStyle name="Normal 3 16 11 10 3" xfId="22366" xr:uid="{00000000-0005-0000-0000-000054570000}"/>
    <cellStyle name="Normal 3 16 11 11" xfId="22367" xr:uid="{00000000-0005-0000-0000-000055570000}"/>
    <cellStyle name="Normal 3 16 11 11 2" xfId="22368" xr:uid="{00000000-0005-0000-0000-000056570000}"/>
    <cellStyle name="Normal 3 16 11 11 3" xfId="22369" xr:uid="{00000000-0005-0000-0000-000057570000}"/>
    <cellStyle name="Normal 3 16 11 12" xfId="22370" xr:uid="{00000000-0005-0000-0000-000058570000}"/>
    <cellStyle name="Normal 3 16 11 12 2" xfId="22371" xr:uid="{00000000-0005-0000-0000-000059570000}"/>
    <cellStyle name="Normal 3 16 11 12 3" xfId="22372" xr:uid="{00000000-0005-0000-0000-00005A570000}"/>
    <cellStyle name="Normal 3 16 11 13" xfId="22373" xr:uid="{00000000-0005-0000-0000-00005B570000}"/>
    <cellStyle name="Normal 3 16 11 13 2" xfId="22374" xr:uid="{00000000-0005-0000-0000-00005C570000}"/>
    <cellStyle name="Normal 3 16 11 13 3" xfId="22375" xr:uid="{00000000-0005-0000-0000-00005D570000}"/>
    <cellStyle name="Normal 3 16 11 14" xfId="22376" xr:uid="{00000000-0005-0000-0000-00005E570000}"/>
    <cellStyle name="Normal 3 16 11 14 2" xfId="22377" xr:uid="{00000000-0005-0000-0000-00005F570000}"/>
    <cellStyle name="Normal 3 16 11 14 3" xfId="22378" xr:uid="{00000000-0005-0000-0000-000060570000}"/>
    <cellStyle name="Normal 3 16 11 15" xfId="22379" xr:uid="{00000000-0005-0000-0000-000061570000}"/>
    <cellStyle name="Normal 3 16 11 16" xfId="22380" xr:uid="{00000000-0005-0000-0000-000062570000}"/>
    <cellStyle name="Normal 3 16 11 2" xfId="22381" xr:uid="{00000000-0005-0000-0000-000063570000}"/>
    <cellStyle name="Normal 3 16 11 2 2" xfId="22382" xr:uid="{00000000-0005-0000-0000-000064570000}"/>
    <cellStyle name="Normal 3 16 11 2 3" xfId="22383" xr:uid="{00000000-0005-0000-0000-000065570000}"/>
    <cellStyle name="Normal 3 16 11 3" xfId="22384" xr:uid="{00000000-0005-0000-0000-000066570000}"/>
    <cellStyle name="Normal 3 16 11 3 2" xfId="22385" xr:uid="{00000000-0005-0000-0000-000067570000}"/>
    <cellStyle name="Normal 3 16 11 3 3" xfId="22386" xr:uid="{00000000-0005-0000-0000-000068570000}"/>
    <cellStyle name="Normal 3 16 11 4" xfId="22387" xr:uid="{00000000-0005-0000-0000-000069570000}"/>
    <cellStyle name="Normal 3 16 11 4 2" xfId="22388" xr:uid="{00000000-0005-0000-0000-00006A570000}"/>
    <cellStyle name="Normal 3 16 11 4 3" xfId="22389" xr:uid="{00000000-0005-0000-0000-00006B570000}"/>
    <cellStyle name="Normal 3 16 11 5" xfId="22390" xr:uid="{00000000-0005-0000-0000-00006C570000}"/>
    <cellStyle name="Normal 3 16 11 5 2" xfId="22391" xr:uid="{00000000-0005-0000-0000-00006D570000}"/>
    <cellStyle name="Normal 3 16 11 5 3" xfId="22392" xr:uid="{00000000-0005-0000-0000-00006E570000}"/>
    <cellStyle name="Normal 3 16 11 6" xfId="22393" xr:uid="{00000000-0005-0000-0000-00006F570000}"/>
    <cellStyle name="Normal 3 16 11 6 2" xfId="22394" xr:uid="{00000000-0005-0000-0000-000070570000}"/>
    <cellStyle name="Normal 3 16 11 6 3" xfId="22395" xr:uid="{00000000-0005-0000-0000-000071570000}"/>
    <cellStyle name="Normal 3 16 11 7" xfId="22396" xr:uid="{00000000-0005-0000-0000-000072570000}"/>
    <cellStyle name="Normal 3 16 11 7 2" xfId="22397" xr:uid="{00000000-0005-0000-0000-000073570000}"/>
    <cellStyle name="Normal 3 16 11 7 3" xfId="22398" xr:uid="{00000000-0005-0000-0000-000074570000}"/>
    <cellStyle name="Normal 3 16 11 8" xfId="22399" xr:uid="{00000000-0005-0000-0000-000075570000}"/>
    <cellStyle name="Normal 3 16 11 8 2" xfId="22400" xr:uid="{00000000-0005-0000-0000-000076570000}"/>
    <cellStyle name="Normal 3 16 11 8 3" xfId="22401" xr:uid="{00000000-0005-0000-0000-000077570000}"/>
    <cellStyle name="Normal 3 16 11 9" xfId="22402" xr:uid="{00000000-0005-0000-0000-000078570000}"/>
    <cellStyle name="Normal 3 16 11 9 2" xfId="22403" xr:uid="{00000000-0005-0000-0000-000079570000}"/>
    <cellStyle name="Normal 3 16 11 9 3" xfId="22404" xr:uid="{00000000-0005-0000-0000-00007A570000}"/>
    <cellStyle name="Normal 3 16 12" xfId="22405" xr:uid="{00000000-0005-0000-0000-00007B570000}"/>
    <cellStyle name="Normal 3 16 12 10" xfId="22406" xr:uid="{00000000-0005-0000-0000-00007C570000}"/>
    <cellStyle name="Normal 3 16 12 10 2" xfId="22407" xr:uid="{00000000-0005-0000-0000-00007D570000}"/>
    <cellStyle name="Normal 3 16 12 10 3" xfId="22408" xr:uid="{00000000-0005-0000-0000-00007E570000}"/>
    <cellStyle name="Normal 3 16 12 11" xfId="22409" xr:uid="{00000000-0005-0000-0000-00007F570000}"/>
    <cellStyle name="Normal 3 16 12 11 2" xfId="22410" xr:uid="{00000000-0005-0000-0000-000080570000}"/>
    <cellStyle name="Normal 3 16 12 11 3" xfId="22411" xr:uid="{00000000-0005-0000-0000-000081570000}"/>
    <cellStyle name="Normal 3 16 12 12" xfId="22412" xr:uid="{00000000-0005-0000-0000-000082570000}"/>
    <cellStyle name="Normal 3 16 12 12 2" xfId="22413" xr:uid="{00000000-0005-0000-0000-000083570000}"/>
    <cellStyle name="Normal 3 16 12 12 3" xfId="22414" xr:uid="{00000000-0005-0000-0000-000084570000}"/>
    <cellStyle name="Normal 3 16 12 13" xfId="22415" xr:uid="{00000000-0005-0000-0000-000085570000}"/>
    <cellStyle name="Normal 3 16 12 13 2" xfId="22416" xr:uid="{00000000-0005-0000-0000-000086570000}"/>
    <cellStyle name="Normal 3 16 12 13 3" xfId="22417" xr:uid="{00000000-0005-0000-0000-000087570000}"/>
    <cellStyle name="Normal 3 16 12 14" xfId="22418" xr:uid="{00000000-0005-0000-0000-000088570000}"/>
    <cellStyle name="Normal 3 16 12 14 2" xfId="22419" xr:uid="{00000000-0005-0000-0000-000089570000}"/>
    <cellStyle name="Normal 3 16 12 14 3" xfId="22420" xr:uid="{00000000-0005-0000-0000-00008A570000}"/>
    <cellStyle name="Normal 3 16 12 15" xfId="22421" xr:uid="{00000000-0005-0000-0000-00008B570000}"/>
    <cellStyle name="Normal 3 16 12 16" xfId="22422" xr:uid="{00000000-0005-0000-0000-00008C570000}"/>
    <cellStyle name="Normal 3 16 12 2" xfId="22423" xr:uid="{00000000-0005-0000-0000-00008D570000}"/>
    <cellStyle name="Normal 3 16 12 2 2" xfId="22424" xr:uid="{00000000-0005-0000-0000-00008E570000}"/>
    <cellStyle name="Normal 3 16 12 2 3" xfId="22425" xr:uid="{00000000-0005-0000-0000-00008F570000}"/>
    <cellStyle name="Normal 3 16 12 3" xfId="22426" xr:uid="{00000000-0005-0000-0000-000090570000}"/>
    <cellStyle name="Normal 3 16 12 3 2" xfId="22427" xr:uid="{00000000-0005-0000-0000-000091570000}"/>
    <cellStyle name="Normal 3 16 12 3 3" xfId="22428" xr:uid="{00000000-0005-0000-0000-000092570000}"/>
    <cellStyle name="Normal 3 16 12 4" xfId="22429" xr:uid="{00000000-0005-0000-0000-000093570000}"/>
    <cellStyle name="Normal 3 16 12 4 2" xfId="22430" xr:uid="{00000000-0005-0000-0000-000094570000}"/>
    <cellStyle name="Normal 3 16 12 4 3" xfId="22431" xr:uid="{00000000-0005-0000-0000-000095570000}"/>
    <cellStyle name="Normal 3 16 12 5" xfId="22432" xr:uid="{00000000-0005-0000-0000-000096570000}"/>
    <cellStyle name="Normal 3 16 12 5 2" xfId="22433" xr:uid="{00000000-0005-0000-0000-000097570000}"/>
    <cellStyle name="Normal 3 16 12 5 3" xfId="22434" xr:uid="{00000000-0005-0000-0000-000098570000}"/>
    <cellStyle name="Normal 3 16 12 6" xfId="22435" xr:uid="{00000000-0005-0000-0000-000099570000}"/>
    <cellStyle name="Normal 3 16 12 6 2" xfId="22436" xr:uid="{00000000-0005-0000-0000-00009A570000}"/>
    <cellStyle name="Normal 3 16 12 6 3" xfId="22437" xr:uid="{00000000-0005-0000-0000-00009B570000}"/>
    <cellStyle name="Normal 3 16 12 7" xfId="22438" xr:uid="{00000000-0005-0000-0000-00009C570000}"/>
    <cellStyle name="Normal 3 16 12 7 2" xfId="22439" xr:uid="{00000000-0005-0000-0000-00009D570000}"/>
    <cellStyle name="Normal 3 16 12 7 3" xfId="22440" xr:uid="{00000000-0005-0000-0000-00009E570000}"/>
    <cellStyle name="Normal 3 16 12 8" xfId="22441" xr:uid="{00000000-0005-0000-0000-00009F570000}"/>
    <cellStyle name="Normal 3 16 12 8 2" xfId="22442" xr:uid="{00000000-0005-0000-0000-0000A0570000}"/>
    <cellStyle name="Normal 3 16 12 8 3" xfId="22443" xr:uid="{00000000-0005-0000-0000-0000A1570000}"/>
    <cellStyle name="Normal 3 16 12 9" xfId="22444" xr:uid="{00000000-0005-0000-0000-0000A2570000}"/>
    <cellStyle name="Normal 3 16 12 9 2" xfId="22445" xr:uid="{00000000-0005-0000-0000-0000A3570000}"/>
    <cellStyle name="Normal 3 16 12 9 3" xfId="22446" xr:uid="{00000000-0005-0000-0000-0000A4570000}"/>
    <cellStyle name="Normal 3 16 13" xfId="22447" xr:uid="{00000000-0005-0000-0000-0000A5570000}"/>
    <cellStyle name="Normal 3 16 13 10" xfId="22448" xr:uid="{00000000-0005-0000-0000-0000A6570000}"/>
    <cellStyle name="Normal 3 16 13 10 2" xfId="22449" xr:uid="{00000000-0005-0000-0000-0000A7570000}"/>
    <cellStyle name="Normal 3 16 13 10 3" xfId="22450" xr:uid="{00000000-0005-0000-0000-0000A8570000}"/>
    <cellStyle name="Normal 3 16 13 11" xfId="22451" xr:uid="{00000000-0005-0000-0000-0000A9570000}"/>
    <cellStyle name="Normal 3 16 13 11 2" xfId="22452" xr:uid="{00000000-0005-0000-0000-0000AA570000}"/>
    <cellStyle name="Normal 3 16 13 11 3" xfId="22453" xr:uid="{00000000-0005-0000-0000-0000AB570000}"/>
    <cellStyle name="Normal 3 16 13 12" xfId="22454" xr:uid="{00000000-0005-0000-0000-0000AC570000}"/>
    <cellStyle name="Normal 3 16 13 12 2" xfId="22455" xr:uid="{00000000-0005-0000-0000-0000AD570000}"/>
    <cellStyle name="Normal 3 16 13 12 3" xfId="22456" xr:uid="{00000000-0005-0000-0000-0000AE570000}"/>
    <cellStyle name="Normal 3 16 13 13" xfId="22457" xr:uid="{00000000-0005-0000-0000-0000AF570000}"/>
    <cellStyle name="Normal 3 16 13 13 2" xfId="22458" xr:uid="{00000000-0005-0000-0000-0000B0570000}"/>
    <cellStyle name="Normal 3 16 13 13 3" xfId="22459" xr:uid="{00000000-0005-0000-0000-0000B1570000}"/>
    <cellStyle name="Normal 3 16 13 14" xfId="22460" xr:uid="{00000000-0005-0000-0000-0000B2570000}"/>
    <cellStyle name="Normal 3 16 13 14 2" xfId="22461" xr:uid="{00000000-0005-0000-0000-0000B3570000}"/>
    <cellStyle name="Normal 3 16 13 14 3" xfId="22462" xr:uid="{00000000-0005-0000-0000-0000B4570000}"/>
    <cellStyle name="Normal 3 16 13 15" xfId="22463" xr:uid="{00000000-0005-0000-0000-0000B5570000}"/>
    <cellStyle name="Normal 3 16 13 16" xfId="22464" xr:uid="{00000000-0005-0000-0000-0000B6570000}"/>
    <cellStyle name="Normal 3 16 13 2" xfId="22465" xr:uid="{00000000-0005-0000-0000-0000B7570000}"/>
    <cellStyle name="Normal 3 16 13 2 2" xfId="22466" xr:uid="{00000000-0005-0000-0000-0000B8570000}"/>
    <cellStyle name="Normal 3 16 13 2 3" xfId="22467" xr:uid="{00000000-0005-0000-0000-0000B9570000}"/>
    <cellStyle name="Normal 3 16 13 3" xfId="22468" xr:uid="{00000000-0005-0000-0000-0000BA570000}"/>
    <cellStyle name="Normal 3 16 13 3 2" xfId="22469" xr:uid="{00000000-0005-0000-0000-0000BB570000}"/>
    <cellStyle name="Normal 3 16 13 3 3" xfId="22470" xr:uid="{00000000-0005-0000-0000-0000BC570000}"/>
    <cellStyle name="Normal 3 16 13 4" xfId="22471" xr:uid="{00000000-0005-0000-0000-0000BD570000}"/>
    <cellStyle name="Normal 3 16 13 4 2" xfId="22472" xr:uid="{00000000-0005-0000-0000-0000BE570000}"/>
    <cellStyle name="Normal 3 16 13 4 3" xfId="22473" xr:uid="{00000000-0005-0000-0000-0000BF570000}"/>
    <cellStyle name="Normal 3 16 13 5" xfId="22474" xr:uid="{00000000-0005-0000-0000-0000C0570000}"/>
    <cellStyle name="Normal 3 16 13 5 2" xfId="22475" xr:uid="{00000000-0005-0000-0000-0000C1570000}"/>
    <cellStyle name="Normal 3 16 13 5 3" xfId="22476" xr:uid="{00000000-0005-0000-0000-0000C2570000}"/>
    <cellStyle name="Normal 3 16 13 6" xfId="22477" xr:uid="{00000000-0005-0000-0000-0000C3570000}"/>
    <cellStyle name="Normal 3 16 13 6 2" xfId="22478" xr:uid="{00000000-0005-0000-0000-0000C4570000}"/>
    <cellStyle name="Normal 3 16 13 6 3" xfId="22479" xr:uid="{00000000-0005-0000-0000-0000C5570000}"/>
    <cellStyle name="Normal 3 16 13 7" xfId="22480" xr:uid="{00000000-0005-0000-0000-0000C6570000}"/>
    <cellStyle name="Normal 3 16 13 7 2" xfId="22481" xr:uid="{00000000-0005-0000-0000-0000C7570000}"/>
    <cellStyle name="Normal 3 16 13 7 3" xfId="22482" xr:uid="{00000000-0005-0000-0000-0000C8570000}"/>
    <cellStyle name="Normal 3 16 13 8" xfId="22483" xr:uid="{00000000-0005-0000-0000-0000C9570000}"/>
    <cellStyle name="Normal 3 16 13 8 2" xfId="22484" xr:uid="{00000000-0005-0000-0000-0000CA570000}"/>
    <cellStyle name="Normal 3 16 13 8 3" xfId="22485" xr:uid="{00000000-0005-0000-0000-0000CB570000}"/>
    <cellStyle name="Normal 3 16 13 9" xfId="22486" xr:uid="{00000000-0005-0000-0000-0000CC570000}"/>
    <cellStyle name="Normal 3 16 13 9 2" xfId="22487" xr:uid="{00000000-0005-0000-0000-0000CD570000}"/>
    <cellStyle name="Normal 3 16 13 9 3" xfId="22488" xr:uid="{00000000-0005-0000-0000-0000CE570000}"/>
    <cellStyle name="Normal 3 16 14" xfId="22489" xr:uid="{00000000-0005-0000-0000-0000CF570000}"/>
    <cellStyle name="Normal 3 16 14 10" xfId="22490" xr:uid="{00000000-0005-0000-0000-0000D0570000}"/>
    <cellStyle name="Normal 3 16 14 10 2" xfId="22491" xr:uid="{00000000-0005-0000-0000-0000D1570000}"/>
    <cellStyle name="Normal 3 16 14 10 3" xfId="22492" xr:uid="{00000000-0005-0000-0000-0000D2570000}"/>
    <cellStyle name="Normal 3 16 14 11" xfId="22493" xr:uid="{00000000-0005-0000-0000-0000D3570000}"/>
    <cellStyle name="Normal 3 16 14 11 2" xfId="22494" xr:uid="{00000000-0005-0000-0000-0000D4570000}"/>
    <cellStyle name="Normal 3 16 14 11 3" xfId="22495" xr:uid="{00000000-0005-0000-0000-0000D5570000}"/>
    <cellStyle name="Normal 3 16 14 12" xfId="22496" xr:uid="{00000000-0005-0000-0000-0000D6570000}"/>
    <cellStyle name="Normal 3 16 14 12 2" xfId="22497" xr:uid="{00000000-0005-0000-0000-0000D7570000}"/>
    <cellStyle name="Normal 3 16 14 12 3" xfId="22498" xr:uid="{00000000-0005-0000-0000-0000D8570000}"/>
    <cellStyle name="Normal 3 16 14 13" xfId="22499" xr:uid="{00000000-0005-0000-0000-0000D9570000}"/>
    <cellStyle name="Normal 3 16 14 13 2" xfId="22500" xr:uid="{00000000-0005-0000-0000-0000DA570000}"/>
    <cellStyle name="Normal 3 16 14 13 3" xfId="22501" xr:uid="{00000000-0005-0000-0000-0000DB570000}"/>
    <cellStyle name="Normal 3 16 14 14" xfId="22502" xr:uid="{00000000-0005-0000-0000-0000DC570000}"/>
    <cellStyle name="Normal 3 16 14 14 2" xfId="22503" xr:uid="{00000000-0005-0000-0000-0000DD570000}"/>
    <cellStyle name="Normal 3 16 14 14 3" xfId="22504" xr:uid="{00000000-0005-0000-0000-0000DE570000}"/>
    <cellStyle name="Normal 3 16 14 15" xfId="22505" xr:uid="{00000000-0005-0000-0000-0000DF570000}"/>
    <cellStyle name="Normal 3 16 14 16" xfId="22506" xr:uid="{00000000-0005-0000-0000-0000E0570000}"/>
    <cellStyle name="Normal 3 16 14 2" xfId="22507" xr:uid="{00000000-0005-0000-0000-0000E1570000}"/>
    <cellStyle name="Normal 3 16 14 2 2" xfId="22508" xr:uid="{00000000-0005-0000-0000-0000E2570000}"/>
    <cellStyle name="Normal 3 16 14 2 3" xfId="22509" xr:uid="{00000000-0005-0000-0000-0000E3570000}"/>
    <cellStyle name="Normal 3 16 14 3" xfId="22510" xr:uid="{00000000-0005-0000-0000-0000E4570000}"/>
    <cellStyle name="Normal 3 16 14 3 2" xfId="22511" xr:uid="{00000000-0005-0000-0000-0000E5570000}"/>
    <cellStyle name="Normal 3 16 14 3 3" xfId="22512" xr:uid="{00000000-0005-0000-0000-0000E6570000}"/>
    <cellStyle name="Normal 3 16 14 4" xfId="22513" xr:uid="{00000000-0005-0000-0000-0000E7570000}"/>
    <cellStyle name="Normal 3 16 14 4 2" xfId="22514" xr:uid="{00000000-0005-0000-0000-0000E8570000}"/>
    <cellStyle name="Normal 3 16 14 4 3" xfId="22515" xr:uid="{00000000-0005-0000-0000-0000E9570000}"/>
    <cellStyle name="Normal 3 16 14 5" xfId="22516" xr:uid="{00000000-0005-0000-0000-0000EA570000}"/>
    <cellStyle name="Normal 3 16 14 5 2" xfId="22517" xr:uid="{00000000-0005-0000-0000-0000EB570000}"/>
    <cellStyle name="Normal 3 16 14 5 3" xfId="22518" xr:uid="{00000000-0005-0000-0000-0000EC570000}"/>
    <cellStyle name="Normal 3 16 14 6" xfId="22519" xr:uid="{00000000-0005-0000-0000-0000ED570000}"/>
    <cellStyle name="Normal 3 16 14 6 2" xfId="22520" xr:uid="{00000000-0005-0000-0000-0000EE570000}"/>
    <cellStyle name="Normal 3 16 14 6 3" xfId="22521" xr:uid="{00000000-0005-0000-0000-0000EF570000}"/>
    <cellStyle name="Normal 3 16 14 7" xfId="22522" xr:uid="{00000000-0005-0000-0000-0000F0570000}"/>
    <cellStyle name="Normal 3 16 14 7 2" xfId="22523" xr:uid="{00000000-0005-0000-0000-0000F1570000}"/>
    <cellStyle name="Normal 3 16 14 7 3" xfId="22524" xr:uid="{00000000-0005-0000-0000-0000F2570000}"/>
    <cellStyle name="Normal 3 16 14 8" xfId="22525" xr:uid="{00000000-0005-0000-0000-0000F3570000}"/>
    <cellStyle name="Normal 3 16 14 8 2" xfId="22526" xr:uid="{00000000-0005-0000-0000-0000F4570000}"/>
    <cellStyle name="Normal 3 16 14 8 3" xfId="22527" xr:uid="{00000000-0005-0000-0000-0000F5570000}"/>
    <cellStyle name="Normal 3 16 14 9" xfId="22528" xr:uid="{00000000-0005-0000-0000-0000F6570000}"/>
    <cellStyle name="Normal 3 16 14 9 2" xfId="22529" xr:uid="{00000000-0005-0000-0000-0000F7570000}"/>
    <cellStyle name="Normal 3 16 14 9 3" xfId="22530" xr:uid="{00000000-0005-0000-0000-0000F8570000}"/>
    <cellStyle name="Normal 3 16 15" xfId="22531" xr:uid="{00000000-0005-0000-0000-0000F9570000}"/>
    <cellStyle name="Normal 3 16 16" xfId="22532" xr:uid="{00000000-0005-0000-0000-0000FA570000}"/>
    <cellStyle name="Normal 3 16 17" xfId="22533" xr:uid="{00000000-0005-0000-0000-0000FB570000}"/>
    <cellStyle name="Normal 3 16 17 10" xfId="22534" xr:uid="{00000000-0005-0000-0000-0000FC570000}"/>
    <cellStyle name="Normal 3 16 17 10 2" xfId="22535" xr:uid="{00000000-0005-0000-0000-0000FD570000}"/>
    <cellStyle name="Normal 3 16 17 10 3" xfId="22536" xr:uid="{00000000-0005-0000-0000-0000FE570000}"/>
    <cellStyle name="Normal 3 16 17 11" xfId="22537" xr:uid="{00000000-0005-0000-0000-0000FF570000}"/>
    <cellStyle name="Normal 3 16 17 11 2" xfId="22538" xr:uid="{00000000-0005-0000-0000-000000580000}"/>
    <cellStyle name="Normal 3 16 17 11 3" xfId="22539" xr:uid="{00000000-0005-0000-0000-000001580000}"/>
    <cellStyle name="Normal 3 16 17 12" xfId="22540" xr:uid="{00000000-0005-0000-0000-000002580000}"/>
    <cellStyle name="Normal 3 16 17 12 2" xfId="22541" xr:uid="{00000000-0005-0000-0000-000003580000}"/>
    <cellStyle name="Normal 3 16 17 12 3" xfId="22542" xr:uid="{00000000-0005-0000-0000-000004580000}"/>
    <cellStyle name="Normal 3 16 17 13" xfId="22543" xr:uid="{00000000-0005-0000-0000-000005580000}"/>
    <cellStyle name="Normal 3 16 17 13 2" xfId="22544" xr:uid="{00000000-0005-0000-0000-000006580000}"/>
    <cellStyle name="Normal 3 16 17 13 3" xfId="22545" xr:uid="{00000000-0005-0000-0000-000007580000}"/>
    <cellStyle name="Normal 3 16 17 14" xfId="22546" xr:uid="{00000000-0005-0000-0000-000008580000}"/>
    <cellStyle name="Normal 3 16 17 14 2" xfId="22547" xr:uid="{00000000-0005-0000-0000-000009580000}"/>
    <cellStyle name="Normal 3 16 17 14 3" xfId="22548" xr:uid="{00000000-0005-0000-0000-00000A580000}"/>
    <cellStyle name="Normal 3 16 17 15" xfId="22549" xr:uid="{00000000-0005-0000-0000-00000B580000}"/>
    <cellStyle name="Normal 3 16 17 16" xfId="22550" xr:uid="{00000000-0005-0000-0000-00000C580000}"/>
    <cellStyle name="Normal 3 16 17 2" xfId="22551" xr:uid="{00000000-0005-0000-0000-00000D580000}"/>
    <cellStyle name="Normal 3 16 17 2 2" xfId="22552" xr:uid="{00000000-0005-0000-0000-00000E580000}"/>
    <cellStyle name="Normal 3 16 17 2 3" xfId="22553" xr:uid="{00000000-0005-0000-0000-00000F580000}"/>
    <cellStyle name="Normal 3 16 17 3" xfId="22554" xr:uid="{00000000-0005-0000-0000-000010580000}"/>
    <cellStyle name="Normal 3 16 17 3 2" xfId="22555" xr:uid="{00000000-0005-0000-0000-000011580000}"/>
    <cellStyle name="Normal 3 16 17 3 3" xfId="22556" xr:uid="{00000000-0005-0000-0000-000012580000}"/>
    <cellStyle name="Normal 3 16 17 4" xfId="22557" xr:uid="{00000000-0005-0000-0000-000013580000}"/>
    <cellStyle name="Normal 3 16 17 4 2" xfId="22558" xr:uid="{00000000-0005-0000-0000-000014580000}"/>
    <cellStyle name="Normal 3 16 17 4 3" xfId="22559" xr:uid="{00000000-0005-0000-0000-000015580000}"/>
    <cellStyle name="Normal 3 16 17 5" xfId="22560" xr:uid="{00000000-0005-0000-0000-000016580000}"/>
    <cellStyle name="Normal 3 16 17 5 2" xfId="22561" xr:uid="{00000000-0005-0000-0000-000017580000}"/>
    <cellStyle name="Normal 3 16 17 5 3" xfId="22562" xr:uid="{00000000-0005-0000-0000-000018580000}"/>
    <cellStyle name="Normal 3 16 17 6" xfId="22563" xr:uid="{00000000-0005-0000-0000-000019580000}"/>
    <cellStyle name="Normal 3 16 17 6 2" xfId="22564" xr:uid="{00000000-0005-0000-0000-00001A580000}"/>
    <cellStyle name="Normal 3 16 17 6 3" xfId="22565" xr:uid="{00000000-0005-0000-0000-00001B580000}"/>
    <cellStyle name="Normal 3 16 17 7" xfId="22566" xr:uid="{00000000-0005-0000-0000-00001C580000}"/>
    <cellStyle name="Normal 3 16 17 7 2" xfId="22567" xr:uid="{00000000-0005-0000-0000-00001D580000}"/>
    <cellStyle name="Normal 3 16 17 7 3" xfId="22568" xr:uid="{00000000-0005-0000-0000-00001E580000}"/>
    <cellStyle name="Normal 3 16 17 8" xfId="22569" xr:uid="{00000000-0005-0000-0000-00001F580000}"/>
    <cellStyle name="Normal 3 16 17 8 2" xfId="22570" xr:uid="{00000000-0005-0000-0000-000020580000}"/>
    <cellStyle name="Normal 3 16 17 8 3" xfId="22571" xr:uid="{00000000-0005-0000-0000-000021580000}"/>
    <cellStyle name="Normal 3 16 17 9" xfId="22572" xr:uid="{00000000-0005-0000-0000-000022580000}"/>
    <cellStyle name="Normal 3 16 17 9 2" xfId="22573" xr:uid="{00000000-0005-0000-0000-000023580000}"/>
    <cellStyle name="Normal 3 16 17 9 3" xfId="22574" xr:uid="{00000000-0005-0000-0000-000024580000}"/>
    <cellStyle name="Normal 3 16 18" xfId="22575" xr:uid="{00000000-0005-0000-0000-000025580000}"/>
    <cellStyle name="Normal 3 16 18 10" xfId="22576" xr:uid="{00000000-0005-0000-0000-000026580000}"/>
    <cellStyle name="Normal 3 16 18 10 2" xfId="22577" xr:uid="{00000000-0005-0000-0000-000027580000}"/>
    <cellStyle name="Normal 3 16 18 10 3" xfId="22578" xr:uid="{00000000-0005-0000-0000-000028580000}"/>
    <cellStyle name="Normal 3 16 18 11" xfId="22579" xr:uid="{00000000-0005-0000-0000-000029580000}"/>
    <cellStyle name="Normal 3 16 18 11 2" xfId="22580" xr:uid="{00000000-0005-0000-0000-00002A580000}"/>
    <cellStyle name="Normal 3 16 18 11 3" xfId="22581" xr:uid="{00000000-0005-0000-0000-00002B580000}"/>
    <cellStyle name="Normal 3 16 18 12" xfId="22582" xr:uid="{00000000-0005-0000-0000-00002C580000}"/>
    <cellStyle name="Normal 3 16 18 12 2" xfId="22583" xr:uid="{00000000-0005-0000-0000-00002D580000}"/>
    <cellStyle name="Normal 3 16 18 12 3" xfId="22584" xr:uid="{00000000-0005-0000-0000-00002E580000}"/>
    <cellStyle name="Normal 3 16 18 13" xfId="22585" xr:uid="{00000000-0005-0000-0000-00002F580000}"/>
    <cellStyle name="Normal 3 16 18 13 2" xfId="22586" xr:uid="{00000000-0005-0000-0000-000030580000}"/>
    <cellStyle name="Normal 3 16 18 13 3" xfId="22587" xr:uid="{00000000-0005-0000-0000-000031580000}"/>
    <cellStyle name="Normal 3 16 18 14" xfId="22588" xr:uid="{00000000-0005-0000-0000-000032580000}"/>
    <cellStyle name="Normal 3 16 18 14 2" xfId="22589" xr:uid="{00000000-0005-0000-0000-000033580000}"/>
    <cellStyle name="Normal 3 16 18 14 3" xfId="22590" xr:uid="{00000000-0005-0000-0000-000034580000}"/>
    <cellStyle name="Normal 3 16 18 15" xfId="22591" xr:uid="{00000000-0005-0000-0000-000035580000}"/>
    <cellStyle name="Normal 3 16 18 16" xfId="22592" xr:uid="{00000000-0005-0000-0000-000036580000}"/>
    <cellStyle name="Normal 3 16 18 2" xfId="22593" xr:uid="{00000000-0005-0000-0000-000037580000}"/>
    <cellStyle name="Normal 3 16 18 2 2" xfId="22594" xr:uid="{00000000-0005-0000-0000-000038580000}"/>
    <cellStyle name="Normal 3 16 18 2 3" xfId="22595" xr:uid="{00000000-0005-0000-0000-000039580000}"/>
    <cellStyle name="Normal 3 16 18 3" xfId="22596" xr:uid="{00000000-0005-0000-0000-00003A580000}"/>
    <cellStyle name="Normal 3 16 18 3 2" xfId="22597" xr:uid="{00000000-0005-0000-0000-00003B580000}"/>
    <cellStyle name="Normal 3 16 18 3 3" xfId="22598" xr:uid="{00000000-0005-0000-0000-00003C580000}"/>
    <cellStyle name="Normal 3 16 18 4" xfId="22599" xr:uid="{00000000-0005-0000-0000-00003D580000}"/>
    <cellStyle name="Normal 3 16 18 4 2" xfId="22600" xr:uid="{00000000-0005-0000-0000-00003E580000}"/>
    <cellStyle name="Normal 3 16 18 4 3" xfId="22601" xr:uid="{00000000-0005-0000-0000-00003F580000}"/>
    <cellStyle name="Normal 3 16 18 5" xfId="22602" xr:uid="{00000000-0005-0000-0000-000040580000}"/>
    <cellStyle name="Normal 3 16 18 5 2" xfId="22603" xr:uid="{00000000-0005-0000-0000-000041580000}"/>
    <cellStyle name="Normal 3 16 18 5 3" xfId="22604" xr:uid="{00000000-0005-0000-0000-000042580000}"/>
    <cellStyle name="Normal 3 16 18 6" xfId="22605" xr:uid="{00000000-0005-0000-0000-000043580000}"/>
    <cellStyle name="Normal 3 16 18 6 2" xfId="22606" xr:uid="{00000000-0005-0000-0000-000044580000}"/>
    <cellStyle name="Normal 3 16 18 6 3" xfId="22607" xr:uid="{00000000-0005-0000-0000-000045580000}"/>
    <cellStyle name="Normal 3 16 18 7" xfId="22608" xr:uid="{00000000-0005-0000-0000-000046580000}"/>
    <cellStyle name="Normal 3 16 18 7 2" xfId="22609" xr:uid="{00000000-0005-0000-0000-000047580000}"/>
    <cellStyle name="Normal 3 16 18 7 3" xfId="22610" xr:uid="{00000000-0005-0000-0000-000048580000}"/>
    <cellStyle name="Normal 3 16 18 8" xfId="22611" xr:uid="{00000000-0005-0000-0000-000049580000}"/>
    <cellStyle name="Normal 3 16 18 8 2" xfId="22612" xr:uid="{00000000-0005-0000-0000-00004A580000}"/>
    <cellStyle name="Normal 3 16 18 8 3" xfId="22613" xr:uid="{00000000-0005-0000-0000-00004B580000}"/>
    <cellStyle name="Normal 3 16 18 9" xfId="22614" xr:uid="{00000000-0005-0000-0000-00004C580000}"/>
    <cellStyle name="Normal 3 16 18 9 2" xfId="22615" xr:uid="{00000000-0005-0000-0000-00004D580000}"/>
    <cellStyle name="Normal 3 16 18 9 3" xfId="22616" xr:uid="{00000000-0005-0000-0000-00004E580000}"/>
    <cellStyle name="Normal 3 16 19" xfId="22617" xr:uid="{00000000-0005-0000-0000-00004F580000}"/>
    <cellStyle name="Normal 3 16 19 2" xfId="22618" xr:uid="{00000000-0005-0000-0000-000050580000}"/>
    <cellStyle name="Normal 3 16 19 2 2" xfId="22619" xr:uid="{00000000-0005-0000-0000-000051580000}"/>
    <cellStyle name="Normal 3 16 19 2 3" xfId="22620" xr:uid="{00000000-0005-0000-0000-000052580000}"/>
    <cellStyle name="Normal 3 16 19 3" xfId="22621" xr:uid="{00000000-0005-0000-0000-000053580000}"/>
    <cellStyle name="Normal 3 16 2" xfId="22622" xr:uid="{00000000-0005-0000-0000-000054580000}"/>
    <cellStyle name="Normal 3 16 2 10" xfId="22623" xr:uid="{00000000-0005-0000-0000-000055580000}"/>
    <cellStyle name="Normal 3 16 2 10 2" xfId="22624" xr:uid="{00000000-0005-0000-0000-000056580000}"/>
    <cellStyle name="Normal 3 16 2 10 3" xfId="22625" xr:uid="{00000000-0005-0000-0000-000057580000}"/>
    <cellStyle name="Normal 3 16 2 11" xfId="22626" xr:uid="{00000000-0005-0000-0000-000058580000}"/>
    <cellStyle name="Normal 3 16 2 11 2" xfId="22627" xr:uid="{00000000-0005-0000-0000-000059580000}"/>
    <cellStyle name="Normal 3 16 2 11 3" xfId="22628" xr:uid="{00000000-0005-0000-0000-00005A580000}"/>
    <cellStyle name="Normal 3 16 2 12" xfId="22629" xr:uid="{00000000-0005-0000-0000-00005B580000}"/>
    <cellStyle name="Normal 3 16 2 12 2" xfId="22630" xr:uid="{00000000-0005-0000-0000-00005C580000}"/>
    <cellStyle name="Normal 3 16 2 12 3" xfId="22631" xr:uid="{00000000-0005-0000-0000-00005D580000}"/>
    <cellStyle name="Normal 3 16 2 13" xfId="22632" xr:uid="{00000000-0005-0000-0000-00005E580000}"/>
    <cellStyle name="Normal 3 16 2 13 2" xfId="22633" xr:uid="{00000000-0005-0000-0000-00005F580000}"/>
    <cellStyle name="Normal 3 16 2 13 3" xfId="22634" xr:uid="{00000000-0005-0000-0000-000060580000}"/>
    <cellStyle name="Normal 3 16 2 14" xfId="22635" xr:uid="{00000000-0005-0000-0000-000061580000}"/>
    <cellStyle name="Normal 3 16 2 14 2" xfId="22636" xr:uid="{00000000-0005-0000-0000-000062580000}"/>
    <cellStyle name="Normal 3 16 2 14 3" xfId="22637" xr:uid="{00000000-0005-0000-0000-000063580000}"/>
    <cellStyle name="Normal 3 16 2 15" xfId="22638" xr:uid="{00000000-0005-0000-0000-000064580000}"/>
    <cellStyle name="Normal 3 16 2 15 2" xfId="22639" xr:uid="{00000000-0005-0000-0000-000065580000}"/>
    <cellStyle name="Normal 3 16 2 15 3" xfId="22640" xr:uid="{00000000-0005-0000-0000-000066580000}"/>
    <cellStyle name="Normal 3 16 2 16" xfId="22641" xr:uid="{00000000-0005-0000-0000-000067580000}"/>
    <cellStyle name="Normal 3 16 2 16 2" xfId="22642" xr:uid="{00000000-0005-0000-0000-000068580000}"/>
    <cellStyle name="Normal 3 16 2 16 3" xfId="22643" xr:uid="{00000000-0005-0000-0000-000069580000}"/>
    <cellStyle name="Normal 3 16 2 17" xfId="22644" xr:uid="{00000000-0005-0000-0000-00006A580000}"/>
    <cellStyle name="Normal 3 16 2 17 2" xfId="22645" xr:uid="{00000000-0005-0000-0000-00006B580000}"/>
    <cellStyle name="Normal 3 16 2 17 3" xfId="22646" xr:uid="{00000000-0005-0000-0000-00006C580000}"/>
    <cellStyle name="Normal 3 16 2 18" xfId="22647" xr:uid="{00000000-0005-0000-0000-00006D580000}"/>
    <cellStyle name="Normal 3 16 2 19" xfId="22648" xr:uid="{00000000-0005-0000-0000-00006E580000}"/>
    <cellStyle name="Normal 3 16 2 2" xfId="22649" xr:uid="{00000000-0005-0000-0000-00006F580000}"/>
    <cellStyle name="Normal 3 16 2 2 2" xfId="22650" xr:uid="{00000000-0005-0000-0000-000070580000}"/>
    <cellStyle name="Normal 3 16 2 2 2 2" xfId="22651" xr:uid="{00000000-0005-0000-0000-000071580000}"/>
    <cellStyle name="Normal 3 16 2 2 2 3" xfId="22652" xr:uid="{00000000-0005-0000-0000-000072580000}"/>
    <cellStyle name="Normal 3 16 2 2 3" xfId="22653" xr:uid="{00000000-0005-0000-0000-000073580000}"/>
    <cellStyle name="Normal 3 16 2 2 4" xfId="22654" xr:uid="{00000000-0005-0000-0000-000074580000}"/>
    <cellStyle name="Normal 3 16 2 3" xfId="22655" xr:uid="{00000000-0005-0000-0000-000075580000}"/>
    <cellStyle name="Normal 3 16 2 4" xfId="22656" xr:uid="{00000000-0005-0000-0000-000076580000}"/>
    <cellStyle name="Normal 3 16 2 5" xfId="22657" xr:uid="{00000000-0005-0000-0000-000077580000}"/>
    <cellStyle name="Normal 3 16 2 5 2" xfId="22658" xr:uid="{00000000-0005-0000-0000-000078580000}"/>
    <cellStyle name="Normal 3 16 2 5 3" xfId="22659" xr:uid="{00000000-0005-0000-0000-000079580000}"/>
    <cellStyle name="Normal 3 16 2 6" xfId="22660" xr:uid="{00000000-0005-0000-0000-00007A580000}"/>
    <cellStyle name="Normal 3 16 2 6 2" xfId="22661" xr:uid="{00000000-0005-0000-0000-00007B580000}"/>
    <cellStyle name="Normal 3 16 2 6 3" xfId="22662" xr:uid="{00000000-0005-0000-0000-00007C580000}"/>
    <cellStyle name="Normal 3 16 2 7" xfId="22663" xr:uid="{00000000-0005-0000-0000-00007D580000}"/>
    <cellStyle name="Normal 3 16 2 7 2" xfId="22664" xr:uid="{00000000-0005-0000-0000-00007E580000}"/>
    <cellStyle name="Normal 3 16 2 7 3" xfId="22665" xr:uid="{00000000-0005-0000-0000-00007F580000}"/>
    <cellStyle name="Normal 3 16 2 8" xfId="22666" xr:uid="{00000000-0005-0000-0000-000080580000}"/>
    <cellStyle name="Normal 3 16 2 8 2" xfId="22667" xr:uid="{00000000-0005-0000-0000-000081580000}"/>
    <cellStyle name="Normal 3 16 2 8 3" xfId="22668" xr:uid="{00000000-0005-0000-0000-000082580000}"/>
    <cellStyle name="Normal 3 16 2 9" xfId="22669" xr:uid="{00000000-0005-0000-0000-000083580000}"/>
    <cellStyle name="Normal 3 16 2 9 2" xfId="22670" xr:uid="{00000000-0005-0000-0000-000084580000}"/>
    <cellStyle name="Normal 3 16 2 9 3" xfId="22671" xr:uid="{00000000-0005-0000-0000-000085580000}"/>
    <cellStyle name="Normal 3 16 20" xfId="22672" xr:uid="{00000000-0005-0000-0000-000086580000}"/>
    <cellStyle name="Normal 3 16 20 2" xfId="22673" xr:uid="{00000000-0005-0000-0000-000087580000}"/>
    <cellStyle name="Normal 3 16 20 3" xfId="22674" xr:uid="{00000000-0005-0000-0000-000088580000}"/>
    <cellStyle name="Normal 3 16 21" xfId="22675" xr:uid="{00000000-0005-0000-0000-000089580000}"/>
    <cellStyle name="Normal 3 16 21 2" xfId="22676" xr:uid="{00000000-0005-0000-0000-00008A580000}"/>
    <cellStyle name="Normal 3 16 21 3" xfId="22677" xr:uid="{00000000-0005-0000-0000-00008B580000}"/>
    <cellStyle name="Normal 3 16 22" xfId="22678" xr:uid="{00000000-0005-0000-0000-00008C580000}"/>
    <cellStyle name="Normal 3 16 22 2" xfId="22679" xr:uid="{00000000-0005-0000-0000-00008D580000}"/>
    <cellStyle name="Normal 3 16 22 3" xfId="22680" xr:uid="{00000000-0005-0000-0000-00008E580000}"/>
    <cellStyle name="Normal 3 16 23" xfId="22681" xr:uid="{00000000-0005-0000-0000-00008F580000}"/>
    <cellStyle name="Normal 3 16 23 2" xfId="22682" xr:uid="{00000000-0005-0000-0000-000090580000}"/>
    <cellStyle name="Normal 3 16 23 3" xfId="22683" xr:uid="{00000000-0005-0000-0000-000091580000}"/>
    <cellStyle name="Normal 3 16 24" xfId="22684" xr:uid="{00000000-0005-0000-0000-000092580000}"/>
    <cellStyle name="Normal 3 16 24 2" xfId="22685" xr:uid="{00000000-0005-0000-0000-000093580000}"/>
    <cellStyle name="Normal 3 16 24 3" xfId="22686" xr:uid="{00000000-0005-0000-0000-000094580000}"/>
    <cellStyle name="Normal 3 16 25" xfId="22687" xr:uid="{00000000-0005-0000-0000-000095580000}"/>
    <cellStyle name="Normal 3 16 25 2" xfId="22688" xr:uid="{00000000-0005-0000-0000-000096580000}"/>
    <cellStyle name="Normal 3 16 25 3" xfId="22689" xr:uid="{00000000-0005-0000-0000-000097580000}"/>
    <cellStyle name="Normal 3 16 26" xfId="22690" xr:uid="{00000000-0005-0000-0000-000098580000}"/>
    <cellStyle name="Normal 3 16 26 2" xfId="22691" xr:uid="{00000000-0005-0000-0000-000099580000}"/>
    <cellStyle name="Normal 3 16 26 3" xfId="22692" xr:uid="{00000000-0005-0000-0000-00009A580000}"/>
    <cellStyle name="Normal 3 16 27" xfId="22693" xr:uid="{00000000-0005-0000-0000-00009B580000}"/>
    <cellStyle name="Normal 3 16 27 2" xfId="22694" xr:uid="{00000000-0005-0000-0000-00009C580000}"/>
    <cellStyle name="Normal 3 16 27 3" xfId="22695" xr:uid="{00000000-0005-0000-0000-00009D580000}"/>
    <cellStyle name="Normal 3 16 28" xfId="22696" xr:uid="{00000000-0005-0000-0000-00009E580000}"/>
    <cellStyle name="Normal 3 16 28 2" xfId="22697" xr:uid="{00000000-0005-0000-0000-00009F580000}"/>
    <cellStyle name="Normal 3 16 28 3" xfId="22698" xr:uid="{00000000-0005-0000-0000-0000A0580000}"/>
    <cellStyle name="Normal 3 16 29" xfId="22699" xr:uid="{00000000-0005-0000-0000-0000A1580000}"/>
    <cellStyle name="Normal 3 16 29 2" xfId="22700" xr:uid="{00000000-0005-0000-0000-0000A2580000}"/>
    <cellStyle name="Normal 3 16 29 3" xfId="22701" xr:uid="{00000000-0005-0000-0000-0000A3580000}"/>
    <cellStyle name="Normal 3 16 3" xfId="22702" xr:uid="{00000000-0005-0000-0000-0000A4580000}"/>
    <cellStyle name="Normal 3 16 30" xfId="22703" xr:uid="{00000000-0005-0000-0000-0000A5580000}"/>
    <cellStyle name="Normal 3 16 31" xfId="22704" xr:uid="{00000000-0005-0000-0000-0000A6580000}"/>
    <cellStyle name="Normal 3 16 4" xfId="22705" xr:uid="{00000000-0005-0000-0000-0000A7580000}"/>
    <cellStyle name="Normal 3 16 5" xfId="22706" xr:uid="{00000000-0005-0000-0000-0000A8580000}"/>
    <cellStyle name="Normal 3 16 6" xfId="22707" xr:uid="{00000000-0005-0000-0000-0000A9580000}"/>
    <cellStyle name="Normal 3 16 6 10" xfId="22708" xr:uid="{00000000-0005-0000-0000-0000AA580000}"/>
    <cellStyle name="Normal 3 16 6 10 2" xfId="22709" xr:uid="{00000000-0005-0000-0000-0000AB580000}"/>
    <cellStyle name="Normal 3 16 6 10 3" xfId="22710" xr:uid="{00000000-0005-0000-0000-0000AC580000}"/>
    <cellStyle name="Normal 3 16 6 11" xfId="22711" xr:uid="{00000000-0005-0000-0000-0000AD580000}"/>
    <cellStyle name="Normal 3 16 6 11 2" xfId="22712" xr:uid="{00000000-0005-0000-0000-0000AE580000}"/>
    <cellStyle name="Normal 3 16 6 11 3" xfId="22713" xr:uid="{00000000-0005-0000-0000-0000AF580000}"/>
    <cellStyle name="Normal 3 16 6 12" xfId="22714" xr:uid="{00000000-0005-0000-0000-0000B0580000}"/>
    <cellStyle name="Normal 3 16 6 12 2" xfId="22715" xr:uid="{00000000-0005-0000-0000-0000B1580000}"/>
    <cellStyle name="Normal 3 16 6 12 3" xfId="22716" xr:uid="{00000000-0005-0000-0000-0000B2580000}"/>
    <cellStyle name="Normal 3 16 6 13" xfId="22717" xr:uid="{00000000-0005-0000-0000-0000B3580000}"/>
    <cellStyle name="Normal 3 16 6 13 2" xfId="22718" xr:uid="{00000000-0005-0000-0000-0000B4580000}"/>
    <cellStyle name="Normal 3 16 6 13 3" xfId="22719" xr:uid="{00000000-0005-0000-0000-0000B5580000}"/>
    <cellStyle name="Normal 3 16 6 14" xfId="22720" xr:uid="{00000000-0005-0000-0000-0000B6580000}"/>
    <cellStyle name="Normal 3 16 6 14 2" xfId="22721" xr:uid="{00000000-0005-0000-0000-0000B7580000}"/>
    <cellStyle name="Normal 3 16 6 14 3" xfId="22722" xr:uid="{00000000-0005-0000-0000-0000B8580000}"/>
    <cellStyle name="Normal 3 16 6 15" xfId="22723" xr:uid="{00000000-0005-0000-0000-0000B9580000}"/>
    <cellStyle name="Normal 3 16 6 15 2" xfId="22724" xr:uid="{00000000-0005-0000-0000-0000BA580000}"/>
    <cellStyle name="Normal 3 16 6 15 3" xfId="22725" xr:uid="{00000000-0005-0000-0000-0000BB580000}"/>
    <cellStyle name="Normal 3 16 6 16" xfId="22726" xr:uid="{00000000-0005-0000-0000-0000BC580000}"/>
    <cellStyle name="Normal 3 16 6 17" xfId="22727" xr:uid="{00000000-0005-0000-0000-0000BD580000}"/>
    <cellStyle name="Normal 3 16 6 2" xfId="22728" xr:uid="{00000000-0005-0000-0000-0000BE580000}"/>
    <cellStyle name="Normal 3 16 6 2 10" xfId="22729" xr:uid="{00000000-0005-0000-0000-0000BF580000}"/>
    <cellStyle name="Normal 3 16 6 2 10 2" xfId="22730" xr:uid="{00000000-0005-0000-0000-0000C0580000}"/>
    <cellStyle name="Normal 3 16 6 2 10 3" xfId="22731" xr:uid="{00000000-0005-0000-0000-0000C1580000}"/>
    <cellStyle name="Normal 3 16 6 2 11" xfId="22732" xr:uid="{00000000-0005-0000-0000-0000C2580000}"/>
    <cellStyle name="Normal 3 16 6 2 11 2" xfId="22733" xr:uid="{00000000-0005-0000-0000-0000C3580000}"/>
    <cellStyle name="Normal 3 16 6 2 11 3" xfId="22734" xr:uid="{00000000-0005-0000-0000-0000C4580000}"/>
    <cellStyle name="Normal 3 16 6 2 12" xfId="22735" xr:uid="{00000000-0005-0000-0000-0000C5580000}"/>
    <cellStyle name="Normal 3 16 6 2 12 2" xfId="22736" xr:uid="{00000000-0005-0000-0000-0000C6580000}"/>
    <cellStyle name="Normal 3 16 6 2 12 3" xfId="22737" xr:uid="{00000000-0005-0000-0000-0000C7580000}"/>
    <cellStyle name="Normal 3 16 6 2 13" xfId="22738" xr:uid="{00000000-0005-0000-0000-0000C8580000}"/>
    <cellStyle name="Normal 3 16 6 2 13 2" xfId="22739" xr:uid="{00000000-0005-0000-0000-0000C9580000}"/>
    <cellStyle name="Normal 3 16 6 2 13 3" xfId="22740" xr:uid="{00000000-0005-0000-0000-0000CA580000}"/>
    <cellStyle name="Normal 3 16 6 2 14" xfId="22741" xr:uid="{00000000-0005-0000-0000-0000CB580000}"/>
    <cellStyle name="Normal 3 16 6 2 14 2" xfId="22742" xr:uid="{00000000-0005-0000-0000-0000CC580000}"/>
    <cellStyle name="Normal 3 16 6 2 14 3" xfId="22743" xr:uid="{00000000-0005-0000-0000-0000CD580000}"/>
    <cellStyle name="Normal 3 16 6 2 15" xfId="22744" xr:uid="{00000000-0005-0000-0000-0000CE580000}"/>
    <cellStyle name="Normal 3 16 6 2 16" xfId="22745" xr:uid="{00000000-0005-0000-0000-0000CF580000}"/>
    <cellStyle name="Normal 3 16 6 2 2" xfId="22746" xr:uid="{00000000-0005-0000-0000-0000D0580000}"/>
    <cellStyle name="Normal 3 16 6 2 2 2" xfId="22747" xr:uid="{00000000-0005-0000-0000-0000D1580000}"/>
    <cellStyle name="Normal 3 16 6 2 2 3" xfId="22748" xr:uid="{00000000-0005-0000-0000-0000D2580000}"/>
    <cellStyle name="Normal 3 16 6 2 3" xfId="22749" xr:uid="{00000000-0005-0000-0000-0000D3580000}"/>
    <cellStyle name="Normal 3 16 6 2 3 2" xfId="22750" xr:uid="{00000000-0005-0000-0000-0000D4580000}"/>
    <cellStyle name="Normal 3 16 6 2 3 3" xfId="22751" xr:uid="{00000000-0005-0000-0000-0000D5580000}"/>
    <cellStyle name="Normal 3 16 6 2 4" xfId="22752" xr:uid="{00000000-0005-0000-0000-0000D6580000}"/>
    <cellStyle name="Normal 3 16 6 2 4 2" xfId="22753" xr:uid="{00000000-0005-0000-0000-0000D7580000}"/>
    <cellStyle name="Normal 3 16 6 2 4 3" xfId="22754" xr:uid="{00000000-0005-0000-0000-0000D8580000}"/>
    <cellStyle name="Normal 3 16 6 2 5" xfId="22755" xr:uid="{00000000-0005-0000-0000-0000D9580000}"/>
    <cellStyle name="Normal 3 16 6 2 5 2" xfId="22756" xr:uid="{00000000-0005-0000-0000-0000DA580000}"/>
    <cellStyle name="Normal 3 16 6 2 5 3" xfId="22757" xr:uid="{00000000-0005-0000-0000-0000DB580000}"/>
    <cellStyle name="Normal 3 16 6 2 6" xfId="22758" xr:uid="{00000000-0005-0000-0000-0000DC580000}"/>
    <cellStyle name="Normal 3 16 6 2 6 2" xfId="22759" xr:uid="{00000000-0005-0000-0000-0000DD580000}"/>
    <cellStyle name="Normal 3 16 6 2 6 3" xfId="22760" xr:uid="{00000000-0005-0000-0000-0000DE580000}"/>
    <cellStyle name="Normal 3 16 6 2 7" xfId="22761" xr:uid="{00000000-0005-0000-0000-0000DF580000}"/>
    <cellStyle name="Normal 3 16 6 2 7 2" xfId="22762" xr:uid="{00000000-0005-0000-0000-0000E0580000}"/>
    <cellStyle name="Normal 3 16 6 2 7 3" xfId="22763" xr:uid="{00000000-0005-0000-0000-0000E1580000}"/>
    <cellStyle name="Normal 3 16 6 2 8" xfId="22764" xr:uid="{00000000-0005-0000-0000-0000E2580000}"/>
    <cellStyle name="Normal 3 16 6 2 8 2" xfId="22765" xr:uid="{00000000-0005-0000-0000-0000E3580000}"/>
    <cellStyle name="Normal 3 16 6 2 8 3" xfId="22766" xr:uid="{00000000-0005-0000-0000-0000E4580000}"/>
    <cellStyle name="Normal 3 16 6 2 9" xfId="22767" xr:uid="{00000000-0005-0000-0000-0000E5580000}"/>
    <cellStyle name="Normal 3 16 6 2 9 2" xfId="22768" xr:uid="{00000000-0005-0000-0000-0000E6580000}"/>
    <cellStyle name="Normal 3 16 6 2 9 3" xfId="22769" xr:uid="{00000000-0005-0000-0000-0000E7580000}"/>
    <cellStyle name="Normal 3 16 6 3" xfId="22770" xr:uid="{00000000-0005-0000-0000-0000E8580000}"/>
    <cellStyle name="Normal 3 16 6 3 2" xfId="22771" xr:uid="{00000000-0005-0000-0000-0000E9580000}"/>
    <cellStyle name="Normal 3 16 6 3 3" xfId="22772" xr:uid="{00000000-0005-0000-0000-0000EA580000}"/>
    <cellStyle name="Normal 3 16 6 4" xfId="22773" xr:uid="{00000000-0005-0000-0000-0000EB580000}"/>
    <cellStyle name="Normal 3 16 6 4 2" xfId="22774" xr:uid="{00000000-0005-0000-0000-0000EC580000}"/>
    <cellStyle name="Normal 3 16 6 4 3" xfId="22775" xr:uid="{00000000-0005-0000-0000-0000ED580000}"/>
    <cellStyle name="Normal 3 16 6 5" xfId="22776" xr:uid="{00000000-0005-0000-0000-0000EE580000}"/>
    <cellStyle name="Normal 3 16 6 5 2" xfId="22777" xr:uid="{00000000-0005-0000-0000-0000EF580000}"/>
    <cellStyle name="Normal 3 16 6 5 3" xfId="22778" xr:uid="{00000000-0005-0000-0000-0000F0580000}"/>
    <cellStyle name="Normal 3 16 6 6" xfId="22779" xr:uid="{00000000-0005-0000-0000-0000F1580000}"/>
    <cellStyle name="Normal 3 16 6 6 2" xfId="22780" xr:uid="{00000000-0005-0000-0000-0000F2580000}"/>
    <cellStyle name="Normal 3 16 6 6 3" xfId="22781" xr:uid="{00000000-0005-0000-0000-0000F3580000}"/>
    <cellStyle name="Normal 3 16 6 7" xfId="22782" xr:uid="{00000000-0005-0000-0000-0000F4580000}"/>
    <cellStyle name="Normal 3 16 6 7 2" xfId="22783" xr:uid="{00000000-0005-0000-0000-0000F5580000}"/>
    <cellStyle name="Normal 3 16 6 7 3" xfId="22784" xr:uid="{00000000-0005-0000-0000-0000F6580000}"/>
    <cellStyle name="Normal 3 16 6 8" xfId="22785" xr:uid="{00000000-0005-0000-0000-0000F7580000}"/>
    <cellStyle name="Normal 3 16 6 8 2" xfId="22786" xr:uid="{00000000-0005-0000-0000-0000F8580000}"/>
    <cellStyle name="Normal 3 16 6 8 3" xfId="22787" xr:uid="{00000000-0005-0000-0000-0000F9580000}"/>
    <cellStyle name="Normal 3 16 6 9" xfId="22788" xr:uid="{00000000-0005-0000-0000-0000FA580000}"/>
    <cellStyle name="Normal 3 16 6 9 2" xfId="22789" xr:uid="{00000000-0005-0000-0000-0000FB580000}"/>
    <cellStyle name="Normal 3 16 6 9 3" xfId="22790" xr:uid="{00000000-0005-0000-0000-0000FC580000}"/>
    <cellStyle name="Normal 3 16 7" xfId="22791" xr:uid="{00000000-0005-0000-0000-0000FD580000}"/>
    <cellStyle name="Normal 3 16 7 10" xfId="22792" xr:uid="{00000000-0005-0000-0000-0000FE580000}"/>
    <cellStyle name="Normal 3 16 7 10 2" xfId="22793" xr:uid="{00000000-0005-0000-0000-0000FF580000}"/>
    <cellStyle name="Normal 3 16 7 10 3" xfId="22794" xr:uid="{00000000-0005-0000-0000-000000590000}"/>
    <cellStyle name="Normal 3 16 7 11" xfId="22795" xr:uid="{00000000-0005-0000-0000-000001590000}"/>
    <cellStyle name="Normal 3 16 7 11 2" xfId="22796" xr:uid="{00000000-0005-0000-0000-000002590000}"/>
    <cellStyle name="Normal 3 16 7 11 3" xfId="22797" xr:uid="{00000000-0005-0000-0000-000003590000}"/>
    <cellStyle name="Normal 3 16 7 12" xfId="22798" xr:uid="{00000000-0005-0000-0000-000004590000}"/>
    <cellStyle name="Normal 3 16 7 12 2" xfId="22799" xr:uid="{00000000-0005-0000-0000-000005590000}"/>
    <cellStyle name="Normal 3 16 7 12 3" xfId="22800" xr:uid="{00000000-0005-0000-0000-000006590000}"/>
    <cellStyle name="Normal 3 16 7 13" xfId="22801" xr:uid="{00000000-0005-0000-0000-000007590000}"/>
    <cellStyle name="Normal 3 16 7 13 2" xfId="22802" xr:uid="{00000000-0005-0000-0000-000008590000}"/>
    <cellStyle name="Normal 3 16 7 13 3" xfId="22803" xr:uid="{00000000-0005-0000-0000-000009590000}"/>
    <cellStyle name="Normal 3 16 7 14" xfId="22804" xr:uid="{00000000-0005-0000-0000-00000A590000}"/>
    <cellStyle name="Normal 3 16 7 14 2" xfId="22805" xr:uid="{00000000-0005-0000-0000-00000B590000}"/>
    <cellStyle name="Normal 3 16 7 14 3" xfId="22806" xr:uid="{00000000-0005-0000-0000-00000C590000}"/>
    <cellStyle name="Normal 3 16 7 15" xfId="22807" xr:uid="{00000000-0005-0000-0000-00000D590000}"/>
    <cellStyle name="Normal 3 16 7 15 2" xfId="22808" xr:uid="{00000000-0005-0000-0000-00000E590000}"/>
    <cellStyle name="Normal 3 16 7 15 3" xfId="22809" xr:uid="{00000000-0005-0000-0000-00000F590000}"/>
    <cellStyle name="Normal 3 16 7 16" xfId="22810" xr:uid="{00000000-0005-0000-0000-000010590000}"/>
    <cellStyle name="Normal 3 16 7 17" xfId="22811" xr:uid="{00000000-0005-0000-0000-000011590000}"/>
    <cellStyle name="Normal 3 16 7 2" xfId="22812" xr:uid="{00000000-0005-0000-0000-000012590000}"/>
    <cellStyle name="Normal 3 16 7 2 10" xfId="22813" xr:uid="{00000000-0005-0000-0000-000013590000}"/>
    <cellStyle name="Normal 3 16 7 2 10 2" xfId="22814" xr:uid="{00000000-0005-0000-0000-000014590000}"/>
    <cellStyle name="Normal 3 16 7 2 10 3" xfId="22815" xr:uid="{00000000-0005-0000-0000-000015590000}"/>
    <cellStyle name="Normal 3 16 7 2 11" xfId="22816" xr:uid="{00000000-0005-0000-0000-000016590000}"/>
    <cellStyle name="Normal 3 16 7 2 11 2" xfId="22817" xr:uid="{00000000-0005-0000-0000-000017590000}"/>
    <cellStyle name="Normal 3 16 7 2 11 3" xfId="22818" xr:uid="{00000000-0005-0000-0000-000018590000}"/>
    <cellStyle name="Normal 3 16 7 2 12" xfId="22819" xr:uid="{00000000-0005-0000-0000-000019590000}"/>
    <cellStyle name="Normal 3 16 7 2 12 2" xfId="22820" xr:uid="{00000000-0005-0000-0000-00001A590000}"/>
    <cellStyle name="Normal 3 16 7 2 12 3" xfId="22821" xr:uid="{00000000-0005-0000-0000-00001B590000}"/>
    <cellStyle name="Normal 3 16 7 2 13" xfId="22822" xr:uid="{00000000-0005-0000-0000-00001C590000}"/>
    <cellStyle name="Normal 3 16 7 2 13 2" xfId="22823" xr:uid="{00000000-0005-0000-0000-00001D590000}"/>
    <cellStyle name="Normal 3 16 7 2 13 3" xfId="22824" xr:uid="{00000000-0005-0000-0000-00001E590000}"/>
    <cellStyle name="Normal 3 16 7 2 14" xfId="22825" xr:uid="{00000000-0005-0000-0000-00001F590000}"/>
    <cellStyle name="Normal 3 16 7 2 14 2" xfId="22826" xr:uid="{00000000-0005-0000-0000-000020590000}"/>
    <cellStyle name="Normal 3 16 7 2 14 3" xfId="22827" xr:uid="{00000000-0005-0000-0000-000021590000}"/>
    <cellStyle name="Normal 3 16 7 2 15" xfId="22828" xr:uid="{00000000-0005-0000-0000-000022590000}"/>
    <cellStyle name="Normal 3 16 7 2 16" xfId="22829" xr:uid="{00000000-0005-0000-0000-000023590000}"/>
    <cellStyle name="Normal 3 16 7 2 2" xfId="22830" xr:uid="{00000000-0005-0000-0000-000024590000}"/>
    <cellStyle name="Normal 3 16 7 2 2 2" xfId="22831" xr:uid="{00000000-0005-0000-0000-000025590000}"/>
    <cellStyle name="Normal 3 16 7 2 2 3" xfId="22832" xr:uid="{00000000-0005-0000-0000-000026590000}"/>
    <cellStyle name="Normal 3 16 7 2 3" xfId="22833" xr:uid="{00000000-0005-0000-0000-000027590000}"/>
    <cellStyle name="Normal 3 16 7 2 3 2" xfId="22834" xr:uid="{00000000-0005-0000-0000-000028590000}"/>
    <cellStyle name="Normal 3 16 7 2 3 3" xfId="22835" xr:uid="{00000000-0005-0000-0000-000029590000}"/>
    <cellStyle name="Normal 3 16 7 2 4" xfId="22836" xr:uid="{00000000-0005-0000-0000-00002A590000}"/>
    <cellStyle name="Normal 3 16 7 2 4 2" xfId="22837" xr:uid="{00000000-0005-0000-0000-00002B590000}"/>
    <cellStyle name="Normal 3 16 7 2 4 3" xfId="22838" xr:uid="{00000000-0005-0000-0000-00002C590000}"/>
    <cellStyle name="Normal 3 16 7 2 5" xfId="22839" xr:uid="{00000000-0005-0000-0000-00002D590000}"/>
    <cellStyle name="Normal 3 16 7 2 5 2" xfId="22840" xr:uid="{00000000-0005-0000-0000-00002E590000}"/>
    <cellStyle name="Normal 3 16 7 2 5 3" xfId="22841" xr:uid="{00000000-0005-0000-0000-00002F590000}"/>
    <cellStyle name="Normal 3 16 7 2 6" xfId="22842" xr:uid="{00000000-0005-0000-0000-000030590000}"/>
    <cellStyle name="Normal 3 16 7 2 6 2" xfId="22843" xr:uid="{00000000-0005-0000-0000-000031590000}"/>
    <cellStyle name="Normal 3 16 7 2 6 3" xfId="22844" xr:uid="{00000000-0005-0000-0000-000032590000}"/>
    <cellStyle name="Normal 3 16 7 2 7" xfId="22845" xr:uid="{00000000-0005-0000-0000-000033590000}"/>
    <cellStyle name="Normal 3 16 7 2 7 2" xfId="22846" xr:uid="{00000000-0005-0000-0000-000034590000}"/>
    <cellStyle name="Normal 3 16 7 2 7 3" xfId="22847" xr:uid="{00000000-0005-0000-0000-000035590000}"/>
    <cellStyle name="Normal 3 16 7 2 8" xfId="22848" xr:uid="{00000000-0005-0000-0000-000036590000}"/>
    <cellStyle name="Normal 3 16 7 2 8 2" xfId="22849" xr:uid="{00000000-0005-0000-0000-000037590000}"/>
    <cellStyle name="Normal 3 16 7 2 8 3" xfId="22850" xr:uid="{00000000-0005-0000-0000-000038590000}"/>
    <cellStyle name="Normal 3 16 7 2 9" xfId="22851" xr:uid="{00000000-0005-0000-0000-000039590000}"/>
    <cellStyle name="Normal 3 16 7 2 9 2" xfId="22852" xr:uid="{00000000-0005-0000-0000-00003A590000}"/>
    <cellStyle name="Normal 3 16 7 2 9 3" xfId="22853" xr:uid="{00000000-0005-0000-0000-00003B590000}"/>
    <cellStyle name="Normal 3 16 7 3" xfId="22854" xr:uid="{00000000-0005-0000-0000-00003C590000}"/>
    <cellStyle name="Normal 3 16 7 3 2" xfId="22855" xr:uid="{00000000-0005-0000-0000-00003D590000}"/>
    <cellStyle name="Normal 3 16 7 3 3" xfId="22856" xr:uid="{00000000-0005-0000-0000-00003E590000}"/>
    <cellStyle name="Normal 3 16 7 4" xfId="22857" xr:uid="{00000000-0005-0000-0000-00003F590000}"/>
    <cellStyle name="Normal 3 16 7 4 2" xfId="22858" xr:uid="{00000000-0005-0000-0000-000040590000}"/>
    <cellStyle name="Normal 3 16 7 4 3" xfId="22859" xr:uid="{00000000-0005-0000-0000-000041590000}"/>
    <cellStyle name="Normal 3 16 7 5" xfId="22860" xr:uid="{00000000-0005-0000-0000-000042590000}"/>
    <cellStyle name="Normal 3 16 7 5 2" xfId="22861" xr:uid="{00000000-0005-0000-0000-000043590000}"/>
    <cellStyle name="Normal 3 16 7 5 3" xfId="22862" xr:uid="{00000000-0005-0000-0000-000044590000}"/>
    <cellStyle name="Normal 3 16 7 6" xfId="22863" xr:uid="{00000000-0005-0000-0000-000045590000}"/>
    <cellStyle name="Normal 3 16 7 6 2" xfId="22864" xr:uid="{00000000-0005-0000-0000-000046590000}"/>
    <cellStyle name="Normal 3 16 7 6 3" xfId="22865" xr:uid="{00000000-0005-0000-0000-000047590000}"/>
    <cellStyle name="Normal 3 16 7 7" xfId="22866" xr:uid="{00000000-0005-0000-0000-000048590000}"/>
    <cellStyle name="Normal 3 16 7 7 2" xfId="22867" xr:uid="{00000000-0005-0000-0000-000049590000}"/>
    <cellStyle name="Normal 3 16 7 7 3" xfId="22868" xr:uid="{00000000-0005-0000-0000-00004A590000}"/>
    <cellStyle name="Normal 3 16 7 8" xfId="22869" xr:uid="{00000000-0005-0000-0000-00004B590000}"/>
    <cellStyle name="Normal 3 16 7 8 2" xfId="22870" xr:uid="{00000000-0005-0000-0000-00004C590000}"/>
    <cellStyle name="Normal 3 16 7 8 3" xfId="22871" xr:uid="{00000000-0005-0000-0000-00004D590000}"/>
    <cellStyle name="Normal 3 16 7 9" xfId="22872" xr:uid="{00000000-0005-0000-0000-00004E590000}"/>
    <cellStyle name="Normal 3 16 7 9 2" xfId="22873" xr:uid="{00000000-0005-0000-0000-00004F590000}"/>
    <cellStyle name="Normal 3 16 7 9 3" xfId="22874" xr:uid="{00000000-0005-0000-0000-000050590000}"/>
    <cellStyle name="Normal 3 16 8" xfId="22875" xr:uid="{00000000-0005-0000-0000-000051590000}"/>
    <cellStyle name="Normal 3 16 8 10" xfId="22876" xr:uid="{00000000-0005-0000-0000-000052590000}"/>
    <cellStyle name="Normal 3 16 8 10 2" xfId="22877" xr:uid="{00000000-0005-0000-0000-000053590000}"/>
    <cellStyle name="Normal 3 16 8 10 3" xfId="22878" xr:uid="{00000000-0005-0000-0000-000054590000}"/>
    <cellStyle name="Normal 3 16 8 11" xfId="22879" xr:uid="{00000000-0005-0000-0000-000055590000}"/>
    <cellStyle name="Normal 3 16 8 11 2" xfId="22880" xr:uid="{00000000-0005-0000-0000-000056590000}"/>
    <cellStyle name="Normal 3 16 8 11 3" xfId="22881" xr:uid="{00000000-0005-0000-0000-000057590000}"/>
    <cellStyle name="Normal 3 16 8 12" xfId="22882" xr:uid="{00000000-0005-0000-0000-000058590000}"/>
    <cellStyle name="Normal 3 16 8 12 2" xfId="22883" xr:uid="{00000000-0005-0000-0000-000059590000}"/>
    <cellStyle name="Normal 3 16 8 12 3" xfId="22884" xr:uid="{00000000-0005-0000-0000-00005A590000}"/>
    <cellStyle name="Normal 3 16 8 13" xfId="22885" xr:uid="{00000000-0005-0000-0000-00005B590000}"/>
    <cellStyle name="Normal 3 16 8 13 2" xfId="22886" xr:uid="{00000000-0005-0000-0000-00005C590000}"/>
    <cellStyle name="Normal 3 16 8 13 3" xfId="22887" xr:uid="{00000000-0005-0000-0000-00005D590000}"/>
    <cellStyle name="Normal 3 16 8 14" xfId="22888" xr:uid="{00000000-0005-0000-0000-00005E590000}"/>
    <cellStyle name="Normal 3 16 8 14 2" xfId="22889" xr:uid="{00000000-0005-0000-0000-00005F590000}"/>
    <cellStyle name="Normal 3 16 8 14 3" xfId="22890" xr:uid="{00000000-0005-0000-0000-000060590000}"/>
    <cellStyle name="Normal 3 16 8 15" xfId="22891" xr:uid="{00000000-0005-0000-0000-000061590000}"/>
    <cellStyle name="Normal 3 16 8 15 2" xfId="22892" xr:uid="{00000000-0005-0000-0000-000062590000}"/>
    <cellStyle name="Normal 3 16 8 15 3" xfId="22893" xr:uid="{00000000-0005-0000-0000-000063590000}"/>
    <cellStyle name="Normal 3 16 8 16" xfId="22894" xr:uid="{00000000-0005-0000-0000-000064590000}"/>
    <cellStyle name="Normal 3 16 8 17" xfId="22895" xr:uid="{00000000-0005-0000-0000-000065590000}"/>
    <cellStyle name="Normal 3 16 8 2" xfId="22896" xr:uid="{00000000-0005-0000-0000-000066590000}"/>
    <cellStyle name="Normal 3 16 8 2 10" xfId="22897" xr:uid="{00000000-0005-0000-0000-000067590000}"/>
    <cellStyle name="Normal 3 16 8 2 10 2" xfId="22898" xr:uid="{00000000-0005-0000-0000-000068590000}"/>
    <cellStyle name="Normal 3 16 8 2 10 3" xfId="22899" xr:uid="{00000000-0005-0000-0000-000069590000}"/>
    <cellStyle name="Normal 3 16 8 2 11" xfId="22900" xr:uid="{00000000-0005-0000-0000-00006A590000}"/>
    <cellStyle name="Normal 3 16 8 2 11 2" xfId="22901" xr:uid="{00000000-0005-0000-0000-00006B590000}"/>
    <cellStyle name="Normal 3 16 8 2 11 3" xfId="22902" xr:uid="{00000000-0005-0000-0000-00006C590000}"/>
    <cellStyle name="Normal 3 16 8 2 12" xfId="22903" xr:uid="{00000000-0005-0000-0000-00006D590000}"/>
    <cellStyle name="Normal 3 16 8 2 12 2" xfId="22904" xr:uid="{00000000-0005-0000-0000-00006E590000}"/>
    <cellStyle name="Normal 3 16 8 2 12 3" xfId="22905" xr:uid="{00000000-0005-0000-0000-00006F590000}"/>
    <cellStyle name="Normal 3 16 8 2 13" xfId="22906" xr:uid="{00000000-0005-0000-0000-000070590000}"/>
    <cellStyle name="Normal 3 16 8 2 13 2" xfId="22907" xr:uid="{00000000-0005-0000-0000-000071590000}"/>
    <cellStyle name="Normal 3 16 8 2 13 3" xfId="22908" xr:uid="{00000000-0005-0000-0000-000072590000}"/>
    <cellStyle name="Normal 3 16 8 2 14" xfId="22909" xr:uid="{00000000-0005-0000-0000-000073590000}"/>
    <cellStyle name="Normal 3 16 8 2 14 2" xfId="22910" xr:uid="{00000000-0005-0000-0000-000074590000}"/>
    <cellStyle name="Normal 3 16 8 2 14 3" xfId="22911" xr:uid="{00000000-0005-0000-0000-000075590000}"/>
    <cellStyle name="Normal 3 16 8 2 15" xfId="22912" xr:uid="{00000000-0005-0000-0000-000076590000}"/>
    <cellStyle name="Normal 3 16 8 2 16" xfId="22913" xr:uid="{00000000-0005-0000-0000-000077590000}"/>
    <cellStyle name="Normal 3 16 8 2 2" xfId="22914" xr:uid="{00000000-0005-0000-0000-000078590000}"/>
    <cellStyle name="Normal 3 16 8 2 2 2" xfId="22915" xr:uid="{00000000-0005-0000-0000-000079590000}"/>
    <cellStyle name="Normal 3 16 8 2 2 3" xfId="22916" xr:uid="{00000000-0005-0000-0000-00007A590000}"/>
    <cellStyle name="Normal 3 16 8 2 3" xfId="22917" xr:uid="{00000000-0005-0000-0000-00007B590000}"/>
    <cellStyle name="Normal 3 16 8 2 3 2" xfId="22918" xr:uid="{00000000-0005-0000-0000-00007C590000}"/>
    <cellStyle name="Normal 3 16 8 2 3 3" xfId="22919" xr:uid="{00000000-0005-0000-0000-00007D590000}"/>
    <cellStyle name="Normal 3 16 8 2 4" xfId="22920" xr:uid="{00000000-0005-0000-0000-00007E590000}"/>
    <cellStyle name="Normal 3 16 8 2 4 2" xfId="22921" xr:uid="{00000000-0005-0000-0000-00007F590000}"/>
    <cellStyle name="Normal 3 16 8 2 4 3" xfId="22922" xr:uid="{00000000-0005-0000-0000-000080590000}"/>
    <cellStyle name="Normal 3 16 8 2 5" xfId="22923" xr:uid="{00000000-0005-0000-0000-000081590000}"/>
    <cellStyle name="Normal 3 16 8 2 5 2" xfId="22924" xr:uid="{00000000-0005-0000-0000-000082590000}"/>
    <cellStyle name="Normal 3 16 8 2 5 3" xfId="22925" xr:uid="{00000000-0005-0000-0000-000083590000}"/>
    <cellStyle name="Normal 3 16 8 2 6" xfId="22926" xr:uid="{00000000-0005-0000-0000-000084590000}"/>
    <cellStyle name="Normal 3 16 8 2 6 2" xfId="22927" xr:uid="{00000000-0005-0000-0000-000085590000}"/>
    <cellStyle name="Normal 3 16 8 2 6 3" xfId="22928" xr:uid="{00000000-0005-0000-0000-000086590000}"/>
    <cellStyle name="Normal 3 16 8 2 7" xfId="22929" xr:uid="{00000000-0005-0000-0000-000087590000}"/>
    <cellStyle name="Normal 3 16 8 2 7 2" xfId="22930" xr:uid="{00000000-0005-0000-0000-000088590000}"/>
    <cellStyle name="Normal 3 16 8 2 7 3" xfId="22931" xr:uid="{00000000-0005-0000-0000-000089590000}"/>
    <cellStyle name="Normal 3 16 8 2 8" xfId="22932" xr:uid="{00000000-0005-0000-0000-00008A590000}"/>
    <cellStyle name="Normal 3 16 8 2 8 2" xfId="22933" xr:uid="{00000000-0005-0000-0000-00008B590000}"/>
    <cellStyle name="Normal 3 16 8 2 8 3" xfId="22934" xr:uid="{00000000-0005-0000-0000-00008C590000}"/>
    <cellStyle name="Normal 3 16 8 2 9" xfId="22935" xr:uid="{00000000-0005-0000-0000-00008D590000}"/>
    <cellStyle name="Normal 3 16 8 2 9 2" xfId="22936" xr:uid="{00000000-0005-0000-0000-00008E590000}"/>
    <cellStyle name="Normal 3 16 8 2 9 3" xfId="22937" xr:uid="{00000000-0005-0000-0000-00008F590000}"/>
    <cellStyle name="Normal 3 16 8 3" xfId="22938" xr:uid="{00000000-0005-0000-0000-000090590000}"/>
    <cellStyle name="Normal 3 16 8 3 2" xfId="22939" xr:uid="{00000000-0005-0000-0000-000091590000}"/>
    <cellStyle name="Normal 3 16 8 3 3" xfId="22940" xr:uid="{00000000-0005-0000-0000-000092590000}"/>
    <cellStyle name="Normal 3 16 8 4" xfId="22941" xr:uid="{00000000-0005-0000-0000-000093590000}"/>
    <cellStyle name="Normal 3 16 8 4 2" xfId="22942" xr:uid="{00000000-0005-0000-0000-000094590000}"/>
    <cellStyle name="Normal 3 16 8 4 3" xfId="22943" xr:uid="{00000000-0005-0000-0000-000095590000}"/>
    <cellStyle name="Normal 3 16 8 5" xfId="22944" xr:uid="{00000000-0005-0000-0000-000096590000}"/>
    <cellStyle name="Normal 3 16 8 5 2" xfId="22945" xr:uid="{00000000-0005-0000-0000-000097590000}"/>
    <cellStyle name="Normal 3 16 8 5 3" xfId="22946" xr:uid="{00000000-0005-0000-0000-000098590000}"/>
    <cellStyle name="Normal 3 16 8 6" xfId="22947" xr:uid="{00000000-0005-0000-0000-000099590000}"/>
    <cellStyle name="Normal 3 16 8 6 2" xfId="22948" xr:uid="{00000000-0005-0000-0000-00009A590000}"/>
    <cellStyle name="Normal 3 16 8 6 3" xfId="22949" xr:uid="{00000000-0005-0000-0000-00009B590000}"/>
    <cellStyle name="Normal 3 16 8 7" xfId="22950" xr:uid="{00000000-0005-0000-0000-00009C590000}"/>
    <cellStyle name="Normal 3 16 8 7 2" xfId="22951" xr:uid="{00000000-0005-0000-0000-00009D590000}"/>
    <cellStyle name="Normal 3 16 8 7 3" xfId="22952" xr:uid="{00000000-0005-0000-0000-00009E590000}"/>
    <cellStyle name="Normal 3 16 8 8" xfId="22953" xr:uid="{00000000-0005-0000-0000-00009F590000}"/>
    <cellStyle name="Normal 3 16 8 8 2" xfId="22954" xr:uid="{00000000-0005-0000-0000-0000A0590000}"/>
    <cellStyle name="Normal 3 16 8 8 3" xfId="22955" xr:uid="{00000000-0005-0000-0000-0000A1590000}"/>
    <cellStyle name="Normal 3 16 8 9" xfId="22956" xr:uid="{00000000-0005-0000-0000-0000A2590000}"/>
    <cellStyle name="Normal 3 16 8 9 2" xfId="22957" xr:uid="{00000000-0005-0000-0000-0000A3590000}"/>
    <cellStyle name="Normal 3 16 8 9 3" xfId="22958" xr:uid="{00000000-0005-0000-0000-0000A4590000}"/>
    <cellStyle name="Normal 3 16 9" xfId="22959" xr:uid="{00000000-0005-0000-0000-0000A5590000}"/>
    <cellStyle name="Normal 3 16 9 10" xfId="22960" xr:uid="{00000000-0005-0000-0000-0000A6590000}"/>
    <cellStyle name="Normal 3 16 9 10 2" xfId="22961" xr:uid="{00000000-0005-0000-0000-0000A7590000}"/>
    <cellStyle name="Normal 3 16 9 10 3" xfId="22962" xr:uid="{00000000-0005-0000-0000-0000A8590000}"/>
    <cellStyle name="Normal 3 16 9 11" xfId="22963" xr:uid="{00000000-0005-0000-0000-0000A9590000}"/>
    <cellStyle name="Normal 3 16 9 11 2" xfId="22964" xr:uid="{00000000-0005-0000-0000-0000AA590000}"/>
    <cellStyle name="Normal 3 16 9 11 3" xfId="22965" xr:uid="{00000000-0005-0000-0000-0000AB590000}"/>
    <cellStyle name="Normal 3 16 9 12" xfId="22966" xr:uid="{00000000-0005-0000-0000-0000AC590000}"/>
    <cellStyle name="Normal 3 16 9 12 2" xfId="22967" xr:uid="{00000000-0005-0000-0000-0000AD590000}"/>
    <cellStyle name="Normal 3 16 9 12 3" xfId="22968" xr:uid="{00000000-0005-0000-0000-0000AE590000}"/>
    <cellStyle name="Normal 3 16 9 13" xfId="22969" xr:uid="{00000000-0005-0000-0000-0000AF590000}"/>
    <cellStyle name="Normal 3 16 9 13 2" xfId="22970" xr:uid="{00000000-0005-0000-0000-0000B0590000}"/>
    <cellStyle name="Normal 3 16 9 13 3" xfId="22971" xr:uid="{00000000-0005-0000-0000-0000B1590000}"/>
    <cellStyle name="Normal 3 16 9 14" xfId="22972" xr:uid="{00000000-0005-0000-0000-0000B2590000}"/>
    <cellStyle name="Normal 3 16 9 14 2" xfId="22973" xr:uid="{00000000-0005-0000-0000-0000B3590000}"/>
    <cellStyle name="Normal 3 16 9 14 3" xfId="22974" xr:uid="{00000000-0005-0000-0000-0000B4590000}"/>
    <cellStyle name="Normal 3 16 9 15" xfId="22975" xr:uid="{00000000-0005-0000-0000-0000B5590000}"/>
    <cellStyle name="Normal 3 16 9 16" xfId="22976" xr:uid="{00000000-0005-0000-0000-0000B6590000}"/>
    <cellStyle name="Normal 3 16 9 2" xfId="22977" xr:uid="{00000000-0005-0000-0000-0000B7590000}"/>
    <cellStyle name="Normal 3 16 9 2 2" xfId="22978" xr:uid="{00000000-0005-0000-0000-0000B8590000}"/>
    <cellStyle name="Normal 3 16 9 2 3" xfId="22979" xr:uid="{00000000-0005-0000-0000-0000B9590000}"/>
    <cellStyle name="Normal 3 16 9 3" xfId="22980" xr:uid="{00000000-0005-0000-0000-0000BA590000}"/>
    <cellStyle name="Normal 3 16 9 3 2" xfId="22981" xr:uid="{00000000-0005-0000-0000-0000BB590000}"/>
    <cellStyle name="Normal 3 16 9 3 3" xfId="22982" xr:uid="{00000000-0005-0000-0000-0000BC590000}"/>
    <cellStyle name="Normal 3 16 9 4" xfId="22983" xr:uid="{00000000-0005-0000-0000-0000BD590000}"/>
    <cellStyle name="Normal 3 16 9 4 2" xfId="22984" xr:uid="{00000000-0005-0000-0000-0000BE590000}"/>
    <cellStyle name="Normal 3 16 9 4 3" xfId="22985" xr:uid="{00000000-0005-0000-0000-0000BF590000}"/>
    <cellStyle name="Normal 3 16 9 5" xfId="22986" xr:uid="{00000000-0005-0000-0000-0000C0590000}"/>
    <cellStyle name="Normal 3 16 9 5 2" xfId="22987" xr:uid="{00000000-0005-0000-0000-0000C1590000}"/>
    <cellStyle name="Normal 3 16 9 5 3" xfId="22988" xr:uid="{00000000-0005-0000-0000-0000C2590000}"/>
    <cellStyle name="Normal 3 16 9 6" xfId="22989" xr:uid="{00000000-0005-0000-0000-0000C3590000}"/>
    <cellStyle name="Normal 3 16 9 6 2" xfId="22990" xr:uid="{00000000-0005-0000-0000-0000C4590000}"/>
    <cellStyle name="Normal 3 16 9 6 3" xfId="22991" xr:uid="{00000000-0005-0000-0000-0000C5590000}"/>
    <cellStyle name="Normal 3 16 9 7" xfId="22992" xr:uid="{00000000-0005-0000-0000-0000C6590000}"/>
    <cellStyle name="Normal 3 16 9 7 2" xfId="22993" xr:uid="{00000000-0005-0000-0000-0000C7590000}"/>
    <cellStyle name="Normal 3 16 9 7 3" xfId="22994" xr:uid="{00000000-0005-0000-0000-0000C8590000}"/>
    <cellStyle name="Normal 3 16 9 8" xfId="22995" xr:uid="{00000000-0005-0000-0000-0000C9590000}"/>
    <cellStyle name="Normal 3 16 9 8 2" xfId="22996" xr:uid="{00000000-0005-0000-0000-0000CA590000}"/>
    <cellStyle name="Normal 3 16 9 8 3" xfId="22997" xr:uid="{00000000-0005-0000-0000-0000CB590000}"/>
    <cellStyle name="Normal 3 16 9 9" xfId="22998" xr:uid="{00000000-0005-0000-0000-0000CC590000}"/>
    <cellStyle name="Normal 3 16 9 9 2" xfId="22999" xr:uid="{00000000-0005-0000-0000-0000CD590000}"/>
    <cellStyle name="Normal 3 16 9 9 3" xfId="23000" xr:uid="{00000000-0005-0000-0000-0000CE590000}"/>
    <cellStyle name="Normal 3 17" xfId="23001" xr:uid="{00000000-0005-0000-0000-0000CF590000}"/>
    <cellStyle name="Normal 3 17 10" xfId="23002" xr:uid="{00000000-0005-0000-0000-0000D0590000}"/>
    <cellStyle name="Normal 3 17 10 10" xfId="23003" xr:uid="{00000000-0005-0000-0000-0000D1590000}"/>
    <cellStyle name="Normal 3 17 10 10 2" xfId="23004" xr:uid="{00000000-0005-0000-0000-0000D2590000}"/>
    <cellStyle name="Normal 3 17 10 10 3" xfId="23005" xr:uid="{00000000-0005-0000-0000-0000D3590000}"/>
    <cellStyle name="Normal 3 17 10 11" xfId="23006" xr:uid="{00000000-0005-0000-0000-0000D4590000}"/>
    <cellStyle name="Normal 3 17 10 11 2" xfId="23007" xr:uid="{00000000-0005-0000-0000-0000D5590000}"/>
    <cellStyle name="Normal 3 17 10 11 3" xfId="23008" xr:uid="{00000000-0005-0000-0000-0000D6590000}"/>
    <cellStyle name="Normal 3 17 10 12" xfId="23009" xr:uid="{00000000-0005-0000-0000-0000D7590000}"/>
    <cellStyle name="Normal 3 17 10 12 2" xfId="23010" xr:uid="{00000000-0005-0000-0000-0000D8590000}"/>
    <cellStyle name="Normal 3 17 10 12 3" xfId="23011" xr:uid="{00000000-0005-0000-0000-0000D9590000}"/>
    <cellStyle name="Normal 3 17 10 13" xfId="23012" xr:uid="{00000000-0005-0000-0000-0000DA590000}"/>
    <cellStyle name="Normal 3 17 10 13 2" xfId="23013" xr:uid="{00000000-0005-0000-0000-0000DB590000}"/>
    <cellStyle name="Normal 3 17 10 13 3" xfId="23014" xr:uid="{00000000-0005-0000-0000-0000DC590000}"/>
    <cellStyle name="Normal 3 17 10 14" xfId="23015" xr:uid="{00000000-0005-0000-0000-0000DD590000}"/>
    <cellStyle name="Normal 3 17 10 14 2" xfId="23016" xr:uid="{00000000-0005-0000-0000-0000DE590000}"/>
    <cellStyle name="Normal 3 17 10 14 3" xfId="23017" xr:uid="{00000000-0005-0000-0000-0000DF590000}"/>
    <cellStyle name="Normal 3 17 10 15" xfId="23018" xr:uid="{00000000-0005-0000-0000-0000E0590000}"/>
    <cellStyle name="Normal 3 17 10 16" xfId="23019" xr:uid="{00000000-0005-0000-0000-0000E1590000}"/>
    <cellStyle name="Normal 3 17 10 2" xfId="23020" xr:uid="{00000000-0005-0000-0000-0000E2590000}"/>
    <cellStyle name="Normal 3 17 10 2 2" xfId="23021" xr:uid="{00000000-0005-0000-0000-0000E3590000}"/>
    <cellStyle name="Normal 3 17 10 2 3" xfId="23022" xr:uid="{00000000-0005-0000-0000-0000E4590000}"/>
    <cellStyle name="Normal 3 17 10 3" xfId="23023" xr:uid="{00000000-0005-0000-0000-0000E5590000}"/>
    <cellStyle name="Normal 3 17 10 3 2" xfId="23024" xr:uid="{00000000-0005-0000-0000-0000E6590000}"/>
    <cellStyle name="Normal 3 17 10 3 3" xfId="23025" xr:uid="{00000000-0005-0000-0000-0000E7590000}"/>
    <cellStyle name="Normal 3 17 10 4" xfId="23026" xr:uid="{00000000-0005-0000-0000-0000E8590000}"/>
    <cellStyle name="Normal 3 17 10 4 2" xfId="23027" xr:uid="{00000000-0005-0000-0000-0000E9590000}"/>
    <cellStyle name="Normal 3 17 10 4 3" xfId="23028" xr:uid="{00000000-0005-0000-0000-0000EA590000}"/>
    <cellStyle name="Normal 3 17 10 5" xfId="23029" xr:uid="{00000000-0005-0000-0000-0000EB590000}"/>
    <cellStyle name="Normal 3 17 10 5 2" xfId="23030" xr:uid="{00000000-0005-0000-0000-0000EC590000}"/>
    <cellStyle name="Normal 3 17 10 5 3" xfId="23031" xr:uid="{00000000-0005-0000-0000-0000ED590000}"/>
    <cellStyle name="Normal 3 17 10 6" xfId="23032" xr:uid="{00000000-0005-0000-0000-0000EE590000}"/>
    <cellStyle name="Normal 3 17 10 6 2" xfId="23033" xr:uid="{00000000-0005-0000-0000-0000EF590000}"/>
    <cellStyle name="Normal 3 17 10 6 3" xfId="23034" xr:uid="{00000000-0005-0000-0000-0000F0590000}"/>
    <cellStyle name="Normal 3 17 10 7" xfId="23035" xr:uid="{00000000-0005-0000-0000-0000F1590000}"/>
    <cellStyle name="Normal 3 17 10 7 2" xfId="23036" xr:uid="{00000000-0005-0000-0000-0000F2590000}"/>
    <cellStyle name="Normal 3 17 10 7 3" xfId="23037" xr:uid="{00000000-0005-0000-0000-0000F3590000}"/>
    <cellStyle name="Normal 3 17 10 8" xfId="23038" xr:uid="{00000000-0005-0000-0000-0000F4590000}"/>
    <cellStyle name="Normal 3 17 10 8 2" xfId="23039" xr:uid="{00000000-0005-0000-0000-0000F5590000}"/>
    <cellStyle name="Normal 3 17 10 8 3" xfId="23040" xr:uid="{00000000-0005-0000-0000-0000F6590000}"/>
    <cellStyle name="Normal 3 17 10 9" xfId="23041" xr:uid="{00000000-0005-0000-0000-0000F7590000}"/>
    <cellStyle name="Normal 3 17 10 9 2" xfId="23042" xr:uid="{00000000-0005-0000-0000-0000F8590000}"/>
    <cellStyle name="Normal 3 17 10 9 3" xfId="23043" xr:uid="{00000000-0005-0000-0000-0000F9590000}"/>
    <cellStyle name="Normal 3 17 11" xfId="23044" xr:uid="{00000000-0005-0000-0000-0000FA590000}"/>
    <cellStyle name="Normal 3 17 11 10" xfId="23045" xr:uid="{00000000-0005-0000-0000-0000FB590000}"/>
    <cellStyle name="Normal 3 17 11 10 2" xfId="23046" xr:uid="{00000000-0005-0000-0000-0000FC590000}"/>
    <cellStyle name="Normal 3 17 11 10 3" xfId="23047" xr:uid="{00000000-0005-0000-0000-0000FD590000}"/>
    <cellStyle name="Normal 3 17 11 11" xfId="23048" xr:uid="{00000000-0005-0000-0000-0000FE590000}"/>
    <cellStyle name="Normal 3 17 11 11 2" xfId="23049" xr:uid="{00000000-0005-0000-0000-0000FF590000}"/>
    <cellStyle name="Normal 3 17 11 11 3" xfId="23050" xr:uid="{00000000-0005-0000-0000-0000005A0000}"/>
    <cellStyle name="Normal 3 17 11 12" xfId="23051" xr:uid="{00000000-0005-0000-0000-0000015A0000}"/>
    <cellStyle name="Normal 3 17 11 12 2" xfId="23052" xr:uid="{00000000-0005-0000-0000-0000025A0000}"/>
    <cellStyle name="Normal 3 17 11 12 3" xfId="23053" xr:uid="{00000000-0005-0000-0000-0000035A0000}"/>
    <cellStyle name="Normal 3 17 11 13" xfId="23054" xr:uid="{00000000-0005-0000-0000-0000045A0000}"/>
    <cellStyle name="Normal 3 17 11 13 2" xfId="23055" xr:uid="{00000000-0005-0000-0000-0000055A0000}"/>
    <cellStyle name="Normal 3 17 11 13 3" xfId="23056" xr:uid="{00000000-0005-0000-0000-0000065A0000}"/>
    <cellStyle name="Normal 3 17 11 14" xfId="23057" xr:uid="{00000000-0005-0000-0000-0000075A0000}"/>
    <cellStyle name="Normal 3 17 11 14 2" xfId="23058" xr:uid="{00000000-0005-0000-0000-0000085A0000}"/>
    <cellStyle name="Normal 3 17 11 14 3" xfId="23059" xr:uid="{00000000-0005-0000-0000-0000095A0000}"/>
    <cellStyle name="Normal 3 17 11 15" xfId="23060" xr:uid="{00000000-0005-0000-0000-00000A5A0000}"/>
    <cellStyle name="Normal 3 17 11 16" xfId="23061" xr:uid="{00000000-0005-0000-0000-00000B5A0000}"/>
    <cellStyle name="Normal 3 17 11 2" xfId="23062" xr:uid="{00000000-0005-0000-0000-00000C5A0000}"/>
    <cellStyle name="Normal 3 17 11 2 2" xfId="23063" xr:uid="{00000000-0005-0000-0000-00000D5A0000}"/>
    <cellStyle name="Normal 3 17 11 2 3" xfId="23064" xr:uid="{00000000-0005-0000-0000-00000E5A0000}"/>
    <cellStyle name="Normal 3 17 11 3" xfId="23065" xr:uid="{00000000-0005-0000-0000-00000F5A0000}"/>
    <cellStyle name="Normal 3 17 11 3 2" xfId="23066" xr:uid="{00000000-0005-0000-0000-0000105A0000}"/>
    <cellStyle name="Normal 3 17 11 3 3" xfId="23067" xr:uid="{00000000-0005-0000-0000-0000115A0000}"/>
    <cellStyle name="Normal 3 17 11 4" xfId="23068" xr:uid="{00000000-0005-0000-0000-0000125A0000}"/>
    <cellStyle name="Normal 3 17 11 4 2" xfId="23069" xr:uid="{00000000-0005-0000-0000-0000135A0000}"/>
    <cellStyle name="Normal 3 17 11 4 3" xfId="23070" xr:uid="{00000000-0005-0000-0000-0000145A0000}"/>
    <cellStyle name="Normal 3 17 11 5" xfId="23071" xr:uid="{00000000-0005-0000-0000-0000155A0000}"/>
    <cellStyle name="Normal 3 17 11 5 2" xfId="23072" xr:uid="{00000000-0005-0000-0000-0000165A0000}"/>
    <cellStyle name="Normal 3 17 11 5 3" xfId="23073" xr:uid="{00000000-0005-0000-0000-0000175A0000}"/>
    <cellStyle name="Normal 3 17 11 6" xfId="23074" xr:uid="{00000000-0005-0000-0000-0000185A0000}"/>
    <cellStyle name="Normal 3 17 11 6 2" xfId="23075" xr:uid="{00000000-0005-0000-0000-0000195A0000}"/>
    <cellStyle name="Normal 3 17 11 6 3" xfId="23076" xr:uid="{00000000-0005-0000-0000-00001A5A0000}"/>
    <cellStyle name="Normal 3 17 11 7" xfId="23077" xr:uid="{00000000-0005-0000-0000-00001B5A0000}"/>
    <cellStyle name="Normal 3 17 11 7 2" xfId="23078" xr:uid="{00000000-0005-0000-0000-00001C5A0000}"/>
    <cellStyle name="Normal 3 17 11 7 3" xfId="23079" xr:uid="{00000000-0005-0000-0000-00001D5A0000}"/>
    <cellStyle name="Normal 3 17 11 8" xfId="23080" xr:uid="{00000000-0005-0000-0000-00001E5A0000}"/>
    <cellStyle name="Normal 3 17 11 8 2" xfId="23081" xr:uid="{00000000-0005-0000-0000-00001F5A0000}"/>
    <cellStyle name="Normal 3 17 11 8 3" xfId="23082" xr:uid="{00000000-0005-0000-0000-0000205A0000}"/>
    <cellStyle name="Normal 3 17 11 9" xfId="23083" xr:uid="{00000000-0005-0000-0000-0000215A0000}"/>
    <cellStyle name="Normal 3 17 11 9 2" xfId="23084" xr:uid="{00000000-0005-0000-0000-0000225A0000}"/>
    <cellStyle name="Normal 3 17 11 9 3" xfId="23085" xr:uid="{00000000-0005-0000-0000-0000235A0000}"/>
    <cellStyle name="Normal 3 17 12" xfId="23086" xr:uid="{00000000-0005-0000-0000-0000245A0000}"/>
    <cellStyle name="Normal 3 17 12 10" xfId="23087" xr:uid="{00000000-0005-0000-0000-0000255A0000}"/>
    <cellStyle name="Normal 3 17 12 10 2" xfId="23088" xr:uid="{00000000-0005-0000-0000-0000265A0000}"/>
    <cellStyle name="Normal 3 17 12 10 3" xfId="23089" xr:uid="{00000000-0005-0000-0000-0000275A0000}"/>
    <cellStyle name="Normal 3 17 12 11" xfId="23090" xr:uid="{00000000-0005-0000-0000-0000285A0000}"/>
    <cellStyle name="Normal 3 17 12 11 2" xfId="23091" xr:uid="{00000000-0005-0000-0000-0000295A0000}"/>
    <cellStyle name="Normal 3 17 12 11 3" xfId="23092" xr:uid="{00000000-0005-0000-0000-00002A5A0000}"/>
    <cellStyle name="Normal 3 17 12 12" xfId="23093" xr:uid="{00000000-0005-0000-0000-00002B5A0000}"/>
    <cellStyle name="Normal 3 17 12 12 2" xfId="23094" xr:uid="{00000000-0005-0000-0000-00002C5A0000}"/>
    <cellStyle name="Normal 3 17 12 12 3" xfId="23095" xr:uid="{00000000-0005-0000-0000-00002D5A0000}"/>
    <cellStyle name="Normal 3 17 12 13" xfId="23096" xr:uid="{00000000-0005-0000-0000-00002E5A0000}"/>
    <cellStyle name="Normal 3 17 12 13 2" xfId="23097" xr:uid="{00000000-0005-0000-0000-00002F5A0000}"/>
    <cellStyle name="Normal 3 17 12 13 3" xfId="23098" xr:uid="{00000000-0005-0000-0000-0000305A0000}"/>
    <cellStyle name="Normal 3 17 12 14" xfId="23099" xr:uid="{00000000-0005-0000-0000-0000315A0000}"/>
    <cellStyle name="Normal 3 17 12 14 2" xfId="23100" xr:uid="{00000000-0005-0000-0000-0000325A0000}"/>
    <cellStyle name="Normal 3 17 12 14 3" xfId="23101" xr:uid="{00000000-0005-0000-0000-0000335A0000}"/>
    <cellStyle name="Normal 3 17 12 15" xfId="23102" xr:uid="{00000000-0005-0000-0000-0000345A0000}"/>
    <cellStyle name="Normal 3 17 12 16" xfId="23103" xr:uid="{00000000-0005-0000-0000-0000355A0000}"/>
    <cellStyle name="Normal 3 17 12 2" xfId="23104" xr:uid="{00000000-0005-0000-0000-0000365A0000}"/>
    <cellStyle name="Normal 3 17 12 2 2" xfId="23105" xr:uid="{00000000-0005-0000-0000-0000375A0000}"/>
    <cellStyle name="Normal 3 17 12 2 3" xfId="23106" xr:uid="{00000000-0005-0000-0000-0000385A0000}"/>
    <cellStyle name="Normal 3 17 12 3" xfId="23107" xr:uid="{00000000-0005-0000-0000-0000395A0000}"/>
    <cellStyle name="Normal 3 17 12 3 2" xfId="23108" xr:uid="{00000000-0005-0000-0000-00003A5A0000}"/>
    <cellStyle name="Normal 3 17 12 3 3" xfId="23109" xr:uid="{00000000-0005-0000-0000-00003B5A0000}"/>
    <cellStyle name="Normal 3 17 12 4" xfId="23110" xr:uid="{00000000-0005-0000-0000-00003C5A0000}"/>
    <cellStyle name="Normal 3 17 12 4 2" xfId="23111" xr:uid="{00000000-0005-0000-0000-00003D5A0000}"/>
    <cellStyle name="Normal 3 17 12 4 3" xfId="23112" xr:uid="{00000000-0005-0000-0000-00003E5A0000}"/>
    <cellStyle name="Normal 3 17 12 5" xfId="23113" xr:uid="{00000000-0005-0000-0000-00003F5A0000}"/>
    <cellStyle name="Normal 3 17 12 5 2" xfId="23114" xr:uid="{00000000-0005-0000-0000-0000405A0000}"/>
    <cellStyle name="Normal 3 17 12 5 3" xfId="23115" xr:uid="{00000000-0005-0000-0000-0000415A0000}"/>
    <cellStyle name="Normal 3 17 12 6" xfId="23116" xr:uid="{00000000-0005-0000-0000-0000425A0000}"/>
    <cellStyle name="Normal 3 17 12 6 2" xfId="23117" xr:uid="{00000000-0005-0000-0000-0000435A0000}"/>
    <cellStyle name="Normal 3 17 12 6 3" xfId="23118" xr:uid="{00000000-0005-0000-0000-0000445A0000}"/>
    <cellStyle name="Normal 3 17 12 7" xfId="23119" xr:uid="{00000000-0005-0000-0000-0000455A0000}"/>
    <cellStyle name="Normal 3 17 12 7 2" xfId="23120" xr:uid="{00000000-0005-0000-0000-0000465A0000}"/>
    <cellStyle name="Normal 3 17 12 7 3" xfId="23121" xr:uid="{00000000-0005-0000-0000-0000475A0000}"/>
    <cellStyle name="Normal 3 17 12 8" xfId="23122" xr:uid="{00000000-0005-0000-0000-0000485A0000}"/>
    <cellStyle name="Normal 3 17 12 8 2" xfId="23123" xr:uid="{00000000-0005-0000-0000-0000495A0000}"/>
    <cellStyle name="Normal 3 17 12 8 3" xfId="23124" xr:uid="{00000000-0005-0000-0000-00004A5A0000}"/>
    <cellStyle name="Normal 3 17 12 9" xfId="23125" xr:uid="{00000000-0005-0000-0000-00004B5A0000}"/>
    <cellStyle name="Normal 3 17 12 9 2" xfId="23126" xr:uid="{00000000-0005-0000-0000-00004C5A0000}"/>
    <cellStyle name="Normal 3 17 12 9 3" xfId="23127" xr:uid="{00000000-0005-0000-0000-00004D5A0000}"/>
    <cellStyle name="Normal 3 17 13" xfId="23128" xr:uid="{00000000-0005-0000-0000-00004E5A0000}"/>
    <cellStyle name="Normal 3 17 13 10" xfId="23129" xr:uid="{00000000-0005-0000-0000-00004F5A0000}"/>
    <cellStyle name="Normal 3 17 13 10 2" xfId="23130" xr:uid="{00000000-0005-0000-0000-0000505A0000}"/>
    <cellStyle name="Normal 3 17 13 10 3" xfId="23131" xr:uid="{00000000-0005-0000-0000-0000515A0000}"/>
    <cellStyle name="Normal 3 17 13 11" xfId="23132" xr:uid="{00000000-0005-0000-0000-0000525A0000}"/>
    <cellStyle name="Normal 3 17 13 11 2" xfId="23133" xr:uid="{00000000-0005-0000-0000-0000535A0000}"/>
    <cellStyle name="Normal 3 17 13 11 3" xfId="23134" xr:uid="{00000000-0005-0000-0000-0000545A0000}"/>
    <cellStyle name="Normal 3 17 13 12" xfId="23135" xr:uid="{00000000-0005-0000-0000-0000555A0000}"/>
    <cellStyle name="Normal 3 17 13 12 2" xfId="23136" xr:uid="{00000000-0005-0000-0000-0000565A0000}"/>
    <cellStyle name="Normal 3 17 13 12 3" xfId="23137" xr:uid="{00000000-0005-0000-0000-0000575A0000}"/>
    <cellStyle name="Normal 3 17 13 13" xfId="23138" xr:uid="{00000000-0005-0000-0000-0000585A0000}"/>
    <cellStyle name="Normal 3 17 13 13 2" xfId="23139" xr:uid="{00000000-0005-0000-0000-0000595A0000}"/>
    <cellStyle name="Normal 3 17 13 13 3" xfId="23140" xr:uid="{00000000-0005-0000-0000-00005A5A0000}"/>
    <cellStyle name="Normal 3 17 13 14" xfId="23141" xr:uid="{00000000-0005-0000-0000-00005B5A0000}"/>
    <cellStyle name="Normal 3 17 13 14 2" xfId="23142" xr:uid="{00000000-0005-0000-0000-00005C5A0000}"/>
    <cellStyle name="Normal 3 17 13 14 3" xfId="23143" xr:uid="{00000000-0005-0000-0000-00005D5A0000}"/>
    <cellStyle name="Normal 3 17 13 15" xfId="23144" xr:uid="{00000000-0005-0000-0000-00005E5A0000}"/>
    <cellStyle name="Normal 3 17 13 16" xfId="23145" xr:uid="{00000000-0005-0000-0000-00005F5A0000}"/>
    <cellStyle name="Normal 3 17 13 2" xfId="23146" xr:uid="{00000000-0005-0000-0000-0000605A0000}"/>
    <cellStyle name="Normal 3 17 13 2 2" xfId="23147" xr:uid="{00000000-0005-0000-0000-0000615A0000}"/>
    <cellStyle name="Normal 3 17 13 2 3" xfId="23148" xr:uid="{00000000-0005-0000-0000-0000625A0000}"/>
    <cellStyle name="Normal 3 17 13 3" xfId="23149" xr:uid="{00000000-0005-0000-0000-0000635A0000}"/>
    <cellStyle name="Normal 3 17 13 3 2" xfId="23150" xr:uid="{00000000-0005-0000-0000-0000645A0000}"/>
    <cellStyle name="Normal 3 17 13 3 3" xfId="23151" xr:uid="{00000000-0005-0000-0000-0000655A0000}"/>
    <cellStyle name="Normal 3 17 13 4" xfId="23152" xr:uid="{00000000-0005-0000-0000-0000665A0000}"/>
    <cellStyle name="Normal 3 17 13 4 2" xfId="23153" xr:uid="{00000000-0005-0000-0000-0000675A0000}"/>
    <cellStyle name="Normal 3 17 13 4 3" xfId="23154" xr:uid="{00000000-0005-0000-0000-0000685A0000}"/>
    <cellStyle name="Normal 3 17 13 5" xfId="23155" xr:uid="{00000000-0005-0000-0000-0000695A0000}"/>
    <cellStyle name="Normal 3 17 13 5 2" xfId="23156" xr:uid="{00000000-0005-0000-0000-00006A5A0000}"/>
    <cellStyle name="Normal 3 17 13 5 3" xfId="23157" xr:uid="{00000000-0005-0000-0000-00006B5A0000}"/>
    <cellStyle name="Normal 3 17 13 6" xfId="23158" xr:uid="{00000000-0005-0000-0000-00006C5A0000}"/>
    <cellStyle name="Normal 3 17 13 6 2" xfId="23159" xr:uid="{00000000-0005-0000-0000-00006D5A0000}"/>
    <cellStyle name="Normal 3 17 13 6 3" xfId="23160" xr:uid="{00000000-0005-0000-0000-00006E5A0000}"/>
    <cellStyle name="Normal 3 17 13 7" xfId="23161" xr:uid="{00000000-0005-0000-0000-00006F5A0000}"/>
    <cellStyle name="Normal 3 17 13 7 2" xfId="23162" xr:uid="{00000000-0005-0000-0000-0000705A0000}"/>
    <cellStyle name="Normal 3 17 13 7 3" xfId="23163" xr:uid="{00000000-0005-0000-0000-0000715A0000}"/>
    <cellStyle name="Normal 3 17 13 8" xfId="23164" xr:uid="{00000000-0005-0000-0000-0000725A0000}"/>
    <cellStyle name="Normal 3 17 13 8 2" xfId="23165" xr:uid="{00000000-0005-0000-0000-0000735A0000}"/>
    <cellStyle name="Normal 3 17 13 8 3" xfId="23166" xr:uid="{00000000-0005-0000-0000-0000745A0000}"/>
    <cellStyle name="Normal 3 17 13 9" xfId="23167" xr:uid="{00000000-0005-0000-0000-0000755A0000}"/>
    <cellStyle name="Normal 3 17 13 9 2" xfId="23168" xr:uid="{00000000-0005-0000-0000-0000765A0000}"/>
    <cellStyle name="Normal 3 17 13 9 3" xfId="23169" xr:uid="{00000000-0005-0000-0000-0000775A0000}"/>
    <cellStyle name="Normal 3 17 14" xfId="23170" xr:uid="{00000000-0005-0000-0000-0000785A0000}"/>
    <cellStyle name="Normal 3 17 14 10" xfId="23171" xr:uid="{00000000-0005-0000-0000-0000795A0000}"/>
    <cellStyle name="Normal 3 17 14 10 2" xfId="23172" xr:uid="{00000000-0005-0000-0000-00007A5A0000}"/>
    <cellStyle name="Normal 3 17 14 10 3" xfId="23173" xr:uid="{00000000-0005-0000-0000-00007B5A0000}"/>
    <cellStyle name="Normal 3 17 14 11" xfId="23174" xr:uid="{00000000-0005-0000-0000-00007C5A0000}"/>
    <cellStyle name="Normal 3 17 14 11 2" xfId="23175" xr:uid="{00000000-0005-0000-0000-00007D5A0000}"/>
    <cellStyle name="Normal 3 17 14 11 3" xfId="23176" xr:uid="{00000000-0005-0000-0000-00007E5A0000}"/>
    <cellStyle name="Normal 3 17 14 12" xfId="23177" xr:uid="{00000000-0005-0000-0000-00007F5A0000}"/>
    <cellStyle name="Normal 3 17 14 12 2" xfId="23178" xr:uid="{00000000-0005-0000-0000-0000805A0000}"/>
    <cellStyle name="Normal 3 17 14 12 3" xfId="23179" xr:uid="{00000000-0005-0000-0000-0000815A0000}"/>
    <cellStyle name="Normal 3 17 14 13" xfId="23180" xr:uid="{00000000-0005-0000-0000-0000825A0000}"/>
    <cellStyle name="Normal 3 17 14 13 2" xfId="23181" xr:uid="{00000000-0005-0000-0000-0000835A0000}"/>
    <cellStyle name="Normal 3 17 14 13 3" xfId="23182" xr:uid="{00000000-0005-0000-0000-0000845A0000}"/>
    <cellStyle name="Normal 3 17 14 14" xfId="23183" xr:uid="{00000000-0005-0000-0000-0000855A0000}"/>
    <cellStyle name="Normal 3 17 14 14 2" xfId="23184" xr:uid="{00000000-0005-0000-0000-0000865A0000}"/>
    <cellStyle name="Normal 3 17 14 14 3" xfId="23185" xr:uid="{00000000-0005-0000-0000-0000875A0000}"/>
    <cellStyle name="Normal 3 17 14 15" xfId="23186" xr:uid="{00000000-0005-0000-0000-0000885A0000}"/>
    <cellStyle name="Normal 3 17 14 16" xfId="23187" xr:uid="{00000000-0005-0000-0000-0000895A0000}"/>
    <cellStyle name="Normal 3 17 14 2" xfId="23188" xr:uid="{00000000-0005-0000-0000-00008A5A0000}"/>
    <cellStyle name="Normal 3 17 14 2 2" xfId="23189" xr:uid="{00000000-0005-0000-0000-00008B5A0000}"/>
    <cellStyle name="Normal 3 17 14 2 3" xfId="23190" xr:uid="{00000000-0005-0000-0000-00008C5A0000}"/>
    <cellStyle name="Normal 3 17 14 3" xfId="23191" xr:uid="{00000000-0005-0000-0000-00008D5A0000}"/>
    <cellStyle name="Normal 3 17 14 3 2" xfId="23192" xr:uid="{00000000-0005-0000-0000-00008E5A0000}"/>
    <cellStyle name="Normal 3 17 14 3 3" xfId="23193" xr:uid="{00000000-0005-0000-0000-00008F5A0000}"/>
    <cellStyle name="Normal 3 17 14 4" xfId="23194" xr:uid="{00000000-0005-0000-0000-0000905A0000}"/>
    <cellStyle name="Normal 3 17 14 4 2" xfId="23195" xr:uid="{00000000-0005-0000-0000-0000915A0000}"/>
    <cellStyle name="Normal 3 17 14 4 3" xfId="23196" xr:uid="{00000000-0005-0000-0000-0000925A0000}"/>
    <cellStyle name="Normal 3 17 14 5" xfId="23197" xr:uid="{00000000-0005-0000-0000-0000935A0000}"/>
    <cellStyle name="Normal 3 17 14 5 2" xfId="23198" xr:uid="{00000000-0005-0000-0000-0000945A0000}"/>
    <cellStyle name="Normal 3 17 14 5 3" xfId="23199" xr:uid="{00000000-0005-0000-0000-0000955A0000}"/>
    <cellStyle name="Normal 3 17 14 6" xfId="23200" xr:uid="{00000000-0005-0000-0000-0000965A0000}"/>
    <cellStyle name="Normal 3 17 14 6 2" xfId="23201" xr:uid="{00000000-0005-0000-0000-0000975A0000}"/>
    <cellStyle name="Normal 3 17 14 6 3" xfId="23202" xr:uid="{00000000-0005-0000-0000-0000985A0000}"/>
    <cellStyle name="Normal 3 17 14 7" xfId="23203" xr:uid="{00000000-0005-0000-0000-0000995A0000}"/>
    <cellStyle name="Normal 3 17 14 7 2" xfId="23204" xr:uid="{00000000-0005-0000-0000-00009A5A0000}"/>
    <cellStyle name="Normal 3 17 14 7 3" xfId="23205" xr:uid="{00000000-0005-0000-0000-00009B5A0000}"/>
    <cellStyle name="Normal 3 17 14 8" xfId="23206" xr:uid="{00000000-0005-0000-0000-00009C5A0000}"/>
    <cellStyle name="Normal 3 17 14 8 2" xfId="23207" xr:uid="{00000000-0005-0000-0000-00009D5A0000}"/>
    <cellStyle name="Normal 3 17 14 8 3" xfId="23208" xr:uid="{00000000-0005-0000-0000-00009E5A0000}"/>
    <cellStyle name="Normal 3 17 14 9" xfId="23209" xr:uid="{00000000-0005-0000-0000-00009F5A0000}"/>
    <cellStyle name="Normal 3 17 14 9 2" xfId="23210" xr:uid="{00000000-0005-0000-0000-0000A05A0000}"/>
    <cellStyle name="Normal 3 17 14 9 3" xfId="23211" xr:uid="{00000000-0005-0000-0000-0000A15A0000}"/>
    <cellStyle name="Normal 3 17 15" xfId="23212" xr:uid="{00000000-0005-0000-0000-0000A25A0000}"/>
    <cellStyle name="Normal 3 17 16" xfId="23213" xr:uid="{00000000-0005-0000-0000-0000A35A0000}"/>
    <cellStyle name="Normal 3 17 17" xfId="23214" xr:uid="{00000000-0005-0000-0000-0000A45A0000}"/>
    <cellStyle name="Normal 3 17 17 10" xfId="23215" xr:uid="{00000000-0005-0000-0000-0000A55A0000}"/>
    <cellStyle name="Normal 3 17 17 10 2" xfId="23216" xr:uid="{00000000-0005-0000-0000-0000A65A0000}"/>
    <cellStyle name="Normal 3 17 17 10 3" xfId="23217" xr:uid="{00000000-0005-0000-0000-0000A75A0000}"/>
    <cellStyle name="Normal 3 17 17 11" xfId="23218" xr:uid="{00000000-0005-0000-0000-0000A85A0000}"/>
    <cellStyle name="Normal 3 17 17 11 2" xfId="23219" xr:uid="{00000000-0005-0000-0000-0000A95A0000}"/>
    <cellStyle name="Normal 3 17 17 11 3" xfId="23220" xr:uid="{00000000-0005-0000-0000-0000AA5A0000}"/>
    <cellStyle name="Normal 3 17 17 12" xfId="23221" xr:uid="{00000000-0005-0000-0000-0000AB5A0000}"/>
    <cellStyle name="Normal 3 17 17 12 2" xfId="23222" xr:uid="{00000000-0005-0000-0000-0000AC5A0000}"/>
    <cellStyle name="Normal 3 17 17 12 3" xfId="23223" xr:uid="{00000000-0005-0000-0000-0000AD5A0000}"/>
    <cellStyle name="Normal 3 17 17 13" xfId="23224" xr:uid="{00000000-0005-0000-0000-0000AE5A0000}"/>
    <cellStyle name="Normal 3 17 17 13 2" xfId="23225" xr:uid="{00000000-0005-0000-0000-0000AF5A0000}"/>
    <cellStyle name="Normal 3 17 17 13 3" xfId="23226" xr:uid="{00000000-0005-0000-0000-0000B05A0000}"/>
    <cellStyle name="Normal 3 17 17 14" xfId="23227" xr:uid="{00000000-0005-0000-0000-0000B15A0000}"/>
    <cellStyle name="Normal 3 17 17 14 2" xfId="23228" xr:uid="{00000000-0005-0000-0000-0000B25A0000}"/>
    <cellStyle name="Normal 3 17 17 14 3" xfId="23229" xr:uid="{00000000-0005-0000-0000-0000B35A0000}"/>
    <cellStyle name="Normal 3 17 17 15" xfId="23230" xr:uid="{00000000-0005-0000-0000-0000B45A0000}"/>
    <cellStyle name="Normal 3 17 17 16" xfId="23231" xr:uid="{00000000-0005-0000-0000-0000B55A0000}"/>
    <cellStyle name="Normal 3 17 17 2" xfId="23232" xr:uid="{00000000-0005-0000-0000-0000B65A0000}"/>
    <cellStyle name="Normal 3 17 17 2 2" xfId="23233" xr:uid="{00000000-0005-0000-0000-0000B75A0000}"/>
    <cellStyle name="Normal 3 17 17 2 3" xfId="23234" xr:uid="{00000000-0005-0000-0000-0000B85A0000}"/>
    <cellStyle name="Normal 3 17 17 3" xfId="23235" xr:uid="{00000000-0005-0000-0000-0000B95A0000}"/>
    <cellStyle name="Normal 3 17 17 3 2" xfId="23236" xr:uid="{00000000-0005-0000-0000-0000BA5A0000}"/>
    <cellStyle name="Normal 3 17 17 3 3" xfId="23237" xr:uid="{00000000-0005-0000-0000-0000BB5A0000}"/>
    <cellStyle name="Normal 3 17 17 4" xfId="23238" xr:uid="{00000000-0005-0000-0000-0000BC5A0000}"/>
    <cellStyle name="Normal 3 17 17 4 2" xfId="23239" xr:uid="{00000000-0005-0000-0000-0000BD5A0000}"/>
    <cellStyle name="Normal 3 17 17 4 3" xfId="23240" xr:uid="{00000000-0005-0000-0000-0000BE5A0000}"/>
    <cellStyle name="Normal 3 17 17 5" xfId="23241" xr:uid="{00000000-0005-0000-0000-0000BF5A0000}"/>
    <cellStyle name="Normal 3 17 17 5 2" xfId="23242" xr:uid="{00000000-0005-0000-0000-0000C05A0000}"/>
    <cellStyle name="Normal 3 17 17 5 3" xfId="23243" xr:uid="{00000000-0005-0000-0000-0000C15A0000}"/>
    <cellStyle name="Normal 3 17 17 6" xfId="23244" xr:uid="{00000000-0005-0000-0000-0000C25A0000}"/>
    <cellStyle name="Normal 3 17 17 6 2" xfId="23245" xr:uid="{00000000-0005-0000-0000-0000C35A0000}"/>
    <cellStyle name="Normal 3 17 17 6 3" xfId="23246" xr:uid="{00000000-0005-0000-0000-0000C45A0000}"/>
    <cellStyle name="Normal 3 17 17 7" xfId="23247" xr:uid="{00000000-0005-0000-0000-0000C55A0000}"/>
    <cellStyle name="Normal 3 17 17 7 2" xfId="23248" xr:uid="{00000000-0005-0000-0000-0000C65A0000}"/>
    <cellStyle name="Normal 3 17 17 7 3" xfId="23249" xr:uid="{00000000-0005-0000-0000-0000C75A0000}"/>
    <cellStyle name="Normal 3 17 17 8" xfId="23250" xr:uid="{00000000-0005-0000-0000-0000C85A0000}"/>
    <cellStyle name="Normal 3 17 17 8 2" xfId="23251" xr:uid="{00000000-0005-0000-0000-0000C95A0000}"/>
    <cellStyle name="Normal 3 17 17 8 3" xfId="23252" xr:uid="{00000000-0005-0000-0000-0000CA5A0000}"/>
    <cellStyle name="Normal 3 17 17 9" xfId="23253" xr:uid="{00000000-0005-0000-0000-0000CB5A0000}"/>
    <cellStyle name="Normal 3 17 17 9 2" xfId="23254" xr:uid="{00000000-0005-0000-0000-0000CC5A0000}"/>
    <cellStyle name="Normal 3 17 17 9 3" xfId="23255" xr:uid="{00000000-0005-0000-0000-0000CD5A0000}"/>
    <cellStyle name="Normal 3 17 18" xfId="23256" xr:uid="{00000000-0005-0000-0000-0000CE5A0000}"/>
    <cellStyle name="Normal 3 17 18 10" xfId="23257" xr:uid="{00000000-0005-0000-0000-0000CF5A0000}"/>
    <cellStyle name="Normal 3 17 18 10 2" xfId="23258" xr:uid="{00000000-0005-0000-0000-0000D05A0000}"/>
    <cellStyle name="Normal 3 17 18 10 3" xfId="23259" xr:uid="{00000000-0005-0000-0000-0000D15A0000}"/>
    <cellStyle name="Normal 3 17 18 11" xfId="23260" xr:uid="{00000000-0005-0000-0000-0000D25A0000}"/>
    <cellStyle name="Normal 3 17 18 11 2" xfId="23261" xr:uid="{00000000-0005-0000-0000-0000D35A0000}"/>
    <cellStyle name="Normal 3 17 18 11 3" xfId="23262" xr:uid="{00000000-0005-0000-0000-0000D45A0000}"/>
    <cellStyle name="Normal 3 17 18 12" xfId="23263" xr:uid="{00000000-0005-0000-0000-0000D55A0000}"/>
    <cellStyle name="Normal 3 17 18 12 2" xfId="23264" xr:uid="{00000000-0005-0000-0000-0000D65A0000}"/>
    <cellStyle name="Normal 3 17 18 12 3" xfId="23265" xr:uid="{00000000-0005-0000-0000-0000D75A0000}"/>
    <cellStyle name="Normal 3 17 18 13" xfId="23266" xr:uid="{00000000-0005-0000-0000-0000D85A0000}"/>
    <cellStyle name="Normal 3 17 18 13 2" xfId="23267" xr:uid="{00000000-0005-0000-0000-0000D95A0000}"/>
    <cellStyle name="Normal 3 17 18 13 3" xfId="23268" xr:uid="{00000000-0005-0000-0000-0000DA5A0000}"/>
    <cellStyle name="Normal 3 17 18 14" xfId="23269" xr:uid="{00000000-0005-0000-0000-0000DB5A0000}"/>
    <cellStyle name="Normal 3 17 18 14 2" xfId="23270" xr:uid="{00000000-0005-0000-0000-0000DC5A0000}"/>
    <cellStyle name="Normal 3 17 18 14 3" xfId="23271" xr:uid="{00000000-0005-0000-0000-0000DD5A0000}"/>
    <cellStyle name="Normal 3 17 18 15" xfId="23272" xr:uid="{00000000-0005-0000-0000-0000DE5A0000}"/>
    <cellStyle name="Normal 3 17 18 16" xfId="23273" xr:uid="{00000000-0005-0000-0000-0000DF5A0000}"/>
    <cellStyle name="Normal 3 17 18 2" xfId="23274" xr:uid="{00000000-0005-0000-0000-0000E05A0000}"/>
    <cellStyle name="Normal 3 17 18 2 2" xfId="23275" xr:uid="{00000000-0005-0000-0000-0000E15A0000}"/>
    <cellStyle name="Normal 3 17 18 2 3" xfId="23276" xr:uid="{00000000-0005-0000-0000-0000E25A0000}"/>
    <cellStyle name="Normal 3 17 18 3" xfId="23277" xr:uid="{00000000-0005-0000-0000-0000E35A0000}"/>
    <cellStyle name="Normal 3 17 18 3 2" xfId="23278" xr:uid="{00000000-0005-0000-0000-0000E45A0000}"/>
    <cellStyle name="Normal 3 17 18 3 3" xfId="23279" xr:uid="{00000000-0005-0000-0000-0000E55A0000}"/>
    <cellStyle name="Normal 3 17 18 4" xfId="23280" xr:uid="{00000000-0005-0000-0000-0000E65A0000}"/>
    <cellStyle name="Normal 3 17 18 4 2" xfId="23281" xr:uid="{00000000-0005-0000-0000-0000E75A0000}"/>
    <cellStyle name="Normal 3 17 18 4 3" xfId="23282" xr:uid="{00000000-0005-0000-0000-0000E85A0000}"/>
    <cellStyle name="Normal 3 17 18 5" xfId="23283" xr:uid="{00000000-0005-0000-0000-0000E95A0000}"/>
    <cellStyle name="Normal 3 17 18 5 2" xfId="23284" xr:uid="{00000000-0005-0000-0000-0000EA5A0000}"/>
    <cellStyle name="Normal 3 17 18 5 3" xfId="23285" xr:uid="{00000000-0005-0000-0000-0000EB5A0000}"/>
    <cellStyle name="Normal 3 17 18 6" xfId="23286" xr:uid="{00000000-0005-0000-0000-0000EC5A0000}"/>
    <cellStyle name="Normal 3 17 18 6 2" xfId="23287" xr:uid="{00000000-0005-0000-0000-0000ED5A0000}"/>
    <cellStyle name="Normal 3 17 18 6 3" xfId="23288" xr:uid="{00000000-0005-0000-0000-0000EE5A0000}"/>
    <cellStyle name="Normal 3 17 18 7" xfId="23289" xr:uid="{00000000-0005-0000-0000-0000EF5A0000}"/>
    <cellStyle name="Normal 3 17 18 7 2" xfId="23290" xr:uid="{00000000-0005-0000-0000-0000F05A0000}"/>
    <cellStyle name="Normal 3 17 18 7 3" xfId="23291" xr:uid="{00000000-0005-0000-0000-0000F15A0000}"/>
    <cellStyle name="Normal 3 17 18 8" xfId="23292" xr:uid="{00000000-0005-0000-0000-0000F25A0000}"/>
    <cellStyle name="Normal 3 17 18 8 2" xfId="23293" xr:uid="{00000000-0005-0000-0000-0000F35A0000}"/>
    <cellStyle name="Normal 3 17 18 8 3" xfId="23294" xr:uid="{00000000-0005-0000-0000-0000F45A0000}"/>
    <cellStyle name="Normal 3 17 18 9" xfId="23295" xr:uid="{00000000-0005-0000-0000-0000F55A0000}"/>
    <cellStyle name="Normal 3 17 18 9 2" xfId="23296" xr:uid="{00000000-0005-0000-0000-0000F65A0000}"/>
    <cellStyle name="Normal 3 17 18 9 3" xfId="23297" xr:uid="{00000000-0005-0000-0000-0000F75A0000}"/>
    <cellStyle name="Normal 3 17 19" xfId="23298" xr:uid="{00000000-0005-0000-0000-0000F85A0000}"/>
    <cellStyle name="Normal 3 17 19 2" xfId="23299" xr:uid="{00000000-0005-0000-0000-0000F95A0000}"/>
    <cellStyle name="Normal 3 17 19 3" xfId="23300" xr:uid="{00000000-0005-0000-0000-0000FA5A0000}"/>
    <cellStyle name="Normal 3 17 2" xfId="23301" xr:uid="{00000000-0005-0000-0000-0000FB5A0000}"/>
    <cellStyle name="Normal 3 17 2 10" xfId="23302" xr:uid="{00000000-0005-0000-0000-0000FC5A0000}"/>
    <cellStyle name="Normal 3 17 2 10 2" xfId="23303" xr:uid="{00000000-0005-0000-0000-0000FD5A0000}"/>
    <cellStyle name="Normal 3 17 2 10 3" xfId="23304" xr:uid="{00000000-0005-0000-0000-0000FE5A0000}"/>
    <cellStyle name="Normal 3 17 2 11" xfId="23305" xr:uid="{00000000-0005-0000-0000-0000FF5A0000}"/>
    <cellStyle name="Normal 3 17 2 11 2" xfId="23306" xr:uid="{00000000-0005-0000-0000-0000005B0000}"/>
    <cellStyle name="Normal 3 17 2 11 3" xfId="23307" xr:uid="{00000000-0005-0000-0000-0000015B0000}"/>
    <cellStyle name="Normal 3 17 2 12" xfId="23308" xr:uid="{00000000-0005-0000-0000-0000025B0000}"/>
    <cellStyle name="Normal 3 17 2 12 2" xfId="23309" xr:uid="{00000000-0005-0000-0000-0000035B0000}"/>
    <cellStyle name="Normal 3 17 2 12 3" xfId="23310" xr:uid="{00000000-0005-0000-0000-0000045B0000}"/>
    <cellStyle name="Normal 3 17 2 13" xfId="23311" xr:uid="{00000000-0005-0000-0000-0000055B0000}"/>
    <cellStyle name="Normal 3 17 2 13 2" xfId="23312" xr:uid="{00000000-0005-0000-0000-0000065B0000}"/>
    <cellStyle name="Normal 3 17 2 13 3" xfId="23313" xr:uid="{00000000-0005-0000-0000-0000075B0000}"/>
    <cellStyle name="Normal 3 17 2 14" xfId="23314" xr:uid="{00000000-0005-0000-0000-0000085B0000}"/>
    <cellStyle name="Normal 3 17 2 14 2" xfId="23315" xr:uid="{00000000-0005-0000-0000-0000095B0000}"/>
    <cellStyle name="Normal 3 17 2 14 3" xfId="23316" xr:uid="{00000000-0005-0000-0000-00000A5B0000}"/>
    <cellStyle name="Normal 3 17 2 15" xfId="23317" xr:uid="{00000000-0005-0000-0000-00000B5B0000}"/>
    <cellStyle name="Normal 3 17 2 15 2" xfId="23318" xr:uid="{00000000-0005-0000-0000-00000C5B0000}"/>
    <cellStyle name="Normal 3 17 2 15 3" xfId="23319" xr:uid="{00000000-0005-0000-0000-00000D5B0000}"/>
    <cellStyle name="Normal 3 17 2 16" xfId="23320" xr:uid="{00000000-0005-0000-0000-00000E5B0000}"/>
    <cellStyle name="Normal 3 17 2 16 2" xfId="23321" xr:uid="{00000000-0005-0000-0000-00000F5B0000}"/>
    <cellStyle name="Normal 3 17 2 16 3" xfId="23322" xr:uid="{00000000-0005-0000-0000-0000105B0000}"/>
    <cellStyle name="Normal 3 17 2 17" xfId="23323" xr:uid="{00000000-0005-0000-0000-0000115B0000}"/>
    <cellStyle name="Normal 3 17 2 17 2" xfId="23324" xr:uid="{00000000-0005-0000-0000-0000125B0000}"/>
    <cellStyle name="Normal 3 17 2 17 3" xfId="23325" xr:uid="{00000000-0005-0000-0000-0000135B0000}"/>
    <cellStyle name="Normal 3 17 2 18" xfId="23326" xr:uid="{00000000-0005-0000-0000-0000145B0000}"/>
    <cellStyle name="Normal 3 17 2 19" xfId="23327" xr:uid="{00000000-0005-0000-0000-0000155B0000}"/>
    <cellStyle name="Normal 3 17 2 2" xfId="23328" xr:uid="{00000000-0005-0000-0000-0000165B0000}"/>
    <cellStyle name="Normal 3 17 2 2 2" xfId="23329" xr:uid="{00000000-0005-0000-0000-0000175B0000}"/>
    <cellStyle name="Normal 3 17 2 2 2 2" xfId="23330" xr:uid="{00000000-0005-0000-0000-0000185B0000}"/>
    <cellStyle name="Normal 3 17 2 2 2 3" xfId="23331" xr:uid="{00000000-0005-0000-0000-0000195B0000}"/>
    <cellStyle name="Normal 3 17 2 2 3" xfId="23332" xr:uid="{00000000-0005-0000-0000-00001A5B0000}"/>
    <cellStyle name="Normal 3 17 2 2 4" xfId="23333" xr:uid="{00000000-0005-0000-0000-00001B5B0000}"/>
    <cellStyle name="Normal 3 17 2 3" xfId="23334" xr:uid="{00000000-0005-0000-0000-00001C5B0000}"/>
    <cellStyle name="Normal 3 17 2 4" xfId="23335" xr:uid="{00000000-0005-0000-0000-00001D5B0000}"/>
    <cellStyle name="Normal 3 17 2 5" xfId="23336" xr:uid="{00000000-0005-0000-0000-00001E5B0000}"/>
    <cellStyle name="Normal 3 17 2 5 2" xfId="23337" xr:uid="{00000000-0005-0000-0000-00001F5B0000}"/>
    <cellStyle name="Normal 3 17 2 5 3" xfId="23338" xr:uid="{00000000-0005-0000-0000-0000205B0000}"/>
    <cellStyle name="Normal 3 17 2 6" xfId="23339" xr:uid="{00000000-0005-0000-0000-0000215B0000}"/>
    <cellStyle name="Normal 3 17 2 6 2" xfId="23340" xr:uid="{00000000-0005-0000-0000-0000225B0000}"/>
    <cellStyle name="Normal 3 17 2 6 3" xfId="23341" xr:uid="{00000000-0005-0000-0000-0000235B0000}"/>
    <cellStyle name="Normal 3 17 2 7" xfId="23342" xr:uid="{00000000-0005-0000-0000-0000245B0000}"/>
    <cellStyle name="Normal 3 17 2 7 2" xfId="23343" xr:uid="{00000000-0005-0000-0000-0000255B0000}"/>
    <cellStyle name="Normal 3 17 2 7 3" xfId="23344" xr:uid="{00000000-0005-0000-0000-0000265B0000}"/>
    <cellStyle name="Normal 3 17 2 8" xfId="23345" xr:uid="{00000000-0005-0000-0000-0000275B0000}"/>
    <cellStyle name="Normal 3 17 2 8 2" xfId="23346" xr:uid="{00000000-0005-0000-0000-0000285B0000}"/>
    <cellStyle name="Normal 3 17 2 8 3" xfId="23347" xr:uid="{00000000-0005-0000-0000-0000295B0000}"/>
    <cellStyle name="Normal 3 17 2 9" xfId="23348" xr:uid="{00000000-0005-0000-0000-00002A5B0000}"/>
    <cellStyle name="Normal 3 17 2 9 2" xfId="23349" xr:uid="{00000000-0005-0000-0000-00002B5B0000}"/>
    <cellStyle name="Normal 3 17 2 9 3" xfId="23350" xr:uid="{00000000-0005-0000-0000-00002C5B0000}"/>
    <cellStyle name="Normal 3 17 20" xfId="23351" xr:uid="{00000000-0005-0000-0000-00002D5B0000}"/>
    <cellStyle name="Normal 3 17 3" xfId="23352" xr:uid="{00000000-0005-0000-0000-00002E5B0000}"/>
    <cellStyle name="Normal 3 17 4" xfId="23353" xr:uid="{00000000-0005-0000-0000-00002F5B0000}"/>
    <cellStyle name="Normal 3 17 5" xfId="23354" xr:uid="{00000000-0005-0000-0000-0000305B0000}"/>
    <cellStyle name="Normal 3 17 6" xfId="23355" xr:uid="{00000000-0005-0000-0000-0000315B0000}"/>
    <cellStyle name="Normal 3 17 6 10" xfId="23356" xr:uid="{00000000-0005-0000-0000-0000325B0000}"/>
    <cellStyle name="Normal 3 17 6 10 2" xfId="23357" xr:uid="{00000000-0005-0000-0000-0000335B0000}"/>
    <cellStyle name="Normal 3 17 6 10 3" xfId="23358" xr:uid="{00000000-0005-0000-0000-0000345B0000}"/>
    <cellStyle name="Normal 3 17 6 11" xfId="23359" xr:uid="{00000000-0005-0000-0000-0000355B0000}"/>
    <cellStyle name="Normal 3 17 6 11 2" xfId="23360" xr:uid="{00000000-0005-0000-0000-0000365B0000}"/>
    <cellStyle name="Normal 3 17 6 11 3" xfId="23361" xr:uid="{00000000-0005-0000-0000-0000375B0000}"/>
    <cellStyle name="Normal 3 17 6 12" xfId="23362" xr:uid="{00000000-0005-0000-0000-0000385B0000}"/>
    <cellStyle name="Normal 3 17 6 12 2" xfId="23363" xr:uid="{00000000-0005-0000-0000-0000395B0000}"/>
    <cellStyle name="Normal 3 17 6 12 3" xfId="23364" xr:uid="{00000000-0005-0000-0000-00003A5B0000}"/>
    <cellStyle name="Normal 3 17 6 13" xfId="23365" xr:uid="{00000000-0005-0000-0000-00003B5B0000}"/>
    <cellStyle name="Normal 3 17 6 13 2" xfId="23366" xr:uid="{00000000-0005-0000-0000-00003C5B0000}"/>
    <cellStyle name="Normal 3 17 6 13 3" xfId="23367" xr:uid="{00000000-0005-0000-0000-00003D5B0000}"/>
    <cellStyle name="Normal 3 17 6 14" xfId="23368" xr:uid="{00000000-0005-0000-0000-00003E5B0000}"/>
    <cellStyle name="Normal 3 17 6 14 2" xfId="23369" xr:uid="{00000000-0005-0000-0000-00003F5B0000}"/>
    <cellStyle name="Normal 3 17 6 14 3" xfId="23370" xr:uid="{00000000-0005-0000-0000-0000405B0000}"/>
    <cellStyle name="Normal 3 17 6 15" xfId="23371" xr:uid="{00000000-0005-0000-0000-0000415B0000}"/>
    <cellStyle name="Normal 3 17 6 15 2" xfId="23372" xr:uid="{00000000-0005-0000-0000-0000425B0000}"/>
    <cellStyle name="Normal 3 17 6 15 3" xfId="23373" xr:uid="{00000000-0005-0000-0000-0000435B0000}"/>
    <cellStyle name="Normal 3 17 6 16" xfId="23374" xr:uid="{00000000-0005-0000-0000-0000445B0000}"/>
    <cellStyle name="Normal 3 17 6 17" xfId="23375" xr:uid="{00000000-0005-0000-0000-0000455B0000}"/>
    <cellStyle name="Normal 3 17 6 2" xfId="23376" xr:uid="{00000000-0005-0000-0000-0000465B0000}"/>
    <cellStyle name="Normal 3 17 6 2 10" xfId="23377" xr:uid="{00000000-0005-0000-0000-0000475B0000}"/>
    <cellStyle name="Normal 3 17 6 2 10 2" xfId="23378" xr:uid="{00000000-0005-0000-0000-0000485B0000}"/>
    <cellStyle name="Normal 3 17 6 2 10 3" xfId="23379" xr:uid="{00000000-0005-0000-0000-0000495B0000}"/>
    <cellStyle name="Normal 3 17 6 2 11" xfId="23380" xr:uid="{00000000-0005-0000-0000-00004A5B0000}"/>
    <cellStyle name="Normal 3 17 6 2 11 2" xfId="23381" xr:uid="{00000000-0005-0000-0000-00004B5B0000}"/>
    <cellStyle name="Normal 3 17 6 2 11 3" xfId="23382" xr:uid="{00000000-0005-0000-0000-00004C5B0000}"/>
    <cellStyle name="Normal 3 17 6 2 12" xfId="23383" xr:uid="{00000000-0005-0000-0000-00004D5B0000}"/>
    <cellStyle name="Normal 3 17 6 2 12 2" xfId="23384" xr:uid="{00000000-0005-0000-0000-00004E5B0000}"/>
    <cellStyle name="Normal 3 17 6 2 12 3" xfId="23385" xr:uid="{00000000-0005-0000-0000-00004F5B0000}"/>
    <cellStyle name="Normal 3 17 6 2 13" xfId="23386" xr:uid="{00000000-0005-0000-0000-0000505B0000}"/>
    <cellStyle name="Normal 3 17 6 2 13 2" xfId="23387" xr:uid="{00000000-0005-0000-0000-0000515B0000}"/>
    <cellStyle name="Normal 3 17 6 2 13 3" xfId="23388" xr:uid="{00000000-0005-0000-0000-0000525B0000}"/>
    <cellStyle name="Normal 3 17 6 2 14" xfId="23389" xr:uid="{00000000-0005-0000-0000-0000535B0000}"/>
    <cellStyle name="Normal 3 17 6 2 14 2" xfId="23390" xr:uid="{00000000-0005-0000-0000-0000545B0000}"/>
    <cellStyle name="Normal 3 17 6 2 14 3" xfId="23391" xr:uid="{00000000-0005-0000-0000-0000555B0000}"/>
    <cellStyle name="Normal 3 17 6 2 15" xfId="23392" xr:uid="{00000000-0005-0000-0000-0000565B0000}"/>
    <cellStyle name="Normal 3 17 6 2 16" xfId="23393" xr:uid="{00000000-0005-0000-0000-0000575B0000}"/>
    <cellStyle name="Normal 3 17 6 2 2" xfId="23394" xr:uid="{00000000-0005-0000-0000-0000585B0000}"/>
    <cellStyle name="Normal 3 17 6 2 2 2" xfId="23395" xr:uid="{00000000-0005-0000-0000-0000595B0000}"/>
    <cellStyle name="Normal 3 17 6 2 2 3" xfId="23396" xr:uid="{00000000-0005-0000-0000-00005A5B0000}"/>
    <cellStyle name="Normal 3 17 6 2 3" xfId="23397" xr:uid="{00000000-0005-0000-0000-00005B5B0000}"/>
    <cellStyle name="Normal 3 17 6 2 3 2" xfId="23398" xr:uid="{00000000-0005-0000-0000-00005C5B0000}"/>
    <cellStyle name="Normal 3 17 6 2 3 3" xfId="23399" xr:uid="{00000000-0005-0000-0000-00005D5B0000}"/>
    <cellStyle name="Normal 3 17 6 2 4" xfId="23400" xr:uid="{00000000-0005-0000-0000-00005E5B0000}"/>
    <cellStyle name="Normal 3 17 6 2 4 2" xfId="23401" xr:uid="{00000000-0005-0000-0000-00005F5B0000}"/>
    <cellStyle name="Normal 3 17 6 2 4 3" xfId="23402" xr:uid="{00000000-0005-0000-0000-0000605B0000}"/>
    <cellStyle name="Normal 3 17 6 2 5" xfId="23403" xr:uid="{00000000-0005-0000-0000-0000615B0000}"/>
    <cellStyle name="Normal 3 17 6 2 5 2" xfId="23404" xr:uid="{00000000-0005-0000-0000-0000625B0000}"/>
    <cellStyle name="Normal 3 17 6 2 5 3" xfId="23405" xr:uid="{00000000-0005-0000-0000-0000635B0000}"/>
    <cellStyle name="Normal 3 17 6 2 6" xfId="23406" xr:uid="{00000000-0005-0000-0000-0000645B0000}"/>
    <cellStyle name="Normal 3 17 6 2 6 2" xfId="23407" xr:uid="{00000000-0005-0000-0000-0000655B0000}"/>
    <cellStyle name="Normal 3 17 6 2 6 3" xfId="23408" xr:uid="{00000000-0005-0000-0000-0000665B0000}"/>
    <cellStyle name="Normal 3 17 6 2 7" xfId="23409" xr:uid="{00000000-0005-0000-0000-0000675B0000}"/>
    <cellStyle name="Normal 3 17 6 2 7 2" xfId="23410" xr:uid="{00000000-0005-0000-0000-0000685B0000}"/>
    <cellStyle name="Normal 3 17 6 2 7 3" xfId="23411" xr:uid="{00000000-0005-0000-0000-0000695B0000}"/>
    <cellStyle name="Normal 3 17 6 2 8" xfId="23412" xr:uid="{00000000-0005-0000-0000-00006A5B0000}"/>
    <cellStyle name="Normal 3 17 6 2 8 2" xfId="23413" xr:uid="{00000000-0005-0000-0000-00006B5B0000}"/>
    <cellStyle name="Normal 3 17 6 2 8 3" xfId="23414" xr:uid="{00000000-0005-0000-0000-00006C5B0000}"/>
    <cellStyle name="Normal 3 17 6 2 9" xfId="23415" xr:uid="{00000000-0005-0000-0000-00006D5B0000}"/>
    <cellStyle name="Normal 3 17 6 2 9 2" xfId="23416" xr:uid="{00000000-0005-0000-0000-00006E5B0000}"/>
    <cellStyle name="Normal 3 17 6 2 9 3" xfId="23417" xr:uid="{00000000-0005-0000-0000-00006F5B0000}"/>
    <cellStyle name="Normal 3 17 6 3" xfId="23418" xr:uid="{00000000-0005-0000-0000-0000705B0000}"/>
    <cellStyle name="Normal 3 17 6 3 2" xfId="23419" xr:uid="{00000000-0005-0000-0000-0000715B0000}"/>
    <cellStyle name="Normal 3 17 6 3 3" xfId="23420" xr:uid="{00000000-0005-0000-0000-0000725B0000}"/>
    <cellStyle name="Normal 3 17 6 4" xfId="23421" xr:uid="{00000000-0005-0000-0000-0000735B0000}"/>
    <cellStyle name="Normal 3 17 6 4 2" xfId="23422" xr:uid="{00000000-0005-0000-0000-0000745B0000}"/>
    <cellStyle name="Normal 3 17 6 4 3" xfId="23423" xr:uid="{00000000-0005-0000-0000-0000755B0000}"/>
    <cellStyle name="Normal 3 17 6 5" xfId="23424" xr:uid="{00000000-0005-0000-0000-0000765B0000}"/>
    <cellStyle name="Normal 3 17 6 5 2" xfId="23425" xr:uid="{00000000-0005-0000-0000-0000775B0000}"/>
    <cellStyle name="Normal 3 17 6 5 3" xfId="23426" xr:uid="{00000000-0005-0000-0000-0000785B0000}"/>
    <cellStyle name="Normal 3 17 6 6" xfId="23427" xr:uid="{00000000-0005-0000-0000-0000795B0000}"/>
    <cellStyle name="Normal 3 17 6 6 2" xfId="23428" xr:uid="{00000000-0005-0000-0000-00007A5B0000}"/>
    <cellStyle name="Normal 3 17 6 6 3" xfId="23429" xr:uid="{00000000-0005-0000-0000-00007B5B0000}"/>
    <cellStyle name="Normal 3 17 6 7" xfId="23430" xr:uid="{00000000-0005-0000-0000-00007C5B0000}"/>
    <cellStyle name="Normal 3 17 6 7 2" xfId="23431" xr:uid="{00000000-0005-0000-0000-00007D5B0000}"/>
    <cellStyle name="Normal 3 17 6 7 3" xfId="23432" xr:uid="{00000000-0005-0000-0000-00007E5B0000}"/>
    <cellStyle name="Normal 3 17 6 8" xfId="23433" xr:uid="{00000000-0005-0000-0000-00007F5B0000}"/>
    <cellStyle name="Normal 3 17 6 8 2" xfId="23434" xr:uid="{00000000-0005-0000-0000-0000805B0000}"/>
    <cellStyle name="Normal 3 17 6 8 3" xfId="23435" xr:uid="{00000000-0005-0000-0000-0000815B0000}"/>
    <cellStyle name="Normal 3 17 6 9" xfId="23436" xr:uid="{00000000-0005-0000-0000-0000825B0000}"/>
    <cellStyle name="Normal 3 17 6 9 2" xfId="23437" xr:uid="{00000000-0005-0000-0000-0000835B0000}"/>
    <cellStyle name="Normal 3 17 6 9 3" xfId="23438" xr:uid="{00000000-0005-0000-0000-0000845B0000}"/>
    <cellStyle name="Normal 3 17 7" xfId="23439" xr:uid="{00000000-0005-0000-0000-0000855B0000}"/>
    <cellStyle name="Normal 3 17 7 10" xfId="23440" xr:uid="{00000000-0005-0000-0000-0000865B0000}"/>
    <cellStyle name="Normal 3 17 7 10 2" xfId="23441" xr:uid="{00000000-0005-0000-0000-0000875B0000}"/>
    <cellStyle name="Normal 3 17 7 10 3" xfId="23442" xr:uid="{00000000-0005-0000-0000-0000885B0000}"/>
    <cellStyle name="Normal 3 17 7 11" xfId="23443" xr:uid="{00000000-0005-0000-0000-0000895B0000}"/>
    <cellStyle name="Normal 3 17 7 11 2" xfId="23444" xr:uid="{00000000-0005-0000-0000-00008A5B0000}"/>
    <cellStyle name="Normal 3 17 7 11 3" xfId="23445" xr:uid="{00000000-0005-0000-0000-00008B5B0000}"/>
    <cellStyle name="Normal 3 17 7 12" xfId="23446" xr:uid="{00000000-0005-0000-0000-00008C5B0000}"/>
    <cellStyle name="Normal 3 17 7 12 2" xfId="23447" xr:uid="{00000000-0005-0000-0000-00008D5B0000}"/>
    <cellStyle name="Normal 3 17 7 12 3" xfId="23448" xr:uid="{00000000-0005-0000-0000-00008E5B0000}"/>
    <cellStyle name="Normal 3 17 7 13" xfId="23449" xr:uid="{00000000-0005-0000-0000-00008F5B0000}"/>
    <cellStyle name="Normal 3 17 7 13 2" xfId="23450" xr:uid="{00000000-0005-0000-0000-0000905B0000}"/>
    <cellStyle name="Normal 3 17 7 13 3" xfId="23451" xr:uid="{00000000-0005-0000-0000-0000915B0000}"/>
    <cellStyle name="Normal 3 17 7 14" xfId="23452" xr:uid="{00000000-0005-0000-0000-0000925B0000}"/>
    <cellStyle name="Normal 3 17 7 14 2" xfId="23453" xr:uid="{00000000-0005-0000-0000-0000935B0000}"/>
    <cellStyle name="Normal 3 17 7 14 3" xfId="23454" xr:uid="{00000000-0005-0000-0000-0000945B0000}"/>
    <cellStyle name="Normal 3 17 7 15" xfId="23455" xr:uid="{00000000-0005-0000-0000-0000955B0000}"/>
    <cellStyle name="Normal 3 17 7 15 2" xfId="23456" xr:uid="{00000000-0005-0000-0000-0000965B0000}"/>
    <cellStyle name="Normal 3 17 7 15 3" xfId="23457" xr:uid="{00000000-0005-0000-0000-0000975B0000}"/>
    <cellStyle name="Normal 3 17 7 16" xfId="23458" xr:uid="{00000000-0005-0000-0000-0000985B0000}"/>
    <cellStyle name="Normal 3 17 7 17" xfId="23459" xr:uid="{00000000-0005-0000-0000-0000995B0000}"/>
    <cellStyle name="Normal 3 17 7 2" xfId="23460" xr:uid="{00000000-0005-0000-0000-00009A5B0000}"/>
    <cellStyle name="Normal 3 17 7 2 10" xfId="23461" xr:uid="{00000000-0005-0000-0000-00009B5B0000}"/>
    <cellStyle name="Normal 3 17 7 2 10 2" xfId="23462" xr:uid="{00000000-0005-0000-0000-00009C5B0000}"/>
    <cellStyle name="Normal 3 17 7 2 10 3" xfId="23463" xr:uid="{00000000-0005-0000-0000-00009D5B0000}"/>
    <cellStyle name="Normal 3 17 7 2 11" xfId="23464" xr:uid="{00000000-0005-0000-0000-00009E5B0000}"/>
    <cellStyle name="Normal 3 17 7 2 11 2" xfId="23465" xr:uid="{00000000-0005-0000-0000-00009F5B0000}"/>
    <cellStyle name="Normal 3 17 7 2 11 3" xfId="23466" xr:uid="{00000000-0005-0000-0000-0000A05B0000}"/>
    <cellStyle name="Normal 3 17 7 2 12" xfId="23467" xr:uid="{00000000-0005-0000-0000-0000A15B0000}"/>
    <cellStyle name="Normal 3 17 7 2 12 2" xfId="23468" xr:uid="{00000000-0005-0000-0000-0000A25B0000}"/>
    <cellStyle name="Normal 3 17 7 2 12 3" xfId="23469" xr:uid="{00000000-0005-0000-0000-0000A35B0000}"/>
    <cellStyle name="Normal 3 17 7 2 13" xfId="23470" xr:uid="{00000000-0005-0000-0000-0000A45B0000}"/>
    <cellStyle name="Normal 3 17 7 2 13 2" xfId="23471" xr:uid="{00000000-0005-0000-0000-0000A55B0000}"/>
    <cellStyle name="Normal 3 17 7 2 13 3" xfId="23472" xr:uid="{00000000-0005-0000-0000-0000A65B0000}"/>
    <cellStyle name="Normal 3 17 7 2 14" xfId="23473" xr:uid="{00000000-0005-0000-0000-0000A75B0000}"/>
    <cellStyle name="Normal 3 17 7 2 14 2" xfId="23474" xr:uid="{00000000-0005-0000-0000-0000A85B0000}"/>
    <cellStyle name="Normal 3 17 7 2 14 3" xfId="23475" xr:uid="{00000000-0005-0000-0000-0000A95B0000}"/>
    <cellStyle name="Normal 3 17 7 2 15" xfId="23476" xr:uid="{00000000-0005-0000-0000-0000AA5B0000}"/>
    <cellStyle name="Normal 3 17 7 2 16" xfId="23477" xr:uid="{00000000-0005-0000-0000-0000AB5B0000}"/>
    <cellStyle name="Normal 3 17 7 2 2" xfId="23478" xr:uid="{00000000-0005-0000-0000-0000AC5B0000}"/>
    <cellStyle name="Normal 3 17 7 2 2 2" xfId="23479" xr:uid="{00000000-0005-0000-0000-0000AD5B0000}"/>
    <cellStyle name="Normal 3 17 7 2 2 3" xfId="23480" xr:uid="{00000000-0005-0000-0000-0000AE5B0000}"/>
    <cellStyle name="Normal 3 17 7 2 3" xfId="23481" xr:uid="{00000000-0005-0000-0000-0000AF5B0000}"/>
    <cellStyle name="Normal 3 17 7 2 3 2" xfId="23482" xr:uid="{00000000-0005-0000-0000-0000B05B0000}"/>
    <cellStyle name="Normal 3 17 7 2 3 3" xfId="23483" xr:uid="{00000000-0005-0000-0000-0000B15B0000}"/>
    <cellStyle name="Normal 3 17 7 2 4" xfId="23484" xr:uid="{00000000-0005-0000-0000-0000B25B0000}"/>
    <cellStyle name="Normal 3 17 7 2 4 2" xfId="23485" xr:uid="{00000000-0005-0000-0000-0000B35B0000}"/>
    <cellStyle name="Normal 3 17 7 2 4 3" xfId="23486" xr:uid="{00000000-0005-0000-0000-0000B45B0000}"/>
    <cellStyle name="Normal 3 17 7 2 5" xfId="23487" xr:uid="{00000000-0005-0000-0000-0000B55B0000}"/>
    <cellStyle name="Normal 3 17 7 2 5 2" xfId="23488" xr:uid="{00000000-0005-0000-0000-0000B65B0000}"/>
    <cellStyle name="Normal 3 17 7 2 5 3" xfId="23489" xr:uid="{00000000-0005-0000-0000-0000B75B0000}"/>
    <cellStyle name="Normal 3 17 7 2 6" xfId="23490" xr:uid="{00000000-0005-0000-0000-0000B85B0000}"/>
    <cellStyle name="Normal 3 17 7 2 6 2" xfId="23491" xr:uid="{00000000-0005-0000-0000-0000B95B0000}"/>
    <cellStyle name="Normal 3 17 7 2 6 3" xfId="23492" xr:uid="{00000000-0005-0000-0000-0000BA5B0000}"/>
    <cellStyle name="Normal 3 17 7 2 7" xfId="23493" xr:uid="{00000000-0005-0000-0000-0000BB5B0000}"/>
    <cellStyle name="Normal 3 17 7 2 7 2" xfId="23494" xr:uid="{00000000-0005-0000-0000-0000BC5B0000}"/>
    <cellStyle name="Normal 3 17 7 2 7 3" xfId="23495" xr:uid="{00000000-0005-0000-0000-0000BD5B0000}"/>
    <cellStyle name="Normal 3 17 7 2 8" xfId="23496" xr:uid="{00000000-0005-0000-0000-0000BE5B0000}"/>
    <cellStyle name="Normal 3 17 7 2 8 2" xfId="23497" xr:uid="{00000000-0005-0000-0000-0000BF5B0000}"/>
    <cellStyle name="Normal 3 17 7 2 8 3" xfId="23498" xr:uid="{00000000-0005-0000-0000-0000C05B0000}"/>
    <cellStyle name="Normal 3 17 7 2 9" xfId="23499" xr:uid="{00000000-0005-0000-0000-0000C15B0000}"/>
    <cellStyle name="Normal 3 17 7 2 9 2" xfId="23500" xr:uid="{00000000-0005-0000-0000-0000C25B0000}"/>
    <cellStyle name="Normal 3 17 7 2 9 3" xfId="23501" xr:uid="{00000000-0005-0000-0000-0000C35B0000}"/>
    <cellStyle name="Normal 3 17 7 3" xfId="23502" xr:uid="{00000000-0005-0000-0000-0000C45B0000}"/>
    <cellStyle name="Normal 3 17 7 3 2" xfId="23503" xr:uid="{00000000-0005-0000-0000-0000C55B0000}"/>
    <cellStyle name="Normal 3 17 7 3 3" xfId="23504" xr:uid="{00000000-0005-0000-0000-0000C65B0000}"/>
    <cellStyle name="Normal 3 17 7 4" xfId="23505" xr:uid="{00000000-0005-0000-0000-0000C75B0000}"/>
    <cellStyle name="Normal 3 17 7 4 2" xfId="23506" xr:uid="{00000000-0005-0000-0000-0000C85B0000}"/>
    <cellStyle name="Normal 3 17 7 4 3" xfId="23507" xr:uid="{00000000-0005-0000-0000-0000C95B0000}"/>
    <cellStyle name="Normal 3 17 7 5" xfId="23508" xr:uid="{00000000-0005-0000-0000-0000CA5B0000}"/>
    <cellStyle name="Normal 3 17 7 5 2" xfId="23509" xr:uid="{00000000-0005-0000-0000-0000CB5B0000}"/>
    <cellStyle name="Normal 3 17 7 5 3" xfId="23510" xr:uid="{00000000-0005-0000-0000-0000CC5B0000}"/>
    <cellStyle name="Normal 3 17 7 6" xfId="23511" xr:uid="{00000000-0005-0000-0000-0000CD5B0000}"/>
    <cellStyle name="Normal 3 17 7 6 2" xfId="23512" xr:uid="{00000000-0005-0000-0000-0000CE5B0000}"/>
    <cellStyle name="Normal 3 17 7 6 3" xfId="23513" xr:uid="{00000000-0005-0000-0000-0000CF5B0000}"/>
    <cellStyle name="Normal 3 17 7 7" xfId="23514" xr:uid="{00000000-0005-0000-0000-0000D05B0000}"/>
    <cellStyle name="Normal 3 17 7 7 2" xfId="23515" xr:uid="{00000000-0005-0000-0000-0000D15B0000}"/>
    <cellStyle name="Normal 3 17 7 7 3" xfId="23516" xr:uid="{00000000-0005-0000-0000-0000D25B0000}"/>
    <cellStyle name="Normal 3 17 7 8" xfId="23517" xr:uid="{00000000-0005-0000-0000-0000D35B0000}"/>
    <cellStyle name="Normal 3 17 7 8 2" xfId="23518" xr:uid="{00000000-0005-0000-0000-0000D45B0000}"/>
    <cellStyle name="Normal 3 17 7 8 3" xfId="23519" xr:uid="{00000000-0005-0000-0000-0000D55B0000}"/>
    <cellStyle name="Normal 3 17 7 9" xfId="23520" xr:uid="{00000000-0005-0000-0000-0000D65B0000}"/>
    <cellStyle name="Normal 3 17 7 9 2" xfId="23521" xr:uid="{00000000-0005-0000-0000-0000D75B0000}"/>
    <cellStyle name="Normal 3 17 7 9 3" xfId="23522" xr:uid="{00000000-0005-0000-0000-0000D85B0000}"/>
    <cellStyle name="Normal 3 17 8" xfId="23523" xr:uid="{00000000-0005-0000-0000-0000D95B0000}"/>
    <cellStyle name="Normal 3 17 8 10" xfId="23524" xr:uid="{00000000-0005-0000-0000-0000DA5B0000}"/>
    <cellStyle name="Normal 3 17 8 10 2" xfId="23525" xr:uid="{00000000-0005-0000-0000-0000DB5B0000}"/>
    <cellStyle name="Normal 3 17 8 10 3" xfId="23526" xr:uid="{00000000-0005-0000-0000-0000DC5B0000}"/>
    <cellStyle name="Normal 3 17 8 11" xfId="23527" xr:uid="{00000000-0005-0000-0000-0000DD5B0000}"/>
    <cellStyle name="Normal 3 17 8 11 2" xfId="23528" xr:uid="{00000000-0005-0000-0000-0000DE5B0000}"/>
    <cellStyle name="Normal 3 17 8 11 3" xfId="23529" xr:uid="{00000000-0005-0000-0000-0000DF5B0000}"/>
    <cellStyle name="Normal 3 17 8 12" xfId="23530" xr:uid="{00000000-0005-0000-0000-0000E05B0000}"/>
    <cellStyle name="Normal 3 17 8 12 2" xfId="23531" xr:uid="{00000000-0005-0000-0000-0000E15B0000}"/>
    <cellStyle name="Normal 3 17 8 12 3" xfId="23532" xr:uid="{00000000-0005-0000-0000-0000E25B0000}"/>
    <cellStyle name="Normal 3 17 8 13" xfId="23533" xr:uid="{00000000-0005-0000-0000-0000E35B0000}"/>
    <cellStyle name="Normal 3 17 8 13 2" xfId="23534" xr:uid="{00000000-0005-0000-0000-0000E45B0000}"/>
    <cellStyle name="Normal 3 17 8 13 3" xfId="23535" xr:uid="{00000000-0005-0000-0000-0000E55B0000}"/>
    <cellStyle name="Normal 3 17 8 14" xfId="23536" xr:uid="{00000000-0005-0000-0000-0000E65B0000}"/>
    <cellStyle name="Normal 3 17 8 14 2" xfId="23537" xr:uid="{00000000-0005-0000-0000-0000E75B0000}"/>
    <cellStyle name="Normal 3 17 8 14 3" xfId="23538" xr:uid="{00000000-0005-0000-0000-0000E85B0000}"/>
    <cellStyle name="Normal 3 17 8 15" xfId="23539" xr:uid="{00000000-0005-0000-0000-0000E95B0000}"/>
    <cellStyle name="Normal 3 17 8 15 2" xfId="23540" xr:uid="{00000000-0005-0000-0000-0000EA5B0000}"/>
    <cellStyle name="Normal 3 17 8 15 3" xfId="23541" xr:uid="{00000000-0005-0000-0000-0000EB5B0000}"/>
    <cellStyle name="Normal 3 17 8 16" xfId="23542" xr:uid="{00000000-0005-0000-0000-0000EC5B0000}"/>
    <cellStyle name="Normal 3 17 8 17" xfId="23543" xr:uid="{00000000-0005-0000-0000-0000ED5B0000}"/>
    <cellStyle name="Normal 3 17 8 2" xfId="23544" xr:uid="{00000000-0005-0000-0000-0000EE5B0000}"/>
    <cellStyle name="Normal 3 17 8 2 10" xfId="23545" xr:uid="{00000000-0005-0000-0000-0000EF5B0000}"/>
    <cellStyle name="Normal 3 17 8 2 10 2" xfId="23546" xr:uid="{00000000-0005-0000-0000-0000F05B0000}"/>
    <cellStyle name="Normal 3 17 8 2 10 3" xfId="23547" xr:uid="{00000000-0005-0000-0000-0000F15B0000}"/>
    <cellStyle name="Normal 3 17 8 2 11" xfId="23548" xr:uid="{00000000-0005-0000-0000-0000F25B0000}"/>
    <cellStyle name="Normal 3 17 8 2 11 2" xfId="23549" xr:uid="{00000000-0005-0000-0000-0000F35B0000}"/>
    <cellStyle name="Normal 3 17 8 2 11 3" xfId="23550" xr:uid="{00000000-0005-0000-0000-0000F45B0000}"/>
    <cellStyle name="Normal 3 17 8 2 12" xfId="23551" xr:uid="{00000000-0005-0000-0000-0000F55B0000}"/>
    <cellStyle name="Normal 3 17 8 2 12 2" xfId="23552" xr:uid="{00000000-0005-0000-0000-0000F65B0000}"/>
    <cellStyle name="Normal 3 17 8 2 12 3" xfId="23553" xr:uid="{00000000-0005-0000-0000-0000F75B0000}"/>
    <cellStyle name="Normal 3 17 8 2 13" xfId="23554" xr:uid="{00000000-0005-0000-0000-0000F85B0000}"/>
    <cellStyle name="Normal 3 17 8 2 13 2" xfId="23555" xr:uid="{00000000-0005-0000-0000-0000F95B0000}"/>
    <cellStyle name="Normal 3 17 8 2 13 3" xfId="23556" xr:uid="{00000000-0005-0000-0000-0000FA5B0000}"/>
    <cellStyle name="Normal 3 17 8 2 14" xfId="23557" xr:uid="{00000000-0005-0000-0000-0000FB5B0000}"/>
    <cellStyle name="Normal 3 17 8 2 14 2" xfId="23558" xr:uid="{00000000-0005-0000-0000-0000FC5B0000}"/>
    <cellStyle name="Normal 3 17 8 2 14 3" xfId="23559" xr:uid="{00000000-0005-0000-0000-0000FD5B0000}"/>
    <cellStyle name="Normal 3 17 8 2 15" xfId="23560" xr:uid="{00000000-0005-0000-0000-0000FE5B0000}"/>
    <cellStyle name="Normal 3 17 8 2 16" xfId="23561" xr:uid="{00000000-0005-0000-0000-0000FF5B0000}"/>
    <cellStyle name="Normal 3 17 8 2 2" xfId="23562" xr:uid="{00000000-0005-0000-0000-0000005C0000}"/>
    <cellStyle name="Normal 3 17 8 2 2 2" xfId="23563" xr:uid="{00000000-0005-0000-0000-0000015C0000}"/>
    <cellStyle name="Normal 3 17 8 2 2 3" xfId="23564" xr:uid="{00000000-0005-0000-0000-0000025C0000}"/>
    <cellStyle name="Normal 3 17 8 2 3" xfId="23565" xr:uid="{00000000-0005-0000-0000-0000035C0000}"/>
    <cellStyle name="Normal 3 17 8 2 3 2" xfId="23566" xr:uid="{00000000-0005-0000-0000-0000045C0000}"/>
    <cellStyle name="Normal 3 17 8 2 3 3" xfId="23567" xr:uid="{00000000-0005-0000-0000-0000055C0000}"/>
    <cellStyle name="Normal 3 17 8 2 4" xfId="23568" xr:uid="{00000000-0005-0000-0000-0000065C0000}"/>
    <cellStyle name="Normal 3 17 8 2 4 2" xfId="23569" xr:uid="{00000000-0005-0000-0000-0000075C0000}"/>
    <cellStyle name="Normal 3 17 8 2 4 3" xfId="23570" xr:uid="{00000000-0005-0000-0000-0000085C0000}"/>
    <cellStyle name="Normal 3 17 8 2 5" xfId="23571" xr:uid="{00000000-0005-0000-0000-0000095C0000}"/>
    <cellStyle name="Normal 3 17 8 2 5 2" xfId="23572" xr:uid="{00000000-0005-0000-0000-00000A5C0000}"/>
    <cellStyle name="Normal 3 17 8 2 5 3" xfId="23573" xr:uid="{00000000-0005-0000-0000-00000B5C0000}"/>
    <cellStyle name="Normal 3 17 8 2 6" xfId="23574" xr:uid="{00000000-0005-0000-0000-00000C5C0000}"/>
    <cellStyle name="Normal 3 17 8 2 6 2" xfId="23575" xr:uid="{00000000-0005-0000-0000-00000D5C0000}"/>
    <cellStyle name="Normal 3 17 8 2 6 3" xfId="23576" xr:uid="{00000000-0005-0000-0000-00000E5C0000}"/>
    <cellStyle name="Normal 3 17 8 2 7" xfId="23577" xr:uid="{00000000-0005-0000-0000-00000F5C0000}"/>
    <cellStyle name="Normal 3 17 8 2 7 2" xfId="23578" xr:uid="{00000000-0005-0000-0000-0000105C0000}"/>
    <cellStyle name="Normal 3 17 8 2 7 3" xfId="23579" xr:uid="{00000000-0005-0000-0000-0000115C0000}"/>
    <cellStyle name="Normal 3 17 8 2 8" xfId="23580" xr:uid="{00000000-0005-0000-0000-0000125C0000}"/>
    <cellStyle name="Normal 3 17 8 2 8 2" xfId="23581" xr:uid="{00000000-0005-0000-0000-0000135C0000}"/>
    <cellStyle name="Normal 3 17 8 2 8 3" xfId="23582" xr:uid="{00000000-0005-0000-0000-0000145C0000}"/>
    <cellStyle name="Normal 3 17 8 2 9" xfId="23583" xr:uid="{00000000-0005-0000-0000-0000155C0000}"/>
    <cellStyle name="Normal 3 17 8 2 9 2" xfId="23584" xr:uid="{00000000-0005-0000-0000-0000165C0000}"/>
    <cellStyle name="Normal 3 17 8 2 9 3" xfId="23585" xr:uid="{00000000-0005-0000-0000-0000175C0000}"/>
    <cellStyle name="Normal 3 17 8 3" xfId="23586" xr:uid="{00000000-0005-0000-0000-0000185C0000}"/>
    <cellStyle name="Normal 3 17 8 3 2" xfId="23587" xr:uid="{00000000-0005-0000-0000-0000195C0000}"/>
    <cellStyle name="Normal 3 17 8 3 3" xfId="23588" xr:uid="{00000000-0005-0000-0000-00001A5C0000}"/>
    <cellStyle name="Normal 3 17 8 4" xfId="23589" xr:uid="{00000000-0005-0000-0000-00001B5C0000}"/>
    <cellStyle name="Normal 3 17 8 4 2" xfId="23590" xr:uid="{00000000-0005-0000-0000-00001C5C0000}"/>
    <cellStyle name="Normal 3 17 8 4 3" xfId="23591" xr:uid="{00000000-0005-0000-0000-00001D5C0000}"/>
    <cellStyle name="Normal 3 17 8 5" xfId="23592" xr:uid="{00000000-0005-0000-0000-00001E5C0000}"/>
    <cellStyle name="Normal 3 17 8 5 2" xfId="23593" xr:uid="{00000000-0005-0000-0000-00001F5C0000}"/>
    <cellStyle name="Normal 3 17 8 5 3" xfId="23594" xr:uid="{00000000-0005-0000-0000-0000205C0000}"/>
    <cellStyle name="Normal 3 17 8 6" xfId="23595" xr:uid="{00000000-0005-0000-0000-0000215C0000}"/>
    <cellStyle name="Normal 3 17 8 6 2" xfId="23596" xr:uid="{00000000-0005-0000-0000-0000225C0000}"/>
    <cellStyle name="Normal 3 17 8 6 3" xfId="23597" xr:uid="{00000000-0005-0000-0000-0000235C0000}"/>
    <cellStyle name="Normal 3 17 8 7" xfId="23598" xr:uid="{00000000-0005-0000-0000-0000245C0000}"/>
    <cellStyle name="Normal 3 17 8 7 2" xfId="23599" xr:uid="{00000000-0005-0000-0000-0000255C0000}"/>
    <cellStyle name="Normal 3 17 8 7 3" xfId="23600" xr:uid="{00000000-0005-0000-0000-0000265C0000}"/>
    <cellStyle name="Normal 3 17 8 8" xfId="23601" xr:uid="{00000000-0005-0000-0000-0000275C0000}"/>
    <cellStyle name="Normal 3 17 8 8 2" xfId="23602" xr:uid="{00000000-0005-0000-0000-0000285C0000}"/>
    <cellStyle name="Normal 3 17 8 8 3" xfId="23603" xr:uid="{00000000-0005-0000-0000-0000295C0000}"/>
    <cellStyle name="Normal 3 17 8 9" xfId="23604" xr:uid="{00000000-0005-0000-0000-00002A5C0000}"/>
    <cellStyle name="Normal 3 17 8 9 2" xfId="23605" xr:uid="{00000000-0005-0000-0000-00002B5C0000}"/>
    <cellStyle name="Normal 3 17 8 9 3" xfId="23606" xr:uid="{00000000-0005-0000-0000-00002C5C0000}"/>
    <cellStyle name="Normal 3 17 9" xfId="23607" xr:uid="{00000000-0005-0000-0000-00002D5C0000}"/>
    <cellStyle name="Normal 3 17 9 10" xfId="23608" xr:uid="{00000000-0005-0000-0000-00002E5C0000}"/>
    <cellStyle name="Normal 3 17 9 10 2" xfId="23609" xr:uid="{00000000-0005-0000-0000-00002F5C0000}"/>
    <cellStyle name="Normal 3 17 9 10 3" xfId="23610" xr:uid="{00000000-0005-0000-0000-0000305C0000}"/>
    <cellStyle name="Normal 3 17 9 11" xfId="23611" xr:uid="{00000000-0005-0000-0000-0000315C0000}"/>
    <cellStyle name="Normal 3 17 9 11 2" xfId="23612" xr:uid="{00000000-0005-0000-0000-0000325C0000}"/>
    <cellStyle name="Normal 3 17 9 11 3" xfId="23613" xr:uid="{00000000-0005-0000-0000-0000335C0000}"/>
    <cellStyle name="Normal 3 17 9 12" xfId="23614" xr:uid="{00000000-0005-0000-0000-0000345C0000}"/>
    <cellStyle name="Normal 3 17 9 12 2" xfId="23615" xr:uid="{00000000-0005-0000-0000-0000355C0000}"/>
    <cellStyle name="Normal 3 17 9 12 3" xfId="23616" xr:uid="{00000000-0005-0000-0000-0000365C0000}"/>
    <cellStyle name="Normal 3 17 9 13" xfId="23617" xr:uid="{00000000-0005-0000-0000-0000375C0000}"/>
    <cellStyle name="Normal 3 17 9 13 2" xfId="23618" xr:uid="{00000000-0005-0000-0000-0000385C0000}"/>
    <cellStyle name="Normal 3 17 9 13 3" xfId="23619" xr:uid="{00000000-0005-0000-0000-0000395C0000}"/>
    <cellStyle name="Normal 3 17 9 14" xfId="23620" xr:uid="{00000000-0005-0000-0000-00003A5C0000}"/>
    <cellStyle name="Normal 3 17 9 14 2" xfId="23621" xr:uid="{00000000-0005-0000-0000-00003B5C0000}"/>
    <cellStyle name="Normal 3 17 9 14 3" xfId="23622" xr:uid="{00000000-0005-0000-0000-00003C5C0000}"/>
    <cellStyle name="Normal 3 17 9 15" xfId="23623" xr:uid="{00000000-0005-0000-0000-00003D5C0000}"/>
    <cellStyle name="Normal 3 17 9 16" xfId="23624" xr:uid="{00000000-0005-0000-0000-00003E5C0000}"/>
    <cellStyle name="Normal 3 17 9 2" xfId="23625" xr:uid="{00000000-0005-0000-0000-00003F5C0000}"/>
    <cellStyle name="Normal 3 17 9 2 2" xfId="23626" xr:uid="{00000000-0005-0000-0000-0000405C0000}"/>
    <cellStyle name="Normal 3 17 9 2 3" xfId="23627" xr:uid="{00000000-0005-0000-0000-0000415C0000}"/>
    <cellStyle name="Normal 3 17 9 3" xfId="23628" xr:uid="{00000000-0005-0000-0000-0000425C0000}"/>
    <cellStyle name="Normal 3 17 9 3 2" xfId="23629" xr:uid="{00000000-0005-0000-0000-0000435C0000}"/>
    <cellStyle name="Normal 3 17 9 3 3" xfId="23630" xr:uid="{00000000-0005-0000-0000-0000445C0000}"/>
    <cellStyle name="Normal 3 17 9 4" xfId="23631" xr:uid="{00000000-0005-0000-0000-0000455C0000}"/>
    <cellStyle name="Normal 3 17 9 4 2" xfId="23632" xr:uid="{00000000-0005-0000-0000-0000465C0000}"/>
    <cellStyle name="Normal 3 17 9 4 3" xfId="23633" xr:uid="{00000000-0005-0000-0000-0000475C0000}"/>
    <cellStyle name="Normal 3 17 9 5" xfId="23634" xr:uid="{00000000-0005-0000-0000-0000485C0000}"/>
    <cellStyle name="Normal 3 17 9 5 2" xfId="23635" xr:uid="{00000000-0005-0000-0000-0000495C0000}"/>
    <cellStyle name="Normal 3 17 9 5 3" xfId="23636" xr:uid="{00000000-0005-0000-0000-00004A5C0000}"/>
    <cellStyle name="Normal 3 17 9 6" xfId="23637" xr:uid="{00000000-0005-0000-0000-00004B5C0000}"/>
    <cellStyle name="Normal 3 17 9 6 2" xfId="23638" xr:uid="{00000000-0005-0000-0000-00004C5C0000}"/>
    <cellStyle name="Normal 3 17 9 6 3" xfId="23639" xr:uid="{00000000-0005-0000-0000-00004D5C0000}"/>
    <cellStyle name="Normal 3 17 9 7" xfId="23640" xr:uid="{00000000-0005-0000-0000-00004E5C0000}"/>
    <cellStyle name="Normal 3 17 9 7 2" xfId="23641" xr:uid="{00000000-0005-0000-0000-00004F5C0000}"/>
    <cellStyle name="Normal 3 17 9 7 3" xfId="23642" xr:uid="{00000000-0005-0000-0000-0000505C0000}"/>
    <cellStyle name="Normal 3 17 9 8" xfId="23643" xr:uid="{00000000-0005-0000-0000-0000515C0000}"/>
    <cellStyle name="Normal 3 17 9 8 2" xfId="23644" xr:uid="{00000000-0005-0000-0000-0000525C0000}"/>
    <cellStyle name="Normal 3 17 9 8 3" xfId="23645" xr:uid="{00000000-0005-0000-0000-0000535C0000}"/>
    <cellStyle name="Normal 3 17 9 9" xfId="23646" xr:uid="{00000000-0005-0000-0000-0000545C0000}"/>
    <cellStyle name="Normal 3 17 9 9 2" xfId="23647" xr:uid="{00000000-0005-0000-0000-0000555C0000}"/>
    <cellStyle name="Normal 3 17 9 9 3" xfId="23648" xr:uid="{00000000-0005-0000-0000-0000565C0000}"/>
    <cellStyle name="Normal 3 18" xfId="23649" xr:uid="{00000000-0005-0000-0000-0000575C0000}"/>
    <cellStyle name="Normal 3 18 10" xfId="23650" xr:uid="{00000000-0005-0000-0000-0000585C0000}"/>
    <cellStyle name="Normal 3 18 10 10" xfId="23651" xr:uid="{00000000-0005-0000-0000-0000595C0000}"/>
    <cellStyle name="Normal 3 18 10 10 2" xfId="23652" xr:uid="{00000000-0005-0000-0000-00005A5C0000}"/>
    <cellStyle name="Normal 3 18 10 10 3" xfId="23653" xr:uid="{00000000-0005-0000-0000-00005B5C0000}"/>
    <cellStyle name="Normal 3 18 10 11" xfId="23654" xr:uid="{00000000-0005-0000-0000-00005C5C0000}"/>
    <cellStyle name="Normal 3 18 10 11 2" xfId="23655" xr:uid="{00000000-0005-0000-0000-00005D5C0000}"/>
    <cellStyle name="Normal 3 18 10 11 3" xfId="23656" xr:uid="{00000000-0005-0000-0000-00005E5C0000}"/>
    <cellStyle name="Normal 3 18 10 12" xfId="23657" xr:uid="{00000000-0005-0000-0000-00005F5C0000}"/>
    <cellStyle name="Normal 3 18 10 12 2" xfId="23658" xr:uid="{00000000-0005-0000-0000-0000605C0000}"/>
    <cellStyle name="Normal 3 18 10 12 3" xfId="23659" xr:uid="{00000000-0005-0000-0000-0000615C0000}"/>
    <cellStyle name="Normal 3 18 10 13" xfId="23660" xr:uid="{00000000-0005-0000-0000-0000625C0000}"/>
    <cellStyle name="Normal 3 18 10 13 2" xfId="23661" xr:uid="{00000000-0005-0000-0000-0000635C0000}"/>
    <cellStyle name="Normal 3 18 10 13 3" xfId="23662" xr:uid="{00000000-0005-0000-0000-0000645C0000}"/>
    <cellStyle name="Normal 3 18 10 14" xfId="23663" xr:uid="{00000000-0005-0000-0000-0000655C0000}"/>
    <cellStyle name="Normal 3 18 10 14 2" xfId="23664" xr:uid="{00000000-0005-0000-0000-0000665C0000}"/>
    <cellStyle name="Normal 3 18 10 14 3" xfId="23665" xr:uid="{00000000-0005-0000-0000-0000675C0000}"/>
    <cellStyle name="Normal 3 18 10 15" xfId="23666" xr:uid="{00000000-0005-0000-0000-0000685C0000}"/>
    <cellStyle name="Normal 3 18 10 16" xfId="23667" xr:uid="{00000000-0005-0000-0000-0000695C0000}"/>
    <cellStyle name="Normal 3 18 10 2" xfId="23668" xr:uid="{00000000-0005-0000-0000-00006A5C0000}"/>
    <cellStyle name="Normal 3 18 10 2 2" xfId="23669" xr:uid="{00000000-0005-0000-0000-00006B5C0000}"/>
    <cellStyle name="Normal 3 18 10 2 3" xfId="23670" xr:uid="{00000000-0005-0000-0000-00006C5C0000}"/>
    <cellStyle name="Normal 3 18 10 3" xfId="23671" xr:uid="{00000000-0005-0000-0000-00006D5C0000}"/>
    <cellStyle name="Normal 3 18 10 3 2" xfId="23672" xr:uid="{00000000-0005-0000-0000-00006E5C0000}"/>
    <cellStyle name="Normal 3 18 10 3 3" xfId="23673" xr:uid="{00000000-0005-0000-0000-00006F5C0000}"/>
    <cellStyle name="Normal 3 18 10 4" xfId="23674" xr:uid="{00000000-0005-0000-0000-0000705C0000}"/>
    <cellStyle name="Normal 3 18 10 4 2" xfId="23675" xr:uid="{00000000-0005-0000-0000-0000715C0000}"/>
    <cellStyle name="Normal 3 18 10 4 3" xfId="23676" xr:uid="{00000000-0005-0000-0000-0000725C0000}"/>
    <cellStyle name="Normal 3 18 10 5" xfId="23677" xr:uid="{00000000-0005-0000-0000-0000735C0000}"/>
    <cellStyle name="Normal 3 18 10 5 2" xfId="23678" xr:uid="{00000000-0005-0000-0000-0000745C0000}"/>
    <cellStyle name="Normal 3 18 10 5 3" xfId="23679" xr:uid="{00000000-0005-0000-0000-0000755C0000}"/>
    <cellStyle name="Normal 3 18 10 6" xfId="23680" xr:uid="{00000000-0005-0000-0000-0000765C0000}"/>
    <cellStyle name="Normal 3 18 10 6 2" xfId="23681" xr:uid="{00000000-0005-0000-0000-0000775C0000}"/>
    <cellStyle name="Normal 3 18 10 6 3" xfId="23682" xr:uid="{00000000-0005-0000-0000-0000785C0000}"/>
    <cellStyle name="Normal 3 18 10 7" xfId="23683" xr:uid="{00000000-0005-0000-0000-0000795C0000}"/>
    <cellStyle name="Normal 3 18 10 7 2" xfId="23684" xr:uid="{00000000-0005-0000-0000-00007A5C0000}"/>
    <cellStyle name="Normal 3 18 10 7 3" xfId="23685" xr:uid="{00000000-0005-0000-0000-00007B5C0000}"/>
    <cellStyle name="Normal 3 18 10 8" xfId="23686" xr:uid="{00000000-0005-0000-0000-00007C5C0000}"/>
    <cellStyle name="Normal 3 18 10 8 2" xfId="23687" xr:uid="{00000000-0005-0000-0000-00007D5C0000}"/>
    <cellStyle name="Normal 3 18 10 8 3" xfId="23688" xr:uid="{00000000-0005-0000-0000-00007E5C0000}"/>
    <cellStyle name="Normal 3 18 10 9" xfId="23689" xr:uid="{00000000-0005-0000-0000-00007F5C0000}"/>
    <cellStyle name="Normal 3 18 10 9 2" xfId="23690" xr:uid="{00000000-0005-0000-0000-0000805C0000}"/>
    <cellStyle name="Normal 3 18 10 9 3" xfId="23691" xr:uid="{00000000-0005-0000-0000-0000815C0000}"/>
    <cellStyle name="Normal 3 18 11" xfId="23692" xr:uid="{00000000-0005-0000-0000-0000825C0000}"/>
    <cellStyle name="Normal 3 18 11 10" xfId="23693" xr:uid="{00000000-0005-0000-0000-0000835C0000}"/>
    <cellStyle name="Normal 3 18 11 10 2" xfId="23694" xr:uid="{00000000-0005-0000-0000-0000845C0000}"/>
    <cellStyle name="Normal 3 18 11 10 3" xfId="23695" xr:uid="{00000000-0005-0000-0000-0000855C0000}"/>
    <cellStyle name="Normal 3 18 11 11" xfId="23696" xr:uid="{00000000-0005-0000-0000-0000865C0000}"/>
    <cellStyle name="Normal 3 18 11 11 2" xfId="23697" xr:uid="{00000000-0005-0000-0000-0000875C0000}"/>
    <cellStyle name="Normal 3 18 11 11 3" xfId="23698" xr:uid="{00000000-0005-0000-0000-0000885C0000}"/>
    <cellStyle name="Normal 3 18 11 12" xfId="23699" xr:uid="{00000000-0005-0000-0000-0000895C0000}"/>
    <cellStyle name="Normal 3 18 11 12 2" xfId="23700" xr:uid="{00000000-0005-0000-0000-00008A5C0000}"/>
    <cellStyle name="Normal 3 18 11 12 3" xfId="23701" xr:uid="{00000000-0005-0000-0000-00008B5C0000}"/>
    <cellStyle name="Normal 3 18 11 13" xfId="23702" xr:uid="{00000000-0005-0000-0000-00008C5C0000}"/>
    <cellStyle name="Normal 3 18 11 13 2" xfId="23703" xr:uid="{00000000-0005-0000-0000-00008D5C0000}"/>
    <cellStyle name="Normal 3 18 11 13 3" xfId="23704" xr:uid="{00000000-0005-0000-0000-00008E5C0000}"/>
    <cellStyle name="Normal 3 18 11 14" xfId="23705" xr:uid="{00000000-0005-0000-0000-00008F5C0000}"/>
    <cellStyle name="Normal 3 18 11 14 2" xfId="23706" xr:uid="{00000000-0005-0000-0000-0000905C0000}"/>
    <cellStyle name="Normal 3 18 11 14 3" xfId="23707" xr:uid="{00000000-0005-0000-0000-0000915C0000}"/>
    <cellStyle name="Normal 3 18 11 15" xfId="23708" xr:uid="{00000000-0005-0000-0000-0000925C0000}"/>
    <cellStyle name="Normal 3 18 11 16" xfId="23709" xr:uid="{00000000-0005-0000-0000-0000935C0000}"/>
    <cellStyle name="Normal 3 18 11 2" xfId="23710" xr:uid="{00000000-0005-0000-0000-0000945C0000}"/>
    <cellStyle name="Normal 3 18 11 2 2" xfId="23711" xr:uid="{00000000-0005-0000-0000-0000955C0000}"/>
    <cellStyle name="Normal 3 18 11 2 3" xfId="23712" xr:uid="{00000000-0005-0000-0000-0000965C0000}"/>
    <cellStyle name="Normal 3 18 11 3" xfId="23713" xr:uid="{00000000-0005-0000-0000-0000975C0000}"/>
    <cellStyle name="Normal 3 18 11 3 2" xfId="23714" xr:uid="{00000000-0005-0000-0000-0000985C0000}"/>
    <cellStyle name="Normal 3 18 11 3 3" xfId="23715" xr:uid="{00000000-0005-0000-0000-0000995C0000}"/>
    <cellStyle name="Normal 3 18 11 4" xfId="23716" xr:uid="{00000000-0005-0000-0000-00009A5C0000}"/>
    <cellStyle name="Normal 3 18 11 4 2" xfId="23717" xr:uid="{00000000-0005-0000-0000-00009B5C0000}"/>
    <cellStyle name="Normal 3 18 11 4 3" xfId="23718" xr:uid="{00000000-0005-0000-0000-00009C5C0000}"/>
    <cellStyle name="Normal 3 18 11 5" xfId="23719" xr:uid="{00000000-0005-0000-0000-00009D5C0000}"/>
    <cellStyle name="Normal 3 18 11 5 2" xfId="23720" xr:uid="{00000000-0005-0000-0000-00009E5C0000}"/>
    <cellStyle name="Normal 3 18 11 5 3" xfId="23721" xr:uid="{00000000-0005-0000-0000-00009F5C0000}"/>
    <cellStyle name="Normal 3 18 11 6" xfId="23722" xr:uid="{00000000-0005-0000-0000-0000A05C0000}"/>
    <cellStyle name="Normal 3 18 11 6 2" xfId="23723" xr:uid="{00000000-0005-0000-0000-0000A15C0000}"/>
    <cellStyle name="Normal 3 18 11 6 3" xfId="23724" xr:uid="{00000000-0005-0000-0000-0000A25C0000}"/>
    <cellStyle name="Normal 3 18 11 7" xfId="23725" xr:uid="{00000000-0005-0000-0000-0000A35C0000}"/>
    <cellStyle name="Normal 3 18 11 7 2" xfId="23726" xr:uid="{00000000-0005-0000-0000-0000A45C0000}"/>
    <cellStyle name="Normal 3 18 11 7 3" xfId="23727" xr:uid="{00000000-0005-0000-0000-0000A55C0000}"/>
    <cellStyle name="Normal 3 18 11 8" xfId="23728" xr:uid="{00000000-0005-0000-0000-0000A65C0000}"/>
    <cellStyle name="Normal 3 18 11 8 2" xfId="23729" xr:uid="{00000000-0005-0000-0000-0000A75C0000}"/>
    <cellStyle name="Normal 3 18 11 8 3" xfId="23730" xr:uid="{00000000-0005-0000-0000-0000A85C0000}"/>
    <cellStyle name="Normal 3 18 11 9" xfId="23731" xr:uid="{00000000-0005-0000-0000-0000A95C0000}"/>
    <cellStyle name="Normal 3 18 11 9 2" xfId="23732" xr:uid="{00000000-0005-0000-0000-0000AA5C0000}"/>
    <cellStyle name="Normal 3 18 11 9 3" xfId="23733" xr:uid="{00000000-0005-0000-0000-0000AB5C0000}"/>
    <cellStyle name="Normal 3 18 12" xfId="23734" xr:uid="{00000000-0005-0000-0000-0000AC5C0000}"/>
    <cellStyle name="Normal 3 18 12 10" xfId="23735" xr:uid="{00000000-0005-0000-0000-0000AD5C0000}"/>
    <cellStyle name="Normal 3 18 12 10 2" xfId="23736" xr:uid="{00000000-0005-0000-0000-0000AE5C0000}"/>
    <cellStyle name="Normal 3 18 12 10 3" xfId="23737" xr:uid="{00000000-0005-0000-0000-0000AF5C0000}"/>
    <cellStyle name="Normal 3 18 12 11" xfId="23738" xr:uid="{00000000-0005-0000-0000-0000B05C0000}"/>
    <cellStyle name="Normal 3 18 12 11 2" xfId="23739" xr:uid="{00000000-0005-0000-0000-0000B15C0000}"/>
    <cellStyle name="Normal 3 18 12 11 3" xfId="23740" xr:uid="{00000000-0005-0000-0000-0000B25C0000}"/>
    <cellStyle name="Normal 3 18 12 12" xfId="23741" xr:uid="{00000000-0005-0000-0000-0000B35C0000}"/>
    <cellStyle name="Normal 3 18 12 12 2" xfId="23742" xr:uid="{00000000-0005-0000-0000-0000B45C0000}"/>
    <cellStyle name="Normal 3 18 12 12 3" xfId="23743" xr:uid="{00000000-0005-0000-0000-0000B55C0000}"/>
    <cellStyle name="Normal 3 18 12 13" xfId="23744" xr:uid="{00000000-0005-0000-0000-0000B65C0000}"/>
    <cellStyle name="Normal 3 18 12 13 2" xfId="23745" xr:uid="{00000000-0005-0000-0000-0000B75C0000}"/>
    <cellStyle name="Normal 3 18 12 13 3" xfId="23746" xr:uid="{00000000-0005-0000-0000-0000B85C0000}"/>
    <cellStyle name="Normal 3 18 12 14" xfId="23747" xr:uid="{00000000-0005-0000-0000-0000B95C0000}"/>
    <cellStyle name="Normal 3 18 12 14 2" xfId="23748" xr:uid="{00000000-0005-0000-0000-0000BA5C0000}"/>
    <cellStyle name="Normal 3 18 12 14 3" xfId="23749" xr:uid="{00000000-0005-0000-0000-0000BB5C0000}"/>
    <cellStyle name="Normal 3 18 12 15" xfId="23750" xr:uid="{00000000-0005-0000-0000-0000BC5C0000}"/>
    <cellStyle name="Normal 3 18 12 16" xfId="23751" xr:uid="{00000000-0005-0000-0000-0000BD5C0000}"/>
    <cellStyle name="Normal 3 18 12 2" xfId="23752" xr:uid="{00000000-0005-0000-0000-0000BE5C0000}"/>
    <cellStyle name="Normal 3 18 12 2 2" xfId="23753" xr:uid="{00000000-0005-0000-0000-0000BF5C0000}"/>
    <cellStyle name="Normal 3 18 12 2 3" xfId="23754" xr:uid="{00000000-0005-0000-0000-0000C05C0000}"/>
    <cellStyle name="Normal 3 18 12 3" xfId="23755" xr:uid="{00000000-0005-0000-0000-0000C15C0000}"/>
    <cellStyle name="Normal 3 18 12 3 2" xfId="23756" xr:uid="{00000000-0005-0000-0000-0000C25C0000}"/>
    <cellStyle name="Normal 3 18 12 3 3" xfId="23757" xr:uid="{00000000-0005-0000-0000-0000C35C0000}"/>
    <cellStyle name="Normal 3 18 12 4" xfId="23758" xr:uid="{00000000-0005-0000-0000-0000C45C0000}"/>
    <cellStyle name="Normal 3 18 12 4 2" xfId="23759" xr:uid="{00000000-0005-0000-0000-0000C55C0000}"/>
    <cellStyle name="Normal 3 18 12 4 3" xfId="23760" xr:uid="{00000000-0005-0000-0000-0000C65C0000}"/>
    <cellStyle name="Normal 3 18 12 5" xfId="23761" xr:uid="{00000000-0005-0000-0000-0000C75C0000}"/>
    <cellStyle name="Normal 3 18 12 5 2" xfId="23762" xr:uid="{00000000-0005-0000-0000-0000C85C0000}"/>
    <cellStyle name="Normal 3 18 12 5 3" xfId="23763" xr:uid="{00000000-0005-0000-0000-0000C95C0000}"/>
    <cellStyle name="Normal 3 18 12 6" xfId="23764" xr:uid="{00000000-0005-0000-0000-0000CA5C0000}"/>
    <cellStyle name="Normal 3 18 12 6 2" xfId="23765" xr:uid="{00000000-0005-0000-0000-0000CB5C0000}"/>
    <cellStyle name="Normal 3 18 12 6 3" xfId="23766" xr:uid="{00000000-0005-0000-0000-0000CC5C0000}"/>
    <cellStyle name="Normal 3 18 12 7" xfId="23767" xr:uid="{00000000-0005-0000-0000-0000CD5C0000}"/>
    <cellStyle name="Normal 3 18 12 7 2" xfId="23768" xr:uid="{00000000-0005-0000-0000-0000CE5C0000}"/>
    <cellStyle name="Normal 3 18 12 7 3" xfId="23769" xr:uid="{00000000-0005-0000-0000-0000CF5C0000}"/>
    <cellStyle name="Normal 3 18 12 8" xfId="23770" xr:uid="{00000000-0005-0000-0000-0000D05C0000}"/>
    <cellStyle name="Normal 3 18 12 8 2" xfId="23771" xr:uid="{00000000-0005-0000-0000-0000D15C0000}"/>
    <cellStyle name="Normal 3 18 12 8 3" xfId="23772" xr:uid="{00000000-0005-0000-0000-0000D25C0000}"/>
    <cellStyle name="Normal 3 18 12 9" xfId="23773" xr:uid="{00000000-0005-0000-0000-0000D35C0000}"/>
    <cellStyle name="Normal 3 18 12 9 2" xfId="23774" xr:uid="{00000000-0005-0000-0000-0000D45C0000}"/>
    <cellStyle name="Normal 3 18 12 9 3" xfId="23775" xr:uid="{00000000-0005-0000-0000-0000D55C0000}"/>
    <cellStyle name="Normal 3 18 13" xfId="23776" xr:uid="{00000000-0005-0000-0000-0000D65C0000}"/>
    <cellStyle name="Normal 3 18 13 10" xfId="23777" xr:uid="{00000000-0005-0000-0000-0000D75C0000}"/>
    <cellStyle name="Normal 3 18 13 10 2" xfId="23778" xr:uid="{00000000-0005-0000-0000-0000D85C0000}"/>
    <cellStyle name="Normal 3 18 13 10 3" xfId="23779" xr:uid="{00000000-0005-0000-0000-0000D95C0000}"/>
    <cellStyle name="Normal 3 18 13 11" xfId="23780" xr:uid="{00000000-0005-0000-0000-0000DA5C0000}"/>
    <cellStyle name="Normal 3 18 13 11 2" xfId="23781" xr:uid="{00000000-0005-0000-0000-0000DB5C0000}"/>
    <cellStyle name="Normal 3 18 13 11 3" xfId="23782" xr:uid="{00000000-0005-0000-0000-0000DC5C0000}"/>
    <cellStyle name="Normal 3 18 13 12" xfId="23783" xr:uid="{00000000-0005-0000-0000-0000DD5C0000}"/>
    <cellStyle name="Normal 3 18 13 12 2" xfId="23784" xr:uid="{00000000-0005-0000-0000-0000DE5C0000}"/>
    <cellStyle name="Normal 3 18 13 12 3" xfId="23785" xr:uid="{00000000-0005-0000-0000-0000DF5C0000}"/>
    <cellStyle name="Normal 3 18 13 13" xfId="23786" xr:uid="{00000000-0005-0000-0000-0000E05C0000}"/>
    <cellStyle name="Normal 3 18 13 13 2" xfId="23787" xr:uid="{00000000-0005-0000-0000-0000E15C0000}"/>
    <cellStyle name="Normal 3 18 13 13 3" xfId="23788" xr:uid="{00000000-0005-0000-0000-0000E25C0000}"/>
    <cellStyle name="Normal 3 18 13 14" xfId="23789" xr:uid="{00000000-0005-0000-0000-0000E35C0000}"/>
    <cellStyle name="Normal 3 18 13 14 2" xfId="23790" xr:uid="{00000000-0005-0000-0000-0000E45C0000}"/>
    <cellStyle name="Normal 3 18 13 14 3" xfId="23791" xr:uid="{00000000-0005-0000-0000-0000E55C0000}"/>
    <cellStyle name="Normal 3 18 13 15" xfId="23792" xr:uid="{00000000-0005-0000-0000-0000E65C0000}"/>
    <cellStyle name="Normal 3 18 13 16" xfId="23793" xr:uid="{00000000-0005-0000-0000-0000E75C0000}"/>
    <cellStyle name="Normal 3 18 13 2" xfId="23794" xr:uid="{00000000-0005-0000-0000-0000E85C0000}"/>
    <cellStyle name="Normal 3 18 13 2 2" xfId="23795" xr:uid="{00000000-0005-0000-0000-0000E95C0000}"/>
    <cellStyle name="Normal 3 18 13 2 3" xfId="23796" xr:uid="{00000000-0005-0000-0000-0000EA5C0000}"/>
    <cellStyle name="Normal 3 18 13 3" xfId="23797" xr:uid="{00000000-0005-0000-0000-0000EB5C0000}"/>
    <cellStyle name="Normal 3 18 13 3 2" xfId="23798" xr:uid="{00000000-0005-0000-0000-0000EC5C0000}"/>
    <cellStyle name="Normal 3 18 13 3 3" xfId="23799" xr:uid="{00000000-0005-0000-0000-0000ED5C0000}"/>
    <cellStyle name="Normal 3 18 13 4" xfId="23800" xr:uid="{00000000-0005-0000-0000-0000EE5C0000}"/>
    <cellStyle name="Normal 3 18 13 4 2" xfId="23801" xr:uid="{00000000-0005-0000-0000-0000EF5C0000}"/>
    <cellStyle name="Normal 3 18 13 4 3" xfId="23802" xr:uid="{00000000-0005-0000-0000-0000F05C0000}"/>
    <cellStyle name="Normal 3 18 13 5" xfId="23803" xr:uid="{00000000-0005-0000-0000-0000F15C0000}"/>
    <cellStyle name="Normal 3 18 13 5 2" xfId="23804" xr:uid="{00000000-0005-0000-0000-0000F25C0000}"/>
    <cellStyle name="Normal 3 18 13 5 3" xfId="23805" xr:uid="{00000000-0005-0000-0000-0000F35C0000}"/>
    <cellStyle name="Normal 3 18 13 6" xfId="23806" xr:uid="{00000000-0005-0000-0000-0000F45C0000}"/>
    <cellStyle name="Normal 3 18 13 6 2" xfId="23807" xr:uid="{00000000-0005-0000-0000-0000F55C0000}"/>
    <cellStyle name="Normal 3 18 13 6 3" xfId="23808" xr:uid="{00000000-0005-0000-0000-0000F65C0000}"/>
    <cellStyle name="Normal 3 18 13 7" xfId="23809" xr:uid="{00000000-0005-0000-0000-0000F75C0000}"/>
    <cellStyle name="Normal 3 18 13 7 2" xfId="23810" xr:uid="{00000000-0005-0000-0000-0000F85C0000}"/>
    <cellStyle name="Normal 3 18 13 7 3" xfId="23811" xr:uid="{00000000-0005-0000-0000-0000F95C0000}"/>
    <cellStyle name="Normal 3 18 13 8" xfId="23812" xr:uid="{00000000-0005-0000-0000-0000FA5C0000}"/>
    <cellStyle name="Normal 3 18 13 8 2" xfId="23813" xr:uid="{00000000-0005-0000-0000-0000FB5C0000}"/>
    <cellStyle name="Normal 3 18 13 8 3" xfId="23814" xr:uid="{00000000-0005-0000-0000-0000FC5C0000}"/>
    <cellStyle name="Normal 3 18 13 9" xfId="23815" xr:uid="{00000000-0005-0000-0000-0000FD5C0000}"/>
    <cellStyle name="Normal 3 18 13 9 2" xfId="23816" xr:uid="{00000000-0005-0000-0000-0000FE5C0000}"/>
    <cellStyle name="Normal 3 18 13 9 3" xfId="23817" xr:uid="{00000000-0005-0000-0000-0000FF5C0000}"/>
    <cellStyle name="Normal 3 18 14" xfId="23818" xr:uid="{00000000-0005-0000-0000-0000005D0000}"/>
    <cellStyle name="Normal 3 18 14 10" xfId="23819" xr:uid="{00000000-0005-0000-0000-0000015D0000}"/>
    <cellStyle name="Normal 3 18 14 10 2" xfId="23820" xr:uid="{00000000-0005-0000-0000-0000025D0000}"/>
    <cellStyle name="Normal 3 18 14 10 3" xfId="23821" xr:uid="{00000000-0005-0000-0000-0000035D0000}"/>
    <cellStyle name="Normal 3 18 14 11" xfId="23822" xr:uid="{00000000-0005-0000-0000-0000045D0000}"/>
    <cellStyle name="Normal 3 18 14 11 2" xfId="23823" xr:uid="{00000000-0005-0000-0000-0000055D0000}"/>
    <cellStyle name="Normal 3 18 14 11 3" xfId="23824" xr:uid="{00000000-0005-0000-0000-0000065D0000}"/>
    <cellStyle name="Normal 3 18 14 12" xfId="23825" xr:uid="{00000000-0005-0000-0000-0000075D0000}"/>
    <cellStyle name="Normal 3 18 14 12 2" xfId="23826" xr:uid="{00000000-0005-0000-0000-0000085D0000}"/>
    <cellStyle name="Normal 3 18 14 12 3" xfId="23827" xr:uid="{00000000-0005-0000-0000-0000095D0000}"/>
    <cellStyle name="Normal 3 18 14 13" xfId="23828" xr:uid="{00000000-0005-0000-0000-00000A5D0000}"/>
    <cellStyle name="Normal 3 18 14 13 2" xfId="23829" xr:uid="{00000000-0005-0000-0000-00000B5D0000}"/>
    <cellStyle name="Normal 3 18 14 13 3" xfId="23830" xr:uid="{00000000-0005-0000-0000-00000C5D0000}"/>
    <cellStyle name="Normal 3 18 14 14" xfId="23831" xr:uid="{00000000-0005-0000-0000-00000D5D0000}"/>
    <cellStyle name="Normal 3 18 14 14 2" xfId="23832" xr:uid="{00000000-0005-0000-0000-00000E5D0000}"/>
    <cellStyle name="Normal 3 18 14 14 3" xfId="23833" xr:uid="{00000000-0005-0000-0000-00000F5D0000}"/>
    <cellStyle name="Normal 3 18 14 15" xfId="23834" xr:uid="{00000000-0005-0000-0000-0000105D0000}"/>
    <cellStyle name="Normal 3 18 14 16" xfId="23835" xr:uid="{00000000-0005-0000-0000-0000115D0000}"/>
    <cellStyle name="Normal 3 18 14 2" xfId="23836" xr:uid="{00000000-0005-0000-0000-0000125D0000}"/>
    <cellStyle name="Normal 3 18 14 2 2" xfId="23837" xr:uid="{00000000-0005-0000-0000-0000135D0000}"/>
    <cellStyle name="Normal 3 18 14 2 3" xfId="23838" xr:uid="{00000000-0005-0000-0000-0000145D0000}"/>
    <cellStyle name="Normal 3 18 14 3" xfId="23839" xr:uid="{00000000-0005-0000-0000-0000155D0000}"/>
    <cellStyle name="Normal 3 18 14 3 2" xfId="23840" xr:uid="{00000000-0005-0000-0000-0000165D0000}"/>
    <cellStyle name="Normal 3 18 14 3 3" xfId="23841" xr:uid="{00000000-0005-0000-0000-0000175D0000}"/>
    <cellStyle name="Normal 3 18 14 4" xfId="23842" xr:uid="{00000000-0005-0000-0000-0000185D0000}"/>
    <cellStyle name="Normal 3 18 14 4 2" xfId="23843" xr:uid="{00000000-0005-0000-0000-0000195D0000}"/>
    <cellStyle name="Normal 3 18 14 4 3" xfId="23844" xr:uid="{00000000-0005-0000-0000-00001A5D0000}"/>
    <cellStyle name="Normal 3 18 14 5" xfId="23845" xr:uid="{00000000-0005-0000-0000-00001B5D0000}"/>
    <cellStyle name="Normal 3 18 14 5 2" xfId="23846" xr:uid="{00000000-0005-0000-0000-00001C5D0000}"/>
    <cellStyle name="Normal 3 18 14 5 3" xfId="23847" xr:uid="{00000000-0005-0000-0000-00001D5D0000}"/>
    <cellStyle name="Normal 3 18 14 6" xfId="23848" xr:uid="{00000000-0005-0000-0000-00001E5D0000}"/>
    <cellStyle name="Normal 3 18 14 6 2" xfId="23849" xr:uid="{00000000-0005-0000-0000-00001F5D0000}"/>
    <cellStyle name="Normal 3 18 14 6 3" xfId="23850" xr:uid="{00000000-0005-0000-0000-0000205D0000}"/>
    <cellStyle name="Normal 3 18 14 7" xfId="23851" xr:uid="{00000000-0005-0000-0000-0000215D0000}"/>
    <cellStyle name="Normal 3 18 14 7 2" xfId="23852" xr:uid="{00000000-0005-0000-0000-0000225D0000}"/>
    <cellStyle name="Normal 3 18 14 7 3" xfId="23853" xr:uid="{00000000-0005-0000-0000-0000235D0000}"/>
    <cellStyle name="Normal 3 18 14 8" xfId="23854" xr:uid="{00000000-0005-0000-0000-0000245D0000}"/>
    <cellStyle name="Normal 3 18 14 8 2" xfId="23855" xr:uid="{00000000-0005-0000-0000-0000255D0000}"/>
    <cellStyle name="Normal 3 18 14 8 3" xfId="23856" xr:uid="{00000000-0005-0000-0000-0000265D0000}"/>
    <cellStyle name="Normal 3 18 14 9" xfId="23857" xr:uid="{00000000-0005-0000-0000-0000275D0000}"/>
    <cellStyle name="Normal 3 18 14 9 2" xfId="23858" xr:uid="{00000000-0005-0000-0000-0000285D0000}"/>
    <cellStyle name="Normal 3 18 14 9 3" xfId="23859" xr:uid="{00000000-0005-0000-0000-0000295D0000}"/>
    <cellStyle name="Normal 3 18 15" xfId="23860" xr:uid="{00000000-0005-0000-0000-00002A5D0000}"/>
    <cellStyle name="Normal 3 18 15 2" xfId="23861" xr:uid="{00000000-0005-0000-0000-00002B5D0000}"/>
    <cellStyle name="Normal 3 18 15 3" xfId="23862" xr:uid="{00000000-0005-0000-0000-00002C5D0000}"/>
    <cellStyle name="Normal 3 18 16" xfId="23863" xr:uid="{00000000-0005-0000-0000-00002D5D0000}"/>
    <cellStyle name="Normal 3 18 16 2" xfId="23864" xr:uid="{00000000-0005-0000-0000-00002E5D0000}"/>
    <cellStyle name="Normal 3 18 16 3" xfId="23865" xr:uid="{00000000-0005-0000-0000-00002F5D0000}"/>
    <cellStyle name="Normal 3 18 17" xfId="23866" xr:uid="{00000000-0005-0000-0000-0000305D0000}"/>
    <cellStyle name="Normal 3 18 17 2" xfId="23867" xr:uid="{00000000-0005-0000-0000-0000315D0000}"/>
    <cellStyle name="Normal 3 18 17 3" xfId="23868" xr:uid="{00000000-0005-0000-0000-0000325D0000}"/>
    <cellStyle name="Normal 3 18 18" xfId="23869" xr:uid="{00000000-0005-0000-0000-0000335D0000}"/>
    <cellStyle name="Normal 3 18 18 2" xfId="23870" xr:uid="{00000000-0005-0000-0000-0000345D0000}"/>
    <cellStyle name="Normal 3 18 18 3" xfId="23871" xr:uid="{00000000-0005-0000-0000-0000355D0000}"/>
    <cellStyle name="Normal 3 18 19" xfId="23872" xr:uid="{00000000-0005-0000-0000-0000365D0000}"/>
    <cellStyle name="Normal 3 18 19 2" xfId="23873" xr:uid="{00000000-0005-0000-0000-0000375D0000}"/>
    <cellStyle name="Normal 3 18 19 3" xfId="23874" xr:uid="{00000000-0005-0000-0000-0000385D0000}"/>
    <cellStyle name="Normal 3 18 2" xfId="23875" xr:uid="{00000000-0005-0000-0000-0000395D0000}"/>
    <cellStyle name="Normal 3 18 20" xfId="23876" xr:uid="{00000000-0005-0000-0000-00003A5D0000}"/>
    <cellStyle name="Normal 3 18 20 2" xfId="23877" xr:uid="{00000000-0005-0000-0000-00003B5D0000}"/>
    <cellStyle name="Normal 3 18 20 3" xfId="23878" xr:uid="{00000000-0005-0000-0000-00003C5D0000}"/>
    <cellStyle name="Normal 3 18 21" xfId="23879" xr:uid="{00000000-0005-0000-0000-00003D5D0000}"/>
    <cellStyle name="Normal 3 18 21 2" xfId="23880" xr:uid="{00000000-0005-0000-0000-00003E5D0000}"/>
    <cellStyle name="Normal 3 18 21 3" xfId="23881" xr:uid="{00000000-0005-0000-0000-00003F5D0000}"/>
    <cellStyle name="Normal 3 18 22" xfId="23882" xr:uid="{00000000-0005-0000-0000-0000405D0000}"/>
    <cellStyle name="Normal 3 18 22 2" xfId="23883" xr:uid="{00000000-0005-0000-0000-0000415D0000}"/>
    <cellStyle name="Normal 3 18 22 3" xfId="23884" xr:uid="{00000000-0005-0000-0000-0000425D0000}"/>
    <cellStyle name="Normal 3 18 23" xfId="23885" xr:uid="{00000000-0005-0000-0000-0000435D0000}"/>
    <cellStyle name="Normal 3 18 23 2" xfId="23886" xr:uid="{00000000-0005-0000-0000-0000445D0000}"/>
    <cellStyle name="Normal 3 18 23 3" xfId="23887" xr:uid="{00000000-0005-0000-0000-0000455D0000}"/>
    <cellStyle name="Normal 3 18 24" xfId="23888" xr:uid="{00000000-0005-0000-0000-0000465D0000}"/>
    <cellStyle name="Normal 3 18 24 2" xfId="23889" xr:uid="{00000000-0005-0000-0000-0000475D0000}"/>
    <cellStyle name="Normal 3 18 24 3" xfId="23890" xr:uid="{00000000-0005-0000-0000-0000485D0000}"/>
    <cellStyle name="Normal 3 18 25" xfId="23891" xr:uid="{00000000-0005-0000-0000-0000495D0000}"/>
    <cellStyle name="Normal 3 18 25 2" xfId="23892" xr:uid="{00000000-0005-0000-0000-00004A5D0000}"/>
    <cellStyle name="Normal 3 18 25 3" xfId="23893" xr:uid="{00000000-0005-0000-0000-00004B5D0000}"/>
    <cellStyle name="Normal 3 18 26" xfId="23894" xr:uid="{00000000-0005-0000-0000-00004C5D0000}"/>
    <cellStyle name="Normal 3 18 26 2" xfId="23895" xr:uid="{00000000-0005-0000-0000-00004D5D0000}"/>
    <cellStyle name="Normal 3 18 26 3" xfId="23896" xr:uid="{00000000-0005-0000-0000-00004E5D0000}"/>
    <cellStyle name="Normal 3 18 27" xfId="23897" xr:uid="{00000000-0005-0000-0000-00004F5D0000}"/>
    <cellStyle name="Normal 3 18 27 2" xfId="23898" xr:uid="{00000000-0005-0000-0000-0000505D0000}"/>
    <cellStyle name="Normal 3 18 27 3" xfId="23899" xr:uid="{00000000-0005-0000-0000-0000515D0000}"/>
    <cellStyle name="Normal 3 18 28" xfId="23900" xr:uid="{00000000-0005-0000-0000-0000525D0000}"/>
    <cellStyle name="Normal 3 18 29" xfId="23901" xr:uid="{00000000-0005-0000-0000-0000535D0000}"/>
    <cellStyle name="Normal 3 18 3" xfId="23902" xr:uid="{00000000-0005-0000-0000-0000545D0000}"/>
    <cellStyle name="Normal 3 18 4" xfId="23903" xr:uid="{00000000-0005-0000-0000-0000555D0000}"/>
    <cellStyle name="Normal 3 18 5" xfId="23904" xr:uid="{00000000-0005-0000-0000-0000565D0000}"/>
    <cellStyle name="Normal 3 18 6" xfId="23905" xr:uid="{00000000-0005-0000-0000-0000575D0000}"/>
    <cellStyle name="Normal 3 18 6 10" xfId="23906" xr:uid="{00000000-0005-0000-0000-0000585D0000}"/>
    <cellStyle name="Normal 3 18 6 10 2" xfId="23907" xr:uid="{00000000-0005-0000-0000-0000595D0000}"/>
    <cellStyle name="Normal 3 18 6 10 3" xfId="23908" xr:uid="{00000000-0005-0000-0000-00005A5D0000}"/>
    <cellStyle name="Normal 3 18 6 11" xfId="23909" xr:uid="{00000000-0005-0000-0000-00005B5D0000}"/>
    <cellStyle name="Normal 3 18 6 11 2" xfId="23910" xr:uid="{00000000-0005-0000-0000-00005C5D0000}"/>
    <cellStyle name="Normal 3 18 6 11 3" xfId="23911" xr:uid="{00000000-0005-0000-0000-00005D5D0000}"/>
    <cellStyle name="Normal 3 18 6 12" xfId="23912" xr:uid="{00000000-0005-0000-0000-00005E5D0000}"/>
    <cellStyle name="Normal 3 18 6 12 2" xfId="23913" xr:uid="{00000000-0005-0000-0000-00005F5D0000}"/>
    <cellStyle name="Normal 3 18 6 12 3" xfId="23914" xr:uid="{00000000-0005-0000-0000-0000605D0000}"/>
    <cellStyle name="Normal 3 18 6 13" xfId="23915" xr:uid="{00000000-0005-0000-0000-0000615D0000}"/>
    <cellStyle name="Normal 3 18 6 13 2" xfId="23916" xr:uid="{00000000-0005-0000-0000-0000625D0000}"/>
    <cellStyle name="Normal 3 18 6 13 3" xfId="23917" xr:uid="{00000000-0005-0000-0000-0000635D0000}"/>
    <cellStyle name="Normal 3 18 6 14" xfId="23918" xr:uid="{00000000-0005-0000-0000-0000645D0000}"/>
    <cellStyle name="Normal 3 18 6 14 2" xfId="23919" xr:uid="{00000000-0005-0000-0000-0000655D0000}"/>
    <cellStyle name="Normal 3 18 6 14 3" xfId="23920" xr:uid="{00000000-0005-0000-0000-0000665D0000}"/>
    <cellStyle name="Normal 3 18 6 15" xfId="23921" xr:uid="{00000000-0005-0000-0000-0000675D0000}"/>
    <cellStyle name="Normal 3 18 6 15 2" xfId="23922" xr:uid="{00000000-0005-0000-0000-0000685D0000}"/>
    <cellStyle name="Normal 3 18 6 15 3" xfId="23923" xr:uid="{00000000-0005-0000-0000-0000695D0000}"/>
    <cellStyle name="Normal 3 18 6 16" xfId="23924" xr:uid="{00000000-0005-0000-0000-00006A5D0000}"/>
    <cellStyle name="Normal 3 18 6 17" xfId="23925" xr:uid="{00000000-0005-0000-0000-00006B5D0000}"/>
    <cellStyle name="Normal 3 18 6 2" xfId="23926" xr:uid="{00000000-0005-0000-0000-00006C5D0000}"/>
    <cellStyle name="Normal 3 18 6 2 10" xfId="23927" xr:uid="{00000000-0005-0000-0000-00006D5D0000}"/>
    <cellStyle name="Normal 3 18 6 2 10 2" xfId="23928" xr:uid="{00000000-0005-0000-0000-00006E5D0000}"/>
    <cellStyle name="Normal 3 18 6 2 10 3" xfId="23929" xr:uid="{00000000-0005-0000-0000-00006F5D0000}"/>
    <cellStyle name="Normal 3 18 6 2 11" xfId="23930" xr:uid="{00000000-0005-0000-0000-0000705D0000}"/>
    <cellStyle name="Normal 3 18 6 2 11 2" xfId="23931" xr:uid="{00000000-0005-0000-0000-0000715D0000}"/>
    <cellStyle name="Normal 3 18 6 2 11 3" xfId="23932" xr:uid="{00000000-0005-0000-0000-0000725D0000}"/>
    <cellStyle name="Normal 3 18 6 2 12" xfId="23933" xr:uid="{00000000-0005-0000-0000-0000735D0000}"/>
    <cellStyle name="Normal 3 18 6 2 12 2" xfId="23934" xr:uid="{00000000-0005-0000-0000-0000745D0000}"/>
    <cellStyle name="Normal 3 18 6 2 12 3" xfId="23935" xr:uid="{00000000-0005-0000-0000-0000755D0000}"/>
    <cellStyle name="Normal 3 18 6 2 13" xfId="23936" xr:uid="{00000000-0005-0000-0000-0000765D0000}"/>
    <cellStyle name="Normal 3 18 6 2 13 2" xfId="23937" xr:uid="{00000000-0005-0000-0000-0000775D0000}"/>
    <cellStyle name="Normal 3 18 6 2 13 3" xfId="23938" xr:uid="{00000000-0005-0000-0000-0000785D0000}"/>
    <cellStyle name="Normal 3 18 6 2 14" xfId="23939" xr:uid="{00000000-0005-0000-0000-0000795D0000}"/>
    <cellStyle name="Normal 3 18 6 2 14 2" xfId="23940" xr:uid="{00000000-0005-0000-0000-00007A5D0000}"/>
    <cellStyle name="Normal 3 18 6 2 14 3" xfId="23941" xr:uid="{00000000-0005-0000-0000-00007B5D0000}"/>
    <cellStyle name="Normal 3 18 6 2 15" xfId="23942" xr:uid="{00000000-0005-0000-0000-00007C5D0000}"/>
    <cellStyle name="Normal 3 18 6 2 16" xfId="23943" xr:uid="{00000000-0005-0000-0000-00007D5D0000}"/>
    <cellStyle name="Normal 3 18 6 2 2" xfId="23944" xr:uid="{00000000-0005-0000-0000-00007E5D0000}"/>
    <cellStyle name="Normal 3 18 6 2 2 2" xfId="23945" xr:uid="{00000000-0005-0000-0000-00007F5D0000}"/>
    <cellStyle name="Normal 3 18 6 2 2 3" xfId="23946" xr:uid="{00000000-0005-0000-0000-0000805D0000}"/>
    <cellStyle name="Normal 3 18 6 2 3" xfId="23947" xr:uid="{00000000-0005-0000-0000-0000815D0000}"/>
    <cellStyle name="Normal 3 18 6 2 3 2" xfId="23948" xr:uid="{00000000-0005-0000-0000-0000825D0000}"/>
    <cellStyle name="Normal 3 18 6 2 3 3" xfId="23949" xr:uid="{00000000-0005-0000-0000-0000835D0000}"/>
    <cellStyle name="Normal 3 18 6 2 4" xfId="23950" xr:uid="{00000000-0005-0000-0000-0000845D0000}"/>
    <cellStyle name="Normal 3 18 6 2 4 2" xfId="23951" xr:uid="{00000000-0005-0000-0000-0000855D0000}"/>
    <cellStyle name="Normal 3 18 6 2 4 3" xfId="23952" xr:uid="{00000000-0005-0000-0000-0000865D0000}"/>
    <cellStyle name="Normal 3 18 6 2 5" xfId="23953" xr:uid="{00000000-0005-0000-0000-0000875D0000}"/>
    <cellStyle name="Normal 3 18 6 2 5 2" xfId="23954" xr:uid="{00000000-0005-0000-0000-0000885D0000}"/>
    <cellStyle name="Normal 3 18 6 2 5 3" xfId="23955" xr:uid="{00000000-0005-0000-0000-0000895D0000}"/>
    <cellStyle name="Normal 3 18 6 2 6" xfId="23956" xr:uid="{00000000-0005-0000-0000-00008A5D0000}"/>
    <cellStyle name="Normal 3 18 6 2 6 2" xfId="23957" xr:uid="{00000000-0005-0000-0000-00008B5D0000}"/>
    <cellStyle name="Normal 3 18 6 2 6 3" xfId="23958" xr:uid="{00000000-0005-0000-0000-00008C5D0000}"/>
    <cellStyle name="Normal 3 18 6 2 7" xfId="23959" xr:uid="{00000000-0005-0000-0000-00008D5D0000}"/>
    <cellStyle name="Normal 3 18 6 2 7 2" xfId="23960" xr:uid="{00000000-0005-0000-0000-00008E5D0000}"/>
    <cellStyle name="Normal 3 18 6 2 7 3" xfId="23961" xr:uid="{00000000-0005-0000-0000-00008F5D0000}"/>
    <cellStyle name="Normal 3 18 6 2 8" xfId="23962" xr:uid="{00000000-0005-0000-0000-0000905D0000}"/>
    <cellStyle name="Normal 3 18 6 2 8 2" xfId="23963" xr:uid="{00000000-0005-0000-0000-0000915D0000}"/>
    <cellStyle name="Normal 3 18 6 2 8 3" xfId="23964" xr:uid="{00000000-0005-0000-0000-0000925D0000}"/>
    <cellStyle name="Normal 3 18 6 2 9" xfId="23965" xr:uid="{00000000-0005-0000-0000-0000935D0000}"/>
    <cellStyle name="Normal 3 18 6 2 9 2" xfId="23966" xr:uid="{00000000-0005-0000-0000-0000945D0000}"/>
    <cellStyle name="Normal 3 18 6 2 9 3" xfId="23967" xr:uid="{00000000-0005-0000-0000-0000955D0000}"/>
    <cellStyle name="Normal 3 18 6 3" xfId="23968" xr:uid="{00000000-0005-0000-0000-0000965D0000}"/>
    <cellStyle name="Normal 3 18 6 3 2" xfId="23969" xr:uid="{00000000-0005-0000-0000-0000975D0000}"/>
    <cellStyle name="Normal 3 18 6 3 3" xfId="23970" xr:uid="{00000000-0005-0000-0000-0000985D0000}"/>
    <cellStyle name="Normal 3 18 6 4" xfId="23971" xr:uid="{00000000-0005-0000-0000-0000995D0000}"/>
    <cellStyle name="Normal 3 18 6 4 2" xfId="23972" xr:uid="{00000000-0005-0000-0000-00009A5D0000}"/>
    <cellStyle name="Normal 3 18 6 4 3" xfId="23973" xr:uid="{00000000-0005-0000-0000-00009B5D0000}"/>
    <cellStyle name="Normal 3 18 6 5" xfId="23974" xr:uid="{00000000-0005-0000-0000-00009C5D0000}"/>
    <cellStyle name="Normal 3 18 6 5 2" xfId="23975" xr:uid="{00000000-0005-0000-0000-00009D5D0000}"/>
    <cellStyle name="Normal 3 18 6 5 3" xfId="23976" xr:uid="{00000000-0005-0000-0000-00009E5D0000}"/>
    <cellStyle name="Normal 3 18 6 6" xfId="23977" xr:uid="{00000000-0005-0000-0000-00009F5D0000}"/>
    <cellStyle name="Normal 3 18 6 6 2" xfId="23978" xr:uid="{00000000-0005-0000-0000-0000A05D0000}"/>
    <cellStyle name="Normal 3 18 6 6 3" xfId="23979" xr:uid="{00000000-0005-0000-0000-0000A15D0000}"/>
    <cellStyle name="Normal 3 18 6 7" xfId="23980" xr:uid="{00000000-0005-0000-0000-0000A25D0000}"/>
    <cellStyle name="Normal 3 18 6 7 2" xfId="23981" xr:uid="{00000000-0005-0000-0000-0000A35D0000}"/>
    <cellStyle name="Normal 3 18 6 7 3" xfId="23982" xr:uid="{00000000-0005-0000-0000-0000A45D0000}"/>
    <cellStyle name="Normal 3 18 6 8" xfId="23983" xr:uid="{00000000-0005-0000-0000-0000A55D0000}"/>
    <cellStyle name="Normal 3 18 6 8 2" xfId="23984" xr:uid="{00000000-0005-0000-0000-0000A65D0000}"/>
    <cellStyle name="Normal 3 18 6 8 3" xfId="23985" xr:uid="{00000000-0005-0000-0000-0000A75D0000}"/>
    <cellStyle name="Normal 3 18 6 9" xfId="23986" xr:uid="{00000000-0005-0000-0000-0000A85D0000}"/>
    <cellStyle name="Normal 3 18 6 9 2" xfId="23987" xr:uid="{00000000-0005-0000-0000-0000A95D0000}"/>
    <cellStyle name="Normal 3 18 6 9 3" xfId="23988" xr:uid="{00000000-0005-0000-0000-0000AA5D0000}"/>
    <cellStyle name="Normal 3 18 7" xfId="23989" xr:uid="{00000000-0005-0000-0000-0000AB5D0000}"/>
    <cellStyle name="Normal 3 18 7 10" xfId="23990" xr:uid="{00000000-0005-0000-0000-0000AC5D0000}"/>
    <cellStyle name="Normal 3 18 7 10 2" xfId="23991" xr:uid="{00000000-0005-0000-0000-0000AD5D0000}"/>
    <cellStyle name="Normal 3 18 7 10 3" xfId="23992" xr:uid="{00000000-0005-0000-0000-0000AE5D0000}"/>
    <cellStyle name="Normal 3 18 7 11" xfId="23993" xr:uid="{00000000-0005-0000-0000-0000AF5D0000}"/>
    <cellStyle name="Normal 3 18 7 11 2" xfId="23994" xr:uid="{00000000-0005-0000-0000-0000B05D0000}"/>
    <cellStyle name="Normal 3 18 7 11 3" xfId="23995" xr:uid="{00000000-0005-0000-0000-0000B15D0000}"/>
    <cellStyle name="Normal 3 18 7 12" xfId="23996" xr:uid="{00000000-0005-0000-0000-0000B25D0000}"/>
    <cellStyle name="Normal 3 18 7 12 2" xfId="23997" xr:uid="{00000000-0005-0000-0000-0000B35D0000}"/>
    <cellStyle name="Normal 3 18 7 12 3" xfId="23998" xr:uid="{00000000-0005-0000-0000-0000B45D0000}"/>
    <cellStyle name="Normal 3 18 7 13" xfId="23999" xr:uid="{00000000-0005-0000-0000-0000B55D0000}"/>
    <cellStyle name="Normal 3 18 7 13 2" xfId="24000" xr:uid="{00000000-0005-0000-0000-0000B65D0000}"/>
    <cellStyle name="Normal 3 18 7 13 3" xfId="24001" xr:uid="{00000000-0005-0000-0000-0000B75D0000}"/>
    <cellStyle name="Normal 3 18 7 14" xfId="24002" xr:uid="{00000000-0005-0000-0000-0000B85D0000}"/>
    <cellStyle name="Normal 3 18 7 14 2" xfId="24003" xr:uid="{00000000-0005-0000-0000-0000B95D0000}"/>
    <cellStyle name="Normal 3 18 7 14 3" xfId="24004" xr:uid="{00000000-0005-0000-0000-0000BA5D0000}"/>
    <cellStyle name="Normal 3 18 7 15" xfId="24005" xr:uid="{00000000-0005-0000-0000-0000BB5D0000}"/>
    <cellStyle name="Normal 3 18 7 15 2" xfId="24006" xr:uid="{00000000-0005-0000-0000-0000BC5D0000}"/>
    <cellStyle name="Normal 3 18 7 15 3" xfId="24007" xr:uid="{00000000-0005-0000-0000-0000BD5D0000}"/>
    <cellStyle name="Normal 3 18 7 16" xfId="24008" xr:uid="{00000000-0005-0000-0000-0000BE5D0000}"/>
    <cellStyle name="Normal 3 18 7 17" xfId="24009" xr:uid="{00000000-0005-0000-0000-0000BF5D0000}"/>
    <cellStyle name="Normal 3 18 7 2" xfId="24010" xr:uid="{00000000-0005-0000-0000-0000C05D0000}"/>
    <cellStyle name="Normal 3 18 7 2 10" xfId="24011" xr:uid="{00000000-0005-0000-0000-0000C15D0000}"/>
    <cellStyle name="Normal 3 18 7 2 10 2" xfId="24012" xr:uid="{00000000-0005-0000-0000-0000C25D0000}"/>
    <cellStyle name="Normal 3 18 7 2 10 3" xfId="24013" xr:uid="{00000000-0005-0000-0000-0000C35D0000}"/>
    <cellStyle name="Normal 3 18 7 2 11" xfId="24014" xr:uid="{00000000-0005-0000-0000-0000C45D0000}"/>
    <cellStyle name="Normal 3 18 7 2 11 2" xfId="24015" xr:uid="{00000000-0005-0000-0000-0000C55D0000}"/>
    <cellStyle name="Normal 3 18 7 2 11 3" xfId="24016" xr:uid="{00000000-0005-0000-0000-0000C65D0000}"/>
    <cellStyle name="Normal 3 18 7 2 12" xfId="24017" xr:uid="{00000000-0005-0000-0000-0000C75D0000}"/>
    <cellStyle name="Normal 3 18 7 2 12 2" xfId="24018" xr:uid="{00000000-0005-0000-0000-0000C85D0000}"/>
    <cellStyle name="Normal 3 18 7 2 12 3" xfId="24019" xr:uid="{00000000-0005-0000-0000-0000C95D0000}"/>
    <cellStyle name="Normal 3 18 7 2 13" xfId="24020" xr:uid="{00000000-0005-0000-0000-0000CA5D0000}"/>
    <cellStyle name="Normal 3 18 7 2 13 2" xfId="24021" xr:uid="{00000000-0005-0000-0000-0000CB5D0000}"/>
    <cellStyle name="Normal 3 18 7 2 13 3" xfId="24022" xr:uid="{00000000-0005-0000-0000-0000CC5D0000}"/>
    <cellStyle name="Normal 3 18 7 2 14" xfId="24023" xr:uid="{00000000-0005-0000-0000-0000CD5D0000}"/>
    <cellStyle name="Normal 3 18 7 2 14 2" xfId="24024" xr:uid="{00000000-0005-0000-0000-0000CE5D0000}"/>
    <cellStyle name="Normal 3 18 7 2 14 3" xfId="24025" xr:uid="{00000000-0005-0000-0000-0000CF5D0000}"/>
    <cellStyle name="Normal 3 18 7 2 15" xfId="24026" xr:uid="{00000000-0005-0000-0000-0000D05D0000}"/>
    <cellStyle name="Normal 3 18 7 2 16" xfId="24027" xr:uid="{00000000-0005-0000-0000-0000D15D0000}"/>
    <cellStyle name="Normal 3 18 7 2 2" xfId="24028" xr:uid="{00000000-0005-0000-0000-0000D25D0000}"/>
    <cellStyle name="Normal 3 18 7 2 2 2" xfId="24029" xr:uid="{00000000-0005-0000-0000-0000D35D0000}"/>
    <cellStyle name="Normal 3 18 7 2 2 3" xfId="24030" xr:uid="{00000000-0005-0000-0000-0000D45D0000}"/>
    <cellStyle name="Normal 3 18 7 2 3" xfId="24031" xr:uid="{00000000-0005-0000-0000-0000D55D0000}"/>
    <cellStyle name="Normal 3 18 7 2 3 2" xfId="24032" xr:uid="{00000000-0005-0000-0000-0000D65D0000}"/>
    <cellStyle name="Normal 3 18 7 2 3 3" xfId="24033" xr:uid="{00000000-0005-0000-0000-0000D75D0000}"/>
    <cellStyle name="Normal 3 18 7 2 4" xfId="24034" xr:uid="{00000000-0005-0000-0000-0000D85D0000}"/>
    <cellStyle name="Normal 3 18 7 2 4 2" xfId="24035" xr:uid="{00000000-0005-0000-0000-0000D95D0000}"/>
    <cellStyle name="Normal 3 18 7 2 4 3" xfId="24036" xr:uid="{00000000-0005-0000-0000-0000DA5D0000}"/>
    <cellStyle name="Normal 3 18 7 2 5" xfId="24037" xr:uid="{00000000-0005-0000-0000-0000DB5D0000}"/>
    <cellStyle name="Normal 3 18 7 2 5 2" xfId="24038" xr:uid="{00000000-0005-0000-0000-0000DC5D0000}"/>
    <cellStyle name="Normal 3 18 7 2 5 3" xfId="24039" xr:uid="{00000000-0005-0000-0000-0000DD5D0000}"/>
    <cellStyle name="Normal 3 18 7 2 6" xfId="24040" xr:uid="{00000000-0005-0000-0000-0000DE5D0000}"/>
    <cellStyle name="Normal 3 18 7 2 6 2" xfId="24041" xr:uid="{00000000-0005-0000-0000-0000DF5D0000}"/>
    <cellStyle name="Normal 3 18 7 2 6 3" xfId="24042" xr:uid="{00000000-0005-0000-0000-0000E05D0000}"/>
    <cellStyle name="Normal 3 18 7 2 7" xfId="24043" xr:uid="{00000000-0005-0000-0000-0000E15D0000}"/>
    <cellStyle name="Normal 3 18 7 2 7 2" xfId="24044" xr:uid="{00000000-0005-0000-0000-0000E25D0000}"/>
    <cellStyle name="Normal 3 18 7 2 7 3" xfId="24045" xr:uid="{00000000-0005-0000-0000-0000E35D0000}"/>
    <cellStyle name="Normal 3 18 7 2 8" xfId="24046" xr:uid="{00000000-0005-0000-0000-0000E45D0000}"/>
    <cellStyle name="Normal 3 18 7 2 8 2" xfId="24047" xr:uid="{00000000-0005-0000-0000-0000E55D0000}"/>
    <cellStyle name="Normal 3 18 7 2 8 3" xfId="24048" xr:uid="{00000000-0005-0000-0000-0000E65D0000}"/>
    <cellStyle name="Normal 3 18 7 2 9" xfId="24049" xr:uid="{00000000-0005-0000-0000-0000E75D0000}"/>
    <cellStyle name="Normal 3 18 7 2 9 2" xfId="24050" xr:uid="{00000000-0005-0000-0000-0000E85D0000}"/>
    <cellStyle name="Normal 3 18 7 2 9 3" xfId="24051" xr:uid="{00000000-0005-0000-0000-0000E95D0000}"/>
    <cellStyle name="Normal 3 18 7 3" xfId="24052" xr:uid="{00000000-0005-0000-0000-0000EA5D0000}"/>
    <cellStyle name="Normal 3 18 7 3 2" xfId="24053" xr:uid="{00000000-0005-0000-0000-0000EB5D0000}"/>
    <cellStyle name="Normal 3 18 7 3 3" xfId="24054" xr:uid="{00000000-0005-0000-0000-0000EC5D0000}"/>
    <cellStyle name="Normal 3 18 7 4" xfId="24055" xr:uid="{00000000-0005-0000-0000-0000ED5D0000}"/>
    <cellStyle name="Normal 3 18 7 4 2" xfId="24056" xr:uid="{00000000-0005-0000-0000-0000EE5D0000}"/>
    <cellStyle name="Normal 3 18 7 4 3" xfId="24057" xr:uid="{00000000-0005-0000-0000-0000EF5D0000}"/>
    <cellStyle name="Normal 3 18 7 5" xfId="24058" xr:uid="{00000000-0005-0000-0000-0000F05D0000}"/>
    <cellStyle name="Normal 3 18 7 5 2" xfId="24059" xr:uid="{00000000-0005-0000-0000-0000F15D0000}"/>
    <cellStyle name="Normal 3 18 7 5 3" xfId="24060" xr:uid="{00000000-0005-0000-0000-0000F25D0000}"/>
    <cellStyle name="Normal 3 18 7 6" xfId="24061" xr:uid="{00000000-0005-0000-0000-0000F35D0000}"/>
    <cellStyle name="Normal 3 18 7 6 2" xfId="24062" xr:uid="{00000000-0005-0000-0000-0000F45D0000}"/>
    <cellStyle name="Normal 3 18 7 6 3" xfId="24063" xr:uid="{00000000-0005-0000-0000-0000F55D0000}"/>
    <cellStyle name="Normal 3 18 7 7" xfId="24064" xr:uid="{00000000-0005-0000-0000-0000F65D0000}"/>
    <cellStyle name="Normal 3 18 7 7 2" xfId="24065" xr:uid="{00000000-0005-0000-0000-0000F75D0000}"/>
    <cellStyle name="Normal 3 18 7 7 3" xfId="24066" xr:uid="{00000000-0005-0000-0000-0000F85D0000}"/>
    <cellStyle name="Normal 3 18 7 8" xfId="24067" xr:uid="{00000000-0005-0000-0000-0000F95D0000}"/>
    <cellStyle name="Normal 3 18 7 8 2" xfId="24068" xr:uid="{00000000-0005-0000-0000-0000FA5D0000}"/>
    <cellStyle name="Normal 3 18 7 8 3" xfId="24069" xr:uid="{00000000-0005-0000-0000-0000FB5D0000}"/>
    <cellStyle name="Normal 3 18 7 9" xfId="24070" xr:uid="{00000000-0005-0000-0000-0000FC5D0000}"/>
    <cellStyle name="Normal 3 18 7 9 2" xfId="24071" xr:uid="{00000000-0005-0000-0000-0000FD5D0000}"/>
    <cellStyle name="Normal 3 18 7 9 3" xfId="24072" xr:uid="{00000000-0005-0000-0000-0000FE5D0000}"/>
    <cellStyle name="Normal 3 18 8" xfId="24073" xr:uid="{00000000-0005-0000-0000-0000FF5D0000}"/>
    <cellStyle name="Normal 3 18 8 10" xfId="24074" xr:uid="{00000000-0005-0000-0000-0000005E0000}"/>
    <cellStyle name="Normal 3 18 8 10 2" xfId="24075" xr:uid="{00000000-0005-0000-0000-0000015E0000}"/>
    <cellStyle name="Normal 3 18 8 10 3" xfId="24076" xr:uid="{00000000-0005-0000-0000-0000025E0000}"/>
    <cellStyle name="Normal 3 18 8 11" xfId="24077" xr:uid="{00000000-0005-0000-0000-0000035E0000}"/>
    <cellStyle name="Normal 3 18 8 11 2" xfId="24078" xr:uid="{00000000-0005-0000-0000-0000045E0000}"/>
    <cellStyle name="Normal 3 18 8 11 3" xfId="24079" xr:uid="{00000000-0005-0000-0000-0000055E0000}"/>
    <cellStyle name="Normal 3 18 8 12" xfId="24080" xr:uid="{00000000-0005-0000-0000-0000065E0000}"/>
    <cellStyle name="Normal 3 18 8 12 2" xfId="24081" xr:uid="{00000000-0005-0000-0000-0000075E0000}"/>
    <cellStyle name="Normal 3 18 8 12 3" xfId="24082" xr:uid="{00000000-0005-0000-0000-0000085E0000}"/>
    <cellStyle name="Normal 3 18 8 13" xfId="24083" xr:uid="{00000000-0005-0000-0000-0000095E0000}"/>
    <cellStyle name="Normal 3 18 8 13 2" xfId="24084" xr:uid="{00000000-0005-0000-0000-00000A5E0000}"/>
    <cellStyle name="Normal 3 18 8 13 3" xfId="24085" xr:uid="{00000000-0005-0000-0000-00000B5E0000}"/>
    <cellStyle name="Normal 3 18 8 14" xfId="24086" xr:uid="{00000000-0005-0000-0000-00000C5E0000}"/>
    <cellStyle name="Normal 3 18 8 14 2" xfId="24087" xr:uid="{00000000-0005-0000-0000-00000D5E0000}"/>
    <cellStyle name="Normal 3 18 8 14 3" xfId="24088" xr:uid="{00000000-0005-0000-0000-00000E5E0000}"/>
    <cellStyle name="Normal 3 18 8 15" xfId="24089" xr:uid="{00000000-0005-0000-0000-00000F5E0000}"/>
    <cellStyle name="Normal 3 18 8 15 2" xfId="24090" xr:uid="{00000000-0005-0000-0000-0000105E0000}"/>
    <cellStyle name="Normal 3 18 8 15 3" xfId="24091" xr:uid="{00000000-0005-0000-0000-0000115E0000}"/>
    <cellStyle name="Normal 3 18 8 16" xfId="24092" xr:uid="{00000000-0005-0000-0000-0000125E0000}"/>
    <cellStyle name="Normal 3 18 8 17" xfId="24093" xr:uid="{00000000-0005-0000-0000-0000135E0000}"/>
    <cellStyle name="Normal 3 18 8 2" xfId="24094" xr:uid="{00000000-0005-0000-0000-0000145E0000}"/>
    <cellStyle name="Normal 3 18 8 2 10" xfId="24095" xr:uid="{00000000-0005-0000-0000-0000155E0000}"/>
    <cellStyle name="Normal 3 18 8 2 10 2" xfId="24096" xr:uid="{00000000-0005-0000-0000-0000165E0000}"/>
    <cellStyle name="Normal 3 18 8 2 10 3" xfId="24097" xr:uid="{00000000-0005-0000-0000-0000175E0000}"/>
    <cellStyle name="Normal 3 18 8 2 11" xfId="24098" xr:uid="{00000000-0005-0000-0000-0000185E0000}"/>
    <cellStyle name="Normal 3 18 8 2 11 2" xfId="24099" xr:uid="{00000000-0005-0000-0000-0000195E0000}"/>
    <cellStyle name="Normal 3 18 8 2 11 3" xfId="24100" xr:uid="{00000000-0005-0000-0000-00001A5E0000}"/>
    <cellStyle name="Normal 3 18 8 2 12" xfId="24101" xr:uid="{00000000-0005-0000-0000-00001B5E0000}"/>
    <cellStyle name="Normal 3 18 8 2 12 2" xfId="24102" xr:uid="{00000000-0005-0000-0000-00001C5E0000}"/>
    <cellStyle name="Normal 3 18 8 2 12 3" xfId="24103" xr:uid="{00000000-0005-0000-0000-00001D5E0000}"/>
    <cellStyle name="Normal 3 18 8 2 13" xfId="24104" xr:uid="{00000000-0005-0000-0000-00001E5E0000}"/>
    <cellStyle name="Normal 3 18 8 2 13 2" xfId="24105" xr:uid="{00000000-0005-0000-0000-00001F5E0000}"/>
    <cellStyle name="Normal 3 18 8 2 13 3" xfId="24106" xr:uid="{00000000-0005-0000-0000-0000205E0000}"/>
    <cellStyle name="Normal 3 18 8 2 14" xfId="24107" xr:uid="{00000000-0005-0000-0000-0000215E0000}"/>
    <cellStyle name="Normal 3 18 8 2 14 2" xfId="24108" xr:uid="{00000000-0005-0000-0000-0000225E0000}"/>
    <cellStyle name="Normal 3 18 8 2 14 3" xfId="24109" xr:uid="{00000000-0005-0000-0000-0000235E0000}"/>
    <cellStyle name="Normal 3 18 8 2 15" xfId="24110" xr:uid="{00000000-0005-0000-0000-0000245E0000}"/>
    <cellStyle name="Normal 3 18 8 2 16" xfId="24111" xr:uid="{00000000-0005-0000-0000-0000255E0000}"/>
    <cellStyle name="Normal 3 18 8 2 2" xfId="24112" xr:uid="{00000000-0005-0000-0000-0000265E0000}"/>
    <cellStyle name="Normal 3 18 8 2 2 2" xfId="24113" xr:uid="{00000000-0005-0000-0000-0000275E0000}"/>
    <cellStyle name="Normal 3 18 8 2 2 3" xfId="24114" xr:uid="{00000000-0005-0000-0000-0000285E0000}"/>
    <cellStyle name="Normal 3 18 8 2 3" xfId="24115" xr:uid="{00000000-0005-0000-0000-0000295E0000}"/>
    <cellStyle name="Normal 3 18 8 2 3 2" xfId="24116" xr:uid="{00000000-0005-0000-0000-00002A5E0000}"/>
    <cellStyle name="Normal 3 18 8 2 3 3" xfId="24117" xr:uid="{00000000-0005-0000-0000-00002B5E0000}"/>
    <cellStyle name="Normal 3 18 8 2 4" xfId="24118" xr:uid="{00000000-0005-0000-0000-00002C5E0000}"/>
    <cellStyle name="Normal 3 18 8 2 4 2" xfId="24119" xr:uid="{00000000-0005-0000-0000-00002D5E0000}"/>
    <cellStyle name="Normal 3 18 8 2 4 3" xfId="24120" xr:uid="{00000000-0005-0000-0000-00002E5E0000}"/>
    <cellStyle name="Normal 3 18 8 2 5" xfId="24121" xr:uid="{00000000-0005-0000-0000-00002F5E0000}"/>
    <cellStyle name="Normal 3 18 8 2 5 2" xfId="24122" xr:uid="{00000000-0005-0000-0000-0000305E0000}"/>
    <cellStyle name="Normal 3 18 8 2 5 3" xfId="24123" xr:uid="{00000000-0005-0000-0000-0000315E0000}"/>
    <cellStyle name="Normal 3 18 8 2 6" xfId="24124" xr:uid="{00000000-0005-0000-0000-0000325E0000}"/>
    <cellStyle name="Normal 3 18 8 2 6 2" xfId="24125" xr:uid="{00000000-0005-0000-0000-0000335E0000}"/>
    <cellStyle name="Normal 3 18 8 2 6 3" xfId="24126" xr:uid="{00000000-0005-0000-0000-0000345E0000}"/>
    <cellStyle name="Normal 3 18 8 2 7" xfId="24127" xr:uid="{00000000-0005-0000-0000-0000355E0000}"/>
    <cellStyle name="Normal 3 18 8 2 7 2" xfId="24128" xr:uid="{00000000-0005-0000-0000-0000365E0000}"/>
    <cellStyle name="Normal 3 18 8 2 7 3" xfId="24129" xr:uid="{00000000-0005-0000-0000-0000375E0000}"/>
    <cellStyle name="Normal 3 18 8 2 8" xfId="24130" xr:uid="{00000000-0005-0000-0000-0000385E0000}"/>
    <cellStyle name="Normal 3 18 8 2 8 2" xfId="24131" xr:uid="{00000000-0005-0000-0000-0000395E0000}"/>
    <cellStyle name="Normal 3 18 8 2 8 3" xfId="24132" xr:uid="{00000000-0005-0000-0000-00003A5E0000}"/>
    <cellStyle name="Normal 3 18 8 2 9" xfId="24133" xr:uid="{00000000-0005-0000-0000-00003B5E0000}"/>
    <cellStyle name="Normal 3 18 8 2 9 2" xfId="24134" xr:uid="{00000000-0005-0000-0000-00003C5E0000}"/>
    <cellStyle name="Normal 3 18 8 2 9 3" xfId="24135" xr:uid="{00000000-0005-0000-0000-00003D5E0000}"/>
    <cellStyle name="Normal 3 18 8 3" xfId="24136" xr:uid="{00000000-0005-0000-0000-00003E5E0000}"/>
    <cellStyle name="Normal 3 18 8 3 2" xfId="24137" xr:uid="{00000000-0005-0000-0000-00003F5E0000}"/>
    <cellStyle name="Normal 3 18 8 3 3" xfId="24138" xr:uid="{00000000-0005-0000-0000-0000405E0000}"/>
    <cellStyle name="Normal 3 18 8 4" xfId="24139" xr:uid="{00000000-0005-0000-0000-0000415E0000}"/>
    <cellStyle name="Normal 3 18 8 4 2" xfId="24140" xr:uid="{00000000-0005-0000-0000-0000425E0000}"/>
    <cellStyle name="Normal 3 18 8 4 3" xfId="24141" xr:uid="{00000000-0005-0000-0000-0000435E0000}"/>
    <cellStyle name="Normal 3 18 8 5" xfId="24142" xr:uid="{00000000-0005-0000-0000-0000445E0000}"/>
    <cellStyle name="Normal 3 18 8 5 2" xfId="24143" xr:uid="{00000000-0005-0000-0000-0000455E0000}"/>
    <cellStyle name="Normal 3 18 8 5 3" xfId="24144" xr:uid="{00000000-0005-0000-0000-0000465E0000}"/>
    <cellStyle name="Normal 3 18 8 6" xfId="24145" xr:uid="{00000000-0005-0000-0000-0000475E0000}"/>
    <cellStyle name="Normal 3 18 8 6 2" xfId="24146" xr:uid="{00000000-0005-0000-0000-0000485E0000}"/>
    <cellStyle name="Normal 3 18 8 6 3" xfId="24147" xr:uid="{00000000-0005-0000-0000-0000495E0000}"/>
    <cellStyle name="Normal 3 18 8 7" xfId="24148" xr:uid="{00000000-0005-0000-0000-00004A5E0000}"/>
    <cellStyle name="Normal 3 18 8 7 2" xfId="24149" xr:uid="{00000000-0005-0000-0000-00004B5E0000}"/>
    <cellStyle name="Normal 3 18 8 7 3" xfId="24150" xr:uid="{00000000-0005-0000-0000-00004C5E0000}"/>
    <cellStyle name="Normal 3 18 8 8" xfId="24151" xr:uid="{00000000-0005-0000-0000-00004D5E0000}"/>
    <cellStyle name="Normal 3 18 8 8 2" xfId="24152" xr:uid="{00000000-0005-0000-0000-00004E5E0000}"/>
    <cellStyle name="Normal 3 18 8 8 3" xfId="24153" xr:uid="{00000000-0005-0000-0000-00004F5E0000}"/>
    <cellStyle name="Normal 3 18 8 9" xfId="24154" xr:uid="{00000000-0005-0000-0000-0000505E0000}"/>
    <cellStyle name="Normal 3 18 8 9 2" xfId="24155" xr:uid="{00000000-0005-0000-0000-0000515E0000}"/>
    <cellStyle name="Normal 3 18 8 9 3" xfId="24156" xr:uid="{00000000-0005-0000-0000-0000525E0000}"/>
    <cellStyle name="Normal 3 18 9" xfId="24157" xr:uid="{00000000-0005-0000-0000-0000535E0000}"/>
    <cellStyle name="Normal 3 18 9 10" xfId="24158" xr:uid="{00000000-0005-0000-0000-0000545E0000}"/>
    <cellStyle name="Normal 3 18 9 10 2" xfId="24159" xr:uid="{00000000-0005-0000-0000-0000555E0000}"/>
    <cellStyle name="Normal 3 18 9 10 3" xfId="24160" xr:uid="{00000000-0005-0000-0000-0000565E0000}"/>
    <cellStyle name="Normal 3 18 9 11" xfId="24161" xr:uid="{00000000-0005-0000-0000-0000575E0000}"/>
    <cellStyle name="Normal 3 18 9 11 2" xfId="24162" xr:uid="{00000000-0005-0000-0000-0000585E0000}"/>
    <cellStyle name="Normal 3 18 9 11 3" xfId="24163" xr:uid="{00000000-0005-0000-0000-0000595E0000}"/>
    <cellStyle name="Normal 3 18 9 12" xfId="24164" xr:uid="{00000000-0005-0000-0000-00005A5E0000}"/>
    <cellStyle name="Normal 3 18 9 12 2" xfId="24165" xr:uid="{00000000-0005-0000-0000-00005B5E0000}"/>
    <cellStyle name="Normal 3 18 9 12 3" xfId="24166" xr:uid="{00000000-0005-0000-0000-00005C5E0000}"/>
    <cellStyle name="Normal 3 18 9 13" xfId="24167" xr:uid="{00000000-0005-0000-0000-00005D5E0000}"/>
    <cellStyle name="Normal 3 18 9 13 2" xfId="24168" xr:uid="{00000000-0005-0000-0000-00005E5E0000}"/>
    <cellStyle name="Normal 3 18 9 13 3" xfId="24169" xr:uid="{00000000-0005-0000-0000-00005F5E0000}"/>
    <cellStyle name="Normal 3 18 9 14" xfId="24170" xr:uid="{00000000-0005-0000-0000-0000605E0000}"/>
    <cellStyle name="Normal 3 18 9 14 2" xfId="24171" xr:uid="{00000000-0005-0000-0000-0000615E0000}"/>
    <cellStyle name="Normal 3 18 9 14 3" xfId="24172" xr:uid="{00000000-0005-0000-0000-0000625E0000}"/>
    <cellStyle name="Normal 3 18 9 15" xfId="24173" xr:uid="{00000000-0005-0000-0000-0000635E0000}"/>
    <cellStyle name="Normal 3 18 9 16" xfId="24174" xr:uid="{00000000-0005-0000-0000-0000645E0000}"/>
    <cellStyle name="Normal 3 18 9 2" xfId="24175" xr:uid="{00000000-0005-0000-0000-0000655E0000}"/>
    <cellStyle name="Normal 3 18 9 2 2" xfId="24176" xr:uid="{00000000-0005-0000-0000-0000665E0000}"/>
    <cellStyle name="Normal 3 18 9 2 3" xfId="24177" xr:uid="{00000000-0005-0000-0000-0000675E0000}"/>
    <cellStyle name="Normal 3 18 9 3" xfId="24178" xr:uid="{00000000-0005-0000-0000-0000685E0000}"/>
    <cellStyle name="Normal 3 18 9 3 2" xfId="24179" xr:uid="{00000000-0005-0000-0000-0000695E0000}"/>
    <cellStyle name="Normal 3 18 9 3 3" xfId="24180" xr:uid="{00000000-0005-0000-0000-00006A5E0000}"/>
    <cellStyle name="Normal 3 18 9 4" xfId="24181" xr:uid="{00000000-0005-0000-0000-00006B5E0000}"/>
    <cellStyle name="Normal 3 18 9 4 2" xfId="24182" xr:uid="{00000000-0005-0000-0000-00006C5E0000}"/>
    <cellStyle name="Normal 3 18 9 4 3" xfId="24183" xr:uid="{00000000-0005-0000-0000-00006D5E0000}"/>
    <cellStyle name="Normal 3 18 9 5" xfId="24184" xr:uid="{00000000-0005-0000-0000-00006E5E0000}"/>
    <cellStyle name="Normal 3 18 9 5 2" xfId="24185" xr:uid="{00000000-0005-0000-0000-00006F5E0000}"/>
    <cellStyle name="Normal 3 18 9 5 3" xfId="24186" xr:uid="{00000000-0005-0000-0000-0000705E0000}"/>
    <cellStyle name="Normal 3 18 9 6" xfId="24187" xr:uid="{00000000-0005-0000-0000-0000715E0000}"/>
    <cellStyle name="Normal 3 18 9 6 2" xfId="24188" xr:uid="{00000000-0005-0000-0000-0000725E0000}"/>
    <cellStyle name="Normal 3 18 9 6 3" xfId="24189" xr:uid="{00000000-0005-0000-0000-0000735E0000}"/>
    <cellStyle name="Normal 3 18 9 7" xfId="24190" xr:uid="{00000000-0005-0000-0000-0000745E0000}"/>
    <cellStyle name="Normal 3 18 9 7 2" xfId="24191" xr:uid="{00000000-0005-0000-0000-0000755E0000}"/>
    <cellStyle name="Normal 3 18 9 7 3" xfId="24192" xr:uid="{00000000-0005-0000-0000-0000765E0000}"/>
    <cellStyle name="Normal 3 18 9 8" xfId="24193" xr:uid="{00000000-0005-0000-0000-0000775E0000}"/>
    <cellStyle name="Normal 3 18 9 8 2" xfId="24194" xr:uid="{00000000-0005-0000-0000-0000785E0000}"/>
    <cellStyle name="Normal 3 18 9 8 3" xfId="24195" xr:uid="{00000000-0005-0000-0000-0000795E0000}"/>
    <cellStyle name="Normal 3 18 9 9" xfId="24196" xr:uid="{00000000-0005-0000-0000-00007A5E0000}"/>
    <cellStyle name="Normal 3 18 9 9 2" xfId="24197" xr:uid="{00000000-0005-0000-0000-00007B5E0000}"/>
    <cellStyle name="Normal 3 18 9 9 3" xfId="24198" xr:uid="{00000000-0005-0000-0000-00007C5E0000}"/>
    <cellStyle name="Normal 3 19" xfId="24199" xr:uid="{00000000-0005-0000-0000-00007D5E0000}"/>
    <cellStyle name="Normal 3 19 10" xfId="24200" xr:uid="{00000000-0005-0000-0000-00007E5E0000}"/>
    <cellStyle name="Normal 3 19 10 10" xfId="24201" xr:uid="{00000000-0005-0000-0000-00007F5E0000}"/>
    <cellStyle name="Normal 3 19 10 10 2" xfId="24202" xr:uid="{00000000-0005-0000-0000-0000805E0000}"/>
    <cellStyle name="Normal 3 19 10 10 3" xfId="24203" xr:uid="{00000000-0005-0000-0000-0000815E0000}"/>
    <cellStyle name="Normal 3 19 10 11" xfId="24204" xr:uid="{00000000-0005-0000-0000-0000825E0000}"/>
    <cellStyle name="Normal 3 19 10 11 2" xfId="24205" xr:uid="{00000000-0005-0000-0000-0000835E0000}"/>
    <cellStyle name="Normal 3 19 10 11 3" xfId="24206" xr:uid="{00000000-0005-0000-0000-0000845E0000}"/>
    <cellStyle name="Normal 3 19 10 12" xfId="24207" xr:uid="{00000000-0005-0000-0000-0000855E0000}"/>
    <cellStyle name="Normal 3 19 10 12 2" xfId="24208" xr:uid="{00000000-0005-0000-0000-0000865E0000}"/>
    <cellStyle name="Normal 3 19 10 12 3" xfId="24209" xr:uid="{00000000-0005-0000-0000-0000875E0000}"/>
    <cellStyle name="Normal 3 19 10 13" xfId="24210" xr:uid="{00000000-0005-0000-0000-0000885E0000}"/>
    <cellStyle name="Normal 3 19 10 13 2" xfId="24211" xr:uid="{00000000-0005-0000-0000-0000895E0000}"/>
    <cellStyle name="Normal 3 19 10 13 3" xfId="24212" xr:uid="{00000000-0005-0000-0000-00008A5E0000}"/>
    <cellStyle name="Normal 3 19 10 14" xfId="24213" xr:uid="{00000000-0005-0000-0000-00008B5E0000}"/>
    <cellStyle name="Normal 3 19 10 14 2" xfId="24214" xr:uid="{00000000-0005-0000-0000-00008C5E0000}"/>
    <cellStyle name="Normal 3 19 10 14 3" xfId="24215" xr:uid="{00000000-0005-0000-0000-00008D5E0000}"/>
    <cellStyle name="Normal 3 19 10 15" xfId="24216" xr:uid="{00000000-0005-0000-0000-00008E5E0000}"/>
    <cellStyle name="Normal 3 19 10 16" xfId="24217" xr:uid="{00000000-0005-0000-0000-00008F5E0000}"/>
    <cellStyle name="Normal 3 19 10 2" xfId="24218" xr:uid="{00000000-0005-0000-0000-0000905E0000}"/>
    <cellStyle name="Normal 3 19 10 2 2" xfId="24219" xr:uid="{00000000-0005-0000-0000-0000915E0000}"/>
    <cellStyle name="Normal 3 19 10 2 3" xfId="24220" xr:uid="{00000000-0005-0000-0000-0000925E0000}"/>
    <cellStyle name="Normal 3 19 10 3" xfId="24221" xr:uid="{00000000-0005-0000-0000-0000935E0000}"/>
    <cellStyle name="Normal 3 19 10 3 2" xfId="24222" xr:uid="{00000000-0005-0000-0000-0000945E0000}"/>
    <cellStyle name="Normal 3 19 10 3 3" xfId="24223" xr:uid="{00000000-0005-0000-0000-0000955E0000}"/>
    <cellStyle name="Normal 3 19 10 4" xfId="24224" xr:uid="{00000000-0005-0000-0000-0000965E0000}"/>
    <cellStyle name="Normal 3 19 10 4 2" xfId="24225" xr:uid="{00000000-0005-0000-0000-0000975E0000}"/>
    <cellStyle name="Normal 3 19 10 4 3" xfId="24226" xr:uid="{00000000-0005-0000-0000-0000985E0000}"/>
    <cellStyle name="Normal 3 19 10 5" xfId="24227" xr:uid="{00000000-0005-0000-0000-0000995E0000}"/>
    <cellStyle name="Normal 3 19 10 5 2" xfId="24228" xr:uid="{00000000-0005-0000-0000-00009A5E0000}"/>
    <cellStyle name="Normal 3 19 10 5 3" xfId="24229" xr:uid="{00000000-0005-0000-0000-00009B5E0000}"/>
    <cellStyle name="Normal 3 19 10 6" xfId="24230" xr:uid="{00000000-0005-0000-0000-00009C5E0000}"/>
    <cellStyle name="Normal 3 19 10 6 2" xfId="24231" xr:uid="{00000000-0005-0000-0000-00009D5E0000}"/>
    <cellStyle name="Normal 3 19 10 6 3" xfId="24232" xr:uid="{00000000-0005-0000-0000-00009E5E0000}"/>
    <cellStyle name="Normal 3 19 10 7" xfId="24233" xr:uid="{00000000-0005-0000-0000-00009F5E0000}"/>
    <cellStyle name="Normal 3 19 10 7 2" xfId="24234" xr:uid="{00000000-0005-0000-0000-0000A05E0000}"/>
    <cellStyle name="Normal 3 19 10 7 3" xfId="24235" xr:uid="{00000000-0005-0000-0000-0000A15E0000}"/>
    <cellStyle name="Normal 3 19 10 8" xfId="24236" xr:uid="{00000000-0005-0000-0000-0000A25E0000}"/>
    <cellStyle name="Normal 3 19 10 8 2" xfId="24237" xr:uid="{00000000-0005-0000-0000-0000A35E0000}"/>
    <cellStyle name="Normal 3 19 10 8 3" xfId="24238" xr:uid="{00000000-0005-0000-0000-0000A45E0000}"/>
    <cellStyle name="Normal 3 19 10 9" xfId="24239" xr:uid="{00000000-0005-0000-0000-0000A55E0000}"/>
    <cellStyle name="Normal 3 19 10 9 2" xfId="24240" xr:uid="{00000000-0005-0000-0000-0000A65E0000}"/>
    <cellStyle name="Normal 3 19 10 9 3" xfId="24241" xr:uid="{00000000-0005-0000-0000-0000A75E0000}"/>
    <cellStyle name="Normal 3 19 11" xfId="24242" xr:uid="{00000000-0005-0000-0000-0000A85E0000}"/>
    <cellStyle name="Normal 3 19 11 10" xfId="24243" xr:uid="{00000000-0005-0000-0000-0000A95E0000}"/>
    <cellStyle name="Normal 3 19 11 10 2" xfId="24244" xr:uid="{00000000-0005-0000-0000-0000AA5E0000}"/>
    <cellStyle name="Normal 3 19 11 10 3" xfId="24245" xr:uid="{00000000-0005-0000-0000-0000AB5E0000}"/>
    <cellStyle name="Normal 3 19 11 11" xfId="24246" xr:uid="{00000000-0005-0000-0000-0000AC5E0000}"/>
    <cellStyle name="Normal 3 19 11 11 2" xfId="24247" xr:uid="{00000000-0005-0000-0000-0000AD5E0000}"/>
    <cellStyle name="Normal 3 19 11 11 3" xfId="24248" xr:uid="{00000000-0005-0000-0000-0000AE5E0000}"/>
    <cellStyle name="Normal 3 19 11 12" xfId="24249" xr:uid="{00000000-0005-0000-0000-0000AF5E0000}"/>
    <cellStyle name="Normal 3 19 11 12 2" xfId="24250" xr:uid="{00000000-0005-0000-0000-0000B05E0000}"/>
    <cellStyle name="Normal 3 19 11 12 3" xfId="24251" xr:uid="{00000000-0005-0000-0000-0000B15E0000}"/>
    <cellStyle name="Normal 3 19 11 13" xfId="24252" xr:uid="{00000000-0005-0000-0000-0000B25E0000}"/>
    <cellStyle name="Normal 3 19 11 13 2" xfId="24253" xr:uid="{00000000-0005-0000-0000-0000B35E0000}"/>
    <cellStyle name="Normal 3 19 11 13 3" xfId="24254" xr:uid="{00000000-0005-0000-0000-0000B45E0000}"/>
    <cellStyle name="Normal 3 19 11 14" xfId="24255" xr:uid="{00000000-0005-0000-0000-0000B55E0000}"/>
    <cellStyle name="Normal 3 19 11 14 2" xfId="24256" xr:uid="{00000000-0005-0000-0000-0000B65E0000}"/>
    <cellStyle name="Normal 3 19 11 14 3" xfId="24257" xr:uid="{00000000-0005-0000-0000-0000B75E0000}"/>
    <cellStyle name="Normal 3 19 11 15" xfId="24258" xr:uid="{00000000-0005-0000-0000-0000B85E0000}"/>
    <cellStyle name="Normal 3 19 11 16" xfId="24259" xr:uid="{00000000-0005-0000-0000-0000B95E0000}"/>
    <cellStyle name="Normal 3 19 11 2" xfId="24260" xr:uid="{00000000-0005-0000-0000-0000BA5E0000}"/>
    <cellStyle name="Normal 3 19 11 2 2" xfId="24261" xr:uid="{00000000-0005-0000-0000-0000BB5E0000}"/>
    <cellStyle name="Normal 3 19 11 2 3" xfId="24262" xr:uid="{00000000-0005-0000-0000-0000BC5E0000}"/>
    <cellStyle name="Normal 3 19 11 3" xfId="24263" xr:uid="{00000000-0005-0000-0000-0000BD5E0000}"/>
    <cellStyle name="Normal 3 19 11 3 2" xfId="24264" xr:uid="{00000000-0005-0000-0000-0000BE5E0000}"/>
    <cellStyle name="Normal 3 19 11 3 3" xfId="24265" xr:uid="{00000000-0005-0000-0000-0000BF5E0000}"/>
    <cellStyle name="Normal 3 19 11 4" xfId="24266" xr:uid="{00000000-0005-0000-0000-0000C05E0000}"/>
    <cellStyle name="Normal 3 19 11 4 2" xfId="24267" xr:uid="{00000000-0005-0000-0000-0000C15E0000}"/>
    <cellStyle name="Normal 3 19 11 4 3" xfId="24268" xr:uid="{00000000-0005-0000-0000-0000C25E0000}"/>
    <cellStyle name="Normal 3 19 11 5" xfId="24269" xr:uid="{00000000-0005-0000-0000-0000C35E0000}"/>
    <cellStyle name="Normal 3 19 11 5 2" xfId="24270" xr:uid="{00000000-0005-0000-0000-0000C45E0000}"/>
    <cellStyle name="Normal 3 19 11 5 3" xfId="24271" xr:uid="{00000000-0005-0000-0000-0000C55E0000}"/>
    <cellStyle name="Normal 3 19 11 6" xfId="24272" xr:uid="{00000000-0005-0000-0000-0000C65E0000}"/>
    <cellStyle name="Normal 3 19 11 6 2" xfId="24273" xr:uid="{00000000-0005-0000-0000-0000C75E0000}"/>
    <cellStyle name="Normal 3 19 11 6 3" xfId="24274" xr:uid="{00000000-0005-0000-0000-0000C85E0000}"/>
    <cellStyle name="Normal 3 19 11 7" xfId="24275" xr:uid="{00000000-0005-0000-0000-0000C95E0000}"/>
    <cellStyle name="Normal 3 19 11 7 2" xfId="24276" xr:uid="{00000000-0005-0000-0000-0000CA5E0000}"/>
    <cellStyle name="Normal 3 19 11 7 3" xfId="24277" xr:uid="{00000000-0005-0000-0000-0000CB5E0000}"/>
    <cellStyle name="Normal 3 19 11 8" xfId="24278" xr:uid="{00000000-0005-0000-0000-0000CC5E0000}"/>
    <cellStyle name="Normal 3 19 11 8 2" xfId="24279" xr:uid="{00000000-0005-0000-0000-0000CD5E0000}"/>
    <cellStyle name="Normal 3 19 11 8 3" xfId="24280" xr:uid="{00000000-0005-0000-0000-0000CE5E0000}"/>
    <cellStyle name="Normal 3 19 11 9" xfId="24281" xr:uid="{00000000-0005-0000-0000-0000CF5E0000}"/>
    <cellStyle name="Normal 3 19 11 9 2" xfId="24282" xr:uid="{00000000-0005-0000-0000-0000D05E0000}"/>
    <cellStyle name="Normal 3 19 11 9 3" xfId="24283" xr:uid="{00000000-0005-0000-0000-0000D15E0000}"/>
    <cellStyle name="Normal 3 19 12" xfId="24284" xr:uid="{00000000-0005-0000-0000-0000D25E0000}"/>
    <cellStyle name="Normal 3 19 12 10" xfId="24285" xr:uid="{00000000-0005-0000-0000-0000D35E0000}"/>
    <cellStyle name="Normal 3 19 12 10 2" xfId="24286" xr:uid="{00000000-0005-0000-0000-0000D45E0000}"/>
    <cellStyle name="Normal 3 19 12 10 3" xfId="24287" xr:uid="{00000000-0005-0000-0000-0000D55E0000}"/>
    <cellStyle name="Normal 3 19 12 11" xfId="24288" xr:uid="{00000000-0005-0000-0000-0000D65E0000}"/>
    <cellStyle name="Normal 3 19 12 11 2" xfId="24289" xr:uid="{00000000-0005-0000-0000-0000D75E0000}"/>
    <cellStyle name="Normal 3 19 12 11 3" xfId="24290" xr:uid="{00000000-0005-0000-0000-0000D85E0000}"/>
    <cellStyle name="Normal 3 19 12 12" xfId="24291" xr:uid="{00000000-0005-0000-0000-0000D95E0000}"/>
    <cellStyle name="Normal 3 19 12 12 2" xfId="24292" xr:uid="{00000000-0005-0000-0000-0000DA5E0000}"/>
    <cellStyle name="Normal 3 19 12 12 3" xfId="24293" xr:uid="{00000000-0005-0000-0000-0000DB5E0000}"/>
    <cellStyle name="Normal 3 19 12 13" xfId="24294" xr:uid="{00000000-0005-0000-0000-0000DC5E0000}"/>
    <cellStyle name="Normal 3 19 12 13 2" xfId="24295" xr:uid="{00000000-0005-0000-0000-0000DD5E0000}"/>
    <cellStyle name="Normal 3 19 12 13 3" xfId="24296" xr:uid="{00000000-0005-0000-0000-0000DE5E0000}"/>
    <cellStyle name="Normal 3 19 12 14" xfId="24297" xr:uid="{00000000-0005-0000-0000-0000DF5E0000}"/>
    <cellStyle name="Normal 3 19 12 14 2" xfId="24298" xr:uid="{00000000-0005-0000-0000-0000E05E0000}"/>
    <cellStyle name="Normal 3 19 12 14 3" xfId="24299" xr:uid="{00000000-0005-0000-0000-0000E15E0000}"/>
    <cellStyle name="Normal 3 19 12 15" xfId="24300" xr:uid="{00000000-0005-0000-0000-0000E25E0000}"/>
    <cellStyle name="Normal 3 19 12 16" xfId="24301" xr:uid="{00000000-0005-0000-0000-0000E35E0000}"/>
    <cellStyle name="Normal 3 19 12 2" xfId="24302" xr:uid="{00000000-0005-0000-0000-0000E45E0000}"/>
    <cellStyle name="Normal 3 19 12 2 2" xfId="24303" xr:uid="{00000000-0005-0000-0000-0000E55E0000}"/>
    <cellStyle name="Normal 3 19 12 2 3" xfId="24304" xr:uid="{00000000-0005-0000-0000-0000E65E0000}"/>
    <cellStyle name="Normal 3 19 12 3" xfId="24305" xr:uid="{00000000-0005-0000-0000-0000E75E0000}"/>
    <cellStyle name="Normal 3 19 12 3 2" xfId="24306" xr:uid="{00000000-0005-0000-0000-0000E85E0000}"/>
    <cellStyle name="Normal 3 19 12 3 3" xfId="24307" xr:uid="{00000000-0005-0000-0000-0000E95E0000}"/>
    <cellStyle name="Normal 3 19 12 4" xfId="24308" xr:uid="{00000000-0005-0000-0000-0000EA5E0000}"/>
    <cellStyle name="Normal 3 19 12 4 2" xfId="24309" xr:uid="{00000000-0005-0000-0000-0000EB5E0000}"/>
    <cellStyle name="Normal 3 19 12 4 3" xfId="24310" xr:uid="{00000000-0005-0000-0000-0000EC5E0000}"/>
    <cellStyle name="Normal 3 19 12 5" xfId="24311" xr:uid="{00000000-0005-0000-0000-0000ED5E0000}"/>
    <cellStyle name="Normal 3 19 12 5 2" xfId="24312" xr:uid="{00000000-0005-0000-0000-0000EE5E0000}"/>
    <cellStyle name="Normal 3 19 12 5 3" xfId="24313" xr:uid="{00000000-0005-0000-0000-0000EF5E0000}"/>
    <cellStyle name="Normal 3 19 12 6" xfId="24314" xr:uid="{00000000-0005-0000-0000-0000F05E0000}"/>
    <cellStyle name="Normal 3 19 12 6 2" xfId="24315" xr:uid="{00000000-0005-0000-0000-0000F15E0000}"/>
    <cellStyle name="Normal 3 19 12 6 3" xfId="24316" xr:uid="{00000000-0005-0000-0000-0000F25E0000}"/>
    <cellStyle name="Normal 3 19 12 7" xfId="24317" xr:uid="{00000000-0005-0000-0000-0000F35E0000}"/>
    <cellStyle name="Normal 3 19 12 7 2" xfId="24318" xr:uid="{00000000-0005-0000-0000-0000F45E0000}"/>
    <cellStyle name="Normal 3 19 12 7 3" xfId="24319" xr:uid="{00000000-0005-0000-0000-0000F55E0000}"/>
    <cellStyle name="Normal 3 19 12 8" xfId="24320" xr:uid="{00000000-0005-0000-0000-0000F65E0000}"/>
    <cellStyle name="Normal 3 19 12 8 2" xfId="24321" xr:uid="{00000000-0005-0000-0000-0000F75E0000}"/>
    <cellStyle name="Normal 3 19 12 8 3" xfId="24322" xr:uid="{00000000-0005-0000-0000-0000F85E0000}"/>
    <cellStyle name="Normal 3 19 12 9" xfId="24323" xr:uid="{00000000-0005-0000-0000-0000F95E0000}"/>
    <cellStyle name="Normal 3 19 12 9 2" xfId="24324" xr:uid="{00000000-0005-0000-0000-0000FA5E0000}"/>
    <cellStyle name="Normal 3 19 12 9 3" xfId="24325" xr:uid="{00000000-0005-0000-0000-0000FB5E0000}"/>
    <cellStyle name="Normal 3 19 13" xfId="24326" xr:uid="{00000000-0005-0000-0000-0000FC5E0000}"/>
    <cellStyle name="Normal 3 19 13 10" xfId="24327" xr:uid="{00000000-0005-0000-0000-0000FD5E0000}"/>
    <cellStyle name="Normal 3 19 13 10 2" xfId="24328" xr:uid="{00000000-0005-0000-0000-0000FE5E0000}"/>
    <cellStyle name="Normal 3 19 13 10 3" xfId="24329" xr:uid="{00000000-0005-0000-0000-0000FF5E0000}"/>
    <cellStyle name="Normal 3 19 13 11" xfId="24330" xr:uid="{00000000-0005-0000-0000-0000005F0000}"/>
    <cellStyle name="Normal 3 19 13 11 2" xfId="24331" xr:uid="{00000000-0005-0000-0000-0000015F0000}"/>
    <cellStyle name="Normal 3 19 13 11 3" xfId="24332" xr:uid="{00000000-0005-0000-0000-0000025F0000}"/>
    <cellStyle name="Normal 3 19 13 12" xfId="24333" xr:uid="{00000000-0005-0000-0000-0000035F0000}"/>
    <cellStyle name="Normal 3 19 13 12 2" xfId="24334" xr:uid="{00000000-0005-0000-0000-0000045F0000}"/>
    <cellStyle name="Normal 3 19 13 12 3" xfId="24335" xr:uid="{00000000-0005-0000-0000-0000055F0000}"/>
    <cellStyle name="Normal 3 19 13 13" xfId="24336" xr:uid="{00000000-0005-0000-0000-0000065F0000}"/>
    <cellStyle name="Normal 3 19 13 13 2" xfId="24337" xr:uid="{00000000-0005-0000-0000-0000075F0000}"/>
    <cellStyle name="Normal 3 19 13 13 3" xfId="24338" xr:uid="{00000000-0005-0000-0000-0000085F0000}"/>
    <cellStyle name="Normal 3 19 13 14" xfId="24339" xr:uid="{00000000-0005-0000-0000-0000095F0000}"/>
    <cellStyle name="Normal 3 19 13 14 2" xfId="24340" xr:uid="{00000000-0005-0000-0000-00000A5F0000}"/>
    <cellStyle name="Normal 3 19 13 14 3" xfId="24341" xr:uid="{00000000-0005-0000-0000-00000B5F0000}"/>
    <cellStyle name="Normal 3 19 13 15" xfId="24342" xr:uid="{00000000-0005-0000-0000-00000C5F0000}"/>
    <cellStyle name="Normal 3 19 13 16" xfId="24343" xr:uid="{00000000-0005-0000-0000-00000D5F0000}"/>
    <cellStyle name="Normal 3 19 13 2" xfId="24344" xr:uid="{00000000-0005-0000-0000-00000E5F0000}"/>
    <cellStyle name="Normal 3 19 13 2 2" xfId="24345" xr:uid="{00000000-0005-0000-0000-00000F5F0000}"/>
    <cellStyle name="Normal 3 19 13 2 3" xfId="24346" xr:uid="{00000000-0005-0000-0000-0000105F0000}"/>
    <cellStyle name="Normal 3 19 13 3" xfId="24347" xr:uid="{00000000-0005-0000-0000-0000115F0000}"/>
    <cellStyle name="Normal 3 19 13 3 2" xfId="24348" xr:uid="{00000000-0005-0000-0000-0000125F0000}"/>
    <cellStyle name="Normal 3 19 13 3 3" xfId="24349" xr:uid="{00000000-0005-0000-0000-0000135F0000}"/>
    <cellStyle name="Normal 3 19 13 4" xfId="24350" xr:uid="{00000000-0005-0000-0000-0000145F0000}"/>
    <cellStyle name="Normal 3 19 13 4 2" xfId="24351" xr:uid="{00000000-0005-0000-0000-0000155F0000}"/>
    <cellStyle name="Normal 3 19 13 4 3" xfId="24352" xr:uid="{00000000-0005-0000-0000-0000165F0000}"/>
    <cellStyle name="Normal 3 19 13 5" xfId="24353" xr:uid="{00000000-0005-0000-0000-0000175F0000}"/>
    <cellStyle name="Normal 3 19 13 5 2" xfId="24354" xr:uid="{00000000-0005-0000-0000-0000185F0000}"/>
    <cellStyle name="Normal 3 19 13 5 3" xfId="24355" xr:uid="{00000000-0005-0000-0000-0000195F0000}"/>
    <cellStyle name="Normal 3 19 13 6" xfId="24356" xr:uid="{00000000-0005-0000-0000-00001A5F0000}"/>
    <cellStyle name="Normal 3 19 13 6 2" xfId="24357" xr:uid="{00000000-0005-0000-0000-00001B5F0000}"/>
    <cellStyle name="Normal 3 19 13 6 3" xfId="24358" xr:uid="{00000000-0005-0000-0000-00001C5F0000}"/>
    <cellStyle name="Normal 3 19 13 7" xfId="24359" xr:uid="{00000000-0005-0000-0000-00001D5F0000}"/>
    <cellStyle name="Normal 3 19 13 7 2" xfId="24360" xr:uid="{00000000-0005-0000-0000-00001E5F0000}"/>
    <cellStyle name="Normal 3 19 13 7 3" xfId="24361" xr:uid="{00000000-0005-0000-0000-00001F5F0000}"/>
    <cellStyle name="Normal 3 19 13 8" xfId="24362" xr:uid="{00000000-0005-0000-0000-0000205F0000}"/>
    <cellStyle name="Normal 3 19 13 8 2" xfId="24363" xr:uid="{00000000-0005-0000-0000-0000215F0000}"/>
    <cellStyle name="Normal 3 19 13 8 3" xfId="24364" xr:uid="{00000000-0005-0000-0000-0000225F0000}"/>
    <cellStyle name="Normal 3 19 13 9" xfId="24365" xr:uid="{00000000-0005-0000-0000-0000235F0000}"/>
    <cellStyle name="Normal 3 19 13 9 2" xfId="24366" xr:uid="{00000000-0005-0000-0000-0000245F0000}"/>
    <cellStyle name="Normal 3 19 13 9 3" xfId="24367" xr:uid="{00000000-0005-0000-0000-0000255F0000}"/>
    <cellStyle name="Normal 3 19 14" xfId="24368" xr:uid="{00000000-0005-0000-0000-0000265F0000}"/>
    <cellStyle name="Normal 3 19 14 10" xfId="24369" xr:uid="{00000000-0005-0000-0000-0000275F0000}"/>
    <cellStyle name="Normal 3 19 14 10 2" xfId="24370" xr:uid="{00000000-0005-0000-0000-0000285F0000}"/>
    <cellStyle name="Normal 3 19 14 10 3" xfId="24371" xr:uid="{00000000-0005-0000-0000-0000295F0000}"/>
    <cellStyle name="Normal 3 19 14 11" xfId="24372" xr:uid="{00000000-0005-0000-0000-00002A5F0000}"/>
    <cellStyle name="Normal 3 19 14 11 2" xfId="24373" xr:uid="{00000000-0005-0000-0000-00002B5F0000}"/>
    <cellStyle name="Normal 3 19 14 11 3" xfId="24374" xr:uid="{00000000-0005-0000-0000-00002C5F0000}"/>
    <cellStyle name="Normal 3 19 14 12" xfId="24375" xr:uid="{00000000-0005-0000-0000-00002D5F0000}"/>
    <cellStyle name="Normal 3 19 14 12 2" xfId="24376" xr:uid="{00000000-0005-0000-0000-00002E5F0000}"/>
    <cellStyle name="Normal 3 19 14 12 3" xfId="24377" xr:uid="{00000000-0005-0000-0000-00002F5F0000}"/>
    <cellStyle name="Normal 3 19 14 13" xfId="24378" xr:uid="{00000000-0005-0000-0000-0000305F0000}"/>
    <cellStyle name="Normal 3 19 14 13 2" xfId="24379" xr:uid="{00000000-0005-0000-0000-0000315F0000}"/>
    <cellStyle name="Normal 3 19 14 13 3" xfId="24380" xr:uid="{00000000-0005-0000-0000-0000325F0000}"/>
    <cellStyle name="Normal 3 19 14 14" xfId="24381" xr:uid="{00000000-0005-0000-0000-0000335F0000}"/>
    <cellStyle name="Normal 3 19 14 14 2" xfId="24382" xr:uid="{00000000-0005-0000-0000-0000345F0000}"/>
    <cellStyle name="Normal 3 19 14 14 3" xfId="24383" xr:uid="{00000000-0005-0000-0000-0000355F0000}"/>
    <cellStyle name="Normal 3 19 14 15" xfId="24384" xr:uid="{00000000-0005-0000-0000-0000365F0000}"/>
    <cellStyle name="Normal 3 19 14 16" xfId="24385" xr:uid="{00000000-0005-0000-0000-0000375F0000}"/>
    <cellStyle name="Normal 3 19 14 2" xfId="24386" xr:uid="{00000000-0005-0000-0000-0000385F0000}"/>
    <cellStyle name="Normal 3 19 14 2 2" xfId="24387" xr:uid="{00000000-0005-0000-0000-0000395F0000}"/>
    <cellStyle name="Normal 3 19 14 2 3" xfId="24388" xr:uid="{00000000-0005-0000-0000-00003A5F0000}"/>
    <cellStyle name="Normal 3 19 14 3" xfId="24389" xr:uid="{00000000-0005-0000-0000-00003B5F0000}"/>
    <cellStyle name="Normal 3 19 14 3 2" xfId="24390" xr:uid="{00000000-0005-0000-0000-00003C5F0000}"/>
    <cellStyle name="Normal 3 19 14 3 3" xfId="24391" xr:uid="{00000000-0005-0000-0000-00003D5F0000}"/>
    <cellStyle name="Normal 3 19 14 4" xfId="24392" xr:uid="{00000000-0005-0000-0000-00003E5F0000}"/>
    <cellStyle name="Normal 3 19 14 4 2" xfId="24393" xr:uid="{00000000-0005-0000-0000-00003F5F0000}"/>
    <cellStyle name="Normal 3 19 14 4 3" xfId="24394" xr:uid="{00000000-0005-0000-0000-0000405F0000}"/>
    <cellStyle name="Normal 3 19 14 5" xfId="24395" xr:uid="{00000000-0005-0000-0000-0000415F0000}"/>
    <cellStyle name="Normal 3 19 14 5 2" xfId="24396" xr:uid="{00000000-0005-0000-0000-0000425F0000}"/>
    <cellStyle name="Normal 3 19 14 5 3" xfId="24397" xr:uid="{00000000-0005-0000-0000-0000435F0000}"/>
    <cellStyle name="Normal 3 19 14 6" xfId="24398" xr:uid="{00000000-0005-0000-0000-0000445F0000}"/>
    <cellStyle name="Normal 3 19 14 6 2" xfId="24399" xr:uid="{00000000-0005-0000-0000-0000455F0000}"/>
    <cellStyle name="Normal 3 19 14 6 3" xfId="24400" xr:uid="{00000000-0005-0000-0000-0000465F0000}"/>
    <cellStyle name="Normal 3 19 14 7" xfId="24401" xr:uid="{00000000-0005-0000-0000-0000475F0000}"/>
    <cellStyle name="Normal 3 19 14 7 2" xfId="24402" xr:uid="{00000000-0005-0000-0000-0000485F0000}"/>
    <cellStyle name="Normal 3 19 14 7 3" xfId="24403" xr:uid="{00000000-0005-0000-0000-0000495F0000}"/>
    <cellStyle name="Normal 3 19 14 8" xfId="24404" xr:uid="{00000000-0005-0000-0000-00004A5F0000}"/>
    <cellStyle name="Normal 3 19 14 8 2" xfId="24405" xr:uid="{00000000-0005-0000-0000-00004B5F0000}"/>
    <cellStyle name="Normal 3 19 14 8 3" xfId="24406" xr:uid="{00000000-0005-0000-0000-00004C5F0000}"/>
    <cellStyle name="Normal 3 19 14 9" xfId="24407" xr:uid="{00000000-0005-0000-0000-00004D5F0000}"/>
    <cellStyle name="Normal 3 19 14 9 2" xfId="24408" xr:uid="{00000000-0005-0000-0000-00004E5F0000}"/>
    <cellStyle name="Normal 3 19 14 9 3" xfId="24409" xr:uid="{00000000-0005-0000-0000-00004F5F0000}"/>
    <cellStyle name="Normal 3 19 15" xfId="24410" xr:uid="{00000000-0005-0000-0000-0000505F0000}"/>
    <cellStyle name="Normal 3 19 15 2" xfId="24411" xr:uid="{00000000-0005-0000-0000-0000515F0000}"/>
    <cellStyle name="Normal 3 19 15 3" xfId="24412" xr:uid="{00000000-0005-0000-0000-0000525F0000}"/>
    <cellStyle name="Normal 3 19 16" xfId="24413" xr:uid="{00000000-0005-0000-0000-0000535F0000}"/>
    <cellStyle name="Normal 3 19 16 2" xfId="24414" xr:uid="{00000000-0005-0000-0000-0000545F0000}"/>
    <cellStyle name="Normal 3 19 16 3" xfId="24415" xr:uid="{00000000-0005-0000-0000-0000555F0000}"/>
    <cellStyle name="Normal 3 19 17" xfId="24416" xr:uid="{00000000-0005-0000-0000-0000565F0000}"/>
    <cellStyle name="Normal 3 19 17 2" xfId="24417" xr:uid="{00000000-0005-0000-0000-0000575F0000}"/>
    <cellStyle name="Normal 3 19 17 3" xfId="24418" xr:uid="{00000000-0005-0000-0000-0000585F0000}"/>
    <cellStyle name="Normal 3 19 18" xfId="24419" xr:uid="{00000000-0005-0000-0000-0000595F0000}"/>
    <cellStyle name="Normal 3 19 18 2" xfId="24420" xr:uid="{00000000-0005-0000-0000-00005A5F0000}"/>
    <cellStyle name="Normal 3 19 18 3" xfId="24421" xr:uid="{00000000-0005-0000-0000-00005B5F0000}"/>
    <cellStyle name="Normal 3 19 19" xfId="24422" xr:uid="{00000000-0005-0000-0000-00005C5F0000}"/>
    <cellStyle name="Normal 3 19 19 2" xfId="24423" xr:uid="{00000000-0005-0000-0000-00005D5F0000}"/>
    <cellStyle name="Normal 3 19 19 3" xfId="24424" xr:uid="{00000000-0005-0000-0000-00005E5F0000}"/>
    <cellStyle name="Normal 3 19 2" xfId="24425" xr:uid="{00000000-0005-0000-0000-00005F5F0000}"/>
    <cellStyle name="Normal 3 19 20" xfId="24426" xr:uid="{00000000-0005-0000-0000-0000605F0000}"/>
    <cellStyle name="Normal 3 19 20 2" xfId="24427" xr:uid="{00000000-0005-0000-0000-0000615F0000}"/>
    <cellStyle name="Normal 3 19 20 3" xfId="24428" xr:uid="{00000000-0005-0000-0000-0000625F0000}"/>
    <cellStyle name="Normal 3 19 21" xfId="24429" xr:uid="{00000000-0005-0000-0000-0000635F0000}"/>
    <cellStyle name="Normal 3 19 21 2" xfId="24430" xr:uid="{00000000-0005-0000-0000-0000645F0000}"/>
    <cellStyle name="Normal 3 19 21 3" xfId="24431" xr:uid="{00000000-0005-0000-0000-0000655F0000}"/>
    <cellStyle name="Normal 3 19 22" xfId="24432" xr:uid="{00000000-0005-0000-0000-0000665F0000}"/>
    <cellStyle name="Normal 3 19 22 2" xfId="24433" xr:uid="{00000000-0005-0000-0000-0000675F0000}"/>
    <cellStyle name="Normal 3 19 22 3" xfId="24434" xr:uid="{00000000-0005-0000-0000-0000685F0000}"/>
    <cellStyle name="Normal 3 19 23" xfId="24435" xr:uid="{00000000-0005-0000-0000-0000695F0000}"/>
    <cellStyle name="Normal 3 19 23 2" xfId="24436" xr:uid="{00000000-0005-0000-0000-00006A5F0000}"/>
    <cellStyle name="Normal 3 19 23 3" xfId="24437" xr:uid="{00000000-0005-0000-0000-00006B5F0000}"/>
    <cellStyle name="Normal 3 19 24" xfId="24438" xr:uid="{00000000-0005-0000-0000-00006C5F0000}"/>
    <cellStyle name="Normal 3 19 24 2" xfId="24439" xr:uid="{00000000-0005-0000-0000-00006D5F0000}"/>
    <cellStyle name="Normal 3 19 24 3" xfId="24440" xr:uid="{00000000-0005-0000-0000-00006E5F0000}"/>
    <cellStyle name="Normal 3 19 25" xfId="24441" xr:uid="{00000000-0005-0000-0000-00006F5F0000}"/>
    <cellStyle name="Normal 3 19 25 2" xfId="24442" xr:uid="{00000000-0005-0000-0000-0000705F0000}"/>
    <cellStyle name="Normal 3 19 25 3" xfId="24443" xr:uid="{00000000-0005-0000-0000-0000715F0000}"/>
    <cellStyle name="Normal 3 19 26" xfId="24444" xr:uid="{00000000-0005-0000-0000-0000725F0000}"/>
    <cellStyle name="Normal 3 19 26 2" xfId="24445" xr:uid="{00000000-0005-0000-0000-0000735F0000}"/>
    <cellStyle name="Normal 3 19 26 3" xfId="24446" xr:uid="{00000000-0005-0000-0000-0000745F0000}"/>
    <cellStyle name="Normal 3 19 27" xfId="24447" xr:uid="{00000000-0005-0000-0000-0000755F0000}"/>
    <cellStyle name="Normal 3 19 27 2" xfId="24448" xr:uid="{00000000-0005-0000-0000-0000765F0000}"/>
    <cellStyle name="Normal 3 19 27 3" xfId="24449" xr:uid="{00000000-0005-0000-0000-0000775F0000}"/>
    <cellStyle name="Normal 3 19 28" xfId="24450" xr:uid="{00000000-0005-0000-0000-0000785F0000}"/>
    <cellStyle name="Normal 3 19 29" xfId="24451" xr:uid="{00000000-0005-0000-0000-0000795F0000}"/>
    <cellStyle name="Normal 3 19 3" xfId="24452" xr:uid="{00000000-0005-0000-0000-00007A5F0000}"/>
    <cellStyle name="Normal 3 19 4" xfId="24453" xr:uid="{00000000-0005-0000-0000-00007B5F0000}"/>
    <cellStyle name="Normal 3 19 5" xfId="24454" xr:uid="{00000000-0005-0000-0000-00007C5F0000}"/>
    <cellStyle name="Normal 3 19 6" xfId="24455" xr:uid="{00000000-0005-0000-0000-00007D5F0000}"/>
    <cellStyle name="Normal 3 19 6 10" xfId="24456" xr:uid="{00000000-0005-0000-0000-00007E5F0000}"/>
    <cellStyle name="Normal 3 19 6 10 2" xfId="24457" xr:uid="{00000000-0005-0000-0000-00007F5F0000}"/>
    <cellStyle name="Normal 3 19 6 10 3" xfId="24458" xr:uid="{00000000-0005-0000-0000-0000805F0000}"/>
    <cellStyle name="Normal 3 19 6 11" xfId="24459" xr:uid="{00000000-0005-0000-0000-0000815F0000}"/>
    <cellStyle name="Normal 3 19 6 11 2" xfId="24460" xr:uid="{00000000-0005-0000-0000-0000825F0000}"/>
    <cellStyle name="Normal 3 19 6 11 3" xfId="24461" xr:uid="{00000000-0005-0000-0000-0000835F0000}"/>
    <cellStyle name="Normal 3 19 6 12" xfId="24462" xr:uid="{00000000-0005-0000-0000-0000845F0000}"/>
    <cellStyle name="Normal 3 19 6 12 2" xfId="24463" xr:uid="{00000000-0005-0000-0000-0000855F0000}"/>
    <cellStyle name="Normal 3 19 6 12 3" xfId="24464" xr:uid="{00000000-0005-0000-0000-0000865F0000}"/>
    <cellStyle name="Normal 3 19 6 13" xfId="24465" xr:uid="{00000000-0005-0000-0000-0000875F0000}"/>
    <cellStyle name="Normal 3 19 6 13 2" xfId="24466" xr:uid="{00000000-0005-0000-0000-0000885F0000}"/>
    <cellStyle name="Normal 3 19 6 13 3" xfId="24467" xr:uid="{00000000-0005-0000-0000-0000895F0000}"/>
    <cellStyle name="Normal 3 19 6 14" xfId="24468" xr:uid="{00000000-0005-0000-0000-00008A5F0000}"/>
    <cellStyle name="Normal 3 19 6 14 2" xfId="24469" xr:uid="{00000000-0005-0000-0000-00008B5F0000}"/>
    <cellStyle name="Normal 3 19 6 14 3" xfId="24470" xr:uid="{00000000-0005-0000-0000-00008C5F0000}"/>
    <cellStyle name="Normal 3 19 6 15" xfId="24471" xr:uid="{00000000-0005-0000-0000-00008D5F0000}"/>
    <cellStyle name="Normal 3 19 6 15 2" xfId="24472" xr:uid="{00000000-0005-0000-0000-00008E5F0000}"/>
    <cellStyle name="Normal 3 19 6 15 3" xfId="24473" xr:uid="{00000000-0005-0000-0000-00008F5F0000}"/>
    <cellStyle name="Normal 3 19 6 16" xfId="24474" xr:uid="{00000000-0005-0000-0000-0000905F0000}"/>
    <cellStyle name="Normal 3 19 6 17" xfId="24475" xr:uid="{00000000-0005-0000-0000-0000915F0000}"/>
    <cellStyle name="Normal 3 19 6 2" xfId="24476" xr:uid="{00000000-0005-0000-0000-0000925F0000}"/>
    <cellStyle name="Normal 3 19 6 2 10" xfId="24477" xr:uid="{00000000-0005-0000-0000-0000935F0000}"/>
    <cellStyle name="Normal 3 19 6 2 10 2" xfId="24478" xr:uid="{00000000-0005-0000-0000-0000945F0000}"/>
    <cellStyle name="Normal 3 19 6 2 10 3" xfId="24479" xr:uid="{00000000-0005-0000-0000-0000955F0000}"/>
    <cellStyle name="Normal 3 19 6 2 11" xfId="24480" xr:uid="{00000000-0005-0000-0000-0000965F0000}"/>
    <cellStyle name="Normal 3 19 6 2 11 2" xfId="24481" xr:uid="{00000000-0005-0000-0000-0000975F0000}"/>
    <cellStyle name="Normal 3 19 6 2 11 3" xfId="24482" xr:uid="{00000000-0005-0000-0000-0000985F0000}"/>
    <cellStyle name="Normal 3 19 6 2 12" xfId="24483" xr:uid="{00000000-0005-0000-0000-0000995F0000}"/>
    <cellStyle name="Normal 3 19 6 2 12 2" xfId="24484" xr:uid="{00000000-0005-0000-0000-00009A5F0000}"/>
    <cellStyle name="Normal 3 19 6 2 12 3" xfId="24485" xr:uid="{00000000-0005-0000-0000-00009B5F0000}"/>
    <cellStyle name="Normal 3 19 6 2 13" xfId="24486" xr:uid="{00000000-0005-0000-0000-00009C5F0000}"/>
    <cellStyle name="Normal 3 19 6 2 13 2" xfId="24487" xr:uid="{00000000-0005-0000-0000-00009D5F0000}"/>
    <cellStyle name="Normal 3 19 6 2 13 3" xfId="24488" xr:uid="{00000000-0005-0000-0000-00009E5F0000}"/>
    <cellStyle name="Normal 3 19 6 2 14" xfId="24489" xr:uid="{00000000-0005-0000-0000-00009F5F0000}"/>
    <cellStyle name="Normal 3 19 6 2 14 2" xfId="24490" xr:uid="{00000000-0005-0000-0000-0000A05F0000}"/>
    <cellStyle name="Normal 3 19 6 2 14 3" xfId="24491" xr:uid="{00000000-0005-0000-0000-0000A15F0000}"/>
    <cellStyle name="Normal 3 19 6 2 15" xfId="24492" xr:uid="{00000000-0005-0000-0000-0000A25F0000}"/>
    <cellStyle name="Normal 3 19 6 2 16" xfId="24493" xr:uid="{00000000-0005-0000-0000-0000A35F0000}"/>
    <cellStyle name="Normal 3 19 6 2 2" xfId="24494" xr:uid="{00000000-0005-0000-0000-0000A45F0000}"/>
    <cellStyle name="Normal 3 19 6 2 2 2" xfId="24495" xr:uid="{00000000-0005-0000-0000-0000A55F0000}"/>
    <cellStyle name="Normal 3 19 6 2 2 3" xfId="24496" xr:uid="{00000000-0005-0000-0000-0000A65F0000}"/>
    <cellStyle name="Normal 3 19 6 2 3" xfId="24497" xr:uid="{00000000-0005-0000-0000-0000A75F0000}"/>
    <cellStyle name="Normal 3 19 6 2 3 2" xfId="24498" xr:uid="{00000000-0005-0000-0000-0000A85F0000}"/>
    <cellStyle name="Normal 3 19 6 2 3 3" xfId="24499" xr:uid="{00000000-0005-0000-0000-0000A95F0000}"/>
    <cellStyle name="Normal 3 19 6 2 4" xfId="24500" xr:uid="{00000000-0005-0000-0000-0000AA5F0000}"/>
    <cellStyle name="Normal 3 19 6 2 4 2" xfId="24501" xr:uid="{00000000-0005-0000-0000-0000AB5F0000}"/>
    <cellStyle name="Normal 3 19 6 2 4 3" xfId="24502" xr:uid="{00000000-0005-0000-0000-0000AC5F0000}"/>
    <cellStyle name="Normal 3 19 6 2 5" xfId="24503" xr:uid="{00000000-0005-0000-0000-0000AD5F0000}"/>
    <cellStyle name="Normal 3 19 6 2 5 2" xfId="24504" xr:uid="{00000000-0005-0000-0000-0000AE5F0000}"/>
    <cellStyle name="Normal 3 19 6 2 5 3" xfId="24505" xr:uid="{00000000-0005-0000-0000-0000AF5F0000}"/>
    <cellStyle name="Normal 3 19 6 2 6" xfId="24506" xr:uid="{00000000-0005-0000-0000-0000B05F0000}"/>
    <cellStyle name="Normal 3 19 6 2 6 2" xfId="24507" xr:uid="{00000000-0005-0000-0000-0000B15F0000}"/>
    <cellStyle name="Normal 3 19 6 2 6 3" xfId="24508" xr:uid="{00000000-0005-0000-0000-0000B25F0000}"/>
    <cellStyle name="Normal 3 19 6 2 7" xfId="24509" xr:uid="{00000000-0005-0000-0000-0000B35F0000}"/>
    <cellStyle name="Normal 3 19 6 2 7 2" xfId="24510" xr:uid="{00000000-0005-0000-0000-0000B45F0000}"/>
    <cellStyle name="Normal 3 19 6 2 7 3" xfId="24511" xr:uid="{00000000-0005-0000-0000-0000B55F0000}"/>
    <cellStyle name="Normal 3 19 6 2 8" xfId="24512" xr:uid="{00000000-0005-0000-0000-0000B65F0000}"/>
    <cellStyle name="Normal 3 19 6 2 8 2" xfId="24513" xr:uid="{00000000-0005-0000-0000-0000B75F0000}"/>
    <cellStyle name="Normal 3 19 6 2 8 3" xfId="24514" xr:uid="{00000000-0005-0000-0000-0000B85F0000}"/>
    <cellStyle name="Normal 3 19 6 2 9" xfId="24515" xr:uid="{00000000-0005-0000-0000-0000B95F0000}"/>
    <cellStyle name="Normal 3 19 6 2 9 2" xfId="24516" xr:uid="{00000000-0005-0000-0000-0000BA5F0000}"/>
    <cellStyle name="Normal 3 19 6 2 9 3" xfId="24517" xr:uid="{00000000-0005-0000-0000-0000BB5F0000}"/>
    <cellStyle name="Normal 3 19 6 3" xfId="24518" xr:uid="{00000000-0005-0000-0000-0000BC5F0000}"/>
    <cellStyle name="Normal 3 19 6 3 2" xfId="24519" xr:uid="{00000000-0005-0000-0000-0000BD5F0000}"/>
    <cellStyle name="Normal 3 19 6 3 3" xfId="24520" xr:uid="{00000000-0005-0000-0000-0000BE5F0000}"/>
    <cellStyle name="Normal 3 19 6 4" xfId="24521" xr:uid="{00000000-0005-0000-0000-0000BF5F0000}"/>
    <cellStyle name="Normal 3 19 6 4 2" xfId="24522" xr:uid="{00000000-0005-0000-0000-0000C05F0000}"/>
    <cellStyle name="Normal 3 19 6 4 3" xfId="24523" xr:uid="{00000000-0005-0000-0000-0000C15F0000}"/>
    <cellStyle name="Normal 3 19 6 5" xfId="24524" xr:uid="{00000000-0005-0000-0000-0000C25F0000}"/>
    <cellStyle name="Normal 3 19 6 5 2" xfId="24525" xr:uid="{00000000-0005-0000-0000-0000C35F0000}"/>
    <cellStyle name="Normal 3 19 6 5 3" xfId="24526" xr:uid="{00000000-0005-0000-0000-0000C45F0000}"/>
    <cellStyle name="Normal 3 19 6 6" xfId="24527" xr:uid="{00000000-0005-0000-0000-0000C55F0000}"/>
    <cellStyle name="Normal 3 19 6 6 2" xfId="24528" xr:uid="{00000000-0005-0000-0000-0000C65F0000}"/>
    <cellStyle name="Normal 3 19 6 6 3" xfId="24529" xr:uid="{00000000-0005-0000-0000-0000C75F0000}"/>
    <cellStyle name="Normal 3 19 6 7" xfId="24530" xr:uid="{00000000-0005-0000-0000-0000C85F0000}"/>
    <cellStyle name="Normal 3 19 6 7 2" xfId="24531" xr:uid="{00000000-0005-0000-0000-0000C95F0000}"/>
    <cellStyle name="Normal 3 19 6 7 3" xfId="24532" xr:uid="{00000000-0005-0000-0000-0000CA5F0000}"/>
    <cellStyle name="Normal 3 19 6 8" xfId="24533" xr:uid="{00000000-0005-0000-0000-0000CB5F0000}"/>
    <cellStyle name="Normal 3 19 6 8 2" xfId="24534" xr:uid="{00000000-0005-0000-0000-0000CC5F0000}"/>
    <cellStyle name="Normal 3 19 6 8 3" xfId="24535" xr:uid="{00000000-0005-0000-0000-0000CD5F0000}"/>
    <cellStyle name="Normal 3 19 6 9" xfId="24536" xr:uid="{00000000-0005-0000-0000-0000CE5F0000}"/>
    <cellStyle name="Normal 3 19 6 9 2" xfId="24537" xr:uid="{00000000-0005-0000-0000-0000CF5F0000}"/>
    <cellStyle name="Normal 3 19 6 9 3" xfId="24538" xr:uid="{00000000-0005-0000-0000-0000D05F0000}"/>
    <cellStyle name="Normal 3 19 7" xfId="24539" xr:uid="{00000000-0005-0000-0000-0000D15F0000}"/>
    <cellStyle name="Normal 3 19 7 10" xfId="24540" xr:uid="{00000000-0005-0000-0000-0000D25F0000}"/>
    <cellStyle name="Normal 3 19 7 10 2" xfId="24541" xr:uid="{00000000-0005-0000-0000-0000D35F0000}"/>
    <cellStyle name="Normal 3 19 7 10 3" xfId="24542" xr:uid="{00000000-0005-0000-0000-0000D45F0000}"/>
    <cellStyle name="Normal 3 19 7 11" xfId="24543" xr:uid="{00000000-0005-0000-0000-0000D55F0000}"/>
    <cellStyle name="Normal 3 19 7 11 2" xfId="24544" xr:uid="{00000000-0005-0000-0000-0000D65F0000}"/>
    <cellStyle name="Normal 3 19 7 11 3" xfId="24545" xr:uid="{00000000-0005-0000-0000-0000D75F0000}"/>
    <cellStyle name="Normal 3 19 7 12" xfId="24546" xr:uid="{00000000-0005-0000-0000-0000D85F0000}"/>
    <cellStyle name="Normal 3 19 7 12 2" xfId="24547" xr:uid="{00000000-0005-0000-0000-0000D95F0000}"/>
    <cellStyle name="Normal 3 19 7 12 3" xfId="24548" xr:uid="{00000000-0005-0000-0000-0000DA5F0000}"/>
    <cellStyle name="Normal 3 19 7 13" xfId="24549" xr:uid="{00000000-0005-0000-0000-0000DB5F0000}"/>
    <cellStyle name="Normal 3 19 7 13 2" xfId="24550" xr:uid="{00000000-0005-0000-0000-0000DC5F0000}"/>
    <cellStyle name="Normal 3 19 7 13 3" xfId="24551" xr:uid="{00000000-0005-0000-0000-0000DD5F0000}"/>
    <cellStyle name="Normal 3 19 7 14" xfId="24552" xr:uid="{00000000-0005-0000-0000-0000DE5F0000}"/>
    <cellStyle name="Normal 3 19 7 14 2" xfId="24553" xr:uid="{00000000-0005-0000-0000-0000DF5F0000}"/>
    <cellStyle name="Normal 3 19 7 14 3" xfId="24554" xr:uid="{00000000-0005-0000-0000-0000E05F0000}"/>
    <cellStyle name="Normal 3 19 7 15" xfId="24555" xr:uid="{00000000-0005-0000-0000-0000E15F0000}"/>
    <cellStyle name="Normal 3 19 7 15 2" xfId="24556" xr:uid="{00000000-0005-0000-0000-0000E25F0000}"/>
    <cellStyle name="Normal 3 19 7 15 3" xfId="24557" xr:uid="{00000000-0005-0000-0000-0000E35F0000}"/>
    <cellStyle name="Normal 3 19 7 16" xfId="24558" xr:uid="{00000000-0005-0000-0000-0000E45F0000}"/>
    <cellStyle name="Normal 3 19 7 17" xfId="24559" xr:uid="{00000000-0005-0000-0000-0000E55F0000}"/>
    <cellStyle name="Normal 3 19 7 2" xfId="24560" xr:uid="{00000000-0005-0000-0000-0000E65F0000}"/>
    <cellStyle name="Normal 3 19 7 2 10" xfId="24561" xr:uid="{00000000-0005-0000-0000-0000E75F0000}"/>
    <cellStyle name="Normal 3 19 7 2 10 2" xfId="24562" xr:uid="{00000000-0005-0000-0000-0000E85F0000}"/>
    <cellStyle name="Normal 3 19 7 2 10 3" xfId="24563" xr:uid="{00000000-0005-0000-0000-0000E95F0000}"/>
    <cellStyle name="Normal 3 19 7 2 11" xfId="24564" xr:uid="{00000000-0005-0000-0000-0000EA5F0000}"/>
    <cellStyle name="Normal 3 19 7 2 11 2" xfId="24565" xr:uid="{00000000-0005-0000-0000-0000EB5F0000}"/>
    <cellStyle name="Normal 3 19 7 2 11 3" xfId="24566" xr:uid="{00000000-0005-0000-0000-0000EC5F0000}"/>
    <cellStyle name="Normal 3 19 7 2 12" xfId="24567" xr:uid="{00000000-0005-0000-0000-0000ED5F0000}"/>
    <cellStyle name="Normal 3 19 7 2 12 2" xfId="24568" xr:uid="{00000000-0005-0000-0000-0000EE5F0000}"/>
    <cellStyle name="Normal 3 19 7 2 12 3" xfId="24569" xr:uid="{00000000-0005-0000-0000-0000EF5F0000}"/>
    <cellStyle name="Normal 3 19 7 2 13" xfId="24570" xr:uid="{00000000-0005-0000-0000-0000F05F0000}"/>
    <cellStyle name="Normal 3 19 7 2 13 2" xfId="24571" xr:uid="{00000000-0005-0000-0000-0000F15F0000}"/>
    <cellStyle name="Normal 3 19 7 2 13 3" xfId="24572" xr:uid="{00000000-0005-0000-0000-0000F25F0000}"/>
    <cellStyle name="Normal 3 19 7 2 14" xfId="24573" xr:uid="{00000000-0005-0000-0000-0000F35F0000}"/>
    <cellStyle name="Normal 3 19 7 2 14 2" xfId="24574" xr:uid="{00000000-0005-0000-0000-0000F45F0000}"/>
    <cellStyle name="Normal 3 19 7 2 14 3" xfId="24575" xr:uid="{00000000-0005-0000-0000-0000F55F0000}"/>
    <cellStyle name="Normal 3 19 7 2 15" xfId="24576" xr:uid="{00000000-0005-0000-0000-0000F65F0000}"/>
    <cellStyle name="Normal 3 19 7 2 16" xfId="24577" xr:uid="{00000000-0005-0000-0000-0000F75F0000}"/>
    <cellStyle name="Normal 3 19 7 2 2" xfId="24578" xr:uid="{00000000-0005-0000-0000-0000F85F0000}"/>
    <cellStyle name="Normal 3 19 7 2 2 2" xfId="24579" xr:uid="{00000000-0005-0000-0000-0000F95F0000}"/>
    <cellStyle name="Normal 3 19 7 2 2 3" xfId="24580" xr:uid="{00000000-0005-0000-0000-0000FA5F0000}"/>
    <cellStyle name="Normal 3 19 7 2 3" xfId="24581" xr:uid="{00000000-0005-0000-0000-0000FB5F0000}"/>
    <cellStyle name="Normal 3 19 7 2 3 2" xfId="24582" xr:uid="{00000000-0005-0000-0000-0000FC5F0000}"/>
    <cellStyle name="Normal 3 19 7 2 3 3" xfId="24583" xr:uid="{00000000-0005-0000-0000-0000FD5F0000}"/>
    <cellStyle name="Normal 3 19 7 2 4" xfId="24584" xr:uid="{00000000-0005-0000-0000-0000FE5F0000}"/>
    <cellStyle name="Normal 3 19 7 2 4 2" xfId="24585" xr:uid="{00000000-0005-0000-0000-0000FF5F0000}"/>
    <cellStyle name="Normal 3 19 7 2 4 3" xfId="24586" xr:uid="{00000000-0005-0000-0000-000000600000}"/>
    <cellStyle name="Normal 3 19 7 2 5" xfId="24587" xr:uid="{00000000-0005-0000-0000-000001600000}"/>
    <cellStyle name="Normal 3 19 7 2 5 2" xfId="24588" xr:uid="{00000000-0005-0000-0000-000002600000}"/>
    <cellStyle name="Normal 3 19 7 2 5 3" xfId="24589" xr:uid="{00000000-0005-0000-0000-000003600000}"/>
    <cellStyle name="Normal 3 19 7 2 6" xfId="24590" xr:uid="{00000000-0005-0000-0000-000004600000}"/>
    <cellStyle name="Normal 3 19 7 2 6 2" xfId="24591" xr:uid="{00000000-0005-0000-0000-000005600000}"/>
    <cellStyle name="Normal 3 19 7 2 6 3" xfId="24592" xr:uid="{00000000-0005-0000-0000-000006600000}"/>
    <cellStyle name="Normal 3 19 7 2 7" xfId="24593" xr:uid="{00000000-0005-0000-0000-000007600000}"/>
    <cellStyle name="Normal 3 19 7 2 7 2" xfId="24594" xr:uid="{00000000-0005-0000-0000-000008600000}"/>
    <cellStyle name="Normal 3 19 7 2 7 3" xfId="24595" xr:uid="{00000000-0005-0000-0000-000009600000}"/>
    <cellStyle name="Normal 3 19 7 2 8" xfId="24596" xr:uid="{00000000-0005-0000-0000-00000A600000}"/>
    <cellStyle name="Normal 3 19 7 2 8 2" xfId="24597" xr:uid="{00000000-0005-0000-0000-00000B600000}"/>
    <cellStyle name="Normal 3 19 7 2 8 3" xfId="24598" xr:uid="{00000000-0005-0000-0000-00000C600000}"/>
    <cellStyle name="Normal 3 19 7 2 9" xfId="24599" xr:uid="{00000000-0005-0000-0000-00000D600000}"/>
    <cellStyle name="Normal 3 19 7 2 9 2" xfId="24600" xr:uid="{00000000-0005-0000-0000-00000E600000}"/>
    <cellStyle name="Normal 3 19 7 2 9 3" xfId="24601" xr:uid="{00000000-0005-0000-0000-00000F600000}"/>
    <cellStyle name="Normal 3 19 7 3" xfId="24602" xr:uid="{00000000-0005-0000-0000-000010600000}"/>
    <cellStyle name="Normal 3 19 7 3 2" xfId="24603" xr:uid="{00000000-0005-0000-0000-000011600000}"/>
    <cellStyle name="Normal 3 19 7 3 3" xfId="24604" xr:uid="{00000000-0005-0000-0000-000012600000}"/>
    <cellStyle name="Normal 3 19 7 4" xfId="24605" xr:uid="{00000000-0005-0000-0000-000013600000}"/>
    <cellStyle name="Normal 3 19 7 4 2" xfId="24606" xr:uid="{00000000-0005-0000-0000-000014600000}"/>
    <cellStyle name="Normal 3 19 7 4 3" xfId="24607" xr:uid="{00000000-0005-0000-0000-000015600000}"/>
    <cellStyle name="Normal 3 19 7 5" xfId="24608" xr:uid="{00000000-0005-0000-0000-000016600000}"/>
    <cellStyle name="Normal 3 19 7 5 2" xfId="24609" xr:uid="{00000000-0005-0000-0000-000017600000}"/>
    <cellStyle name="Normal 3 19 7 5 3" xfId="24610" xr:uid="{00000000-0005-0000-0000-000018600000}"/>
    <cellStyle name="Normal 3 19 7 6" xfId="24611" xr:uid="{00000000-0005-0000-0000-000019600000}"/>
    <cellStyle name="Normal 3 19 7 6 2" xfId="24612" xr:uid="{00000000-0005-0000-0000-00001A600000}"/>
    <cellStyle name="Normal 3 19 7 6 3" xfId="24613" xr:uid="{00000000-0005-0000-0000-00001B600000}"/>
    <cellStyle name="Normal 3 19 7 7" xfId="24614" xr:uid="{00000000-0005-0000-0000-00001C600000}"/>
    <cellStyle name="Normal 3 19 7 7 2" xfId="24615" xr:uid="{00000000-0005-0000-0000-00001D600000}"/>
    <cellStyle name="Normal 3 19 7 7 3" xfId="24616" xr:uid="{00000000-0005-0000-0000-00001E600000}"/>
    <cellStyle name="Normal 3 19 7 8" xfId="24617" xr:uid="{00000000-0005-0000-0000-00001F600000}"/>
    <cellStyle name="Normal 3 19 7 8 2" xfId="24618" xr:uid="{00000000-0005-0000-0000-000020600000}"/>
    <cellStyle name="Normal 3 19 7 8 3" xfId="24619" xr:uid="{00000000-0005-0000-0000-000021600000}"/>
    <cellStyle name="Normal 3 19 7 9" xfId="24620" xr:uid="{00000000-0005-0000-0000-000022600000}"/>
    <cellStyle name="Normal 3 19 7 9 2" xfId="24621" xr:uid="{00000000-0005-0000-0000-000023600000}"/>
    <cellStyle name="Normal 3 19 7 9 3" xfId="24622" xr:uid="{00000000-0005-0000-0000-000024600000}"/>
    <cellStyle name="Normal 3 19 8" xfId="24623" xr:uid="{00000000-0005-0000-0000-000025600000}"/>
    <cellStyle name="Normal 3 19 8 10" xfId="24624" xr:uid="{00000000-0005-0000-0000-000026600000}"/>
    <cellStyle name="Normal 3 19 8 10 2" xfId="24625" xr:uid="{00000000-0005-0000-0000-000027600000}"/>
    <cellStyle name="Normal 3 19 8 10 3" xfId="24626" xr:uid="{00000000-0005-0000-0000-000028600000}"/>
    <cellStyle name="Normal 3 19 8 11" xfId="24627" xr:uid="{00000000-0005-0000-0000-000029600000}"/>
    <cellStyle name="Normal 3 19 8 11 2" xfId="24628" xr:uid="{00000000-0005-0000-0000-00002A600000}"/>
    <cellStyle name="Normal 3 19 8 11 3" xfId="24629" xr:uid="{00000000-0005-0000-0000-00002B600000}"/>
    <cellStyle name="Normal 3 19 8 12" xfId="24630" xr:uid="{00000000-0005-0000-0000-00002C600000}"/>
    <cellStyle name="Normal 3 19 8 12 2" xfId="24631" xr:uid="{00000000-0005-0000-0000-00002D600000}"/>
    <cellStyle name="Normal 3 19 8 12 3" xfId="24632" xr:uid="{00000000-0005-0000-0000-00002E600000}"/>
    <cellStyle name="Normal 3 19 8 13" xfId="24633" xr:uid="{00000000-0005-0000-0000-00002F600000}"/>
    <cellStyle name="Normal 3 19 8 13 2" xfId="24634" xr:uid="{00000000-0005-0000-0000-000030600000}"/>
    <cellStyle name="Normal 3 19 8 13 3" xfId="24635" xr:uid="{00000000-0005-0000-0000-000031600000}"/>
    <cellStyle name="Normal 3 19 8 14" xfId="24636" xr:uid="{00000000-0005-0000-0000-000032600000}"/>
    <cellStyle name="Normal 3 19 8 14 2" xfId="24637" xr:uid="{00000000-0005-0000-0000-000033600000}"/>
    <cellStyle name="Normal 3 19 8 14 3" xfId="24638" xr:uid="{00000000-0005-0000-0000-000034600000}"/>
    <cellStyle name="Normal 3 19 8 15" xfId="24639" xr:uid="{00000000-0005-0000-0000-000035600000}"/>
    <cellStyle name="Normal 3 19 8 15 2" xfId="24640" xr:uid="{00000000-0005-0000-0000-000036600000}"/>
    <cellStyle name="Normal 3 19 8 15 3" xfId="24641" xr:uid="{00000000-0005-0000-0000-000037600000}"/>
    <cellStyle name="Normal 3 19 8 16" xfId="24642" xr:uid="{00000000-0005-0000-0000-000038600000}"/>
    <cellStyle name="Normal 3 19 8 17" xfId="24643" xr:uid="{00000000-0005-0000-0000-000039600000}"/>
    <cellStyle name="Normal 3 19 8 2" xfId="24644" xr:uid="{00000000-0005-0000-0000-00003A600000}"/>
    <cellStyle name="Normal 3 19 8 2 10" xfId="24645" xr:uid="{00000000-0005-0000-0000-00003B600000}"/>
    <cellStyle name="Normal 3 19 8 2 10 2" xfId="24646" xr:uid="{00000000-0005-0000-0000-00003C600000}"/>
    <cellStyle name="Normal 3 19 8 2 10 3" xfId="24647" xr:uid="{00000000-0005-0000-0000-00003D600000}"/>
    <cellStyle name="Normal 3 19 8 2 11" xfId="24648" xr:uid="{00000000-0005-0000-0000-00003E600000}"/>
    <cellStyle name="Normal 3 19 8 2 11 2" xfId="24649" xr:uid="{00000000-0005-0000-0000-00003F600000}"/>
    <cellStyle name="Normal 3 19 8 2 11 3" xfId="24650" xr:uid="{00000000-0005-0000-0000-000040600000}"/>
    <cellStyle name="Normal 3 19 8 2 12" xfId="24651" xr:uid="{00000000-0005-0000-0000-000041600000}"/>
    <cellStyle name="Normal 3 19 8 2 12 2" xfId="24652" xr:uid="{00000000-0005-0000-0000-000042600000}"/>
    <cellStyle name="Normal 3 19 8 2 12 3" xfId="24653" xr:uid="{00000000-0005-0000-0000-000043600000}"/>
    <cellStyle name="Normal 3 19 8 2 13" xfId="24654" xr:uid="{00000000-0005-0000-0000-000044600000}"/>
    <cellStyle name="Normal 3 19 8 2 13 2" xfId="24655" xr:uid="{00000000-0005-0000-0000-000045600000}"/>
    <cellStyle name="Normal 3 19 8 2 13 3" xfId="24656" xr:uid="{00000000-0005-0000-0000-000046600000}"/>
    <cellStyle name="Normal 3 19 8 2 14" xfId="24657" xr:uid="{00000000-0005-0000-0000-000047600000}"/>
    <cellStyle name="Normal 3 19 8 2 14 2" xfId="24658" xr:uid="{00000000-0005-0000-0000-000048600000}"/>
    <cellStyle name="Normal 3 19 8 2 14 3" xfId="24659" xr:uid="{00000000-0005-0000-0000-000049600000}"/>
    <cellStyle name="Normal 3 19 8 2 15" xfId="24660" xr:uid="{00000000-0005-0000-0000-00004A600000}"/>
    <cellStyle name="Normal 3 19 8 2 16" xfId="24661" xr:uid="{00000000-0005-0000-0000-00004B600000}"/>
    <cellStyle name="Normal 3 19 8 2 2" xfId="24662" xr:uid="{00000000-0005-0000-0000-00004C600000}"/>
    <cellStyle name="Normal 3 19 8 2 2 2" xfId="24663" xr:uid="{00000000-0005-0000-0000-00004D600000}"/>
    <cellStyle name="Normal 3 19 8 2 2 3" xfId="24664" xr:uid="{00000000-0005-0000-0000-00004E600000}"/>
    <cellStyle name="Normal 3 19 8 2 3" xfId="24665" xr:uid="{00000000-0005-0000-0000-00004F600000}"/>
    <cellStyle name="Normal 3 19 8 2 3 2" xfId="24666" xr:uid="{00000000-0005-0000-0000-000050600000}"/>
    <cellStyle name="Normal 3 19 8 2 3 3" xfId="24667" xr:uid="{00000000-0005-0000-0000-000051600000}"/>
    <cellStyle name="Normal 3 19 8 2 4" xfId="24668" xr:uid="{00000000-0005-0000-0000-000052600000}"/>
    <cellStyle name="Normal 3 19 8 2 4 2" xfId="24669" xr:uid="{00000000-0005-0000-0000-000053600000}"/>
    <cellStyle name="Normal 3 19 8 2 4 3" xfId="24670" xr:uid="{00000000-0005-0000-0000-000054600000}"/>
    <cellStyle name="Normal 3 19 8 2 5" xfId="24671" xr:uid="{00000000-0005-0000-0000-000055600000}"/>
    <cellStyle name="Normal 3 19 8 2 5 2" xfId="24672" xr:uid="{00000000-0005-0000-0000-000056600000}"/>
    <cellStyle name="Normal 3 19 8 2 5 3" xfId="24673" xr:uid="{00000000-0005-0000-0000-000057600000}"/>
    <cellStyle name="Normal 3 19 8 2 6" xfId="24674" xr:uid="{00000000-0005-0000-0000-000058600000}"/>
    <cellStyle name="Normal 3 19 8 2 6 2" xfId="24675" xr:uid="{00000000-0005-0000-0000-000059600000}"/>
    <cellStyle name="Normal 3 19 8 2 6 3" xfId="24676" xr:uid="{00000000-0005-0000-0000-00005A600000}"/>
    <cellStyle name="Normal 3 19 8 2 7" xfId="24677" xr:uid="{00000000-0005-0000-0000-00005B600000}"/>
    <cellStyle name="Normal 3 19 8 2 7 2" xfId="24678" xr:uid="{00000000-0005-0000-0000-00005C600000}"/>
    <cellStyle name="Normal 3 19 8 2 7 3" xfId="24679" xr:uid="{00000000-0005-0000-0000-00005D600000}"/>
    <cellStyle name="Normal 3 19 8 2 8" xfId="24680" xr:uid="{00000000-0005-0000-0000-00005E600000}"/>
    <cellStyle name="Normal 3 19 8 2 8 2" xfId="24681" xr:uid="{00000000-0005-0000-0000-00005F600000}"/>
    <cellStyle name="Normal 3 19 8 2 8 3" xfId="24682" xr:uid="{00000000-0005-0000-0000-000060600000}"/>
    <cellStyle name="Normal 3 19 8 2 9" xfId="24683" xr:uid="{00000000-0005-0000-0000-000061600000}"/>
    <cellStyle name="Normal 3 19 8 2 9 2" xfId="24684" xr:uid="{00000000-0005-0000-0000-000062600000}"/>
    <cellStyle name="Normal 3 19 8 2 9 3" xfId="24685" xr:uid="{00000000-0005-0000-0000-000063600000}"/>
    <cellStyle name="Normal 3 19 8 3" xfId="24686" xr:uid="{00000000-0005-0000-0000-000064600000}"/>
    <cellStyle name="Normal 3 19 8 3 2" xfId="24687" xr:uid="{00000000-0005-0000-0000-000065600000}"/>
    <cellStyle name="Normal 3 19 8 3 3" xfId="24688" xr:uid="{00000000-0005-0000-0000-000066600000}"/>
    <cellStyle name="Normal 3 19 8 4" xfId="24689" xr:uid="{00000000-0005-0000-0000-000067600000}"/>
    <cellStyle name="Normal 3 19 8 4 2" xfId="24690" xr:uid="{00000000-0005-0000-0000-000068600000}"/>
    <cellStyle name="Normal 3 19 8 4 3" xfId="24691" xr:uid="{00000000-0005-0000-0000-000069600000}"/>
    <cellStyle name="Normal 3 19 8 5" xfId="24692" xr:uid="{00000000-0005-0000-0000-00006A600000}"/>
    <cellStyle name="Normal 3 19 8 5 2" xfId="24693" xr:uid="{00000000-0005-0000-0000-00006B600000}"/>
    <cellStyle name="Normal 3 19 8 5 3" xfId="24694" xr:uid="{00000000-0005-0000-0000-00006C600000}"/>
    <cellStyle name="Normal 3 19 8 6" xfId="24695" xr:uid="{00000000-0005-0000-0000-00006D600000}"/>
    <cellStyle name="Normal 3 19 8 6 2" xfId="24696" xr:uid="{00000000-0005-0000-0000-00006E600000}"/>
    <cellStyle name="Normal 3 19 8 6 3" xfId="24697" xr:uid="{00000000-0005-0000-0000-00006F600000}"/>
    <cellStyle name="Normal 3 19 8 7" xfId="24698" xr:uid="{00000000-0005-0000-0000-000070600000}"/>
    <cellStyle name="Normal 3 19 8 7 2" xfId="24699" xr:uid="{00000000-0005-0000-0000-000071600000}"/>
    <cellStyle name="Normal 3 19 8 7 3" xfId="24700" xr:uid="{00000000-0005-0000-0000-000072600000}"/>
    <cellStyle name="Normal 3 19 8 8" xfId="24701" xr:uid="{00000000-0005-0000-0000-000073600000}"/>
    <cellStyle name="Normal 3 19 8 8 2" xfId="24702" xr:uid="{00000000-0005-0000-0000-000074600000}"/>
    <cellStyle name="Normal 3 19 8 8 3" xfId="24703" xr:uid="{00000000-0005-0000-0000-000075600000}"/>
    <cellStyle name="Normal 3 19 8 9" xfId="24704" xr:uid="{00000000-0005-0000-0000-000076600000}"/>
    <cellStyle name="Normal 3 19 8 9 2" xfId="24705" xr:uid="{00000000-0005-0000-0000-000077600000}"/>
    <cellStyle name="Normal 3 19 8 9 3" xfId="24706" xr:uid="{00000000-0005-0000-0000-000078600000}"/>
    <cellStyle name="Normal 3 19 9" xfId="24707" xr:uid="{00000000-0005-0000-0000-000079600000}"/>
    <cellStyle name="Normal 3 19 9 10" xfId="24708" xr:uid="{00000000-0005-0000-0000-00007A600000}"/>
    <cellStyle name="Normal 3 19 9 10 2" xfId="24709" xr:uid="{00000000-0005-0000-0000-00007B600000}"/>
    <cellStyle name="Normal 3 19 9 10 3" xfId="24710" xr:uid="{00000000-0005-0000-0000-00007C600000}"/>
    <cellStyle name="Normal 3 19 9 11" xfId="24711" xr:uid="{00000000-0005-0000-0000-00007D600000}"/>
    <cellStyle name="Normal 3 19 9 11 2" xfId="24712" xr:uid="{00000000-0005-0000-0000-00007E600000}"/>
    <cellStyle name="Normal 3 19 9 11 3" xfId="24713" xr:uid="{00000000-0005-0000-0000-00007F600000}"/>
    <cellStyle name="Normal 3 19 9 12" xfId="24714" xr:uid="{00000000-0005-0000-0000-000080600000}"/>
    <cellStyle name="Normal 3 19 9 12 2" xfId="24715" xr:uid="{00000000-0005-0000-0000-000081600000}"/>
    <cellStyle name="Normal 3 19 9 12 3" xfId="24716" xr:uid="{00000000-0005-0000-0000-000082600000}"/>
    <cellStyle name="Normal 3 19 9 13" xfId="24717" xr:uid="{00000000-0005-0000-0000-000083600000}"/>
    <cellStyle name="Normal 3 19 9 13 2" xfId="24718" xr:uid="{00000000-0005-0000-0000-000084600000}"/>
    <cellStyle name="Normal 3 19 9 13 3" xfId="24719" xr:uid="{00000000-0005-0000-0000-000085600000}"/>
    <cellStyle name="Normal 3 19 9 14" xfId="24720" xr:uid="{00000000-0005-0000-0000-000086600000}"/>
    <cellStyle name="Normal 3 19 9 14 2" xfId="24721" xr:uid="{00000000-0005-0000-0000-000087600000}"/>
    <cellStyle name="Normal 3 19 9 14 3" xfId="24722" xr:uid="{00000000-0005-0000-0000-000088600000}"/>
    <cellStyle name="Normal 3 19 9 15" xfId="24723" xr:uid="{00000000-0005-0000-0000-000089600000}"/>
    <cellStyle name="Normal 3 19 9 16" xfId="24724" xr:uid="{00000000-0005-0000-0000-00008A600000}"/>
    <cellStyle name="Normal 3 19 9 2" xfId="24725" xr:uid="{00000000-0005-0000-0000-00008B600000}"/>
    <cellStyle name="Normal 3 19 9 2 2" xfId="24726" xr:uid="{00000000-0005-0000-0000-00008C600000}"/>
    <cellStyle name="Normal 3 19 9 2 3" xfId="24727" xr:uid="{00000000-0005-0000-0000-00008D600000}"/>
    <cellStyle name="Normal 3 19 9 3" xfId="24728" xr:uid="{00000000-0005-0000-0000-00008E600000}"/>
    <cellStyle name="Normal 3 19 9 3 2" xfId="24729" xr:uid="{00000000-0005-0000-0000-00008F600000}"/>
    <cellStyle name="Normal 3 19 9 3 3" xfId="24730" xr:uid="{00000000-0005-0000-0000-000090600000}"/>
    <cellStyle name="Normal 3 19 9 4" xfId="24731" xr:uid="{00000000-0005-0000-0000-000091600000}"/>
    <cellStyle name="Normal 3 19 9 4 2" xfId="24732" xr:uid="{00000000-0005-0000-0000-000092600000}"/>
    <cellStyle name="Normal 3 19 9 4 3" xfId="24733" xr:uid="{00000000-0005-0000-0000-000093600000}"/>
    <cellStyle name="Normal 3 19 9 5" xfId="24734" xr:uid="{00000000-0005-0000-0000-000094600000}"/>
    <cellStyle name="Normal 3 19 9 5 2" xfId="24735" xr:uid="{00000000-0005-0000-0000-000095600000}"/>
    <cellStyle name="Normal 3 19 9 5 3" xfId="24736" xr:uid="{00000000-0005-0000-0000-000096600000}"/>
    <cellStyle name="Normal 3 19 9 6" xfId="24737" xr:uid="{00000000-0005-0000-0000-000097600000}"/>
    <cellStyle name="Normal 3 19 9 6 2" xfId="24738" xr:uid="{00000000-0005-0000-0000-000098600000}"/>
    <cellStyle name="Normal 3 19 9 6 3" xfId="24739" xr:uid="{00000000-0005-0000-0000-000099600000}"/>
    <cellStyle name="Normal 3 19 9 7" xfId="24740" xr:uid="{00000000-0005-0000-0000-00009A600000}"/>
    <cellStyle name="Normal 3 19 9 7 2" xfId="24741" xr:uid="{00000000-0005-0000-0000-00009B600000}"/>
    <cellStyle name="Normal 3 19 9 7 3" xfId="24742" xr:uid="{00000000-0005-0000-0000-00009C600000}"/>
    <cellStyle name="Normal 3 19 9 8" xfId="24743" xr:uid="{00000000-0005-0000-0000-00009D600000}"/>
    <cellStyle name="Normal 3 19 9 8 2" xfId="24744" xr:uid="{00000000-0005-0000-0000-00009E600000}"/>
    <cellStyle name="Normal 3 19 9 8 3" xfId="24745" xr:uid="{00000000-0005-0000-0000-00009F600000}"/>
    <cellStyle name="Normal 3 19 9 9" xfId="24746" xr:uid="{00000000-0005-0000-0000-0000A0600000}"/>
    <cellStyle name="Normal 3 19 9 9 2" xfId="24747" xr:uid="{00000000-0005-0000-0000-0000A1600000}"/>
    <cellStyle name="Normal 3 19 9 9 3" xfId="24748" xr:uid="{00000000-0005-0000-0000-0000A2600000}"/>
    <cellStyle name="Normal 3 2" xfId="24749" xr:uid="{00000000-0005-0000-0000-0000A3600000}"/>
    <cellStyle name="Normal 3 2 10" xfId="24750" xr:uid="{00000000-0005-0000-0000-0000A4600000}"/>
    <cellStyle name="Normal 3 2 11" xfId="24751" xr:uid="{00000000-0005-0000-0000-0000A5600000}"/>
    <cellStyle name="Normal 3 2 12" xfId="24752" xr:uid="{00000000-0005-0000-0000-0000A6600000}"/>
    <cellStyle name="Normal 3 2 13" xfId="24753" xr:uid="{00000000-0005-0000-0000-0000A7600000}"/>
    <cellStyle name="Normal 3 2 14" xfId="24754" xr:uid="{00000000-0005-0000-0000-0000A8600000}"/>
    <cellStyle name="Normal 3 2 15" xfId="24755" xr:uid="{00000000-0005-0000-0000-0000A9600000}"/>
    <cellStyle name="Normal 3 2 16" xfId="24756" xr:uid="{00000000-0005-0000-0000-0000AA600000}"/>
    <cellStyle name="Normal 3 2 17" xfId="24757" xr:uid="{00000000-0005-0000-0000-0000AB600000}"/>
    <cellStyle name="Normal 3 2 18" xfId="24758" xr:uid="{00000000-0005-0000-0000-0000AC600000}"/>
    <cellStyle name="Normal 3 2 19" xfId="24759" xr:uid="{00000000-0005-0000-0000-0000AD600000}"/>
    <cellStyle name="Normal 3 2 2" xfId="24760" xr:uid="{00000000-0005-0000-0000-0000AE600000}"/>
    <cellStyle name="Normal 3 2 20" xfId="24761" xr:uid="{00000000-0005-0000-0000-0000AF600000}"/>
    <cellStyle name="Normal 3 2 21" xfId="24762" xr:uid="{00000000-0005-0000-0000-0000B0600000}"/>
    <cellStyle name="Normal 3 2 22" xfId="24763" xr:uid="{00000000-0005-0000-0000-0000B1600000}"/>
    <cellStyle name="Normal 3 2 23" xfId="24764" xr:uid="{00000000-0005-0000-0000-0000B2600000}"/>
    <cellStyle name="Normal 3 2 24" xfId="24765" xr:uid="{00000000-0005-0000-0000-0000B3600000}"/>
    <cellStyle name="Normal 3 2 25" xfId="24766" xr:uid="{00000000-0005-0000-0000-0000B4600000}"/>
    <cellStyle name="Normal 3 2 25 10" xfId="24767" xr:uid="{00000000-0005-0000-0000-0000B5600000}"/>
    <cellStyle name="Normal 3 2 25 10 2" xfId="24768" xr:uid="{00000000-0005-0000-0000-0000B6600000}"/>
    <cellStyle name="Normal 3 2 25 10 3" xfId="24769" xr:uid="{00000000-0005-0000-0000-0000B7600000}"/>
    <cellStyle name="Normal 3 2 25 11" xfId="24770" xr:uid="{00000000-0005-0000-0000-0000B8600000}"/>
    <cellStyle name="Normal 3 2 25 11 2" xfId="24771" xr:uid="{00000000-0005-0000-0000-0000B9600000}"/>
    <cellStyle name="Normal 3 2 25 11 3" xfId="24772" xr:uid="{00000000-0005-0000-0000-0000BA600000}"/>
    <cellStyle name="Normal 3 2 25 12" xfId="24773" xr:uid="{00000000-0005-0000-0000-0000BB600000}"/>
    <cellStyle name="Normal 3 2 25 12 2" xfId="24774" xr:uid="{00000000-0005-0000-0000-0000BC600000}"/>
    <cellStyle name="Normal 3 2 25 12 3" xfId="24775" xr:uid="{00000000-0005-0000-0000-0000BD600000}"/>
    <cellStyle name="Normal 3 2 25 13" xfId="24776" xr:uid="{00000000-0005-0000-0000-0000BE600000}"/>
    <cellStyle name="Normal 3 2 25 13 2" xfId="24777" xr:uid="{00000000-0005-0000-0000-0000BF600000}"/>
    <cellStyle name="Normal 3 2 25 13 3" xfId="24778" xr:uid="{00000000-0005-0000-0000-0000C0600000}"/>
    <cellStyle name="Normal 3 2 25 14" xfId="24779" xr:uid="{00000000-0005-0000-0000-0000C1600000}"/>
    <cellStyle name="Normal 3 2 25 14 2" xfId="24780" xr:uid="{00000000-0005-0000-0000-0000C2600000}"/>
    <cellStyle name="Normal 3 2 25 14 3" xfId="24781" xr:uid="{00000000-0005-0000-0000-0000C3600000}"/>
    <cellStyle name="Normal 3 2 25 15" xfId="24782" xr:uid="{00000000-0005-0000-0000-0000C4600000}"/>
    <cellStyle name="Normal 3 2 25 15 2" xfId="24783" xr:uid="{00000000-0005-0000-0000-0000C5600000}"/>
    <cellStyle name="Normal 3 2 25 15 3" xfId="24784" xr:uid="{00000000-0005-0000-0000-0000C6600000}"/>
    <cellStyle name="Normal 3 2 25 16" xfId="24785" xr:uid="{00000000-0005-0000-0000-0000C7600000}"/>
    <cellStyle name="Normal 3 2 25 17" xfId="24786" xr:uid="{00000000-0005-0000-0000-0000C8600000}"/>
    <cellStyle name="Normal 3 2 25 2" xfId="24787" xr:uid="{00000000-0005-0000-0000-0000C9600000}"/>
    <cellStyle name="Normal 3 2 25 2 10" xfId="24788" xr:uid="{00000000-0005-0000-0000-0000CA600000}"/>
    <cellStyle name="Normal 3 2 25 2 10 2" xfId="24789" xr:uid="{00000000-0005-0000-0000-0000CB600000}"/>
    <cellStyle name="Normal 3 2 25 2 10 3" xfId="24790" xr:uid="{00000000-0005-0000-0000-0000CC600000}"/>
    <cellStyle name="Normal 3 2 25 2 11" xfId="24791" xr:uid="{00000000-0005-0000-0000-0000CD600000}"/>
    <cellStyle name="Normal 3 2 25 2 11 2" xfId="24792" xr:uid="{00000000-0005-0000-0000-0000CE600000}"/>
    <cellStyle name="Normal 3 2 25 2 11 3" xfId="24793" xr:uid="{00000000-0005-0000-0000-0000CF600000}"/>
    <cellStyle name="Normal 3 2 25 2 12" xfId="24794" xr:uid="{00000000-0005-0000-0000-0000D0600000}"/>
    <cellStyle name="Normal 3 2 25 2 12 2" xfId="24795" xr:uid="{00000000-0005-0000-0000-0000D1600000}"/>
    <cellStyle name="Normal 3 2 25 2 12 3" xfId="24796" xr:uid="{00000000-0005-0000-0000-0000D2600000}"/>
    <cellStyle name="Normal 3 2 25 2 13" xfId="24797" xr:uid="{00000000-0005-0000-0000-0000D3600000}"/>
    <cellStyle name="Normal 3 2 25 2 13 2" xfId="24798" xr:uid="{00000000-0005-0000-0000-0000D4600000}"/>
    <cellStyle name="Normal 3 2 25 2 13 3" xfId="24799" xr:uid="{00000000-0005-0000-0000-0000D5600000}"/>
    <cellStyle name="Normal 3 2 25 2 14" xfId="24800" xr:uid="{00000000-0005-0000-0000-0000D6600000}"/>
    <cellStyle name="Normal 3 2 25 2 14 2" xfId="24801" xr:uid="{00000000-0005-0000-0000-0000D7600000}"/>
    <cellStyle name="Normal 3 2 25 2 14 3" xfId="24802" xr:uid="{00000000-0005-0000-0000-0000D8600000}"/>
    <cellStyle name="Normal 3 2 25 2 15" xfId="24803" xr:uid="{00000000-0005-0000-0000-0000D9600000}"/>
    <cellStyle name="Normal 3 2 25 2 16" xfId="24804" xr:uid="{00000000-0005-0000-0000-0000DA600000}"/>
    <cellStyle name="Normal 3 2 25 2 2" xfId="24805" xr:uid="{00000000-0005-0000-0000-0000DB600000}"/>
    <cellStyle name="Normal 3 2 25 2 2 2" xfId="24806" xr:uid="{00000000-0005-0000-0000-0000DC600000}"/>
    <cellStyle name="Normal 3 2 25 2 2 3" xfId="24807" xr:uid="{00000000-0005-0000-0000-0000DD600000}"/>
    <cellStyle name="Normal 3 2 25 2 3" xfId="24808" xr:uid="{00000000-0005-0000-0000-0000DE600000}"/>
    <cellStyle name="Normal 3 2 25 2 3 2" xfId="24809" xr:uid="{00000000-0005-0000-0000-0000DF600000}"/>
    <cellStyle name="Normal 3 2 25 2 3 3" xfId="24810" xr:uid="{00000000-0005-0000-0000-0000E0600000}"/>
    <cellStyle name="Normal 3 2 25 2 4" xfId="24811" xr:uid="{00000000-0005-0000-0000-0000E1600000}"/>
    <cellStyle name="Normal 3 2 25 2 4 2" xfId="24812" xr:uid="{00000000-0005-0000-0000-0000E2600000}"/>
    <cellStyle name="Normal 3 2 25 2 4 3" xfId="24813" xr:uid="{00000000-0005-0000-0000-0000E3600000}"/>
    <cellStyle name="Normal 3 2 25 2 5" xfId="24814" xr:uid="{00000000-0005-0000-0000-0000E4600000}"/>
    <cellStyle name="Normal 3 2 25 2 5 2" xfId="24815" xr:uid="{00000000-0005-0000-0000-0000E5600000}"/>
    <cellStyle name="Normal 3 2 25 2 5 3" xfId="24816" xr:uid="{00000000-0005-0000-0000-0000E6600000}"/>
    <cellStyle name="Normal 3 2 25 2 6" xfId="24817" xr:uid="{00000000-0005-0000-0000-0000E7600000}"/>
    <cellStyle name="Normal 3 2 25 2 6 2" xfId="24818" xr:uid="{00000000-0005-0000-0000-0000E8600000}"/>
    <cellStyle name="Normal 3 2 25 2 6 3" xfId="24819" xr:uid="{00000000-0005-0000-0000-0000E9600000}"/>
    <cellStyle name="Normal 3 2 25 2 7" xfId="24820" xr:uid="{00000000-0005-0000-0000-0000EA600000}"/>
    <cellStyle name="Normal 3 2 25 2 7 2" xfId="24821" xr:uid="{00000000-0005-0000-0000-0000EB600000}"/>
    <cellStyle name="Normal 3 2 25 2 7 3" xfId="24822" xr:uid="{00000000-0005-0000-0000-0000EC600000}"/>
    <cellStyle name="Normal 3 2 25 2 8" xfId="24823" xr:uid="{00000000-0005-0000-0000-0000ED600000}"/>
    <cellStyle name="Normal 3 2 25 2 8 2" xfId="24824" xr:uid="{00000000-0005-0000-0000-0000EE600000}"/>
    <cellStyle name="Normal 3 2 25 2 8 3" xfId="24825" xr:uid="{00000000-0005-0000-0000-0000EF600000}"/>
    <cellStyle name="Normal 3 2 25 2 9" xfId="24826" xr:uid="{00000000-0005-0000-0000-0000F0600000}"/>
    <cellStyle name="Normal 3 2 25 2 9 2" xfId="24827" xr:uid="{00000000-0005-0000-0000-0000F1600000}"/>
    <cellStyle name="Normal 3 2 25 2 9 3" xfId="24828" xr:uid="{00000000-0005-0000-0000-0000F2600000}"/>
    <cellStyle name="Normal 3 2 25 3" xfId="24829" xr:uid="{00000000-0005-0000-0000-0000F3600000}"/>
    <cellStyle name="Normal 3 2 25 3 2" xfId="24830" xr:uid="{00000000-0005-0000-0000-0000F4600000}"/>
    <cellStyle name="Normal 3 2 25 3 3" xfId="24831" xr:uid="{00000000-0005-0000-0000-0000F5600000}"/>
    <cellStyle name="Normal 3 2 25 4" xfId="24832" xr:uid="{00000000-0005-0000-0000-0000F6600000}"/>
    <cellStyle name="Normal 3 2 25 4 2" xfId="24833" xr:uid="{00000000-0005-0000-0000-0000F7600000}"/>
    <cellStyle name="Normal 3 2 25 4 3" xfId="24834" xr:uid="{00000000-0005-0000-0000-0000F8600000}"/>
    <cellStyle name="Normal 3 2 25 5" xfId="24835" xr:uid="{00000000-0005-0000-0000-0000F9600000}"/>
    <cellStyle name="Normal 3 2 25 5 2" xfId="24836" xr:uid="{00000000-0005-0000-0000-0000FA600000}"/>
    <cellStyle name="Normal 3 2 25 5 3" xfId="24837" xr:uid="{00000000-0005-0000-0000-0000FB600000}"/>
    <cellStyle name="Normal 3 2 25 6" xfId="24838" xr:uid="{00000000-0005-0000-0000-0000FC600000}"/>
    <cellStyle name="Normal 3 2 25 6 2" xfId="24839" xr:uid="{00000000-0005-0000-0000-0000FD600000}"/>
    <cellStyle name="Normal 3 2 25 6 3" xfId="24840" xr:uid="{00000000-0005-0000-0000-0000FE600000}"/>
    <cellStyle name="Normal 3 2 25 7" xfId="24841" xr:uid="{00000000-0005-0000-0000-0000FF600000}"/>
    <cellStyle name="Normal 3 2 25 7 2" xfId="24842" xr:uid="{00000000-0005-0000-0000-000000610000}"/>
    <cellStyle name="Normal 3 2 25 7 3" xfId="24843" xr:uid="{00000000-0005-0000-0000-000001610000}"/>
    <cellStyle name="Normal 3 2 25 8" xfId="24844" xr:uid="{00000000-0005-0000-0000-000002610000}"/>
    <cellStyle name="Normal 3 2 25 8 2" xfId="24845" xr:uid="{00000000-0005-0000-0000-000003610000}"/>
    <cellStyle name="Normal 3 2 25 8 3" xfId="24846" xr:uid="{00000000-0005-0000-0000-000004610000}"/>
    <cellStyle name="Normal 3 2 25 9" xfId="24847" xr:uid="{00000000-0005-0000-0000-000005610000}"/>
    <cellStyle name="Normal 3 2 25 9 2" xfId="24848" xr:uid="{00000000-0005-0000-0000-000006610000}"/>
    <cellStyle name="Normal 3 2 25 9 3" xfId="24849" xr:uid="{00000000-0005-0000-0000-000007610000}"/>
    <cellStyle name="Normal 3 2 26" xfId="24850" xr:uid="{00000000-0005-0000-0000-000008610000}"/>
    <cellStyle name="Normal 3 2 26 10" xfId="24851" xr:uid="{00000000-0005-0000-0000-000009610000}"/>
    <cellStyle name="Normal 3 2 26 10 2" xfId="24852" xr:uid="{00000000-0005-0000-0000-00000A610000}"/>
    <cellStyle name="Normal 3 2 26 10 3" xfId="24853" xr:uid="{00000000-0005-0000-0000-00000B610000}"/>
    <cellStyle name="Normal 3 2 26 11" xfId="24854" xr:uid="{00000000-0005-0000-0000-00000C610000}"/>
    <cellStyle name="Normal 3 2 26 11 2" xfId="24855" xr:uid="{00000000-0005-0000-0000-00000D610000}"/>
    <cellStyle name="Normal 3 2 26 11 3" xfId="24856" xr:uid="{00000000-0005-0000-0000-00000E610000}"/>
    <cellStyle name="Normal 3 2 26 12" xfId="24857" xr:uid="{00000000-0005-0000-0000-00000F610000}"/>
    <cellStyle name="Normal 3 2 26 12 2" xfId="24858" xr:uid="{00000000-0005-0000-0000-000010610000}"/>
    <cellStyle name="Normal 3 2 26 12 3" xfId="24859" xr:uid="{00000000-0005-0000-0000-000011610000}"/>
    <cellStyle name="Normal 3 2 26 13" xfId="24860" xr:uid="{00000000-0005-0000-0000-000012610000}"/>
    <cellStyle name="Normal 3 2 26 13 2" xfId="24861" xr:uid="{00000000-0005-0000-0000-000013610000}"/>
    <cellStyle name="Normal 3 2 26 13 3" xfId="24862" xr:uid="{00000000-0005-0000-0000-000014610000}"/>
    <cellStyle name="Normal 3 2 26 14" xfId="24863" xr:uid="{00000000-0005-0000-0000-000015610000}"/>
    <cellStyle name="Normal 3 2 26 14 2" xfId="24864" xr:uid="{00000000-0005-0000-0000-000016610000}"/>
    <cellStyle name="Normal 3 2 26 14 3" xfId="24865" xr:uid="{00000000-0005-0000-0000-000017610000}"/>
    <cellStyle name="Normal 3 2 26 15" xfId="24866" xr:uid="{00000000-0005-0000-0000-000018610000}"/>
    <cellStyle name="Normal 3 2 26 15 2" xfId="24867" xr:uid="{00000000-0005-0000-0000-000019610000}"/>
    <cellStyle name="Normal 3 2 26 15 3" xfId="24868" xr:uid="{00000000-0005-0000-0000-00001A610000}"/>
    <cellStyle name="Normal 3 2 26 16" xfId="24869" xr:uid="{00000000-0005-0000-0000-00001B610000}"/>
    <cellStyle name="Normal 3 2 26 17" xfId="24870" xr:uid="{00000000-0005-0000-0000-00001C610000}"/>
    <cellStyle name="Normal 3 2 26 2" xfId="24871" xr:uid="{00000000-0005-0000-0000-00001D610000}"/>
    <cellStyle name="Normal 3 2 26 2 10" xfId="24872" xr:uid="{00000000-0005-0000-0000-00001E610000}"/>
    <cellStyle name="Normal 3 2 26 2 10 2" xfId="24873" xr:uid="{00000000-0005-0000-0000-00001F610000}"/>
    <cellStyle name="Normal 3 2 26 2 10 3" xfId="24874" xr:uid="{00000000-0005-0000-0000-000020610000}"/>
    <cellStyle name="Normal 3 2 26 2 11" xfId="24875" xr:uid="{00000000-0005-0000-0000-000021610000}"/>
    <cellStyle name="Normal 3 2 26 2 11 2" xfId="24876" xr:uid="{00000000-0005-0000-0000-000022610000}"/>
    <cellStyle name="Normal 3 2 26 2 11 3" xfId="24877" xr:uid="{00000000-0005-0000-0000-000023610000}"/>
    <cellStyle name="Normal 3 2 26 2 12" xfId="24878" xr:uid="{00000000-0005-0000-0000-000024610000}"/>
    <cellStyle name="Normal 3 2 26 2 12 2" xfId="24879" xr:uid="{00000000-0005-0000-0000-000025610000}"/>
    <cellStyle name="Normal 3 2 26 2 12 3" xfId="24880" xr:uid="{00000000-0005-0000-0000-000026610000}"/>
    <cellStyle name="Normal 3 2 26 2 13" xfId="24881" xr:uid="{00000000-0005-0000-0000-000027610000}"/>
    <cellStyle name="Normal 3 2 26 2 13 2" xfId="24882" xr:uid="{00000000-0005-0000-0000-000028610000}"/>
    <cellStyle name="Normal 3 2 26 2 13 3" xfId="24883" xr:uid="{00000000-0005-0000-0000-000029610000}"/>
    <cellStyle name="Normal 3 2 26 2 14" xfId="24884" xr:uid="{00000000-0005-0000-0000-00002A610000}"/>
    <cellStyle name="Normal 3 2 26 2 14 2" xfId="24885" xr:uid="{00000000-0005-0000-0000-00002B610000}"/>
    <cellStyle name="Normal 3 2 26 2 14 3" xfId="24886" xr:uid="{00000000-0005-0000-0000-00002C610000}"/>
    <cellStyle name="Normal 3 2 26 2 15" xfId="24887" xr:uid="{00000000-0005-0000-0000-00002D610000}"/>
    <cellStyle name="Normal 3 2 26 2 16" xfId="24888" xr:uid="{00000000-0005-0000-0000-00002E610000}"/>
    <cellStyle name="Normal 3 2 26 2 2" xfId="24889" xr:uid="{00000000-0005-0000-0000-00002F610000}"/>
    <cellStyle name="Normal 3 2 26 2 2 2" xfId="24890" xr:uid="{00000000-0005-0000-0000-000030610000}"/>
    <cellStyle name="Normal 3 2 26 2 2 3" xfId="24891" xr:uid="{00000000-0005-0000-0000-000031610000}"/>
    <cellStyle name="Normal 3 2 26 2 3" xfId="24892" xr:uid="{00000000-0005-0000-0000-000032610000}"/>
    <cellStyle name="Normal 3 2 26 2 3 2" xfId="24893" xr:uid="{00000000-0005-0000-0000-000033610000}"/>
    <cellStyle name="Normal 3 2 26 2 3 3" xfId="24894" xr:uid="{00000000-0005-0000-0000-000034610000}"/>
    <cellStyle name="Normal 3 2 26 2 4" xfId="24895" xr:uid="{00000000-0005-0000-0000-000035610000}"/>
    <cellStyle name="Normal 3 2 26 2 4 2" xfId="24896" xr:uid="{00000000-0005-0000-0000-000036610000}"/>
    <cellStyle name="Normal 3 2 26 2 4 3" xfId="24897" xr:uid="{00000000-0005-0000-0000-000037610000}"/>
    <cellStyle name="Normal 3 2 26 2 5" xfId="24898" xr:uid="{00000000-0005-0000-0000-000038610000}"/>
    <cellStyle name="Normal 3 2 26 2 5 2" xfId="24899" xr:uid="{00000000-0005-0000-0000-000039610000}"/>
    <cellStyle name="Normal 3 2 26 2 5 3" xfId="24900" xr:uid="{00000000-0005-0000-0000-00003A610000}"/>
    <cellStyle name="Normal 3 2 26 2 6" xfId="24901" xr:uid="{00000000-0005-0000-0000-00003B610000}"/>
    <cellStyle name="Normal 3 2 26 2 6 2" xfId="24902" xr:uid="{00000000-0005-0000-0000-00003C610000}"/>
    <cellStyle name="Normal 3 2 26 2 6 3" xfId="24903" xr:uid="{00000000-0005-0000-0000-00003D610000}"/>
    <cellStyle name="Normal 3 2 26 2 7" xfId="24904" xr:uid="{00000000-0005-0000-0000-00003E610000}"/>
    <cellStyle name="Normal 3 2 26 2 7 2" xfId="24905" xr:uid="{00000000-0005-0000-0000-00003F610000}"/>
    <cellStyle name="Normal 3 2 26 2 7 3" xfId="24906" xr:uid="{00000000-0005-0000-0000-000040610000}"/>
    <cellStyle name="Normal 3 2 26 2 8" xfId="24907" xr:uid="{00000000-0005-0000-0000-000041610000}"/>
    <cellStyle name="Normal 3 2 26 2 8 2" xfId="24908" xr:uid="{00000000-0005-0000-0000-000042610000}"/>
    <cellStyle name="Normal 3 2 26 2 8 3" xfId="24909" xr:uid="{00000000-0005-0000-0000-000043610000}"/>
    <cellStyle name="Normal 3 2 26 2 9" xfId="24910" xr:uid="{00000000-0005-0000-0000-000044610000}"/>
    <cellStyle name="Normal 3 2 26 2 9 2" xfId="24911" xr:uid="{00000000-0005-0000-0000-000045610000}"/>
    <cellStyle name="Normal 3 2 26 2 9 3" xfId="24912" xr:uid="{00000000-0005-0000-0000-000046610000}"/>
    <cellStyle name="Normal 3 2 26 3" xfId="24913" xr:uid="{00000000-0005-0000-0000-000047610000}"/>
    <cellStyle name="Normal 3 2 26 3 2" xfId="24914" xr:uid="{00000000-0005-0000-0000-000048610000}"/>
    <cellStyle name="Normal 3 2 26 3 3" xfId="24915" xr:uid="{00000000-0005-0000-0000-000049610000}"/>
    <cellStyle name="Normal 3 2 26 4" xfId="24916" xr:uid="{00000000-0005-0000-0000-00004A610000}"/>
    <cellStyle name="Normal 3 2 26 4 2" xfId="24917" xr:uid="{00000000-0005-0000-0000-00004B610000}"/>
    <cellStyle name="Normal 3 2 26 4 3" xfId="24918" xr:uid="{00000000-0005-0000-0000-00004C610000}"/>
    <cellStyle name="Normal 3 2 26 5" xfId="24919" xr:uid="{00000000-0005-0000-0000-00004D610000}"/>
    <cellStyle name="Normal 3 2 26 5 2" xfId="24920" xr:uid="{00000000-0005-0000-0000-00004E610000}"/>
    <cellStyle name="Normal 3 2 26 5 3" xfId="24921" xr:uid="{00000000-0005-0000-0000-00004F610000}"/>
    <cellStyle name="Normal 3 2 26 6" xfId="24922" xr:uid="{00000000-0005-0000-0000-000050610000}"/>
    <cellStyle name="Normal 3 2 26 6 2" xfId="24923" xr:uid="{00000000-0005-0000-0000-000051610000}"/>
    <cellStyle name="Normal 3 2 26 6 3" xfId="24924" xr:uid="{00000000-0005-0000-0000-000052610000}"/>
    <cellStyle name="Normal 3 2 26 7" xfId="24925" xr:uid="{00000000-0005-0000-0000-000053610000}"/>
    <cellStyle name="Normal 3 2 26 7 2" xfId="24926" xr:uid="{00000000-0005-0000-0000-000054610000}"/>
    <cellStyle name="Normal 3 2 26 7 3" xfId="24927" xr:uid="{00000000-0005-0000-0000-000055610000}"/>
    <cellStyle name="Normal 3 2 26 8" xfId="24928" xr:uid="{00000000-0005-0000-0000-000056610000}"/>
    <cellStyle name="Normal 3 2 26 8 2" xfId="24929" xr:uid="{00000000-0005-0000-0000-000057610000}"/>
    <cellStyle name="Normal 3 2 26 8 3" xfId="24930" xr:uid="{00000000-0005-0000-0000-000058610000}"/>
    <cellStyle name="Normal 3 2 26 9" xfId="24931" xr:uid="{00000000-0005-0000-0000-000059610000}"/>
    <cellStyle name="Normal 3 2 26 9 2" xfId="24932" xr:uid="{00000000-0005-0000-0000-00005A610000}"/>
    <cellStyle name="Normal 3 2 26 9 3" xfId="24933" xr:uid="{00000000-0005-0000-0000-00005B610000}"/>
    <cellStyle name="Normal 3 2 27" xfId="24934" xr:uid="{00000000-0005-0000-0000-00005C610000}"/>
    <cellStyle name="Normal 3 2 27 10" xfId="24935" xr:uid="{00000000-0005-0000-0000-00005D610000}"/>
    <cellStyle name="Normal 3 2 27 10 2" xfId="24936" xr:uid="{00000000-0005-0000-0000-00005E610000}"/>
    <cellStyle name="Normal 3 2 27 10 3" xfId="24937" xr:uid="{00000000-0005-0000-0000-00005F610000}"/>
    <cellStyle name="Normal 3 2 27 11" xfId="24938" xr:uid="{00000000-0005-0000-0000-000060610000}"/>
    <cellStyle name="Normal 3 2 27 11 2" xfId="24939" xr:uid="{00000000-0005-0000-0000-000061610000}"/>
    <cellStyle name="Normal 3 2 27 11 3" xfId="24940" xr:uid="{00000000-0005-0000-0000-000062610000}"/>
    <cellStyle name="Normal 3 2 27 12" xfId="24941" xr:uid="{00000000-0005-0000-0000-000063610000}"/>
    <cellStyle name="Normal 3 2 27 12 2" xfId="24942" xr:uid="{00000000-0005-0000-0000-000064610000}"/>
    <cellStyle name="Normal 3 2 27 12 3" xfId="24943" xr:uid="{00000000-0005-0000-0000-000065610000}"/>
    <cellStyle name="Normal 3 2 27 13" xfId="24944" xr:uid="{00000000-0005-0000-0000-000066610000}"/>
    <cellStyle name="Normal 3 2 27 13 2" xfId="24945" xr:uid="{00000000-0005-0000-0000-000067610000}"/>
    <cellStyle name="Normal 3 2 27 13 3" xfId="24946" xr:uid="{00000000-0005-0000-0000-000068610000}"/>
    <cellStyle name="Normal 3 2 27 14" xfId="24947" xr:uid="{00000000-0005-0000-0000-000069610000}"/>
    <cellStyle name="Normal 3 2 27 14 2" xfId="24948" xr:uid="{00000000-0005-0000-0000-00006A610000}"/>
    <cellStyle name="Normal 3 2 27 14 3" xfId="24949" xr:uid="{00000000-0005-0000-0000-00006B610000}"/>
    <cellStyle name="Normal 3 2 27 15" xfId="24950" xr:uid="{00000000-0005-0000-0000-00006C610000}"/>
    <cellStyle name="Normal 3 2 27 15 2" xfId="24951" xr:uid="{00000000-0005-0000-0000-00006D610000}"/>
    <cellStyle name="Normal 3 2 27 15 3" xfId="24952" xr:uid="{00000000-0005-0000-0000-00006E610000}"/>
    <cellStyle name="Normal 3 2 27 16" xfId="24953" xr:uid="{00000000-0005-0000-0000-00006F610000}"/>
    <cellStyle name="Normal 3 2 27 17" xfId="24954" xr:uid="{00000000-0005-0000-0000-000070610000}"/>
    <cellStyle name="Normal 3 2 27 2" xfId="24955" xr:uid="{00000000-0005-0000-0000-000071610000}"/>
    <cellStyle name="Normal 3 2 27 2 10" xfId="24956" xr:uid="{00000000-0005-0000-0000-000072610000}"/>
    <cellStyle name="Normal 3 2 27 2 10 2" xfId="24957" xr:uid="{00000000-0005-0000-0000-000073610000}"/>
    <cellStyle name="Normal 3 2 27 2 10 3" xfId="24958" xr:uid="{00000000-0005-0000-0000-000074610000}"/>
    <cellStyle name="Normal 3 2 27 2 11" xfId="24959" xr:uid="{00000000-0005-0000-0000-000075610000}"/>
    <cellStyle name="Normal 3 2 27 2 11 2" xfId="24960" xr:uid="{00000000-0005-0000-0000-000076610000}"/>
    <cellStyle name="Normal 3 2 27 2 11 3" xfId="24961" xr:uid="{00000000-0005-0000-0000-000077610000}"/>
    <cellStyle name="Normal 3 2 27 2 12" xfId="24962" xr:uid="{00000000-0005-0000-0000-000078610000}"/>
    <cellStyle name="Normal 3 2 27 2 12 2" xfId="24963" xr:uid="{00000000-0005-0000-0000-000079610000}"/>
    <cellStyle name="Normal 3 2 27 2 12 3" xfId="24964" xr:uid="{00000000-0005-0000-0000-00007A610000}"/>
    <cellStyle name="Normal 3 2 27 2 13" xfId="24965" xr:uid="{00000000-0005-0000-0000-00007B610000}"/>
    <cellStyle name="Normal 3 2 27 2 13 2" xfId="24966" xr:uid="{00000000-0005-0000-0000-00007C610000}"/>
    <cellStyle name="Normal 3 2 27 2 13 3" xfId="24967" xr:uid="{00000000-0005-0000-0000-00007D610000}"/>
    <cellStyle name="Normal 3 2 27 2 14" xfId="24968" xr:uid="{00000000-0005-0000-0000-00007E610000}"/>
    <cellStyle name="Normal 3 2 27 2 14 2" xfId="24969" xr:uid="{00000000-0005-0000-0000-00007F610000}"/>
    <cellStyle name="Normal 3 2 27 2 14 3" xfId="24970" xr:uid="{00000000-0005-0000-0000-000080610000}"/>
    <cellStyle name="Normal 3 2 27 2 15" xfId="24971" xr:uid="{00000000-0005-0000-0000-000081610000}"/>
    <cellStyle name="Normal 3 2 27 2 16" xfId="24972" xr:uid="{00000000-0005-0000-0000-000082610000}"/>
    <cellStyle name="Normal 3 2 27 2 2" xfId="24973" xr:uid="{00000000-0005-0000-0000-000083610000}"/>
    <cellStyle name="Normal 3 2 27 2 2 2" xfId="24974" xr:uid="{00000000-0005-0000-0000-000084610000}"/>
    <cellStyle name="Normal 3 2 27 2 2 3" xfId="24975" xr:uid="{00000000-0005-0000-0000-000085610000}"/>
    <cellStyle name="Normal 3 2 27 2 3" xfId="24976" xr:uid="{00000000-0005-0000-0000-000086610000}"/>
    <cellStyle name="Normal 3 2 27 2 3 2" xfId="24977" xr:uid="{00000000-0005-0000-0000-000087610000}"/>
    <cellStyle name="Normal 3 2 27 2 3 3" xfId="24978" xr:uid="{00000000-0005-0000-0000-000088610000}"/>
    <cellStyle name="Normal 3 2 27 2 4" xfId="24979" xr:uid="{00000000-0005-0000-0000-000089610000}"/>
    <cellStyle name="Normal 3 2 27 2 4 2" xfId="24980" xr:uid="{00000000-0005-0000-0000-00008A610000}"/>
    <cellStyle name="Normal 3 2 27 2 4 3" xfId="24981" xr:uid="{00000000-0005-0000-0000-00008B610000}"/>
    <cellStyle name="Normal 3 2 27 2 5" xfId="24982" xr:uid="{00000000-0005-0000-0000-00008C610000}"/>
    <cellStyle name="Normal 3 2 27 2 5 2" xfId="24983" xr:uid="{00000000-0005-0000-0000-00008D610000}"/>
    <cellStyle name="Normal 3 2 27 2 5 3" xfId="24984" xr:uid="{00000000-0005-0000-0000-00008E610000}"/>
    <cellStyle name="Normal 3 2 27 2 6" xfId="24985" xr:uid="{00000000-0005-0000-0000-00008F610000}"/>
    <cellStyle name="Normal 3 2 27 2 6 2" xfId="24986" xr:uid="{00000000-0005-0000-0000-000090610000}"/>
    <cellStyle name="Normal 3 2 27 2 6 3" xfId="24987" xr:uid="{00000000-0005-0000-0000-000091610000}"/>
    <cellStyle name="Normal 3 2 27 2 7" xfId="24988" xr:uid="{00000000-0005-0000-0000-000092610000}"/>
    <cellStyle name="Normal 3 2 27 2 7 2" xfId="24989" xr:uid="{00000000-0005-0000-0000-000093610000}"/>
    <cellStyle name="Normal 3 2 27 2 7 3" xfId="24990" xr:uid="{00000000-0005-0000-0000-000094610000}"/>
    <cellStyle name="Normal 3 2 27 2 8" xfId="24991" xr:uid="{00000000-0005-0000-0000-000095610000}"/>
    <cellStyle name="Normal 3 2 27 2 8 2" xfId="24992" xr:uid="{00000000-0005-0000-0000-000096610000}"/>
    <cellStyle name="Normal 3 2 27 2 8 3" xfId="24993" xr:uid="{00000000-0005-0000-0000-000097610000}"/>
    <cellStyle name="Normal 3 2 27 2 9" xfId="24994" xr:uid="{00000000-0005-0000-0000-000098610000}"/>
    <cellStyle name="Normal 3 2 27 2 9 2" xfId="24995" xr:uid="{00000000-0005-0000-0000-000099610000}"/>
    <cellStyle name="Normal 3 2 27 2 9 3" xfId="24996" xr:uid="{00000000-0005-0000-0000-00009A610000}"/>
    <cellStyle name="Normal 3 2 27 3" xfId="24997" xr:uid="{00000000-0005-0000-0000-00009B610000}"/>
    <cellStyle name="Normal 3 2 27 3 2" xfId="24998" xr:uid="{00000000-0005-0000-0000-00009C610000}"/>
    <cellStyle name="Normal 3 2 27 3 3" xfId="24999" xr:uid="{00000000-0005-0000-0000-00009D610000}"/>
    <cellStyle name="Normal 3 2 27 4" xfId="25000" xr:uid="{00000000-0005-0000-0000-00009E610000}"/>
    <cellStyle name="Normal 3 2 27 4 2" xfId="25001" xr:uid="{00000000-0005-0000-0000-00009F610000}"/>
    <cellStyle name="Normal 3 2 27 4 3" xfId="25002" xr:uid="{00000000-0005-0000-0000-0000A0610000}"/>
    <cellStyle name="Normal 3 2 27 5" xfId="25003" xr:uid="{00000000-0005-0000-0000-0000A1610000}"/>
    <cellStyle name="Normal 3 2 27 5 2" xfId="25004" xr:uid="{00000000-0005-0000-0000-0000A2610000}"/>
    <cellStyle name="Normal 3 2 27 5 3" xfId="25005" xr:uid="{00000000-0005-0000-0000-0000A3610000}"/>
    <cellStyle name="Normal 3 2 27 6" xfId="25006" xr:uid="{00000000-0005-0000-0000-0000A4610000}"/>
    <cellStyle name="Normal 3 2 27 6 2" xfId="25007" xr:uid="{00000000-0005-0000-0000-0000A5610000}"/>
    <cellStyle name="Normal 3 2 27 6 3" xfId="25008" xr:uid="{00000000-0005-0000-0000-0000A6610000}"/>
    <cellStyle name="Normal 3 2 27 7" xfId="25009" xr:uid="{00000000-0005-0000-0000-0000A7610000}"/>
    <cellStyle name="Normal 3 2 27 7 2" xfId="25010" xr:uid="{00000000-0005-0000-0000-0000A8610000}"/>
    <cellStyle name="Normal 3 2 27 7 3" xfId="25011" xr:uid="{00000000-0005-0000-0000-0000A9610000}"/>
    <cellStyle name="Normal 3 2 27 8" xfId="25012" xr:uid="{00000000-0005-0000-0000-0000AA610000}"/>
    <cellStyle name="Normal 3 2 27 8 2" xfId="25013" xr:uid="{00000000-0005-0000-0000-0000AB610000}"/>
    <cellStyle name="Normal 3 2 27 8 3" xfId="25014" xr:uid="{00000000-0005-0000-0000-0000AC610000}"/>
    <cellStyle name="Normal 3 2 27 9" xfId="25015" xr:uid="{00000000-0005-0000-0000-0000AD610000}"/>
    <cellStyle name="Normal 3 2 27 9 2" xfId="25016" xr:uid="{00000000-0005-0000-0000-0000AE610000}"/>
    <cellStyle name="Normal 3 2 27 9 3" xfId="25017" xr:uid="{00000000-0005-0000-0000-0000AF610000}"/>
    <cellStyle name="Normal 3 2 28" xfId="25018" xr:uid="{00000000-0005-0000-0000-0000B0610000}"/>
    <cellStyle name="Normal 3 2 28 10" xfId="25019" xr:uid="{00000000-0005-0000-0000-0000B1610000}"/>
    <cellStyle name="Normal 3 2 28 10 2" xfId="25020" xr:uid="{00000000-0005-0000-0000-0000B2610000}"/>
    <cellStyle name="Normal 3 2 28 10 3" xfId="25021" xr:uid="{00000000-0005-0000-0000-0000B3610000}"/>
    <cellStyle name="Normal 3 2 28 11" xfId="25022" xr:uid="{00000000-0005-0000-0000-0000B4610000}"/>
    <cellStyle name="Normal 3 2 28 11 2" xfId="25023" xr:uid="{00000000-0005-0000-0000-0000B5610000}"/>
    <cellStyle name="Normal 3 2 28 11 3" xfId="25024" xr:uid="{00000000-0005-0000-0000-0000B6610000}"/>
    <cellStyle name="Normal 3 2 28 12" xfId="25025" xr:uid="{00000000-0005-0000-0000-0000B7610000}"/>
    <cellStyle name="Normal 3 2 28 12 2" xfId="25026" xr:uid="{00000000-0005-0000-0000-0000B8610000}"/>
    <cellStyle name="Normal 3 2 28 12 3" xfId="25027" xr:uid="{00000000-0005-0000-0000-0000B9610000}"/>
    <cellStyle name="Normal 3 2 28 13" xfId="25028" xr:uid="{00000000-0005-0000-0000-0000BA610000}"/>
    <cellStyle name="Normal 3 2 28 13 2" xfId="25029" xr:uid="{00000000-0005-0000-0000-0000BB610000}"/>
    <cellStyle name="Normal 3 2 28 13 3" xfId="25030" xr:uid="{00000000-0005-0000-0000-0000BC610000}"/>
    <cellStyle name="Normal 3 2 28 14" xfId="25031" xr:uid="{00000000-0005-0000-0000-0000BD610000}"/>
    <cellStyle name="Normal 3 2 28 14 2" xfId="25032" xr:uid="{00000000-0005-0000-0000-0000BE610000}"/>
    <cellStyle name="Normal 3 2 28 14 3" xfId="25033" xr:uid="{00000000-0005-0000-0000-0000BF610000}"/>
    <cellStyle name="Normal 3 2 28 15" xfId="25034" xr:uid="{00000000-0005-0000-0000-0000C0610000}"/>
    <cellStyle name="Normal 3 2 28 16" xfId="25035" xr:uid="{00000000-0005-0000-0000-0000C1610000}"/>
    <cellStyle name="Normal 3 2 28 2" xfId="25036" xr:uid="{00000000-0005-0000-0000-0000C2610000}"/>
    <cellStyle name="Normal 3 2 28 2 2" xfId="25037" xr:uid="{00000000-0005-0000-0000-0000C3610000}"/>
    <cellStyle name="Normal 3 2 28 2 3" xfId="25038" xr:uid="{00000000-0005-0000-0000-0000C4610000}"/>
    <cellStyle name="Normal 3 2 28 3" xfId="25039" xr:uid="{00000000-0005-0000-0000-0000C5610000}"/>
    <cellStyle name="Normal 3 2 28 3 2" xfId="25040" xr:uid="{00000000-0005-0000-0000-0000C6610000}"/>
    <cellStyle name="Normal 3 2 28 3 3" xfId="25041" xr:uid="{00000000-0005-0000-0000-0000C7610000}"/>
    <cellStyle name="Normal 3 2 28 4" xfId="25042" xr:uid="{00000000-0005-0000-0000-0000C8610000}"/>
    <cellStyle name="Normal 3 2 28 4 2" xfId="25043" xr:uid="{00000000-0005-0000-0000-0000C9610000}"/>
    <cellStyle name="Normal 3 2 28 4 3" xfId="25044" xr:uid="{00000000-0005-0000-0000-0000CA610000}"/>
    <cellStyle name="Normal 3 2 28 5" xfId="25045" xr:uid="{00000000-0005-0000-0000-0000CB610000}"/>
    <cellStyle name="Normal 3 2 28 5 2" xfId="25046" xr:uid="{00000000-0005-0000-0000-0000CC610000}"/>
    <cellStyle name="Normal 3 2 28 5 3" xfId="25047" xr:uid="{00000000-0005-0000-0000-0000CD610000}"/>
    <cellStyle name="Normal 3 2 28 6" xfId="25048" xr:uid="{00000000-0005-0000-0000-0000CE610000}"/>
    <cellStyle name="Normal 3 2 28 6 2" xfId="25049" xr:uid="{00000000-0005-0000-0000-0000CF610000}"/>
    <cellStyle name="Normal 3 2 28 6 3" xfId="25050" xr:uid="{00000000-0005-0000-0000-0000D0610000}"/>
    <cellStyle name="Normal 3 2 28 7" xfId="25051" xr:uid="{00000000-0005-0000-0000-0000D1610000}"/>
    <cellStyle name="Normal 3 2 28 7 2" xfId="25052" xr:uid="{00000000-0005-0000-0000-0000D2610000}"/>
    <cellStyle name="Normal 3 2 28 7 3" xfId="25053" xr:uid="{00000000-0005-0000-0000-0000D3610000}"/>
    <cellStyle name="Normal 3 2 28 8" xfId="25054" xr:uid="{00000000-0005-0000-0000-0000D4610000}"/>
    <cellStyle name="Normal 3 2 28 8 2" xfId="25055" xr:uid="{00000000-0005-0000-0000-0000D5610000}"/>
    <cellStyle name="Normal 3 2 28 8 3" xfId="25056" xr:uid="{00000000-0005-0000-0000-0000D6610000}"/>
    <cellStyle name="Normal 3 2 28 9" xfId="25057" xr:uid="{00000000-0005-0000-0000-0000D7610000}"/>
    <cellStyle name="Normal 3 2 28 9 2" xfId="25058" xr:uid="{00000000-0005-0000-0000-0000D8610000}"/>
    <cellStyle name="Normal 3 2 28 9 3" xfId="25059" xr:uid="{00000000-0005-0000-0000-0000D9610000}"/>
    <cellStyle name="Normal 3 2 29" xfId="25060" xr:uid="{00000000-0005-0000-0000-0000DA610000}"/>
    <cellStyle name="Normal 3 2 29 10" xfId="25061" xr:uid="{00000000-0005-0000-0000-0000DB610000}"/>
    <cellStyle name="Normal 3 2 29 10 2" xfId="25062" xr:uid="{00000000-0005-0000-0000-0000DC610000}"/>
    <cellStyle name="Normal 3 2 29 10 3" xfId="25063" xr:uid="{00000000-0005-0000-0000-0000DD610000}"/>
    <cellStyle name="Normal 3 2 29 11" xfId="25064" xr:uid="{00000000-0005-0000-0000-0000DE610000}"/>
    <cellStyle name="Normal 3 2 29 11 2" xfId="25065" xr:uid="{00000000-0005-0000-0000-0000DF610000}"/>
    <cellStyle name="Normal 3 2 29 11 3" xfId="25066" xr:uid="{00000000-0005-0000-0000-0000E0610000}"/>
    <cellStyle name="Normal 3 2 29 12" xfId="25067" xr:uid="{00000000-0005-0000-0000-0000E1610000}"/>
    <cellStyle name="Normal 3 2 29 12 2" xfId="25068" xr:uid="{00000000-0005-0000-0000-0000E2610000}"/>
    <cellStyle name="Normal 3 2 29 12 3" xfId="25069" xr:uid="{00000000-0005-0000-0000-0000E3610000}"/>
    <cellStyle name="Normal 3 2 29 13" xfId="25070" xr:uid="{00000000-0005-0000-0000-0000E4610000}"/>
    <cellStyle name="Normal 3 2 29 13 2" xfId="25071" xr:uid="{00000000-0005-0000-0000-0000E5610000}"/>
    <cellStyle name="Normal 3 2 29 13 3" xfId="25072" xr:uid="{00000000-0005-0000-0000-0000E6610000}"/>
    <cellStyle name="Normal 3 2 29 14" xfId="25073" xr:uid="{00000000-0005-0000-0000-0000E7610000}"/>
    <cellStyle name="Normal 3 2 29 14 2" xfId="25074" xr:uid="{00000000-0005-0000-0000-0000E8610000}"/>
    <cellStyle name="Normal 3 2 29 14 3" xfId="25075" xr:uid="{00000000-0005-0000-0000-0000E9610000}"/>
    <cellStyle name="Normal 3 2 29 15" xfId="25076" xr:uid="{00000000-0005-0000-0000-0000EA610000}"/>
    <cellStyle name="Normal 3 2 29 16" xfId="25077" xr:uid="{00000000-0005-0000-0000-0000EB610000}"/>
    <cellStyle name="Normal 3 2 29 2" xfId="25078" xr:uid="{00000000-0005-0000-0000-0000EC610000}"/>
    <cellStyle name="Normal 3 2 29 2 2" xfId="25079" xr:uid="{00000000-0005-0000-0000-0000ED610000}"/>
    <cellStyle name="Normal 3 2 29 2 3" xfId="25080" xr:uid="{00000000-0005-0000-0000-0000EE610000}"/>
    <cellStyle name="Normal 3 2 29 3" xfId="25081" xr:uid="{00000000-0005-0000-0000-0000EF610000}"/>
    <cellStyle name="Normal 3 2 29 3 2" xfId="25082" xr:uid="{00000000-0005-0000-0000-0000F0610000}"/>
    <cellStyle name="Normal 3 2 29 3 3" xfId="25083" xr:uid="{00000000-0005-0000-0000-0000F1610000}"/>
    <cellStyle name="Normal 3 2 29 4" xfId="25084" xr:uid="{00000000-0005-0000-0000-0000F2610000}"/>
    <cellStyle name="Normal 3 2 29 4 2" xfId="25085" xr:uid="{00000000-0005-0000-0000-0000F3610000}"/>
    <cellStyle name="Normal 3 2 29 4 3" xfId="25086" xr:uid="{00000000-0005-0000-0000-0000F4610000}"/>
    <cellStyle name="Normal 3 2 29 5" xfId="25087" xr:uid="{00000000-0005-0000-0000-0000F5610000}"/>
    <cellStyle name="Normal 3 2 29 5 2" xfId="25088" xr:uid="{00000000-0005-0000-0000-0000F6610000}"/>
    <cellStyle name="Normal 3 2 29 5 3" xfId="25089" xr:uid="{00000000-0005-0000-0000-0000F7610000}"/>
    <cellStyle name="Normal 3 2 29 6" xfId="25090" xr:uid="{00000000-0005-0000-0000-0000F8610000}"/>
    <cellStyle name="Normal 3 2 29 6 2" xfId="25091" xr:uid="{00000000-0005-0000-0000-0000F9610000}"/>
    <cellStyle name="Normal 3 2 29 6 3" xfId="25092" xr:uid="{00000000-0005-0000-0000-0000FA610000}"/>
    <cellStyle name="Normal 3 2 29 7" xfId="25093" xr:uid="{00000000-0005-0000-0000-0000FB610000}"/>
    <cellStyle name="Normal 3 2 29 7 2" xfId="25094" xr:uid="{00000000-0005-0000-0000-0000FC610000}"/>
    <cellStyle name="Normal 3 2 29 7 3" xfId="25095" xr:uid="{00000000-0005-0000-0000-0000FD610000}"/>
    <cellStyle name="Normal 3 2 29 8" xfId="25096" xr:uid="{00000000-0005-0000-0000-0000FE610000}"/>
    <cellStyle name="Normal 3 2 29 8 2" xfId="25097" xr:uid="{00000000-0005-0000-0000-0000FF610000}"/>
    <cellStyle name="Normal 3 2 29 8 3" xfId="25098" xr:uid="{00000000-0005-0000-0000-000000620000}"/>
    <cellStyle name="Normal 3 2 29 9" xfId="25099" xr:uid="{00000000-0005-0000-0000-000001620000}"/>
    <cellStyle name="Normal 3 2 29 9 2" xfId="25100" xr:uid="{00000000-0005-0000-0000-000002620000}"/>
    <cellStyle name="Normal 3 2 29 9 3" xfId="25101" xr:uid="{00000000-0005-0000-0000-000003620000}"/>
    <cellStyle name="Normal 3 2 3" xfId="25102" xr:uid="{00000000-0005-0000-0000-000004620000}"/>
    <cellStyle name="Normal 3 2 3 10" xfId="25103" xr:uid="{00000000-0005-0000-0000-000005620000}"/>
    <cellStyle name="Normal 3 2 3 10 2" xfId="25104" xr:uid="{00000000-0005-0000-0000-000006620000}"/>
    <cellStyle name="Normal 3 2 3 10 3" xfId="25105" xr:uid="{00000000-0005-0000-0000-000007620000}"/>
    <cellStyle name="Normal 3 2 3 11" xfId="25106" xr:uid="{00000000-0005-0000-0000-000008620000}"/>
    <cellStyle name="Normal 3 2 3 11 2" xfId="25107" xr:uid="{00000000-0005-0000-0000-000009620000}"/>
    <cellStyle name="Normal 3 2 3 11 3" xfId="25108" xr:uid="{00000000-0005-0000-0000-00000A620000}"/>
    <cellStyle name="Normal 3 2 3 12" xfId="25109" xr:uid="{00000000-0005-0000-0000-00000B620000}"/>
    <cellStyle name="Normal 3 2 3 12 2" xfId="25110" xr:uid="{00000000-0005-0000-0000-00000C620000}"/>
    <cellStyle name="Normal 3 2 3 12 3" xfId="25111" xr:uid="{00000000-0005-0000-0000-00000D620000}"/>
    <cellStyle name="Normal 3 2 3 13" xfId="25112" xr:uid="{00000000-0005-0000-0000-00000E620000}"/>
    <cellStyle name="Normal 3 2 3 13 2" xfId="25113" xr:uid="{00000000-0005-0000-0000-00000F620000}"/>
    <cellStyle name="Normal 3 2 3 13 3" xfId="25114" xr:uid="{00000000-0005-0000-0000-000010620000}"/>
    <cellStyle name="Normal 3 2 3 14" xfId="25115" xr:uid="{00000000-0005-0000-0000-000011620000}"/>
    <cellStyle name="Normal 3 2 3 14 2" xfId="25116" xr:uid="{00000000-0005-0000-0000-000012620000}"/>
    <cellStyle name="Normal 3 2 3 14 3" xfId="25117" xr:uid="{00000000-0005-0000-0000-000013620000}"/>
    <cellStyle name="Normal 3 2 3 15" xfId="25118" xr:uid="{00000000-0005-0000-0000-000014620000}"/>
    <cellStyle name="Normal 3 2 3 15 2" xfId="25119" xr:uid="{00000000-0005-0000-0000-000015620000}"/>
    <cellStyle name="Normal 3 2 3 15 3" xfId="25120" xr:uid="{00000000-0005-0000-0000-000016620000}"/>
    <cellStyle name="Normal 3 2 3 16" xfId="25121" xr:uid="{00000000-0005-0000-0000-000017620000}"/>
    <cellStyle name="Normal 3 2 3 16 2" xfId="25122" xr:uid="{00000000-0005-0000-0000-000018620000}"/>
    <cellStyle name="Normal 3 2 3 16 3" xfId="25123" xr:uid="{00000000-0005-0000-0000-000019620000}"/>
    <cellStyle name="Normal 3 2 3 17" xfId="25124" xr:uid="{00000000-0005-0000-0000-00001A620000}"/>
    <cellStyle name="Normal 3 2 3 17 2" xfId="25125" xr:uid="{00000000-0005-0000-0000-00001B620000}"/>
    <cellStyle name="Normal 3 2 3 17 3" xfId="25126" xr:uid="{00000000-0005-0000-0000-00001C620000}"/>
    <cellStyle name="Normal 3 2 3 18" xfId="25127" xr:uid="{00000000-0005-0000-0000-00001D620000}"/>
    <cellStyle name="Normal 3 2 3 19" xfId="25128" xr:uid="{00000000-0005-0000-0000-00001E620000}"/>
    <cellStyle name="Normal 3 2 3 2" xfId="25129" xr:uid="{00000000-0005-0000-0000-00001F620000}"/>
    <cellStyle name="Normal 3 2 3 3" xfId="25130" xr:uid="{00000000-0005-0000-0000-000020620000}"/>
    <cellStyle name="Normal 3 2 3 4" xfId="25131" xr:uid="{00000000-0005-0000-0000-000021620000}"/>
    <cellStyle name="Normal 3 2 3 5" xfId="25132" xr:uid="{00000000-0005-0000-0000-000022620000}"/>
    <cellStyle name="Normal 3 2 3 5 2" xfId="25133" xr:uid="{00000000-0005-0000-0000-000023620000}"/>
    <cellStyle name="Normal 3 2 3 5 3" xfId="25134" xr:uid="{00000000-0005-0000-0000-000024620000}"/>
    <cellStyle name="Normal 3 2 3 6" xfId="25135" xr:uid="{00000000-0005-0000-0000-000025620000}"/>
    <cellStyle name="Normal 3 2 3 6 2" xfId="25136" xr:uid="{00000000-0005-0000-0000-000026620000}"/>
    <cellStyle name="Normal 3 2 3 6 3" xfId="25137" xr:uid="{00000000-0005-0000-0000-000027620000}"/>
    <cellStyle name="Normal 3 2 3 7" xfId="25138" xr:uid="{00000000-0005-0000-0000-000028620000}"/>
    <cellStyle name="Normal 3 2 3 7 2" xfId="25139" xr:uid="{00000000-0005-0000-0000-000029620000}"/>
    <cellStyle name="Normal 3 2 3 7 3" xfId="25140" xr:uid="{00000000-0005-0000-0000-00002A620000}"/>
    <cellStyle name="Normal 3 2 3 8" xfId="25141" xr:uid="{00000000-0005-0000-0000-00002B620000}"/>
    <cellStyle name="Normal 3 2 3 8 2" xfId="25142" xr:uid="{00000000-0005-0000-0000-00002C620000}"/>
    <cellStyle name="Normal 3 2 3 8 3" xfId="25143" xr:uid="{00000000-0005-0000-0000-00002D620000}"/>
    <cellStyle name="Normal 3 2 3 9" xfId="25144" xr:uid="{00000000-0005-0000-0000-00002E620000}"/>
    <cellStyle name="Normal 3 2 3 9 2" xfId="25145" xr:uid="{00000000-0005-0000-0000-00002F620000}"/>
    <cellStyle name="Normal 3 2 3 9 3" xfId="25146" xr:uid="{00000000-0005-0000-0000-000030620000}"/>
    <cellStyle name="Normal 3 2 30" xfId="25147" xr:uid="{00000000-0005-0000-0000-000031620000}"/>
    <cellStyle name="Normal 3 2 30 10" xfId="25148" xr:uid="{00000000-0005-0000-0000-000032620000}"/>
    <cellStyle name="Normal 3 2 30 10 2" xfId="25149" xr:uid="{00000000-0005-0000-0000-000033620000}"/>
    <cellStyle name="Normal 3 2 30 10 3" xfId="25150" xr:uid="{00000000-0005-0000-0000-000034620000}"/>
    <cellStyle name="Normal 3 2 30 11" xfId="25151" xr:uid="{00000000-0005-0000-0000-000035620000}"/>
    <cellStyle name="Normal 3 2 30 11 2" xfId="25152" xr:uid="{00000000-0005-0000-0000-000036620000}"/>
    <cellStyle name="Normal 3 2 30 11 3" xfId="25153" xr:uid="{00000000-0005-0000-0000-000037620000}"/>
    <cellStyle name="Normal 3 2 30 12" xfId="25154" xr:uid="{00000000-0005-0000-0000-000038620000}"/>
    <cellStyle name="Normal 3 2 30 12 2" xfId="25155" xr:uid="{00000000-0005-0000-0000-000039620000}"/>
    <cellStyle name="Normal 3 2 30 12 3" xfId="25156" xr:uid="{00000000-0005-0000-0000-00003A620000}"/>
    <cellStyle name="Normal 3 2 30 13" xfId="25157" xr:uid="{00000000-0005-0000-0000-00003B620000}"/>
    <cellStyle name="Normal 3 2 30 13 2" xfId="25158" xr:uid="{00000000-0005-0000-0000-00003C620000}"/>
    <cellStyle name="Normal 3 2 30 13 3" xfId="25159" xr:uid="{00000000-0005-0000-0000-00003D620000}"/>
    <cellStyle name="Normal 3 2 30 14" xfId="25160" xr:uid="{00000000-0005-0000-0000-00003E620000}"/>
    <cellStyle name="Normal 3 2 30 14 2" xfId="25161" xr:uid="{00000000-0005-0000-0000-00003F620000}"/>
    <cellStyle name="Normal 3 2 30 14 3" xfId="25162" xr:uid="{00000000-0005-0000-0000-000040620000}"/>
    <cellStyle name="Normal 3 2 30 15" xfId="25163" xr:uid="{00000000-0005-0000-0000-000041620000}"/>
    <cellStyle name="Normal 3 2 30 16" xfId="25164" xr:uid="{00000000-0005-0000-0000-000042620000}"/>
    <cellStyle name="Normal 3 2 30 2" xfId="25165" xr:uid="{00000000-0005-0000-0000-000043620000}"/>
    <cellStyle name="Normal 3 2 30 2 2" xfId="25166" xr:uid="{00000000-0005-0000-0000-000044620000}"/>
    <cellStyle name="Normal 3 2 30 2 3" xfId="25167" xr:uid="{00000000-0005-0000-0000-000045620000}"/>
    <cellStyle name="Normal 3 2 30 3" xfId="25168" xr:uid="{00000000-0005-0000-0000-000046620000}"/>
    <cellStyle name="Normal 3 2 30 3 2" xfId="25169" xr:uid="{00000000-0005-0000-0000-000047620000}"/>
    <cellStyle name="Normal 3 2 30 3 3" xfId="25170" xr:uid="{00000000-0005-0000-0000-000048620000}"/>
    <cellStyle name="Normal 3 2 30 4" xfId="25171" xr:uid="{00000000-0005-0000-0000-000049620000}"/>
    <cellStyle name="Normal 3 2 30 4 2" xfId="25172" xr:uid="{00000000-0005-0000-0000-00004A620000}"/>
    <cellStyle name="Normal 3 2 30 4 3" xfId="25173" xr:uid="{00000000-0005-0000-0000-00004B620000}"/>
    <cellStyle name="Normal 3 2 30 5" xfId="25174" xr:uid="{00000000-0005-0000-0000-00004C620000}"/>
    <cellStyle name="Normal 3 2 30 5 2" xfId="25175" xr:uid="{00000000-0005-0000-0000-00004D620000}"/>
    <cellStyle name="Normal 3 2 30 5 3" xfId="25176" xr:uid="{00000000-0005-0000-0000-00004E620000}"/>
    <cellStyle name="Normal 3 2 30 6" xfId="25177" xr:uid="{00000000-0005-0000-0000-00004F620000}"/>
    <cellStyle name="Normal 3 2 30 6 2" xfId="25178" xr:uid="{00000000-0005-0000-0000-000050620000}"/>
    <cellStyle name="Normal 3 2 30 6 3" xfId="25179" xr:uid="{00000000-0005-0000-0000-000051620000}"/>
    <cellStyle name="Normal 3 2 30 7" xfId="25180" xr:uid="{00000000-0005-0000-0000-000052620000}"/>
    <cellStyle name="Normal 3 2 30 7 2" xfId="25181" xr:uid="{00000000-0005-0000-0000-000053620000}"/>
    <cellStyle name="Normal 3 2 30 7 3" xfId="25182" xr:uid="{00000000-0005-0000-0000-000054620000}"/>
    <cellStyle name="Normal 3 2 30 8" xfId="25183" xr:uid="{00000000-0005-0000-0000-000055620000}"/>
    <cellStyle name="Normal 3 2 30 8 2" xfId="25184" xr:uid="{00000000-0005-0000-0000-000056620000}"/>
    <cellStyle name="Normal 3 2 30 8 3" xfId="25185" xr:uid="{00000000-0005-0000-0000-000057620000}"/>
    <cellStyle name="Normal 3 2 30 9" xfId="25186" xr:uid="{00000000-0005-0000-0000-000058620000}"/>
    <cellStyle name="Normal 3 2 30 9 2" xfId="25187" xr:uid="{00000000-0005-0000-0000-000059620000}"/>
    <cellStyle name="Normal 3 2 30 9 3" xfId="25188" xr:uid="{00000000-0005-0000-0000-00005A620000}"/>
    <cellStyle name="Normal 3 2 31" xfId="25189" xr:uid="{00000000-0005-0000-0000-00005B620000}"/>
    <cellStyle name="Normal 3 2 31 10" xfId="25190" xr:uid="{00000000-0005-0000-0000-00005C620000}"/>
    <cellStyle name="Normal 3 2 31 10 2" xfId="25191" xr:uid="{00000000-0005-0000-0000-00005D620000}"/>
    <cellStyle name="Normal 3 2 31 10 3" xfId="25192" xr:uid="{00000000-0005-0000-0000-00005E620000}"/>
    <cellStyle name="Normal 3 2 31 11" xfId="25193" xr:uid="{00000000-0005-0000-0000-00005F620000}"/>
    <cellStyle name="Normal 3 2 31 11 2" xfId="25194" xr:uid="{00000000-0005-0000-0000-000060620000}"/>
    <cellStyle name="Normal 3 2 31 11 3" xfId="25195" xr:uid="{00000000-0005-0000-0000-000061620000}"/>
    <cellStyle name="Normal 3 2 31 12" xfId="25196" xr:uid="{00000000-0005-0000-0000-000062620000}"/>
    <cellStyle name="Normal 3 2 31 12 2" xfId="25197" xr:uid="{00000000-0005-0000-0000-000063620000}"/>
    <cellStyle name="Normal 3 2 31 12 3" xfId="25198" xr:uid="{00000000-0005-0000-0000-000064620000}"/>
    <cellStyle name="Normal 3 2 31 13" xfId="25199" xr:uid="{00000000-0005-0000-0000-000065620000}"/>
    <cellStyle name="Normal 3 2 31 13 2" xfId="25200" xr:uid="{00000000-0005-0000-0000-000066620000}"/>
    <cellStyle name="Normal 3 2 31 13 3" xfId="25201" xr:uid="{00000000-0005-0000-0000-000067620000}"/>
    <cellStyle name="Normal 3 2 31 14" xfId="25202" xr:uid="{00000000-0005-0000-0000-000068620000}"/>
    <cellStyle name="Normal 3 2 31 14 2" xfId="25203" xr:uid="{00000000-0005-0000-0000-000069620000}"/>
    <cellStyle name="Normal 3 2 31 14 3" xfId="25204" xr:uid="{00000000-0005-0000-0000-00006A620000}"/>
    <cellStyle name="Normal 3 2 31 15" xfId="25205" xr:uid="{00000000-0005-0000-0000-00006B620000}"/>
    <cellStyle name="Normal 3 2 31 16" xfId="25206" xr:uid="{00000000-0005-0000-0000-00006C620000}"/>
    <cellStyle name="Normal 3 2 31 2" xfId="25207" xr:uid="{00000000-0005-0000-0000-00006D620000}"/>
    <cellStyle name="Normal 3 2 31 2 2" xfId="25208" xr:uid="{00000000-0005-0000-0000-00006E620000}"/>
    <cellStyle name="Normal 3 2 31 2 3" xfId="25209" xr:uid="{00000000-0005-0000-0000-00006F620000}"/>
    <cellStyle name="Normal 3 2 31 3" xfId="25210" xr:uid="{00000000-0005-0000-0000-000070620000}"/>
    <cellStyle name="Normal 3 2 31 3 2" xfId="25211" xr:uid="{00000000-0005-0000-0000-000071620000}"/>
    <cellStyle name="Normal 3 2 31 3 3" xfId="25212" xr:uid="{00000000-0005-0000-0000-000072620000}"/>
    <cellStyle name="Normal 3 2 31 4" xfId="25213" xr:uid="{00000000-0005-0000-0000-000073620000}"/>
    <cellStyle name="Normal 3 2 31 4 2" xfId="25214" xr:uid="{00000000-0005-0000-0000-000074620000}"/>
    <cellStyle name="Normal 3 2 31 4 3" xfId="25215" xr:uid="{00000000-0005-0000-0000-000075620000}"/>
    <cellStyle name="Normal 3 2 31 5" xfId="25216" xr:uid="{00000000-0005-0000-0000-000076620000}"/>
    <cellStyle name="Normal 3 2 31 5 2" xfId="25217" xr:uid="{00000000-0005-0000-0000-000077620000}"/>
    <cellStyle name="Normal 3 2 31 5 3" xfId="25218" xr:uid="{00000000-0005-0000-0000-000078620000}"/>
    <cellStyle name="Normal 3 2 31 6" xfId="25219" xr:uid="{00000000-0005-0000-0000-000079620000}"/>
    <cellStyle name="Normal 3 2 31 6 2" xfId="25220" xr:uid="{00000000-0005-0000-0000-00007A620000}"/>
    <cellStyle name="Normal 3 2 31 6 3" xfId="25221" xr:uid="{00000000-0005-0000-0000-00007B620000}"/>
    <cellStyle name="Normal 3 2 31 7" xfId="25222" xr:uid="{00000000-0005-0000-0000-00007C620000}"/>
    <cellStyle name="Normal 3 2 31 7 2" xfId="25223" xr:uid="{00000000-0005-0000-0000-00007D620000}"/>
    <cellStyle name="Normal 3 2 31 7 3" xfId="25224" xr:uid="{00000000-0005-0000-0000-00007E620000}"/>
    <cellStyle name="Normal 3 2 31 8" xfId="25225" xr:uid="{00000000-0005-0000-0000-00007F620000}"/>
    <cellStyle name="Normal 3 2 31 8 2" xfId="25226" xr:uid="{00000000-0005-0000-0000-000080620000}"/>
    <cellStyle name="Normal 3 2 31 8 3" xfId="25227" xr:uid="{00000000-0005-0000-0000-000081620000}"/>
    <cellStyle name="Normal 3 2 31 9" xfId="25228" xr:uid="{00000000-0005-0000-0000-000082620000}"/>
    <cellStyle name="Normal 3 2 31 9 2" xfId="25229" xr:uid="{00000000-0005-0000-0000-000083620000}"/>
    <cellStyle name="Normal 3 2 31 9 3" xfId="25230" xr:uid="{00000000-0005-0000-0000-000084620000}"/>
    <cellStyle name="Normal 3 2 32" xfId="25231" xr:uid="{00000000-0005-0000-0000-000085620000}"/>
    <cellStyle name="Normal 3 2 32 10" xfId="25232" xr:uid="{00000000-0005-0000-0000-000086620000}"/>
    <cellStyle name="Normal 3 2 32 10 2" xfId="25233" xr:uid="{00000000-0005-0000-0000-000087620000}"/>
    <cellStyle name="Normal 3 2 32 10 3" xfId="25234" xr:uid="{00000000-0005-0000-0000-000088620000}"/>
    <cellStyle name="Normal 3 2 32 11" xfId="25235" xr:uid="{00000000-0005-0000-0000-000089620000}"/>
    <cellStyle name="Normal 3 2 32 11 2" xfId="25236" xr:uid="{00000000-0005-0000-0000-00008A620000}"/>
    <cellStyle name="Normal 3 2 32 11 3" xfId="25237" xr:uid="{00000000-0005-0000-0000-00008B620000}"/>
    <cellStyle name="Normal 3 2 32 12" xfId="25238" xr:uid="{00000000-0005-0000-0000-00008C620000}"/>
    <cellStyle name="Normal 3 2 32 12 2" xfId="25239" xr:uid="{00000000-0005-0000-0000-00008D620000}"/>
    <cellStyle name="Normal 3 2 32 12 3" xfId="25240" xr:uid="{00000000-0005-0000-0000-00008E620000}"/>
    <cellStyle name="Normal 3 2 32 13" xfId="25241" xr:uid="{00000000-0005-0000-0000-00008F620000}"/>
    <cellStyle name="Normal 3 2 32 13 2" xfId="25242" xr:uid="{00000000-0005-0000-0000-000090620000}"/>
    <cellStyle name="Normal 3 2 32 13 3" xfId="25243" xr:uid="{00000000-0005-0000-0000-000091620000}"/>
    <cellStyle name="Normal 3 2 32 14" xfId="25244" xr:uid="{00000000-0005-0000-0000-000092620000}"/>
    <cellStyle name="Normal 3 2 32 14 2" xfId="25245" xr:uid="{00000000-0005-0000-0000-000093620000}"/>
    <cellStyle name="Normal 3 2 32 14 3" xfId="25246" xr:uid="{00000000-0005-0000-0000-000094620000}"/>
    <cellStyle name="Normal 3 2 32 15" xfId="25247" xr:uid="{00000000-0005-0000-0000-000095620000}"/>
    <cellStyle name="Normal 3 2 32 16" xfId="25248" xr:uid="{00000000-0005-0000-0000-000096620000}"/>
    <cellStyle name="Normal 3 2 32 2" xfId="25249" xr:uid="{00000000-0005-0000-0000-000097620000}"/>
    <cellStyle name="Normal 3 2 32 2 2" xfId="25250" xr:uid="{00000000-0005-0000-0000-000098620000}"/>
    <cellStyle name="Normal 3 2 32 2 3" xfId="25251" xr:uid="{00000000-0005-0000-0000-000099620000}"/>
    <cellStyle name="Normal 3 2 32 3" xfId="25252" xr:uid="{00000000-0005-0000-0000-00009A620000}"/>
    <cellStyle name="Normal 3 2 32 3 2" xfId="25253" xr:uid="{00000000-0005-0000-0000-00009B620000}"/>
    <cellStyle name="Normal 3 2 32 3 3" xfId="25254" xr:uid="{00000000-0005-0000-0000-00009C620000}"/>
    <cellStyle name="Normal 3 2 32 4" xfId="25255" xr:uid="{00000000-0005-0000-0000-00009D620000}"/>
    <cellStyle name="Normal 3 2 32 4 2" xfId="25256" xr:uid="{00000000-0005-0000-0000-00009E620000}"/>
    <cellStyle name="Normal 3 2 32 4 3" xfId="25257" xr:uid="{00000000-0005-0000-0000-00009F620000}"/>
    <cellStyle name="Normal 3 2 32 5" xfId="25258" xr:uid="{00000000-0005-0000-0000-0000A0620000}"/>
    <cellStyle name="Normal 3 2 32 5 2" xfId="25259" xr:uid="{00000000-0005-0000-0000-0000A1620000}"/>
    <cellStyle name="Normal 3 2 32 5 3" xfId="25260" xr:uid="{00000000-0005-0000-0000-0000A2620000}"/>
    <cellStyle name="Normal 3 2 32 6" xfId="25261" xr:uid="{00000000-0005-0000-0000-0000A3620000}"/>
    <cellStyle name="Normal 3 2 32 6 2" xfId="25262" xr:uid="{00000000-0005-0000-0000-0000A4620000}"/>
    <cellStyle name="Normal 3 2 32 6 3" xfId="25263" xr:uid="{00000000-0005-0000-0000-0000A5620000}"/>
    <cellStyle name="Normal 3 2 32 7" xfId="25264" xr:uid="{00000000-0005-0000-0000-0000A6620000}"/>
    <cellStyle name="Normal 3 2 32 7 2" xfId="25265" xr:uid="{00000000-0005-0000-0000-0000A7620000}"/>
    <cellStyle name="Normal 3 2 32 7 3" xfId="25266" xr:uid="{00000000-0005-0000-0000-0000A8620000}"/>
    <cellStyle name="Normal 3 2 32 8" xfId="25267" xr:uid="{00000000-0005-0000-0000-0000A9620000}"/>
    <cellStyle name="Normal 3 2 32 8 2" xfId="25268" xr:uid="{00000000-0005-0000-0000-0000AA620000}"/>
    <cellStyle name="Normal 3 2 32 8 3" xfId="25269" xr:uid="{00000000-0005-0000-0000-0000AB620000}"/>
    <cellStyle name="Normal 3 2 32 9" xfId="25270" xr:uid="{00000000-0005-0000-0000-0000AC620000}"/>
    <cellStyle name="Normal 3 2 32 9 2" xfId="25271" xr:uid="{00000000-0005-0000-0000-0000AD620000}"/>
    <cellStyle name="Normal 3 2 32 9 3" xfId="25272" xr:uid="{00000000-0005-0000-0000-0000AE620000}"/>
    <cellStyle name="Normal 3 2 33" xfId="25273" xr:uid="{00000000-0005-0000-0000-0000AF620000}"/>
    <cellStyle name="Normal 3 2 33 10" xfId="25274" xr:uid="{00000000-0005-0000-0000-0000B0620000}"/>
    <cellStyle name="Normal 3 2 33 10 2" xfId="25275" xr:uid="{00000000-0005-0000-0000-0000B1620000}"/>
    <cellStyle name="Normal 3 2 33 10 3" xfId="25276" xr:uid="{00000000-0005-0000-0000-0000B2620000}"/>
    <cellStyle name="Normal 3 2 33 11" xfId="25277" xr:uid="{00000000-0005-0000-0000-0000B3620000}"/>
    <cellStyle name="Normal 3 2 33 11 2" xfId="25278" xr:uid="{00000000-0005-0000-0000-0000B4620000}"/>
    <cellStyle name="Normal 3 2 33 11 3" xfId="25279" xr:uid="{00000000-0005-0000-0000-0000B5620000}"/>
    <cellStyle name="Normal 3 2 33 12" xfId="25280" xr:uid="{00000000-0005-0000-0000-0000B6620000}"/>
    <cellStyle name="Normal 3 2 33 12 2" xfId="25281" xr:uid="{00000000-0005-0000-0000-0000B7620000}"/>
    <cellStyle name="Normal 3 2 33 12 3" xfId="25282" xr:uid="{00000000-0005-0000-0000-0000B8620000}"/>
    <cellStyle name="Normal 3 2 33 13" xfId="25283" xr:uid="{00000000-0005-0000-0000-0000B9620000}"/>
    <cellStyle name="Normal 3 2 33 13 2" xfId="25284" xr:uid="{00000000-0005-0000-0000-0000BA620000}"/>
    <cellStyle name="Normal 3 2 33 13 3" xfId="25285" xr:uid="{00000000-0005-0000-0000-0000BB620000}"/>
    <cellStyle name="Normal 3 2 33 14" xfId="25286" xr:uid="{00000000-0005-0000-0000-0000BC620000}"/>
    <cellStyle name="Normal 3 2 33 14 2" xfId="25287" xr:uid="{00000000-0005-0000-0000-0000BD620000}"/>
    <cellStyle name="Normal 3 2 33 14 3" xfId="25288" xr:uid="{00000000-0005-0000-0000-0000BE620000}"/>
    <cellStyle name="Normal 3 2 33 15" xfId="25289" xr:uid="{00000000-0005-0000-0000-0000BF620000}"/>
    <cellStyle name="Normal 3 2 33 16" xfId="25290" xr:uid="{00000000-0005-0000-0000-0000C0620000}"/>
    <cellStyle name="Normal 3 2 33 2" xfId="25291" xr:uid="{00000000-0005-0000-0000-0000C1620000}"/>
    <cellStyle name="Normal 3 2 33 2 2" xfId="25292" xr:uid="{00000000-0005-0000-0000-0000C2620000}"/>
    <cellStyle name="Normal 3 2 33 2 3" xfId="25293" xr:uid="{00000000-0005-0000-0000-0000C3620000}"/>
    <cellStyle name="Normal 3 2 33 3" xfId="25294" xr:uid="{00000000-0005-0000-0000-0000C4620000}"/>
    <cellStyle name="Normal 3 2 33 3 2" xfId="25295" xr:uid="{00000000-0005-0000-0000-0000C5620000}"/>
    <cellStyle name="Normal 3 2 33 3 3" xfId="25296" xr:uid="{00000000-0005-0000-0000-0000C6620000}"/>
    <cellStyle name="Normal 3 2 33 4" xfId="25297" xr:uid="{00000000-0005-0000-0000-0000C7620000}"/>
    <cellStyle name="Normal 3 2 33 4 2" xfId="25298" xr:uid="{00000000-0005-0000-0000-0000C8620000}"/>
    <cellStyle name="Normal 3 2 33 4 3" xfId="25299" xr:uid="{00000000-0005-0000-0000-0000C9620000}"/>
    <cellStyle name="Normal 3 2 33 5" xfId="25300" xr:uid="{00000000-0005-0000-0000-0000CA620000}"/>
    <cellStyle name="Normal 3 2 33 5 2" xfId="25301" xr:uid="{00000000-0005-0000-0000-0000CB620000}"/>
    <cellStyle name="Normal 3 2 33 5 3" xfId="25302" xr:uid="{00000000-0005-0000-0000-0000CC620000}"/>
    <cellStyle name="Normal 3 2 33 6" xfId="25303" xr:uid="{00000000-0005-0000-0000-0000CD620000}"/>
    <cellStyle name="Normal 3 2 33 6 2" xfId="25304" xr:uid="{00000000-0005-0000-0000-0000CE620000}"/>
    <cellStyle name="Normal 3 2 33 6 3" xfId="25305" xr:uid="{00000000-0005-0000-0000-0000CF620000}"/>
    <cellStyle name="Normal 3 2 33 7" xfId="25306" xr:uid="{00000000-0005-0000-0000-0000D0620000}"/>
    <cellStyle name="Normal 3 2 33 7 2" xfId="25307" xr:uid="{00000000-0005-0000-0000-0000D1620000}"/>
    <cellStyle name="Normal 3 2 33 7 3" xfId="25308" xr:uid="{00000000-0005-0000-0000-0000D2620000}"/>
    <cellStyle name="Normal 3 2 33 8" xfId="25309" xr:uid="{00000000-0005-0000-0000-0000D3620000}"/>
    <cellStyle name="Normal 3 2 33 8 2" xfId="25310" xr:uid="{00000000-0005-0000-0000-0000D4620000}"/>
    <cellStyle name="Normal 3 2 33 8 3" xfId="25311" xr:uid="{00000000-0005-0000-0000-0000D5620000}"/>
    <cellStyle name="Normal 3 2 33 9" xfId="25312" xr:uid="{00000000-0005-0000-0000-0000D6620000}"/>
    <cellStyle name="Normal 3 2 33 9 2" xfId="25313" xr:uid="{00000000-0005-0000-0000-0000D7620000}"/>
    <cellStyle name="Normal 3 2 33 9 3" xfId="25314" xr:uid="{00000000-0005-0000-0000-0000D8620000}"/>
    <cellStyle name="Normal 3 2 34" xfId="25315" xr:uid="{00000000-0005-0000-0000-0000D9620000}"/>
    <cellStyle name="Normal 3 2 35" xfId="25316" xr:uid="{00000000-0005-0000-0000-0000DA620000}"/>
    <cellStyle name="Normal 3 2 36" xfId="25317" xr:uid="{00000000-0005-0000-0000-0000DB620000}"/>
    <cellStyle name="Normal 3 2 36 10" xfId="25318" xr:uid="{00000000-0005-0000-0000-0000DC620000}"/>
    <cellStyle name="Normal 3 2 36 10 2" xfId="25319" xr:uid="{00000000-0005-0000-0000-0000DD620000}"/>
    <cellStyle name="Normal 3 2 36 10 3" xfId="25320" xr:uid="{00000000-0005-0000-0000-0000DE620000}"/>
    <cellStyle name="Normal 3 2 36 11" xfId="25321" xr:uid="{00000000-0005-0000-0000-0000DF620000}"/>
    <cellStyle name="Normal 3 2 36 11 2" xfId="25322" xr:uid="{00000000-0005-0000-0000-0000E0620000}"/>
    <cellStyle name="Normal 3 2 36 11 3" xfId="25323" xr:uid="{00000000-0005-0000-0000-0000E1620000}"/>
    <cellStyle name="Normal 3 2 36 12" xfId="25324" xr:uid="{00000000-0005-0000-0000-0000E2620000}"/>
    <cellStyle name="Normal 3 2 36 12 2" xfId="25325" xr:uid="{00000000-0005-0000-0000-0000E3620000}"/>
    <cellStyle name="Normal 3 2 36 12 3" xfId="25326" xr:uid="{00000000-0005-0000-0000-0000E4620000}"/>
    <cellStyle name="Normal 3 2 36 13" xfId="25327" xr:uid="{00000000-0005-0000-0000-0000E5620000}"/>
    <cellStyle name="Normal 3 2 36 13 2" xfId="25328" xr:uid="{00000000-0005-0000-0000-0000E6620000}"/>
    <cellStyle name="Normal 3 2 36 13 3" xfId="25329" xr:uid="{00000000-0005-0000-0000-0000E7620000}"/>
    <cellStyle name="Normal 3 2 36 14" xfId="25330" xr:uid="{00000000-0005-0000-0000-0000E8620000}"/>
    <cellStyle name="Normal 3 2 36 14 2" xfId="25331" xr:uid="{00000000-0005-0000-0000-0000E9620000}"/>
    <cellStyle name="Normal 3 2 36 14 3" xfId="25332" xr:uid="{00000000-0005-0000-0000-0000EA620000}"/>
    <cellStyle name="Normal 3 2 36 15" xfId="25333" xr:uid="{00000000-0005-0000-0000-0000EB620000}"/>
    <cellStyle name="Normal 3 2 36 16" xfId="25334" xr:uid="{00000000-0005-0000-0000-0000EC620000}"/>
    <cellStyle name="Normal 3 2 36 2" xfId="25335" xr:uid="{00000000-0005-0000-0000-0000ED620000}"/>
    <cellStyle name="Normal 3 2 36 2 2" xfId="25336" xr:uid="{00000000-0005-0000-0000-0000EE620000}"/>
    <cellStyle name="Normal 3 2 36 2 3" xfId="25337" xr:uid="{00000000-0005-0000-0000-0000EF620000}"/>
    <cellStyle name="Normal 3 2 36 3" xfId="25338" xr:uid="{00000000-0005-0000-0000-0000F0620000}"/>
    <cellStyle name="Normal 3 2 36 3 2" xfId="25339" xr:uid="{00000000-0005-0000-0000-0000F1620000}"/>
    <cellStyle name="Normal 3 2 36 3 3" xfId="25340" xr:uid="{00000000-0005-0000-0000-0000F2620000}"/>
    <cellStyle name="Normal 3 2 36 4" xfId="25341" xr:uid="{00000000-0005-0000-0000-0000F3620000}"/>
    <cellStyle name="Normal 3 2 36 4 2" xfId="25342" xr:uid="{00000000-0005-0000-0000-0000F4620000}"/>
    <cellStyle name="Normal 3 2 36 4 3" xfId="25343" xr:uid="{00000000-0005-0000-0000-0000F5620000}"/>
    <cellStyle name="Normal 3 2 36 5" xfId="25344" xr:uid="{00000000-0005-0000-0000-0000F6620000}"/>
    <cellStyle name="Normal 3 2 36 5 2" xfId="25345" xr:uid="{00000000-0005-0000-0000-0000F7620000}"/>
    <cellStyle name="Normal 3 2 36 5 3" xfId="25346" xr:uid="{00000000-0005-0000-0000-0000F8620000}"/>
    <cellStyle name="Normal 3 2 36 6" xfId="25347" xr:uid="{00000000-0005-0000-0000-0000F9620000}"/>
    <cellStyle name="Normal 3 2 36 6 2" xfId="25348" xr:uid="{00000000-0005-0000-0000-0000FA620000}"/>
    <cellStyle name="Normal 3 2 36 6 3" xfId="25349" xr:uid="{00000000-0005-0000-0000-0000FB620000}"/>
    <cellStyle name="Normal 3 2 36 7" xfId="25350" xr:uid="{00000000-0005-0000-0000-0000FC620000}"/>
    <cellStyle name="Normal 3 2 36 7 2" xfId="25351" xr:uid="{00000000-0005-0000-0000-0000FD620000}"/>
    <cellStyle name="Normal 3 2 36 7 3" xfId="25352" xr:uid="{00000000-0005-0000-0000-0000FE620000}"/>
    <cellStyle name="Normal 3 2 36 8" xfId="25353" xr:uid="{00000000-0005-0000-0000-0000FF620000}"/>
    <cellStyle name="Normal 3 2 36 8 2" xfId="25354" xr:uid="{00000000-0005-0000-0000-000000630000}"/>
    <cellStyle name="Normal 3 2 36 8 3" xfId="25355" xr:uid="{00000000-0005-0000-0000-000001630000}"/>
    <cellStyle name="Normal 3 2 36 9" xfId="25356" xr:uid="{00000000-0005-0000-0000-000002630000}"/>
    <cellStyle name="Normal 3 2 36 9 2" xfId="25357" xr:uid="{00000000-0005-0000-0000-000003630000}"/>
    <cellStyle name="Normal 3 2 36 9 3" xfId="25358" xr:uid="{00000000-0005-0000-0000-000004630000}"/>
    <cellStyle name="Normal 3 2 37" xfId="25359" xr:uid="{00000000-0005-0000-0000-000005630000}"/>
    <cellStyle name="Normal 3 2 37 10" xfId="25360" xr:uid="{00000000-0005-0000-0000-000006630000}"/>
    <cellStyle name="Normal 3 2 37 10 2" xfId="25361" xr:uid="{00000000-0005-0000-0000-000007630000}"/>
    <cellStyle name="Normal 3 2 37 10 3" xfId="25362" xr:uid="{00000000-0005-0000-0000-000008630000}"/>
    <cellStyle name="Normal 3 2 37 11" xfId="25363" xr:uid="{00000000-0005-0000-0000-000009630000}"/>
    <cellStyle name="Normal 3 2 37 11 2" xfId="25364" xr:uid="{00000000-0005-0000-0000-00000A630000}"/>
    <cellStyle name="Normal 3 2 37 11 3" xfId="25365" xr:uid="{00000000-0005-0000-0000-00000B630000}"/>
    <cellStyle name="Normal 3 2 37 12" xfId="25366" xr:uid="{00000000-0005-0000-0000-00000C630000}"/>
    <cellStyle name="Normal 3 2 37 12 2" xfId="25367" xr:uid="{00000000-0005-0000-0000-00000D630000}"/>
    <cellStyle name="Normal 3 2 37 12 3" xfId="25368" xr:uid="{00000000-0005-0000-0000-00000E630000}"/>
    <cellStyle name="Normal 3 2 37 13" xfId="25369" xr:uid="{00000000-0005-0000-0000-00000F630000}"/>
    <cellStyle name="Normal 3 2 37 13 2" xfId="25370" xr:uid="{00000000-0005-0000-0000-000010630000}"/>
    <cellStyle name="Normal 3 2 37 13 3" xfId="25371" xr:uid="{00000000-0005-0000-0000-000011630000}"/>
    <cellStyle name="Normal 3 2 37 14" xfId="25372" xr:uid="{00000000-0005-0000-0000-000012630000}"/>
    <cellStyle name="Normal 3 2 37 14 2" xfId="25373" xr:uid="{00000000-0005-0000-0000-000013630000}"/>
    <cellStyle name="Normal 3 2 37 14 3" xfId="25374" xr:uid="{00000000-0005-0000-0000-000014630000}"/>
    <cellStyle name="Normal 3 2 37 15" xfId="25375" xr:uid="{00000000-0005-0000-0000-000015630000}"/>
    <cellStyle name="Normal 3 2 37 16" xfId="25376" xr:uid="{00000000-0005-0000-0000-000016630000}"/>
    <cellStyle name="Normal 3 2 37 2" xfId="25377" xr:uid="{00000000-0005-0000-0000-000017630000}"/>
    <cellStyle name="Normal 3 2 37 2 2" xfId="25378" xr:uid="{00000000-0005-0000-0000-000018630000}"/>
    <cellStyle name="Normal 3 2 37 2 3" xfId="25379" xr:uid="{00000000-0005-0000-0000-000019630000}"/>
    <cellStyle name="Normal 3 2 37 3" xfId="25380" xr:uid="{00000000-0005-0000-0000-00001A630000}"/>
    <cellStyle name="Normal 3 2 37 3 2" xfId="25381" xr:uid="{00000000-0005-0000-0000-00001B630000}"/>
    <cellStyle name="Normal 3 2 37 3 3" xfId="25382" xr:uid="{00000000-0005-0000-0000-00001C630000}"/>
    <cellStyle name="Normal 3 2 37 4" xfId="25383" xr:uid="{00000000-0005-0000-0000-00001D630000}"/>
    <cellStyle name="Normal 3 2 37 4 2" xfId="25384" xr:uid="{00000000-0005-0000-0000-00001E630000}"/>
    <cellStyle name="Normal 3 2 37 4 3" xfId="25385" xr:uid="{00000000-0005-0000-0000-00001F630000}"/>
    <cellStyle name="Normal 3 2 37 5" xfId="25386" xr:uid="{00000000-0005-0000-0000-000020630000}"/>
    <cellStyle name="Normal 3 2 37 5 2" xfId="25387" xr:uid="{00000000-0005-0000-0000-000021630000}"/>
    <cellStyle name="Normal 3 2 37 5 3" xfId="25388" xr:uid="{00000000-0005-0000-0000-000022630000}"/>
    <cellStyle name="Normal 3 2 37 6" xfId="25389" xr:uid="{00000000-0005-0000-0000-000023630000}"/>
    <cellStyle name="Normal 3 2 37 6 2" xfId="25390" xr:uid="{00000000-0005-0000-0000-000024630000}"/>
    <cellStyle name="Normal 3 2 37 6 3" xfId="25391" xr:uid="{00000000-0005-0000-0000-000025630000}"/>
    <cellStyle name="Normal 3 2 37 7" xfId="25392" xr:uid="{00000000-0005-0000-0000-000026630000}"/>
    <cellStyle name="Normal 3 2 37 7 2" xfId="25393" xr:uid="{00000000-0005-0000-0000-000027630000}"/>
    <cellStyle name="Normal 3 2 37 7 3" xfId="25394" xr:uid="{00000000-0005-0000-0000-000028630000}"/>
    <cellStyle name="Normal 3 2 37 8" xfId="25395" xr:uid="{00000000-0005-0000-0000-000029630000}"/>
    <cellStyle name="Normal 3 2 37 8 2" xfId="25396" xr:uid="{00000000-0005-0000-0000-00002A630000}"/>
    <cellStyle name="Normal 3 2 37 8 3" xfId="25397" xr:uid="{00000000-0005-0000-0000-00002B630000}"/>
    <cellStyle name="Normal 3 2 37 9" xfId="25398" xr:uid="{00000000-0005-0000-0000-00002C630000}"/>
    <cellStyle name="Normal 3 2 37 9 2" xfId="25399" xr:uid="{00000000-0005-0000-0000-00002D630000}"/>
    <cellStyle name="Normal 3 2 37 9 3" xfId="25400" xr:uid="{00000000-0005-0000-0000-00002E630000}"/>
    <cellStyle name="Normal 3 2 4" xfId="25401" xr:uid="{00000000-0005-0000-0000-00002F630000}"/>
    <cellStyle name="Normal 3 2 5" xfId="25402" xr:uid="{00000000-0005-0000-0000-000030630000}"/>
    <cellStyle name="Normal 3 2 6" xfId="25403" xr:uid="{00000000-0005-0000-0000-000031630000}"/>
    <cellStyle name="Normal 3 2 7" xfId="25404" xr:uid="{00000000-0005-0000-0000-000032630000}"/>
    <cellStyle name="Normal 3 2 8" xfId="25405" xr:uid="{00000000-0005-0000-0000-000033630000}"/>
    <cellStyle name="Normal 3 2 9" xfId="25406" xr:uid="{00000000-0005-0000-0000-000034630000}"/>
    <cellStyle name="Normal 3 20" xfId="25407" xr:uid="{00000000-0005-0000-0000-000035630000}"/>
    <cellStyle name="Normal 3 20 10" xfId="25408" xr:uid="{00000000-0005-0000-0000-000036630000}"/>
    <cellStyle name="Normal 3 20 10 10" xfId="25409" xr:uid="{00000000-0005-0000-0000-000037630000}"/>
    <cellStyle name="Normal 3 20 10 10 2" xfId="25410" xr:uid="{00000000-0005-0000-0000-000038630000}"/>
    <cellStyle name="Normal 3 20 10 10 3" xfId="25411" xr:uid="{00000000-0005-0000-0000-000039630000}"/>
    <cellStyle name="Normal 3 20 10 11" xfId="25412" xr:uid="{00000000-0005-0000-0000-00003A630000}"/>
    <cellStyle name="Normal 3 20 10 11 2" xfId="25413" xr:uid="{00000000-0005-0000-0000-00003B630000}"/>
    <cellStyle name="Normal 3 20 10 11 3" xfId="25414" xr:uid="{00000000-0005-0000-0000-00003C630000}"/>
    <cellStyle name="Normal 3 20 10 12" xfId="25415" xr:uid="{00000000-0005-0000-0000-00003D630000}"/>
    <cellStyle name="Normal 3 20 10 12 2" xfId="25416" xr:uid="{00000000-0005-0000-0000-00003E630000}"/>
    <cellStyle name="Normal 3 20 10 12 3" xfId="25417" xr:uid="{00000000-0005-0000-0000-00003F630000}"/>
    <cellStyle name="Normal 3 20 10 13" xfId="25418" xr:uid="{00000000-0005-0000-0000-000040630000}"/>
    <cellStyle name="Normal 3 20 10 13 2" xfId="25419" xr:uid="{00000000-0005-0000-0000-000041630000}"/>
    <cellStyle name="Normal 3 20 10 13 3" xfId="25420" xr:uid="{00000000-0005-0000-0000-000042630000}"/>
    <cellStyle name="Normal 3 20 10 14" xfId="25421" xr:uid="{00000000-0005-0000-0000-000043630000}"/>
    <cellStyle name="Normal 3 20 10 14 2" xfId="25422" xr:uid="{00000000-0005-0000-0000-000044630000}"/>
    <cellStyle name="Normal 3 20 10 14 3" xfId="25423" xr:uid="{00000000-0005-0000-0000-000045630000}"/>
    <cellStyle name="Normal 3 20 10 15" xfId="25424" xr:uid="{00000000-0005-0000-0000-000046630000}"/>
    <cellStyle name="Normal 3 20 10 16" xfId="25425" xr:uid="{00000000-0005-0000-0000-000047630000}"/>
    <cellStyle name="Normal 3 20 10 2" xfId="25426" xr:uid="{00000000-0005-0000-0000-000048630000}"/>
    <cellStyle name="Normal 3 20 10 2 2" xfId="25427" xr:uid="{00000000-0005-0000-0000-000049630000}"/>
    <cellStyle name="Normal 3 20 10 2 3" xfId="25428" xr:uid="{00000000-0005-0000-0000-00004A630000}"/>
    <cellStyle name="Normal 3 20 10 3" xfId="25429" xr:uid="{00000000-0005-0000-0000-00004B630000}"/>
    <cellStyle name="Normal 3 20 10 3 2" xfId="25430" xr:uid="{00000000-0005-0000-0000-00004C630000}"/>
    <cellStyle name="Normal 3 20 10 3 3" xfId="25431" xr:uid="{00000000-0005-0000-0000-00004D630000}"/>
    <cellStyle name="Normal 3 20 10 4" xfId="25432" xr:uid="{00000000-0005-0000-0000-00004E630000}"/>
    <cellStyle name="Normal 3 20 10 4 2" xfId="25433" xr:uid="{00000000-0005-0000-0000-00004F630000}"/>
    <cellStyle name="Normal 3 20 10 4 3" xfId="25434" xr:uid="{00000000-0005-0000-0000-000050630000}"/>
    <cellStyle name="Normal 3 20 10 5" xfId="25435" xr:uid="{00000000-0005-0000-0000-000051630000}"/>
    <cellStyle name="Normal 3 20 10 5 2" xfId="25436" xr:uid="{00000000-0005-0000-0000-000052630000}"/>
    <cellStyle name="Normal 3 20 10 5 3" xfId="25437" xr:uid="{00000000-0005-0000-0000-000053630000}"/>
    <cellStyle name="Normal 3 20 10 6" xfId="25438" xr:uid="{00000000-0005-0000-0000-000054630000}"/>
    <cellStyle name="Normal 3 20 10 6 2" xfId="25439" xr:uid="{00000000-0005-0000-0000-000055630000}"/>
    <cellStyle name="Normal 3 20 10 6 3" xfId="25440" xr:uid="{00000000-0005-0000-0000-000056630000}"/>
    <cellStyle name="Normal 3 20 10 7" xfId="25441" xr:uid="{00000000-0005-0000-0000-000057630000}"/>
    <cellStyle name="Normal 3 20 10 7 2" xfId="25442" xr:uid="{00000000-0005-0000-0000-000058630000}"/>
    <cellStyle name="Normal 3 20 10 7 3" xfId="25443" xr:uid="{00000000-0005-0000-0000-000059630000}"/>
    <cellStyle name="Normal 3 20 10 8" xfId="25444" xr:uid="{00000000-0005-0000-0000-00005A630000}"/>
    <cellStyle name="Normal 3 20 10 8 2" xfId="25445" xr:uid="{00000000-0005-0000-0000-00005B630000}"/>
    <cellStyle name="Normal 3 20 10 8 3" xfId="25446" xr:uid="{00000000-0005-0000-0000-00005C630000}"/>
    <cellStyle name="Normal 3 20 10 9" xfId="25447" xr:uid="{00000000-0005-0000-0000-00005D630000}"/>
    <cellStyle name="Normal 3 20 10 9 2" xfId="25448" xr:uid="{00000000-0005-0000-0000-00005E630000}"/>
    <cellStyle name="Normal 3 20 10 9 3" xfId="25449" xr:uid="{00000000-0005-0000-0000-00005F630000}"/>
    <cellStyle name="Normal 3 20 11" xfId="25450" xr:uid="{00000000-0005-0000-0000-000060630000}"/>
    <cellStyle name="Normal 3 20 11 10" xfId="25451" xr:uid="{00000000-0005-0000-0000-000061630000}"/>
    <cellStyle name="Normal 3 20 11 10 2" xfId="25452" xr:uid="{00000000-0005-0000-0000-000062630000}"/>
    <cellStyle name="Normal 3 20 11 10 3" xfId="25453" xr:uid="{00000000-0005-0000-0000-000063630000}"/>
    <cellStyle name="Normal 3 20 11 11" xfId="25454" xr:uid="{00000000-0005-0000-0000-000064630000}"/>
    <cellStyle name="Normal 3 20 11 11 2" xfId="25455" xr:uid="{00000000-0005-0000-0000-000065630000}"/>
    <cellStyle name="Normal 3 20 11 11 3" xfId="25456" xr:uid="{00000000-0005-0000-0000-000066630000}"/>
    <cellStyle name="Normal 3 20 11 12" xfId="25457" xr:uid="{00000000-0005-0000-0000-000067630000}"/>
    <cellStyle name="Normal 3 20 11 12 2" xfId="25458" xr:uid="{00000000-0005-0000-0000-000068630000}"/>
    <cellStyle name="Normal 3 20 11 12 3" xfId="25459" xr:uid="{00000000-0005-0000-0000-000069630000}"/>
    <cellStyle name="Normal 3 20 11 13" xfId="25460" xr:uid="{00000000-0005-0000-0000-00006A630000}"/>
    <cellStyle name="Normal 3 20 11 13 2" xfId="25461" xr:uid="{00000000-0005-0000-0000-00006B630000}"/>
    <cellStyle name="Normal 3 20 11 13 3" xfId="25462" xr:uid="{00000000-0005-0000-0000-00006C630000}"/>
    <cellStyle name="Normal 3 20 11 14" xfId="25463" xr:uid="{00000000-0005-0000-0000-00006D630000}"/>
    <cellStyle name="Normal 3 20 11 14 2" xfId="25464" xr:uid="{00000000-0005-0000-0000-00006E630000}"/>
    <cellStyle name="Normal 3 20 11 14 3" xfId="25465" xr:uid="{00000000-0005-0000-0000-00006F630000}"/>
    <cellStyle name="Normal 3 20 11 15" xfId="25466" xr:uid="{00000000-0005-0000-0000-000070630000}"/>
    <cellStyle name="Normal 3 20 11 16" xfId="25467" xr:uid="{00000000-0005-0000-0000-000071630000}"/>
    <cellStyle name="Normal 3 20 11 2" xfId="25468" xr:uid="{00000000-0005-0000-0000-000072630000}"/>
    <cellStyle name="Normal 3 20 11 2 2" xfId="25469" xr:uid="{00000000-0005-0000-0000-000073630000}"/>
    <cellStyle name="Normal 3 20 11 2 3" xfId="25470" xr:uid="{00000000-0005-0000-0000-000074630000}"/>
    <cellStyle name="Normal 3 20 11 3" xfId="25471" xr:uid="{00000000-0005-0000-0000-000075630000}"/>
    <cellStyle name="Normal 3 20 11 3 2" xfId="25472" xr:uid="{00000000-0005-0000-0000-000076630000}"/>
    <cellStyle name="Normal 3 20 11 3 3" xfId="25473" xr:uid="{00000000-0005-0000-0000-000077630000}"/>
    <cellStyle name="Normal 3 20 11 4" xfId="25474" xr:uid="{00000000-0005-0000-0000-000078630000}"/>
    <cellStyle name="Normal 3 20 11 4 2" xfId="25475" xr:uid="{00000000-0005-0000-0000-000079630000}"/>
    <cellStyle name="Normal 3 20 11 4 3" xfId="25476" xr:uid="{00000000-0005-0000-0000-00007A630000}"/>
    <cellStyle name="Normal 3 20 11 5" xfId="25477" xr:uid="{00000000-0005-0000-0000-00007B630000}"/>
    <cellStyle name="Normal 3 20 11 5 2" xfId="25478" xr:uid="{00000000-0005-0000-0000-00007C630000}"/>
    <cellStyle name="Normal 3 20 11 5 3" xfId="25479" xr:uid="{00000000-0005-0000-0000-00007D630000}"/>
    <cellStyle name="Normal 3 20 11 6" xfId="25480" xr:uid="{00000000-0005-0000-0000-00007E630000}"/>
    <cellStyle name="Normal 3 20 11 6 2" xfId="25481" xr:uid="{00000000-0005-0000-0000-00007F630000}"/>
    <cellStyle name="Normal 3 20 11 6 3" xfId="25482" xr:uid="{00000000-0005-0000-0000-000080630000}"/>
    <cellStyle name="Normal 3 20 11 7" xfId="25483" xr:uid="{00000000-0005-0000-0000-000081630000}"/>
    <cellStyle name="Normal 3 20 11 7 2" xfId="25484" xr:uid="{00000000-0005-0000-0000-000082630000}"/>
    <cellStyle name="Normal 3 20 11 7 3" xfId="25485" xr:uid="{00000000-0005-0000-0000-000083630000}"/>
    <cellStyle name="Normal 3 20 11 8" xfId="25486" xr:uid="{00000000-0005-0000-0000-000084630000}"/>
    <cellStyle name="Normal 3 20 11 8 2" xfId="25487" xr:uid="{00000000-0005-0000-0000-000085630000}"/>
    <cellStyle name="Normal 3 20 11 8 3" xfId="25488" xr:uid="{00000000-0005-0000-0000-000086630000}"/>
    <cellStyle name="Normal 3 20 11 9" xfId="25489" xr:uid="{00000000-0005-0000-0000-000087630000}"/>
    <cellStyle name="Normal 3 20 11 9 2" xfId="25490" xr:uid="{00000000-0005-0000-0000-000088630000}"/>
    <cellStyle name="Normal 3 20 11 9 3" xfId="25491" xr:uid="{00000000-0005-0000-0000-000089630000}"/>
    <cellStyle name="Normal 3 20 12" xfId="25492" xr:uid="{00000000-0005-0000-0000-00008A630000}"/>
    <cellStyle name="Normal 3 20 12 10" xfId="25493" xr:uid="{00000000-0005-0000-0000-00008B630000}"/>
    <cellStyle name="Normal 3 20 12 10 2" xfId="25494" xr:uid="{00000000-0005-0000-0000-00008C630000}"/>
    <cellStyle name="Normal 3 20 12 10 3" xfId="25495" xr:uid="{00000000-0005-0000-0000-00008D630000}"/>
    <cellStyle name="Normal 3 20 12 11" xfId="25496" xr:uid="{00000000-0005-0000-0000-00008E630000}"/>
    <cellStyle name="Normal 3 20 12 11 2" xfId="25497" xr:uid="{00000000-0005-0000-0000-00008F630000}"/>
    <cellStyle name="Normal 3 20 12 11 3" xfId="25498" xr:uid="{00000000-0005-0000-0000-000090630000}"/>
    <cellStyle name="Normal 3 20 12 12" xfId="25499" xr:uid="{00000000-0005-0000-0000-000091630000}"/>
    <cellStyle name="Normal 3 20 12 12 2" xfId="25500" xr:uid="{00000000-0005-0000-0000-000092630000}"/>
    <cellStyle name="Normal 3 20 12 12 3" xfId="25501" xr:uid="{00000000-0005-0000-0000-000093630000}"/>
    <cellStyle name="Normal 3 20 12 13" xfId="25502" xr:uid="{00000000-0005-0000-0000-000094630000}"/>
    <cellStyle name="Normal 3 20 12 13 2" xfId="25503" xr:uid="{00000000-0005-0000-0000-000095630000}"/>
    <cellStyle name="Normal 3 20 12 13 3" xfId="25504" xr:uid="{00000000-0005-0000-0000-000096630000}"/>
    <cellStyle name="Normal 3 20 12 14" xfId="25505" xr:uid="{00000000-0005-0000-0000-000097630000}"/>
    <cellStyle name="Normal 3 20 12 14 2" xfId="25506" xr:uid="{00000000-0005-0000-0000-000098630000}"/>
    <cellStyle name="Normal 3 20 12 14 3" xfId="25507" xr:uid="{00000000-0005-0000-0000-000099630000}"/>
    <cellStyle name="Normal 3 20 12 15" xfId="25508" xr:uid="{00000000-0005-0000-0000-00009A630000}"/>
    <cellStyle name="Normal 3 20 12 16" xfId="25509" xr:uid="{00000000-0005-0000-0000-00009B630000}"/>
    <cellStyle name="Normal 3 20 12 2" xfId="25510" xr:uid="{00000000-0005-0000-0000-00009C630000}"/>
    <cellStyle name="Normal 3 20 12 2 2" xfId="25511" xr:uid="{00000000-0005-0000-0000-00009D630000}"/>
    <cellStyle name="Normal 3 20 12 2 3" xfId="25512" xr:uid="{00000000-0005-0000-0000-00009E630000}"/>
    <cellStyle name="Normal 3 20 12 3" xfId="25513" xr:uid="{00000000-0005-0000-0000-00009F630000}"/>
    <cellStyle name="Normal 3 20 12 3 2" xfId="25514" xr:uid="{00000000-0005-0000-0000-0000A0630000}"/>
    <cellStyle name="Normal 3 20 12 3 3" xfId="25515" xr:uid="{00000000-0005-0000-0000-0000A1630000}"/>
    <cellStyle name="Normal 3 20 12 4" xfId="25516" xr:uid="{00000000-0005-0000-0000-0000A2630000}"/>
    <cellStyle name="Normal 3 20 12 4 2" xfId="25517" xr:uid="{00000000-0005-0000-0000-0000A3630000}"/>
    <cellStyle name="Normal 3 20 12 4 3" xfId="25518" xr:uid="{00000000-0005-0000-0000-0000A4630000}"/>
    <cellStyle name="Normal 3 20 12 5" xfId="25519" xr:uid="{00000000-0005-0000-0000-0000A5630000}"/>
    <cellStyle name="Normal 3 20 12 5 2" xfId="25520" xr:uid="{00000000-0005-0000-0000-0000A6630000}"/>
    <cellStyle name="Normal 3 20 12 5 3" xfId="25521" xr:uid="{00000000-0005-0000-0000-0000A7630000}"/>
    <cellStyle name="Normal 3 20 12 6" xfId="25522" xr:uid="{00000000-0005-0000-0000-0000A8630000}"/>
    <cellStyle name="Normal 3 20 12 6 2" xfId="25523" xr:uid="{00000000-0005-0000-0000-0000A9630000}"/>
    <cellStyle name="Normal 3 20 12 6 3" xfId="25524" xr:uid="{00000000-0005-0000-0000-0000AA630000}"/>
    <cellStyle name="Normal 3 20 12 7" xfId="25525" xr:uid="{00000000-0005-0000-0000-0000AB630000}"/>
    <cellStyle name="Normal 3 20 12 7 2" xfId="25526" xr:uid="{00000000-0005-0000-0000-0000AC630000}"/>
    <cellStyle name="Normal 3 20 12 7 3" xfId="25527" xr:uid="{00000000-0005-0000-0000-0000AD630000}"/>
    <cellStyle name="Normal 3 20 12 8" xfId="25528" xr:uid="{00000000-0005-0000-0000-0000AE630000}"/>
    <cellStyle name="Normal 3 20 12 8 2" xfId="25529" xr:uid="{00000000-0005-0000-0000-0000AF630000}"/>
    <cellStyle name="Normal 3 20 12 8 3" xfId="25530" xr:uid="{00000000-0005-0000-0000-0000B0630000}"/>
    <cellStyle name="Normal 3 20 12 9" xfId="25531" xr:uid="{00000000-0005-0000-0000-0000B1630000}"/>
    <cellStyle name="Normal 3 20 12 9 2" xfId="25532" xr:uid="{00000000-0005-0000-0000-0000B2630000}"/>
    <cellStyle name="Normal 3 20 12 9 3" xfId="25533" xr:uid="{00000000-0005-0000-0000-0000B3630000}"/>
    <cellStyle name="Normal 3 20 13" xfId="25534" xr:uid="{00000000-0005-0000-0000-0000B4630000}"/>
    <cellStyle name="Normal 3 20 13 10" xfId="25535" xr:uid="{00000000-0005-0000-0000-0000B5630000}"/>
    <cellStyle name="Normal 3 20 13 10 2" xfId="25536" xr:uid="{00000000-0005-0000-0000-0000B6630000}"/>
    <cellStyle name="Normal 3 20 13 10 3" xfId="25537" xr:uid="{00000000-0005-0000-0000-0000B7630000}"/>
    <cellStyle name="Normal 3 20 13 11" xfId="25538" xr:uid="{00000000-0005-0000-0000-0000B8630000}"/>
    <cellStyle name="Normal 3 20 13 11 2" xfId="25539" xr:uid="{00000000-0005-0000-0000-0000B9630000}"/>
    <cellStyle name="Normal 3 20 13 11 3" xfId="25540" xr:uid="{00000000-0005-0000-0000-0000BA630000}"/>
    <cellStyle name="Normal 3 20 13 12" xfId="25541" xr:uid="{00000000-0005-0000-0000-0000BB630000}"/>
    <cellStyle name="Normal 3 20 13 12 2" xfId="25542" xr:uid="{00000000-0005-0000-0000-0000BC630000}"/>
    <cellStyle name="Normal 3 20 13 12 3" xfId="25543" xr:uid="{00000000-0005-0000-0000-0000BD630000}"/>
    <cellStyle name="Normal 3 20 13 13" xfId="25544" xr:uid="{00000000-0005-0000-0000-0000BE630000}"/>
    <cellStyle name="Normal 3 20 13 13 2" xfId="25545" xr:uid="{00000000-0005-0000-0000-0000BF630000}"/>
    <cellStyle name="Normal 3 20 13 13 3" xfId="25546" xr:uid="{00000000-0005-0000-0000-0000C0630000}"/>
    <cellStyle name="Normal 3 20 13 14" xfId="25547" xr:uid="{00000000-0005-0000-0000-0000C1630000}"/>
    <cellStyle name="Normal 3 20 13 14 2" xfId="25548" xr:uid="{00000000-0005-0000-0000-0000C2630000}"/>
    <cellStyle name="Normal 3 20 13 14 3" xfId="25549" xr:uid="{00000000-0005-0000-0000-0000C3630000}"/>
    <cellStyle name="Normal 3 20 13 15" xfId="25550" xr:uid="{00000000-0005-0000-0000-0000C4630000}"/>
    <cellStyle name="Normal 3 20 13 16" xfId="25551" xr:uid="{00000000-0005-0000-0000-0000C5630000}"/>
    <cellStyle name="Normal 3 20 13 2" xfId="25552" xr:uid="{00000000-0005-0000-0000-0000C6630000}"/>
    <cellStyle name="Normal 3 20 13 2 2" xfId="25553" xr:uid="{00000000-0005-0000-0000-0000C7630000}"/>
    <cellStyle name="Normal 3 20 13 2 3" xfId="25554" xr:uid="{00000000-0005-0000-0000-0000C8630000}"/>
    <cellStyle name="Normal 3 20 13 3" xfId="25555" xr:uid="{00000000-0005-0000-0000-0000C9630000}"/>
    <cellStyle name="Normal 3 20 13 3 2" xfId="25556" xr:uid="{00000000-0005-0000-0000-0000CA630000}"/>
    <cellStyle name="Normal 3 20 13 3 3" xfId="25557" xr:uid="{00000000-0005-0000-0000-0000CB630000}"/>
    <cellStyle name="Normal 3 20 13 4" xfId="25558" xr:uid="{00000000-0005-0000-0000-0000CC630000}"/>
    <cellStyle name="Normal 3 20 13 4 2" xfId="25559" xr:uid="{00000000-0005-0000-0000-0000CD630000}"/>
    <cellStyle name="Normal 3 20 13 4 3" xfId="25560" xr:uid="{00000000-0005-0000-0000-0000CE630000}"/>
    <cellStyle name="Normal 3 20 13 5" xfId="25561" xr:uid="{00000000-0005-0000-0000-0000CF630000}"/>
    <cellStyle name="Normal 3 20 13 5 2" xfId="25562" xr:uid="{00000000-0005-0000-0000-0000D0630000}"/>
    <cellStyle name="Normal 3 20 13 5 3" xfId="25563" xr:uid="{00000000-0005-0000-0000-0000D1630000}"/>
    <cellStyle name="Normal 3 20 13 6" xfId="25564" xr:uid="{00000000-0005-0000-0000-0000D2630000}"/>
    <cellStyle name="Normal 3 20 13 6 2" xfId="25565" xr:uid="{00000000-0005-0000-0000-0000D3630000}"/>
    <cellStyle name="Normal 3 20 13 6 3" xfId="25566" xr:uid="{00000000-0005-0000-0000-0000D4630000}"/>
    <cellStyle name="Normal 3 20 13 7" xfId="25567" xr:uid="{00000000-0005-0000-0000-0000D5630000}"/>
    <cellStyle name="Normal 3 20 13 7 2" xfId="25568" xr:uid="{00000000-0005-0000-0000-0000D6630000}"/>
    <cellStyle name="Normal 3 20 13 7 3" xfId="25569" xr:uid="{00000000-0005-0000-0000-0000D7630000}"/>
    <cellStyle name="Normal 3 20 13 8" xfId="25570" xr:uid="{00000000-0005-0000-0000-0000D8630000}"/>
    <cellStyle name="Normal 3 20 13 8 2" xfId="25571" xr:uid="{00000000-0005-0000-0000-0000D9630000}"/>
    <cellStyle name="Normal 3 20 13 8 3" xfId="25572" xr:uid="{00000000-0005-0000-0000-0000DA630000}"/>
    <cellStyle name="Normal 3 20 13 9" xfId="25573" xr:uid="{00000000-0005-0000-0000-0000DB630000}"/>
    <cellStyle name="Normal 3 20 13 9 2" xfId="25574" xr:uid="{00000000-0005-0000-0000-0000DC630000}"/>
    <cellStyle name="Normal 3 20 13 9 3" xfId="25575" xr:uid="{00000000-0005-0000-0000-0000DD630000}"/>
    <cellStyle name="Normal 3 20 14" xfId="25576" xr:uid="{00000000-0005-0000-0000-0000DE630000}"/>
    <cellStyle name="Normal 3 20 14 10" xfId="25577" xr:uid="{00000000-0005-0000-0000-0000DF630000}"/>
    <cellStyle name="Normal 3 20 14 10 2" xfId="25578" xr:uid="{00000000-0005-0000-0000-0000E0630000}"/>
    <cellStyle name="Normal 3 20 14 10 3" xfId="25579" xr:uid="{00000000-0005-0000-0000-0000E1630000}"/>
    <cellStyle name="Normal 3 20 14 11" xfId="25580" xr:uid="{00000000-0005-0000-0000-0000E2630000}"/>
    <cellStyle name="Normal 3 20 14 11 2" xfId="25581" xr:uid="{00000000-0005-0000-0000-0000E3630000}"/>
    <cellStyle name="Normal 3 20 14 11 3" xfId="25582" xr:uid="{00000000-0005-0000-0000-0000E4630000}"/>
    <cellStyle name="Normal 3 20 14 12" xfId="25583" xr:uid="{00000000-0005-0000-0000-0000E5630000}"/>
    <cellStyle name="Normal 3 20 14 12 2" xfId="25584" xr:uid="{00000000-0005-0000-0000-0000E6630000}"/>
    <cellStyle name="Normal 3 20 14 12 3" xfId="25585" xr:uid="{00000000-0005-0000-0000-0000E7630000}"/>
    <cellStyle name="Normal 3 20 14 13" xfId="25586" xr:uid="{00000000-0005-0000-0000-0000E8630000}"/>
    <cellStyle name="Normal 3 20 14 13 2" xfId="25587" xr:uid="{00000000-0005-0000-0000-0000E9630000}"/>
    <cellStyle name="Normal 3 20 14 13 3" xfId="25588" xr:uid="{00000000-0005-0000-0000-0000EA630000}"/>
    <cellStyle name="Normal 3 20 14 14" xfId="25589" xr:uid="{00000000-0005-0000-0000-0000EB630000}"/>
    <cellStyle name="Normal 3 20 14 14 2" xfId="25590" xr:uid="{00000000-0005-0000-0000-0000EC630000}"/>
    <cellStyle name="Normal 3 20 14 14 3" xfId="25591" xr:uid="{00000000-0005-0000-0000-0000ED630000}"/>
    <cellStyle name="Normal 3 20 14 15" xfId="25592" xr:uid="{00000000-0005-0000-0000-0000EE630000}"/>
    <cellStyle name="Normal 3 20 14 16" xfId="25593" xr:uid="{00000000-0005-0000-0000-0000EF630000}"/>
    <cellStyle name="Normal 3 20 14 2" xfId="25594" xr:uid="{00000000-0005-0000-0000-0000F0630000}"/>
    <cellStyle name="Normal 3 20 14 2 2" xfId="25595" xr:uid="{00000000-0005-0000-0000-0000F1630000}"/>
    <cellStyle name="Normal 3 20 14 2 3" xfId="25596" xr:uid="{00000000-0005-0000-0000-0000F2630000}"/>
    <cellStyle name="Normal 3 20 14 3" xfId="25597" xr:uid="{00000000-0005-0000-0000-0000F3630000}"/>
    <cellStyle name="Normal 3 20 14 3 2" xfId="25598" xr:uid="{00000000-0005-0000-0000-0000F4630000}"/>
    <cellStyle name="Normal 3 20 14 3 3" xfId="25599" xr:uid="{00000000-0005-0000-0000-0000F5630000}"/>
    <cellStyle name="Normal 3 20 14 4" xfId="25600" xr:uid="{00000000-0005-0000-0000-0000F6630000}"/>
    <cellStyle name="Normal 3 20 14 4 2" xfId="25601" xr:uid="{00000000-0005-0000-0000-0000F7630000}"/>
    <cellStyle name="Normal 3 20 14 4 3" xfId="25602" xr:uid="{00000000-0005-0000-0000-0000F8630000}"/>
    <cellStyle name="Normal 3 20 14 5" xfId="25603" xr:uid="{00000000-0005-0000-0000-0000F9630000}"/>
    <cellStyle name="Normal 3 20 14 5 2" xfId="25604" xr:uid="{00000000-0005-0000-0000-0000FA630000}"/>
    <cellStyle name="Normal 3 20 14 5 3" xfId="25605" xr:uid="{00000000-0005-0000-0000-0000FB630000}"/>
    <cellStyle name="Normal 3 20 14 6" xfId="25606" xr:uid="{00000000-0005-0000-0000-0000FC630000}"/>
    <cellStyle name="Normal 3 20 14 6 2" xfId="25607" xr:uid="{00000000-0005-0000-0000-0000FD630000}"/>
    <cellStyle name="Normal 3 20 14 6 3" xfId="25608" xr:uid="{00000000-0005-0000-0000-0000FE630000}"/>
    <cellStyle name="Normal 3 20 14 7" xfId="25609" xr:uid="{00000000-0005-0000-0000-0000FF630000}"/>
    <cellStyle name="Normal 3 20 14 7 2" xfId="25610" xr:uid="{00000000-0005-0000-0000-000000640000}"/>
    <cellStyle name="Normal 3 20 14 7 3" xfId="25611" xr:uid="{00000000-0005-0000-0000-000001640000}"/>
    <cellStyle name="Normal 3 20 14 8" xfId="25612" xr:uid="{00000000-0005-0000-0000-000002640000}"/>
    <cellStyle name="Normal 3 20 14 8 2" xfId="25613" xr:uid="{00000000-0005-0000-0000-000003640000}"/>
    <cellStyle name="Normal 3 20 14 8 3" xfId="25614" xr:uid="{00000000-0005-0000-0000-000004640000}"/>
    <cellStyle name="Normal 3 20 14 9" xfId="25615" xr:uid="{00000000-0005-0000-0000-000005640000}"/>
    <cellStyle name="Normal 3 20 14 9 2" xfId="25616" xr:uid="{00000000-0005-0000-0000-000006640000}"/>
    <cellStyle name="Normal 3 20 14 9 3" xfId="25617" xr:uid="{00000000-0005-0000-0000-000007640000}"/>
    <cellStyle name="Normal 3 20 15" xfId="25618" xr:uid="{00000000-0005-0000-0000-000008640000}"/>
    <cellStyle name="Normal 3 20 15 2" xfId="25619" xr:uid="{00000000-0005-0000-0000-000009640000}"/>
    <cellStyle name="Normal 3 20 15 3" xfId="25620" xr:uid="{00000000-0005-0000-0000-00000A640000}"/>
    <cellStyle name="Normal 3 20 16" xfId="25621" xr:uid="{00000000-0005-0000-0000-00000B640000}"/>
    <cellStyle name="Normal 3 20 16 2" xfId="25622" xr:uid="{00000000-0005-0000-0000-00000C640000}"/>
    <cellStyle name="Normal 3 20 16 3" xfId="25623" xr:uid="{00000000-0005-0000-0000-00000D640000}"/>
    <cellStyle name="Normal 3 20 17" xfId="25624" xr:uid="{00000000-0005-0000-0000-00000E640000}"/>
    <cellStyle name="Normal 3 20 17 2" xfId="25625" xr:uid="{00000000-0005-0000-0000-00000F640000}"/>
    <cellStyle name="Normal 3 20 17 3" xfId="25626" xr:uid="{00000000-0005-0000-0000-000010640000}"/>
    <cellStyle name="Normal 3 20 18" xfId="25627" xr:uid="{00000000-0005-0000-0000-000011640000}"/>
    <cellStyle name="Normal 3 20 18 2" xfId="25628" xr:uid="{00000000-0005-0000-0000-000012640000}"/>
    <cellStyle name="Normal 3 20 18 3" xfId="25629" xr:uid="{00000000-0005-0000-0000-000013640000}"/>
    <cellStyle name="Normal 3 20 19" xfId="25630" xr:uid="{00000000-0005-0000-0000-000014640000}"/>
    <cellStyle name="Normal 3 20 19 2" xfId="25631" xr:uid="{00000000-0005-0000-0000-000015640000}"/>
    <cellStyle name="Normal 3 20 19 3" xfId="25632" xr:uid="{00000000-0005-0000-0000-000016640000}"/>
    <cellStyle name="Normal 3 20 2" xfId="25633" xr:uid="{00000000-0005-0000-0000-000017640000}"/>
    <cellStyle name="Normal 3 20 20" xfId="25634" xr:uid="{00000000-0005-0000-0000-000018640000}"/>
    <cellStyle name="Normal 3 20 20 2" xfId="25635" xr:uid="{00000000-0005-0000-0000-000019640000}"/>
    <cellStyle name="Normal 3 20 20 3" xfId="25636" xr:uid="{00000000-0005-0000-0000-00001A640000}"/>
    <cellStyle name="Normal 3 20 21" xfId="25637" xr:uid="{00000000-0005-0000-0000-00001B640000}"/>
    <cellStyle name="Normal 3 20 21 2" xfId="25638" xr:uid="{00000000-0005-0000-0000-00001C640000}"/>
    <cellStyle name="Normal 3 20 21 3" xfId="25639" xr:uid="{00000000-0005-0000-0000-00001D640000}"/>
    <cellStyle name="Normal 3 20 22" xfId="25640" xr:uid="{00000000-0005-0000-0000-00001E640000}"/>
    <cellStyle name="Normal 3 20 22 2" xfId="25641" xr:uid="{00000000-0005-0000-0000-00001F640000}"/>
    <cellStyle name="Normal 3 20 22 3" xfId="25642" xr:uid="{00000000-0005-0000-0000-000020640000}"/>
    <cellStyle name="Normal 3 20 23" xfId="25643" xr:uid="{00000000-0005-0000-0000-000021640000}"/>
    <cellStyle name="Normal 3 20 23 2" xfId="25644" xr:uid="{00000000-0005-0000-0000-000022640000}"/>
    <cellStyle name="Normal 3 20 23 3" xfId="25645" xr:uid="{00000000-0005-0000-0000-000023640000}"/>
    <cellStyle name="Normal 3 20 24" xfId="25646" xr:uid="{00000000-0005-0000-0000-000024640000}"/>
    <cellStyle name="Normal 3 20 24 2" xfId="25647" xr:uid="{00000000-0005-0000-0000-000025640000}"/>
    <cellStyle name="Normal 3 20 24 3" xfId="25648" xr:uid="{00000000-0005-0000-0000-000026640000}"/>
    <cellStyle name="Normal 3 20 25" xfId="25649" xr:uid="{00000000-0005-0000-0000-000027640000}"/>
    <cellStyle name="Normal 3 20 25 2" xfId="25650" xr:uid="{00000000-0005-0000-0000-000028640000}"/>
    <cellStyle name="Normal 3 20 25 3" xfId="25651" xr:uid="{00000000-0005-0000-0000-000029640000}"/>
    <cellStyle name="Normal 3 20 26" xfId="25652" xr:uid="{00000000-0005-0000-0000-00002A640000}"/>
    <cellStyle name="Normal 3 20 26 2" xfId="25653" xr:uid="{00000000-0005-0000-0000-00002B640000}"/>
    <cellStyle name="Normal 3 20 26 3" xfId="25654" xr:uid="{00000000-0005-0000-0000-00002C640000}"/>
    <cellStyle name="Normal 3 20 27" xfId="25655" xr:uid="{00000000-0005-0000-0000-00002D640000}"/>
    <cellStyle name="Normal 3 20 27 2" xfId="25656" xr:uid="{00000000-0005-0000-0000-00002E640000}"/>
    <cellStyle name="Normal 3 20 27 3" xfId="25657" xr:uid="{00000000-0005-0000-0000-00002F640000}"/>
    <cellStyle name="Normal 3 20 28" xfId="25658" xr:uid="{00000000-0005-0000-0000-000030640000}"/>
    <cellStyle name="Normal 3 20 29" xfId="25659" xr:uid="{00000000-0005-0000-0000-000031640000}"/>
    <cellStyle name="Normal 3 20 3" xfId="25660" xr:uid="{00000000-0005-0000-0000-000032640000}"/>
    <cellStyle name="Normal 3 20 4" xfId="25661" xr:uid="{00000000-0005-0000-0000-000033640000}"/>
    <cellStyle name="Normal 3 20 5" xfId="25662" xr:uid="{00000000-0005-0000-0000-000034640000}"/>
    <cellStyle name="Normal 3 20 6" xfId="25663" xr:uid="{00000000-0005-0000-0000-000035640000}"/>
    <cellStyle name="Normal 3 20 6 10" xfId="25664" xr:uid="{00000000-0005-0000-0000-000036640000}"/>
    <cellStyle name="Normal 3 20 6 10 2" xfId="25665" xr:uid="{00000000-0005-0000-0000-000037640000}"/>
    <cellStyle name="Normal 3 20 6 10 3" xfId="25666" xr:uid="{00000000-0005-0000-0000-000038640000}"/>
    <cellStyle name="Normal 3 20 6 11" xfId="25667" xr:uid="{00000000-0005-0000-0000-000039640000}"/>
    <cellStyle name="Normal 3 20 6 11 2" xfId="25668" xr:uid="{00000000-0005-0000-0000-00003A640000}"/>
    <cellStyle name="Normal 3 20 6 11 3" xfId="25669" xr:uid="{00000000-0005-0000-0000-00003B640000}"/>
    <cellStyle name="Normal 3 20 6 12" xfId="25670" xr:uid="{00000000-0005-0000-0000-00003C640000}"/>
    <cellStyle name="Normal 3 20 6 12 2" xfId="25671" xr:uid="{00000000-0005-0000-0000-00003D640000}"/>
    <cellStyle name="Normal 3 20 6 12 3" xfId="25672" xr:uid="{00000000-0005-0000-0000-00003E640000}"/>
    <cellStyle name="Normal 3 20 6 13" xfId="25673" xr:uid="{00000000-0005-0000-0000-00003F640000}"/>
    <cellStyle name="Normal 3 20 6 13 2" xfId="25674" xr:uid="{00000000-0005-0000-0000-000040640000}"/>
    <cellStyle name="Normal 3 20 6 13 3" xfId="25675" xr:uid="{00000000-0005-0000-0000-000041640000}"/>
    <cellStyle name="Normal 3 20 6 14" xfId="25676" xr:uid="{00000000-0005-0000-0000-000042640000}"/>
    <cellStyle name="Normal 3 20 6 14 2" xfId="25677" xr:uid="{00000000-0005-0000-0000-000043640000}"/>
    <cellStyle name="Normal 3 20 6 14 3" xfId="25678" xr:uid="{00000000-0005-0000-0000-000044640000}"/>
    <cellStyle name="Normal 3 20 6 15" xfId="25679" xr:uid="{00000000-0005-0000-0000-000045640000}"/>
    <cellStyle name="Normal 3 20 6 15 2" xfId="25680" xr:uid="{00000000-0005-0000-0000-000046640000}"/>
    <cellStyle name="Normal 3 20 6 15 3" xfId="25681" xr:uid="{00000000-0005-0000-0000-000047640000}"/>
    <cellStyle name="Normal 3 20 6 16" xfId="25682" xr:uid="{00000000-0005-0000-0000-000048640000}"/>
    <cellStyle name="Normal 3 20 6 17" xfId="25683" xr:uid="{00000000-0005-0000-0000-000049640000}"/>
    <cellStyle name="Normal 3 20 6 2" xfId="25684" xr:uid="{00000000-0005-0000-0000-00004A640000}"/>
    <cellStyle name="Normal 3 20 6 2 10" xfId="25685" xr:uid="{00000000-0005-0000-0000-00004B640000}"/>
    <cellStyle name="Normal 3 20 6 2 10 2" xfId="25686" xr:uid="{00000000-0005-0000-0000-00004C640000}"/>
    <cellStyle name="Normal 3 20 6 2 10 3" xfId="25687" xr:uid="{00000000-0005-0000-0000-00004D640000}"/>
    <cellStyle name="Normal 3 20 6 2 11" xfId="25688" xr:uid="{00000000-0005-0000-0000-00004E640000}"/>
    <cellStyle name="Normal 3 20 6 2 11 2" xfId="25689" xr:uid="{00000000-0005-0000-0000-00004F640000}"/>
    <cellStyle name="Normal 3 20 6 2 11 3" xfId="25690" xr:uid="{00000000-0005-0000-0000-000050640000}"/>
    <cellStyle name="Normal 3 20 6 2 12" xfId="25691" xr:uid="{00000000-0005-0000-0000-000051640000}"/>
    <cellStyle name="Normal 3 20 6 2 12 2" xfId="25692" xr:uid="{00000000-0005-0000-0000-000052640000}"/>
    <cellStyle name="Normal 3 20 6 2 12 3" xfId="25693" xr:uid="{00000000-0005-0000-0000-000053640000}"/>
    <cellStyle name="Normal 3 20 6 2 13" xfId="25694" xr:uid="{00000000-0005-0000-0000-000054640000}"/>
    <cellStyle name="Normal 3 20 6 2 13 2" xfId="25695" xr:uid="{00000000-0005-0000-0000-000055640000}"/>
    <cellStyle name="Normal 3 20 6 2 13 3" xfId="25696" xr:uid="{00000000-0005-0000-0000-000056640000}"/>
    <cellStyle name="Normal 3 20 6 2 14" xfId="25697" xr:uid="{00000000-0005-0000-0000-000057640000}"/>
    <cellStyle name="Normal 3 20 6 2 14 2" xfId="25698" xr:uid="{00000000-0005-0000-0000-000058640000}"/>
    <cellStyle name="Normal 3 20 6 2 14 3" xfId="25699" xr:uid="{00000000-0005-0000-0000-000059640000}"/>
    <cellStyle name="Normal 3 20 6 2 15" xfId="25700" xr:uid="{00000000-0005-0000-0000-00005A640000}"/>
    <cellStyle name="Normal 3 20 6 2 16" xfId="25701" xr:uid="{00000000-0005-0000-0000-00005B640000}"/>
    <cellStyle name="Normal 3 20 6 2 2" xfId="25702" xr:uid="{00000000-0005-0000-0000-00005C640000}"/>
    <cellStyle name="Normal 3 20 6 2 2 2" xfId="25703" xr:uid="{00000000-0005-0000-0000-00005D640000}"/>
    <cellStyle name="Normal 3 20 6 2 2 3" xfId="25704" xr:uid="{00000000-0005-0000-0000-00005E640000}"/>
    <cellStyle name="Normal 3 20 6 2 3" xfId="25705" xr:uid="{00000000-0005-0000-0000-00005F640000}"/>
    <cellStyle name="Normal 3 20 6 2 3 2" xfId="25706" xr:uid="{00000000-0005-0000-0000-000060640000}"/>
    <cellStyle name="Normal 3 20 6 2 3 3" xfId="25707" xr:uid="{00000000-0005-0000-0000-000061640000}"/>
    <cellStyle name="Normal 3 20 6 2 4" xfId="25708" xr:uid="{00000000-0005-0000-0000-000062640000}"/>
    <cellStyle name="Normal 3 20 6 2 4 2" xfId="25709" xr:uid="{00000000-0005-0000-0000-000063640000}"/>
    <cellStyle name="Normal 3 20 6 2 4 3" xfId="25710" xr:uid="{00000000-0005-0000-0000-000064640000}"/>
    <cellStyle name="Normal 3 20 6 2 5" xfId="25711" xr:uid="{00000000-0005-0000-0000-000065640000}"/>
    <cellStyle name="Normal 3 20 6 2 5 2" xfId="25712" xr:uid="{00000000-0005-0000-0000-000066640000}"/>
    <cellStyle name="Normal 3 20 6 2 5 3" xfId="25713" xr:uid="{00000000-0005-0000-0000-000067640000}"/>
    <cellStyle name="Normal 3 20 6 2 6" xfId="25714" xr:uid="{00000000-0005-0000-0000-000068640000}"/>
    <cellStyle name="Normal 3 20 6 2 6 2" xfId="25715" xr:uid="{00000000-0005-0000-0000-000069640000}"/>
    <cellStyle name="Normal 3 20 6 2 6 3" xfId="25716" xr:uid="{00000000-0005-0000-0000-00006A640000}"/>
    <cellStyle name="Normal 3 20 6 2 7" xfId="25717" xr:uid="{00000000-0005-0000-0000-00006B640000}"/>
    <cellStyle name="Normal 3 20 6 2 7 2" xfId="25718" xr:uid="{00000000-0005-0000-0000-00006C640000}"/>
    <cellStyle name="Normal 3 20 6 2 7 3" xfId="25719" xr:uid="{00000000-0005-0000-0000-00006D640000}"/>
    <cellStyle name="Normal 3 20 6 2 8" xfId="25720" xr:uid="{00000000-0005-0000-0000-00006E640000}"/>
    <cellStyle name="Normal 3 20 6 2 8 2" xfId="25721" xr:uid="{00000000-0005-0000-0000-00006F640000}"/>
    <cellStyle name="Normal 3 20 6 2 8 3" xfId="25722" xr:uid="{00000000-0005-0000-0000-000070640000}"/>
    <cellStyle name="Normal 3 20 6 2 9" xfId="25723" xr:uid="{00000000-0005-0000-0000-000071640000}"/>
    <cellStyle name="Normal 3 20 6 2 9 2" xfId="25724" xr:uid="{00000000-0005-0000-0000-000072640000}"/>
    <cellStyle name="Normal 3 20 6 2 9 3" xfId="25725" xr:uid="{00000000-0005-0000-0000-000073640000}"/>
    <cellStyle name="Normal 3 20 6 3" xfId="25726" xr:uid="{00000000-0005-0000-0000-000074640000}"/>
    <cellStyle name="Normal 3 20 6 3 2" xfId="25727" xr:uid="{00000000-0005-0000-0000-000075640000}"/>
    <cellStyle name="Normal 3 20 6 3 3" xfId="25728" xr:uid="{00000000-0005-0000-0000-000076640000}"/>
    <cellStyle name="Normal 3 20 6 4" xfId="25729" xr:uid="{00000000-0005-0000-0000-000077640000}"/>
    <cellStyle name="Normal 3 20 6 4 2" xfId="25730" xr:uid="{00000000-0005-0000-0000-000078640000}"/>
    <cellStyle name="Normal 3 20 6 4 3" xfId="25731" xr:uid="{00000000-0005-0000-0000-000079640000}"/>
    <cellStyle name="Normal 3 20 6 5" xfId="25732" xr:uid="{00000000-0005-0000-0000-00007A640000}"/>
    <cellStyle name="Normal 3 20 6 5 2" xfId="25733" xr:uid="{00000000-0005-0000-0000-00007B640000}"/>
    <cellStyle name="Normal 3 20 6 5 3" xfId="25734" xr:uid="{00000000-0005-0000-0000-00007C640000}"/>
    <cellStyle name="Normal 3 20 6 6" xfId="25735" xr:uid="{00000000-0005-0000-0000-00007D640000}"/>
    <cellStyle name="Normal 3 20 6 6 2" xfId="25736" xr:uid="{00000000-0005-0000-0000-00007E640000}"/>
    <cellStyle name="Normal 3 20 6 6 3" xfId="25737" xr:uid="{00000000-0005-0000-0000-00007F640000}"/>
    <cellStyle name="Normal 3 20 6 7" xfId="25738" xr:uid="{00000000-0005-0000-0000-000080640000}"/>
    <cellStyle name="Normal 3 20 6 7 2" xfId="25739" xr:uid="{00000000-0005-0000-0000-000081640000}"/>
    <cellStyle name="Normal 3 20 6 7 3" xfId="25740" xr:uid="{00000000-0005-0000-0000-000082640000}"/>
    <cellStyle name="Normal 3 20 6 8" xfId="25741" xr:uid="{00000000-0005-0000-0000-000083640000}"/>
    <cellStyle name="Normal 3 20 6 8 2" xfId="25742" xr:uid="{00000000-0005-0000-0000-000084640000}"/>
    <cellStyle name="Normal 3 20 6 8 3" xfId="25743" xr:uid="{00000000-0005-0000-0000-000085640000}"/>
    <cellStyle name="Normal 3 20 6 9" xfId="25744" xr:uid="{00000000-0005-0000-0000-000086640000}"/>
    <cellStyle name="Normal 3 20 6 9 2" xfId="25745" xr:uid="{00000000-0005-0000-0000-000087640000}"/>
    <cellStyle name="Normal 3 20 6 9 3" xfId="25746" xr:uid="{00000000-0005-0000-0000-000088640000}"/>
    <cellStyle name="Normal 3 20 7" xfId="25747" xr:uid="{00000000-0005-0000-0000-000089640000}"/>
    <cellStyle name="Normal 3 20 7 10" xfId="25748" xr:uid="{00000000-0005-0000-0000-00008A640000}"/>
    <cellStyle name="Normal 3 20 7 10 2" xfId="25749" xr:uid="{00000000-0005-0000-0000-00008B640000}"/>
    <cellStyle name="Normal 3 20 7 10 3" xfId="25750" xr:uid="{00000000-0005-0000-0000-00008C640000}"/>
    <cellStyle name="Normal 3 20 7 11" xfId="25751" xr:uid="{00000000-0005-0000-0000-00008D640000}"/>
    <cellStyle name="Normal 3 20 7 11 2" xfId="25752" xr:uid="{00000000-0005-0000-0000-00008E640000}"/>
    <cellStyle name="Normal 3 20 7 11 3" xfId="25753" xr:uid="{00000000-0005-0000-0000-00008F640000}"/>
    <cellStyle name="Normal 3 20 7 12" xfId="25754" xr:uid="{00000000-0005-0000-0000-000090640000}"/>
    <cellStyle name="Normal 3 20 7 12 2" xfId="25755" xr:uid="{00000000-0005-0000-0000-000091640000}"/>
    <cellStyle name="Normal 3 20 7 12 3" xfId="25756" xr:uid="{00000000-0005-0000-0000-000092640000}"/>
    <cellStyle name="Normal 3 20 7 13" xfId="25757" xr:uid="{00000000-0005-0000-0000-000093640000}"/>
    <cellStyle name="Normal 3 20 7 13 2" xfId="25758" xr:uid="{00000000-0005-0000-0000-000094640000}"/>
    <cellStyle name="Normal 3 20 7 13 3" xfId="25759" xr:uid="{00000000-0005-0000-0000-000095640000}"/>
    <cellStyle name="Normal 3 20 7 14" xfId="25760" xr:uid="{00000000-0005-0000-0000-000096640000}"/>
    <cellStyle name="Normal 3 20 7 14 2" xfId="25761" xr:uid="{00000000-0005-0000-0000-000097640000}"/>
    <cellStyle name="Normal 3 20 7 14 3" xfId="25762" xr:uid="{00000000-0005-0000-0000-000098640000}"/>
    <cellStyle name="Normal 3 20 7 15" xfId="25763" xr:uid="{00000000-0005-0000-0000-000099640000}"/>
    <cellStyle name="Normal 3 20 7 15 2" xfId="25764" xr:uid="{00000000-0005-0000-0000-00009A640000}"/>
    <cellStyle name="Normal 3 20 7 15 3" xfId="25765" xr:uid="{00000000-0005-0000-0000-00009B640000}"/>
    <cellStyle name="Normal 3 20 7 16" xfId="25766" xr:uid="{00000000-0005-0000-0000-00009C640000}"/>
    <cellStyle name="Normal 3 20 7 17" xfId="25767" xr:uid="{00000000-0005-0000-0000-00009D640000}"/>
    <cellStyle name="Normal 3 20 7 2" xfId="25768" xr:uid="{00000000-0005-0000-0000-00009E640000}"/>
    <cellStyle name="Normal 3 20 7 2 10" xfId="25769" xr:uid="{00000000-0005-0000-0000-00009F640000}"/>
    <cellStyle name="Normal 3 20 7 2 10 2" xfId="25770" xr:uid="{00000000-0005-0000-0000-0000A0640000}"/>
    <cellStyle name="Normal 3 20 7 2 10 3" xfId="25771" xr:uid="{00000000-0005-0000-0000-0000A1640000}"/>
    <cellStyle name="Normal 3 20 7 2 11" xfId="25772" xr:uid="{00000000-0005-0000-0000-0000A2640000}"/>
    <cellStyle name="Normal 3 20 7 2 11 2" xfId="25773" xr:uid="{00000000-0005-0000-0000-0000A3640000}"/>
    <cellStyle name="Normal 3 20 7 2 11 3" xfId="25774" xr:uid="{00000000-0005-0000-0000-0000A4640000}"/>
    <cellStyle name="Normal 3 20 7 2 12" xfId="25775" xr:uid="{00000000-0005-0000-0000-0000A5640000}"/>
    <cellStyle name="Normal 3 20 7 2 12 2" xfId="25776" xr:uid="{00000000-0005-0000-0000-0000A6640000}"/>
    <cellStyle name="Normal 3 20 7 2 12 3" xfId="25777" xr:uid="{00000000-0005-0000-0000-0000A7640000}"/>
    <cellStyle name="Normal 3 20 7 2 13" xfId="25778" xr:uid="{00000000-0005-0000-0000-0000A8640000}"/>
    <cellStyle name="Normal 3 20 7 2 13 2" xfId="25779" xr:uid="{00000000-0005-0000-0000-0000A9640000}"/>
    <cellStyle name="Normal 3 20 7 2 13 3" xfId="25780" xr:uid="{00000000-0005-0000-0000-0000AA640000}"/>
    <cellStyle name="Normal 3 20 7 2 14" xfId="25781" xr:uid="{00000000-0005-0000-0000-0000AB640000}"/>
    <cellStyle name="Normal 3 20 7 2 14 2" xfId="25782" xr:uid="{00000000-0005-0000-0000-0000AC640000}"/>
    <cellStyle name="Normal 3 20 7 2 14 3" xfId="25783" xr:uid="{00000000-0005-0000-0000-0000AD640000}"/>
    <cellStyle name="Normal 3 20 7 2 15" xfId="25784" xr:uid="{00000000-0005-0000-0000-0000AE640000}"/>
    <cellStyle name="Normal 3 20 7 2 16" xfId="25785" xr:uid="{00000000-0005-0000-0000-0000AF640000}"/>
    <cellStyle name="Normal 3 20 7 2 2" xfId="25786" xr:uid="{00000000-0005-0000-0000-0000B0640000}"/>
    <cellStyle name="Normal 3 20 7 2 2 2" xfId="25787" xr:uid="{00000000-0005-0000-0000-0000B1640000}"/>
    <cellStyle name="Normal 3 20 7 2 2 3" xfId="25788" xr:uid="{00000000-0005-0000-0000-0000B2640000}"/>
    <cellStyle name="Normal 3 20 7 2 3" xfId="25789" xr:uid="{00000000-0005-0000-0000-0000B3640000}"/>
    <cellStyle name="Normal 3 20 7 2 3 2" xfId="25790" xr:uid="{00000000-0005-0000-0000-0000B4640000}"/>
    <cellStyle name="Normal 3 20 7 2 3 3" xfId="25791" xr:uid="{00000000-0005-0000-0000-0000B5640000}"/>
    <cellStyle name="Normal 3 20 7 2 4" xfId="25792" xr:uid="{00000000-0005-0000-0000-0000B6640000}"/>
    <cellStyle name="Normal 3 20 7 2 4 2" xfId="25793" xr:uid="{00000000-0005-0000-0000-0000B7640000}"/>
    <cellStyle name="Normal 3 20 7 2 4 3" xfId="25794" xr:uid="{00000000-0005-0000-0000-0000B8640000}"/>
    <cellStyle name="Normal 3 20 7 2 5" xfId="25795" xr:uid="{00000000-0005-0000-0000-0000B9640000}"/>
    <cellStyle name="Normal 3 20 7 2 5 2" xfId="25796" xr:uid="{00000000-0005-0000-0000-0000BA640000}"/>
    <cellStyle name="Normal 3 20 7 2 5 3" xfId="25797" xr:uid="{00000000-0005-0000-0000-0000BB640000}"/>
    <cellStyle name="Normal 3 20 7 2 6" xfId="25798" xr:uid="{00000000-0005-0000-0000-0000BC640000}"/>
    <cellStyle name="Normal 3 20 7 2 6 2" xfId="25799" xr:uid="{00000000-0005-0000-0000-0000BD640000}"/>
    <cellStyle name="Normal 3 20 7 2 6 3" xfId="25800" xr:uid="{00000000-0005-0000-0000-0000BE640000}"/>
    <cellStyle name="Normal 3 20 7 2 7" xfId="25801" xr:uid="{00000000-0005-0000-0000-0000BF640000}"/>
    <cellStyle name="Normal 3 20 7 2 7 2" xfId="25802" xr:uid="{00000000-0005-0000-0000-0000C0640000}"/>
    <cellStyle name="Normal 3 20 7 2 7 3" xfId="25803" xr:uid="{00000000-0005-0000-0000-0000C1640000}"/>
    <cellStyle name="Normal 3 20 7 2 8" xfId="25804" xr:uid="{00000000-0005-0000-0000-0000C2640000}"/>
    <cellStyle name="Normal 3 20 7 2 8 2" xfId="25805" xr:uid="{00000000-0005-0000-0000-0000C3640000}"/>
    <cellStyle name="Normal 3 20 7 2 8 3" xfId="25806" xr:uid="{00000000-0005-0000-0000-0000C4640000}"/>
    <cellStyle name="Normal 3 20 7 2 9" xfId="25807" xr:uid="{00000000-0005-0000-0000-0000C5640000}"/>
    <cellStyle name="Normal 3 20 7 2 9 2" xfId="25808" xr:uid="{00000000-0005-0000-0000-0000C6640000}"/>
    <cellStyle name="Normal 3 20 7 2 9 3" xfId="25809" xr:uid="{00000000-0005-0000-0000-0000C7640000}"/>
    <cellStyle name="Normal 3 20 7 3" xfId="25810" xr:uid="{00000000-0005-0000-0000-0000C8640000}"/>
    <cellStyle name="Normal 3 20 7 3 2" xfId="25811" xr:uid="{00000000-0005-0000-0000-0000C9640000}"/>
    <cellStyle name="Normal 3 20 7 3 3" xfId="25812" xr:uid="{00000000-0005-0000-0000-0000CA640000}"/>
    <cellStyle name="Normal 3 20 7 4" xfId="25813" xr:uid="{00000000-0005-0000-0000-0000CB640000}"/>
    <cellStyle name="Normal 3 20 7 4 2" xfId="25814" xr:uid="{00000000-0005-0000-0000-0000CC640000}"/>
    <cellStyle name="Normal 3 20 7 4 3" xfId="25815" xr:uid="{00000000-0005-0000-0000-0000CD640000}"/>
    <cellStyle name="Normal 3 20 7 5" xfId="25816" xr:uid="{00000000-0005-0000-0000-0000CE640000}"/>
    <cellStyle name="Normal 3 20 7 5 2" xfId="25817" xr:uid="{00000000-0005-0000-0000-0000CF640000}"/>
    <cellStyle name="Normal 3 20 7 5 3" xfId="25818" xr:uid="{00000000-0005-0000-0000-0000D0640000}"/>
    <cellStyle name="Normal 3 20 7 6" xfId="25819" xr:uid="{00000000-0005-0000-0000-0000D1640000}"/>
    <cellStyle name="Normal 3 20 7 6 2" xfId="25820" xr:uid="{00000000-0005-0000-0000-0000D2640000}"/>
    <cellStyle name="Normal 3 20 7 6 3" xfId="25821" xr:uid="{00000000-0005-0000-0000-0000D3640000}"/>
    <cellStyle name="Normal 3 20 7 7" xfId="25822" xr:uid="{00000000-0005-0000-0000-0000D4640000}"/>
    <cellStyle name="Normal 3 20 7 7 2" xfId="25823" xr:uid="{00000000-0005-0000-0000-0000D5640000}"/>
    <cellStyle name="Normal 3 20 7 7 3" xfId="25824" xr:uid="{00000000-0005-0000-0000-0000D6640000}"/>
    <cellStyle name="Normal 3 20 7 8" xfId="25825" xr:uid="{00000000-0005-0000-0000-0000D7640000}"/>
    <cellStyle name="Normal 3 20 7 8 2" xfId="25826" xr:uid="{00000000-0005-0000-0000-0000D8640000}"/>
    <cellStyle name="Normal 3 20 7 8 3" xfId="25827" xr:uid="{00000000-0005-0000-0000-0000D9640000}"/>
    <cellStyle name="Normal 3 20 7 9" xfId="25828" xr:uid="{00000000-0005-0000-0000-0000DA640000}"/>
    <cellStyle name="Normal 3 20 7 9 2" xfId="25829" xr:uid="{00000000-0005-0000-0000-0000DB640000}"/>
    <cellStyle name="Normal 3 20 7 9 3" xfId="25830" xr:uid="{00000000-0005-0000-0000-0000DC640000}"/>
    <cellStyle name="Normal 3 20 8" xfId="25831" xr:uid="{00000000-0005-0000-0000-0000DD640000}"/>
    <cellStyle name="Normal 3 20 8 10" xfId="25832" xr:uid="{00000000-0005-0000-0000-0000DE640000}"/>
    <cellStyle name="Normal 3 20 8 10 2" xfId="25833" xr:uid="{00000000-0005-0000-0000-0000DF640000}"/>
    <cellStyle name="Normal 3 20 8 10 3" xfId="25834" xr:uid="{00000000-0005-0000-0000-0000E0640000}"/>
    <cellStyle name="Normal 3 20 8 11" xfId="25835" xr:uid="{00000000-0005-0000-0000-0000E1640000}"/>
    <cellStyle name="Normal 3 20 8 11 2" xfId="25836" xr:uid="{00000000-0005-0000-0000-0000E2640000}"/>
    <cellStyle name="Normal 3 20 8 11 3" xfId="25837" xr:uid="{00000000-0005-0000-0000-0000E3640000}"/>
    <cellStyle name="Normal 3 20 8 12" xfId="25838" xr:uid="{00000000-0005-0000-0000-0000E4640000}"/>
    <cellStyle name="Normal 3 20 8 12 2" xfId="25839" xr:uid="{00000000-0005-0000-0000-0000E5640000}"/>
    <cellStyle name="Normal 3 20 8 12 3" xfId="25840" xr:uid="{00000000-0005-0000-0000-0000E6640000}"/>
    <cellStyle name="Normal 3 20 8 13" xfId="25841" xr:uid="{00000000-0005-0000-0000-0000E7640000}"/>
    <cellStyle name="Normal 3 20 8 13 2" xfId="25842" xr:uid="{00000000-0005-0000-0000-0000E8640000}"/>
    <cellStyle name="Normal 3 20 8 13 3" xfId="25843" xr:uid="{00000000-0005-0000-0000-0000E9640000}"/>
    <cellStyle name="Normal 3 20 8 14" xfId="25844" xr:uid="{00000000-0005-0000-0000-0000EA640000}"/>
    <cellStyle name="Normal 3 20 8 14 2" xfId="25845" xr:uid="{00000000-0005-0000-0000-0000EB640000}"/>
    <cellStyle name="Normal 3 20 8 14 3" xfId="25846" xr:uid="{00000000-0005-0000-0000-0000EC640000}"/>
    <cellStyle name="Normal 3 20 8 15" xfId="25847" xr:uid="{00000000-0005-0000-0000-0000ED640000}"/>
    <cellStyle name="Normal 3 20 8 15 2" xfId="25848" xr:uid="{00000000-0005-0000-0000-0000EE640000}"/>
    <cellStyle name="Normal 3 20 8 15 3" xfId="25849" xr:uid="{00000000-0005-0000-0000-0000EF640000}"/>
    <cellStyle name="Normal 3 20 8 16" xfId="25850" xr:uid="{00000000-0005-0000-0000-0000F0640000}"/>
    <cellStyle name="Normal 3 20 8 17" xfId="25851" xr:uid="{00000000-0005-0000-0000-0000F1640000}"/>
    <cellStyle name="Normal 3 20 8 2" xfId="25852" xr:uid="{00000000-0005-0000-0000-0000F2640000}"/>
    <cellStyle name="Normal 3 20 8 2 10" xfId="25853" xr:uid="{00000000-0005-0000-0000-0000F3640000}"/>
    <cellStyle name="Normal 3 20 8 2 10 2" xfId="25854" xr:uid="{00000000-0005-0000-0000-0000F4640000}"/>
    <cellStyle name="Normal 3 20 8 2 10 3" xfId="25855" xr:uid="{00000000-0005-0000-0000-0000F5640000}"/>
    <cellStyle name="Normal 3 20 8 2 11" xfId="25856" xr:uid="{00000000-0005-0000-0000-0000F6640000}"/>
    <cellStyle name="Normal 3 20 8 2 11 2" xfId="25857" xr:uid="{00000000-0005-0000-0000-0000F7640000}"/>
    <cellStyle name="Normal 3 20 8 2 11 3" xfId="25858" xr:uid="{00000000-0005-0000-0000-0000F8640000}"/>
    <cellStyle name="Normal 3 20 8 2 12" xfId="25859" xr:uid="{00000000-0005-0000-0000-0000F9640000}"/>
    <cellStyle name="Normal 3 20 8 2 12 2" xfId="25860" xr:uid="{00000000-0005-0000-0000-0000FA640000}"/>
    <cellStyle name="Normal 3 20 8 2 12 3" xfId="25861" xr:uid="{00000000-0005-0000-0000-0000FB640000}"/>
    <cellStyle name="Normal 3 20 8 2 13" xfId="25862" xr:uid="{00000000-0005-0000-0000-0000FC640000}"/>
    <cellStyle name="Normal 3 20 8 2 13 2" xfId="25863" xr:uid="{00000000-0005-0000-0000-0000FD640000}"/>
    <cellStyle name="Normal 3 20 8 2 13 3" xfId="25864" xr:uid="{00000000-0005-0000-0000-0000FE640000}"/>
    <cellStyle name="Normal 3 20 8 2 14" xfId="25865" xr:uid="{00000000-0005-0000-0000-0000FF640000}"/>
    <cellStyle name="Normal 3 20 8 2 14 2" xfId="25866" xr:uid="{00000000-0005-0000-0000-000000650000}"/>
    <cellStyle name="Normal 3 20 8 2 14 3" xfId="25867" xr:uid="{00000000-0005-0000-0000-000001650000}"/>
    <cellStyle name="Normal 3 20 8 2 15" xfId="25868" xr:uid="{00000000-0005-0000-0000-000002650000}"/>
    <cellStyle name="Normal 3 20 8 2 16" xfId="25869" xr:uid="{00000000-0005-0000-0000-000003650000}"/>
    <cellStyle name="Normal 3 20 8 2 2" xfId="25870" xr:uid="{00000000-0005-0000-0000-000004650000}"/>
    <cellStyle name="Normal 3 20 8 2 2 2" xfId="25871" xr:uid="{00000000-0005-0000-0000-000005650000}"/>
    <cellStyle name="Normal 3 20 8 2 2 3" xfId="25872" xr:uid="{00000000-0005-0000-0000-000006650000}"/>
    <cellStyle name="Normal 3 20 8 2 3" xfId="25873" xr:uid="{00000000-0005-0000-0000-000007650000}"/>
    <cellStyle name="Normal 3 20 8 2 3 2" xfId="25874" xr:uid="{00000000-0005-0000-0000-000008650000}"/>
    <cellStyle name="Normal 3 20 8 2 3 3" xfId="25875" xr:uid="{00000000-0005-0000-0000-000009650000}"/>
    <cellStyle name="Normal 3 20 8 2 4" xfId="25876" xr:uid="{00000000-0005-0000-0000-00000A650000}"/>
    <cellStyle name="Normal 3 20 8 2 4 2" xfId="25877" xr:uid="{00000000-0005-0000-0000-00000B650000}"/>
    <cellStyle name="Normal 3 20 8 2 4 3" xfId="25878" xr:uid="{00000000-0005-0000-0000-00000C650000}"/>
    <cellStyle name="Normal 3 20 8 2 5" xfId="25879" xr:uid="{00000000-0005-0000-0000-00000D650000}"/>
    <cellStyle name="Normal 3 20 8 2 5 2" xfId="25880" xr:uid="{00000000-0005-0000-0000-00000E650000}"/>
    <cellStyle name="Normal 3 20 8 2 5 3" xfId="25881" xr:uid="{00000000-0005-0000-0000-00000F650000}"/>
    <cellStyle name="Normal 3 20 8 2 6" xfId="25882" xr:uid="{00000000-0005-0000-0000-000010650000}"/>
    <cellStyle name="Normal 3 20 8 2 6 2" xfId="25883" xr:uid="{00000000-0005-0000-0000-000011650000}"/>
    <cellStyle name="Normal 3 20 8 2 6 3" xfId="25884" xr:uid="{00000000-0005-0000-0000-000012650000}"/>
    <cellStyle name="Normal 3 20 8 2 7" xfId="25885" xr:uid="{00000000-0005-0000-0000-000013650000}"/>
    <cellStyle name="Normal 3 20 8 2 7 2" xfId="25886" xr:uid="{00000000-0005-0000-0000-000014650000}"/>
    <cellStyle name="Normal 3 20 8 2 7 3" xfId="25887" xr:uid="{00000000-0005-0000-0000-000015650000}"/>
    <cellStyle name="Normal 3 20 8 2 8" xfId="25888" xr:uid="{00000000-0005-0000-0000-000016650000}"/>
    <cellStyle name="Normal 3 20 8 2 8 2" xfId="25889" xr:uid="{00000000-0005-0000-0000-000017650000}"/>
    <cellStyle name="Normal 3 20 8 2 8 3" xfId="25890" xr:uid="{00000000-0005-0000-0000-000018650000}"/>
    <cellStyle name="Normal 3 20 8 2 9" xfId="25891" xr:uid="{00000000-0005-0000-0000-000019650000}"/>
    <cellStyle name="Normal 3 20 8 2 9 2" xfId="25892" xr:uid="{00000000-0005-0000-0000-00001A650000}"/>
    <cellStyle name="Normal 3 20 8 2 9 3" xfId="25893" xr:uid="{00000000-0005-0000-0000-00001B650000}"/>
    <cellStyle name="Normal 3 20 8 3" xfId="25894" xr:uid="{00000000-0005-0000-0000-00001C650000}"/>
    <cellStyle name="Normal 3 20 8 3 2" xfId="25895" xr:uid="{00000000-0005-0000-0000-00001D650000}"/>
    <cellStyle name="Normal 3 20 8 3 3" xfId="25896" xr:uid="{00000000-0005-0000-0000-00001E650000}"/>
    <cellStyle name="Normal 3 20 8 4" xfId="25897" xr:uid="{00000000-0005-0000-0000-00001F650000}"/>
    <cellStyle name="Normal 3 20 8 4 2" xfId="25898" xr:uid="{00000000-0005-0000-0000-000020650000}"/>
    <cellStyle name="Normal 3 20 8 4 3" xfId="25899" xr:uid="{00000000-0005-0000-0000-000021650000}"/>
    <cellStyle name="Normal 3 20 8 5" xfId="25900" xr:uid="{00000000-0005-0000-0000-000022650000}"/>
    <cellStyle name="Normal 3 20 8 5 2" xfId="25901" xr:uid="{00000000-0005-0000-0000-000023650000}"/>
    <cellStyle name="Normal 3 20 8 5 3" xfId="25902" xr:uid="{00000000-0005-0000-0000-000024650000}"/>
    <cellStyle name="Normal 3 20 8 6" xfId="25903" xr:uid="{00000000-0005-0000-0000-000025650000}"/>
    <cellStyle name="Normal 3 20 8 6 2" xfId="25904" xr:uid="{00000000-0005-0000-0000-000026650000}"/>
    <cellStyle name="Normal 3 20 8 6 3" xfId="25905" xr:uid="{00000000-0005-0000-0000-000027650000}"/>
    <cellStyle name="Normal 3 20 8 7" xfId="25906" xr:uid="{00000000-0005-0000-0000-000028650000}"/>
    <cellStyle name="Normal 3 20 8 7 2" xfId="25907" xr:uid="{00000000-0005-0000-0000-000029650000}"/>
    <cellStyle name="Normal 3 20 8 7 3" xfId="25908" xr:uid="{00000000-0005-0000-0000-00002A650000}"/>
    <cellStyle name="Normal 3 20 8 8" xfId="25909" xr:uid="{00000000-0005-0000-0000-00002B650000}"/>
    <cellStyle name="Normal 3 20 8 8 2" xfId="25910" xr:uid="{00000000-0005-0000-0000-00002C650000}"/>
    <cellStyle name="Normal 3 20 8 8 3" xfId="25911" xr:uid="{00000000-0005-0000-0000-00002D650000}"/>
    <cellStyle name="Normal 3 20 8 9" xfId="25912" xr:uid="{00000000-0005-0000-0000-00002E650000}"/>
    <cellStyle name="Normal 3 20 8 9 2" xfId="25913" xr:uid="{00000000-0005-0000-0000-00002F650000}"/>
    <cellStyle name="Normal 3 20 8 9 3" xfId="25914" xr:uid="{00000000-0005-0000-0000-000030650000}"/>
    <cellStyle name="Normal 3 20 9" xfId="25915" xr:uid="{00000000-0005-0000-0000-000031650000}"/>
    <cellStyle name="Normal 3 20 9 10" xfId="25916" xr:uid="{00000000-0005-0000-0000-000032650000}"/>
    <cellStyle name="Normal 3 20 9 10 2" xfId="25917" xr:uid="{00000000-0005-0000-0000-000033650000}"/>
    <cellStyle name="Normal 3 20 9 10 3" xfId="25918" xr:uid="{00000000-0005-0000-0000-000034650000}"/>
    <cellStyle name="Normal 3 20 9 11" xfId="25919" xr:uid="{00000000-0005-0000-0000-000035650000}"/>
    <cellStyle name="Normal 3 20 9 11 2" xfId="25920" xr:uid="{00000000-0005-0000-0000-000036650000}"/>
    <cellStyle name="Normal 3 20 9 11 3" xfId="25921" xr:uid="{00000000-0005-0000-0000-000037650000}"/>
    <cellStyle name="Normal 3 20 9 12" xfId="25922" xr:uid="{00000000-0005-0000-0000-000038650000}"/>
    <cellStyle name="Normal 3 20 9 12 2" xfId="25923" xr:uid="{00000000-0005-0000-0000-000039650000}"/>
    <cellStyle name="Normal 3 20 9 12 3" xfId="25924" xr:uid="{00000000-0005-0000-0000-00003A650000}"/>
    <cellStyle name="Normal 3 20 9 13" xfId="25925" xr:uid="{00000000-0005-0000-0000-00003B650000}"/>
    <cellStyle name="Normal 3 20 9 13 2" xfId="25926" xr:uid="{00000000-0005-0000-0000-00003C650000}"/>
    <cellStyle name="Normal 3 20 9 13 3" xfId="25927" xr:uid="{00000000-0005-0000-0000-00003D650000}"/>
    <cellStyle name="Normal 3 20 9 14" xfId="25928" xr:uid="{00000000-0005-0000-0000-00003E650000}"/>
    <cellStyle name="Normal 3 20 9 14 2" xfId="25929" xr:uid="{00000000-0005-0000-0000-00003F650000}"/>
    <cellStyle name="Normal 3 20 9 14 3" xfId="25930" xr:uid="{00000000-0005-0000-0000-000040650000}"/>
    <cellStyle name="Normal 3 20 9 15" xfId="25931" xr:uid="{00000000-0005-0000-0000-000041650000}"/>
    <cellStyle name="Normal 3 20 9 16" xfId="25932" xr:uid="{00000000-0005-0000-0000-000042650000}"/>
    <cellStyle name="Normal 3 20 9 2" xfId="25933" xr:uid="{00000000-0005-0000-0000-000043650000}"/>
    <cellStyle name="Normal 3 20 9 2 2" xfId="25934" xr:uid="{00000000-0005-0000-0000-000044650000}"/>
    <cellStyle name="Normal 3 20 9 2 3" xfId="25935" xr:uid="{00000000-0005-0000-0000-000045650000}"/>
    <cellStyle name="Normal 3 20 9 3" xfId="25936" xr:uid="{00000000-0005-0000-0000-000046650000}"/>
    <cellStyle name="Normal 3 20 9 3 2" xfId="25937" xr:uid="{00000000-0005-0000-0000-000047650000}"/>
    <cellStyle name="Normal 3 20 9 3 3" xfId="25938" xr:uid="{00000000-0005-0000-0000-000048650000}"/>
    <cellStyle name="Normal 3 20 9 4" xfId="25939" xr:uid="{00000000-0005-0000-0000-000049650000}"/>
    <cellStyle name="Normal 3 20 9 4 2" xfId="25940" xr:uid="{00000000-0005-0000-0000-00004A650000}"/>
    <cellStyle name="Normal 3 20 9 4 3" xfId="25941" xr:uid="{00000000-0005-0000-0000-00004B650000}"/>
    <cellStyle name="Normal 3 20 9 5" xfId="25942" xr:uid="{00000000-0005-0000-0000-00004C650000}"/>
    <cellStyle name="Normal 3 20 9 5 2" xfId="25943" xr:uid="{00000000-0005-0000-0000-00004D650000}"/>
    <cellStyle name="Normal 3 20 9 5 3" xfId="25944" xr:uid="{00000000-0005-0000-0000-00004E650000}"/>
    <cellStyle name="Normal 3 20 9 6" xfId="25945" xr:uid="{00000000-0005-0000-0000-00004F650000}"/>
    <cellStyle name="Normal 3 20 9 6 2" xfId="25946" xr:uid="{00000000-0005-0000-0000-000050650000}"/>
    <cellStyle name="Normal 3 20 9 6 3" xfId="25947" xr:uid="{00000000-0005-0000-0000-000051650000}"/>
    <cellStyle name="Normal 3 20 9 7" xfId="25948" xr:uid="{00000000-0005-0000-0000-000052650000}"/>
    <cellStyle name="Normal 3 20 9 7 2" xfId="25949" xr:uid="{00000000-0005-0000-0000-000053650000}"/>
    <cellStyle name="Normal 3 20 9 7 3" xfId="25950" xr:uid="{00000000-0005-0000-0000-000054650000}"/>
    <cellStyle name="Normal 3 20 9 8" xfId="25951" xr:uid="{00000000-0005-0000-0000-000055650000}"/>
    <cellStyle name="Normal 3 20 9 8 2" xfId="25952" xr:uid="{00000000-0005-0000-0000-000056650000}"/>
    <cellStyle name="Normal 3 20 9 8 3" xfId="25953" xr:uid="{00000000-0005-0000-0000-000057650000}"/>
    <cellStyle name="Normal 3 20 9 9" xfId="25954" xr:uid="{00000000-0005-0000-0000-000058650000}"/>
    <cellStyle name="Normal 3 20 9 9 2" xfId="25955" xr:uid="{00000000-0005-0000-0000-000059650000}"/>
    <cellStyle name="Normal 3 20 9 9 3" xfId="25956" xr:uid="{00000000-0005-0000-0000-00005A650000}"/>
    <cellStyle name="Normal 3 21" xfId="25957" xr:uid="{00000000-0005-0000-0000-00005B650000}"/>
    <cellStyle name="Normal 3 21 10" xfId="25958" xr:uid="{00000000-0005-0000-0000-00005C650000}"/>
    <cellStyle name="Normal 3 21 10 10" xfId="25959" xr:uid="{00000000-0005-0000-0000-00005D650000}"/>
    <cellStyle name="Normal 3 21 10 10 2" xfId="25960" xr:uid="{00000000-0005-0000-0000-00005E650000}"/>
    <cellStyle name="Normal 3 21 10 10 3" xfId="25961" xr:uid="{00000000-0005-0000-0000-00005F650000}"/>
    <cellStyle name="Normal 3 21 10 11" xfId="25962" xr:uid="{00000000-0005-0000-0000-000060650000}"/>
    <cellStyle name="Normal 3 21 10 11 2" xfId="25963" xr:uid="{00000000-0005-0000-0000-000061650000}"/>
    <cellStyle name="Normal 3 21 10 11 3" xfId="25964" xr:uid="{00000000-0005-0000-0000-000062650000}"/>
    <cellStyle name="Normal 3 21 10 12" xfId="25965" xr:uid="{00000000-0005-0000-0000-000063650000}"/>
    <cellStyle name="Normal 3 21 10 12 2" xfId="25966" xr:uid="{00000000-0005-0000-0000-000064650000}"/>
    <cellStyle name="Normal 3 21 10 12 3" xfId="25967" xr:uid="{00000000-0005-0000-0000-000065650000}"/>
    <cellStyle name="Normal 3 21 10 13" xfId="25968" xr:uid="{00000000-0005-0000-0000-000066650000}"/>
    <cellStyle name="Normal 3 21 10 13 2" xfId="25969" xr:uid="{00000000-0005-0000-0000-000067650000}"/>
    <cellStyle name="Normal 3 21 10 13 3" xfId="25970" xr:uid="{00000000-0005-0000-0000-000068650000}"/>
    <cellStyle name="Normal 3 21 10 14" xfId="25971" xr:uid="{00000000-0005-0000-0000-000069650000}"/>
    <cellStyle name="Normal 3 21 10 14 2" xfId="25972" xr:uid="{00000000-0005-0000-0000-00006A650000}"/>
    <cellStyle name="Normal 3 21 10 14 3" xfId="25973" xr:uid="{00000000-0005-0000-0000-00006B650000}"/>
    <cellStyle name="Normal 3 21 10 15" xfId="25974" xr:uid="{00000000-0005-0000-0000-00006C650000}"/>
    <cellStyle name="Normal 3 21 10 16" xfId="25975" xr:uid="{00000000-0005-0000-0000-00006D650000}"/>
    <cellStyle name="Normal 3 21 10 2" xfId="25976" xr:uid="{00000000-0005-0000-0000-00006E650000}"/>
    <cellStyle name="Normal 3 21 10 2 2" xfId="25977" xr:uid="{00000000-0005-0000-0000-00006F650000}"/>
    <cellStyle name="Normal 3 21 10 2 3" xfId="25978" xr:uid="{00000000-0005-0000-0000-000070650000}"/>
    <cellStyle name="Normal 3 21 10 3" xfId="25979" xr:uid="{00000000-0005-0000-0000-000071650000}"/>
    <cellStyle name="Normal 3 21 10 3 2" xfId="25980" xr:uid="{00000000-0005-0000-0000-000072650000}"/>
    <cellStyle name="Normal 3 21 10 3 3" xfId="25981" xr:uid="{00000000-0005-0000-0000-000073650000}"/>
    <cellStyle name="Normal 3 21 10 4" xfId="25982" xr:uid="{00000000-0005-0000-0000-000074650000}"/>
    <cellStyle name="Normal 3 21 10 4 2" xfId="25983" xr:uid="{00000000-0005-0000-0000-000075650000}"/>
    <cellStyle name="Normal 3 21 10 4 3" xfId="25984" xr:uid="{00000000-0005-0000-0000-000076650000}"/>
    <cellStyle name="Normal 3 21 10 5" xfId="25985" xr:uid="{00000000-0005-0000-0000-000077650000}"/>
    <cellStyle name="Normal 3 21 10 5 2" xfId="25986" xr:uid="{00000000-0005-0000-0000-000078650000}"/>
    <cellStyle name="Normal 3 21 10 5 3" xfId="25987" xr:uid="{00000000-0005-0000-0000-000079650000}"/>
    <cellStyle name="Normal 3 21 10 6" xfId="25988" xr:uid="{00000000-0005-0000-0000-00007A650000}"/>
    <cellStyle name="Normal 3 21 10 6 2" xfId="25989" xr:uid="{00000000-0005-0000-0000-00007B650000}"/>
    <cellStyle name="Normal 3 21 10 6 3" xfId="25990" xr:uid="{00000000-0005-0000-0000-00007C650000}"/>
    <cellStyle name="Normal 3 21 10 7" xfId="25991" xr:uid="{00000000-0005-0000-0000-00007D650000}"/>
    <cellStyle name="Normal 3 21 10 7 2" xfId="25992" xr:uid="{00000000-0005-0000-0000-00007E650000}"/>
    <cellStyle name="Normal 3 21 10 7 3" xfId="25993" xr:uid="{00000000-0005-0000-0000-00007F650000}"/>
    <cellStyle name="Normal 3 21 10 8" xfId="25994" xr:uid="{00000000-0005-0000-0000-000080650000}"/>
    <cellStyle name="Normal 3 21 10 8 2" xfId="25995" xr:uid="{00000000-0005-0000-0000-000081650000}"/>
    <cellStyle name="Normal 3 21 10 8 3" xfId="25996" xr:uid="{00000000-0005-0000-0000-000082650000}"/>
    <cellStyle name="Normal 3 21 10 9" xfId="25997" xr:uid="{00000000-0005-0000-0000-000083650000}"/>
    <cellStyle name="Normal 3 21 10 9 2" xfId="25998" xr:uid="{00000000-0005-0000-0000-000084650000}"/>
    <cellStyle name="Normal 3 21 10 9 3" xfId="25999" xr:uid="{00000000-0005-0000-0000-000085650000}"/>
    <cellStyle name="Normal 3 21 11" xfId="26000" xr:uid="{00000000-0005-0000-0000-000086650000}"/>
    <cellStyle name="Normal 3 21 11 10" xfId="26001" xr:uid="{00000000-0005-0000-0000-000087650000}"/>
    <cellStyle name="Normal 3 21 11 10 2" xfId="26002" xr:uid="{00000000-0005-0000-0000-000088650000}"/>
    <cellStyle name="Normal 3 21 11 10 3" xfId="26003" xr:uid="{00000000-0005-0000-0000-000089650000}"/>
    <cellStyle name="Normal 3 21 11 11" xfId="26004" xr:uid="{00000000-0005-0000-0000-00008A650000}"/>
    <cellStyle name="Normal 3 21 11 11 2" xfId="26005" xr:uid="{00000000-0005-0000-0000-00008B650000}"/>
    <cellStyle name="Normal 3 21 11 11 3" xfId="26006" xr:uid="{00000000-0005-0000-0000-00008C650000}"/>
    <cellStyle name="Normal 3 21 11 12" xfId="26007" xr:uid="{00000000-0005-0000-0000-00008D650000}"/>
    <cellStyle name="Normal 3 21 11 12 2" xfId="26008" xr:uid="{00000000-0005-0000-0000-00008E650000}"/>
    <cellStyle name="Normal 3 21 11 12 3" xfId="26009" xr:uid="{00000000-0005-0000-0000-00008F650000}"/>
    <cellStyle name="Normal 3 21 11 13" xfId="26010" xr:uid="{00000000-0005-0000-0000-000090650000}"/>
    <cellStyle name="Normal 3 21 11 13 2" xfId="26011" xr:uid="{00000000-0005-0000-0000-000091650000}"/>
    <cellStyle name="Normal 3 21 11 13 3" xfId="26012" xr:uid="{00000000-0005-0000-0000-000092650000}"/>
    <cellStyle name="Normal 3 21 11 14" xfId="26013" xr:uid="{00000000-0005-0000-0000-000093650000}"/>
    <cellStyle name="Normal 3 21 11 14 2" xfId="26014" xr:uid="{00000000-0005-0000-0000-000094650000}"/>
    <cellStyle name="Normal 3 21 11 14 3" xfId="26015" xr:uid="{00000000-0005-0000-0000-000095650000}"/>
    <cellStyle name="Normal 3 21 11 15" xfId="26016" xr:uid="{00000000-0005-0000-0000-000096650000}"/>
    <cellStyle name="Normal 3 21 11 16" xfId="26017" xr:uid="{00000000-0005-0000-0000-000097650000}"/>
    <cellStyle name="Normal 3 21 11 2" xfId="26018" xr:uid="{00000000-0005-0000-0000-000098650000}"/>
    <cellStyle name="Normal 3 21 11 2 2" xfId="26019" xr:uid="{00000000-0005-0000-0000-000099650000}"/>
    <cellStyle name="Normal 3 21 11 2 3" xfId="26020" xr:uid="{00000000-0005-0000-0000-00009A650000}"/>
    <cellStyle name="Normal 3 21 11 3" xfId="26021" xr:uid="{00000000-0005-0000-0000-00009B650000}"/>
    <cellStyle name="Normal 3 21 11 3 2" xfId="26022" xr:uid="{00000000-0005-0000-0000-00009C650000}"/>
    <cellStyle name="Normal 3 21 11 3 3" xfId="26023" xr:uid="{00000000-0005-0000-0000-00009D650000}"/>
    <cellStyle name="Normal 3 21 11 4" xfId="26024" xr:uid="{00000000-0005-0000-0000-00009E650000}"/>
    <cellStyle name="Normal 3 21 11 4 2" xfId="26025" xr:uid="{00000000-0005-0000-0000-00009F650000}"/>
    <cellStyle name="Normal 3 21 11 4 3" xfId="26026" xr:uid="{00000000-0005-0000-0000-0000A0650000}"/>
    <cellStyle name="Normal 3 21 11 5" xfId="26027" xr:uid="{00000000-0005-0000-0000-0000A1650000}"/>
    <cellStyle name="Normal 3 21 11 5 2" xfId="26028" xr:uid="{00000000-0005-0000-0000-0000A2650000}"/>
    <cellStyle name="Normal 3 21 11 5 3" xfId="26029" xr:uid="{00000000-0005-0000-0000-0000A3650000}"/>
    <cellStyle name="Normal 3 21 11 6" xfId="26030" xr:uid="{00000000-0005-0000-0000-0000A4650000}"/>
    <cellStyle name="Normal 3 21 11 6 2" xfId="26031" xr:uid="{00000000-0005-0000-0000-0000A5650000}"/>
    <cellStyle name="Normal 3 21 11 6 3" xfId="26032" xr:uid="{00000000-0005-0000-0000-0000A6650000}"/>
    <cellStyle name="Normal 3 21 11 7" xfId="26033" xr:uid="{00000000-0005-0000-0000-0000A7650000}"/>
    <cellStyle name="Normal 3 21 11 7 2" xfId="26034" xr:uid="{00000000-0005-0000-0000-0000A8650000}"/>
    <cellStyle name="Normal 3 21 11 7 3" xfId="26035" xr:uid="{00000000-0005-0000-0000-0000A9650000}"/>
    <cellStyle name="Normal 3 21 11 8" xfId="26036" xr:uid="{00000000-0005-0000-0000-0000AA650000}"/>
    <cellStyle name="Normal 3 21 11 8 2" xfId="26037" xr:uid="{00000000-0005-0000-0000-0000AB650000}"/>
    <cellStyle name="Normal 3 21 11 8 3" xfId="26038" xr:uid="{00000000-0005-0000-0000-0000AC650000}"/>
    <cellStyle name="Normal 3 21 11 9" xfId="26039" xr:uid="{00000000-0005-0000-0000-0000AD650000}"/>
    <cellStyle name="Normal 3 21 11 9 2" xfId="26040" xr:uid="{00000000-0005-0000-0000-0000AE650000}"/>
    <cellStyle name="Normal 3 21 11 9 3" xfId="26041" xr:uid="{00000000-0005-0000-0000-0000AF650000}"/>
    <cellStyle name="Normal 3 21 12" xfId="26042" xr:uid="{00000000-0005-0000-0000-0000B0650000}"/>
    <cellStyle name="Normal 3 21 12 10" xfId="26043" xr:uid="{00000000-0005-0000-0000-0000B1650000}"/>
    <cellStyle name="Normal 3 21 12 10 2" xfId="26044" xr:uid="{00000000-0005-0000-0000-0000B2650000}"/>
    <cellStyle name="Normal 3 21 12 10 3" xfId="26045" xr:uid="{00000000-0005-0000-0000-0000B3650000}"/>
    <cellStyle name="Normal 3 21 12 11" xfId="26046" xr:uid="{00000000-0005-0000-0000-0000B4650000}"/>
    <cellStyle name="Normal 3 21 12 11 2" xfId="26047" xr:uid="{00000000-0005-0000-0000-0000B5650000}"/>
    <cellStyle name="Normal 3 21 12 11 3" xfId="26048" xr:uid="{00000000-0005-0000-0000-0000B6650000}"/>
    <cellStyle name="Normal 3 21 12 12" xfId="26049" xr:uid="{00000000-0005-0000-0000-0000B7650000}"/>
    <cellStyle name="Normal 3 21 12 12 2" xfId="26050" xr:uid="{00000000-0005-0000-0000-0000B8650000}"/>
    <cellStyle name="Normal 3 21 12 12 3" xfId="26051" xr:uid="{00000000-0005-0000-0000-0000B9650000}"/>
    <cellStyle name="Normal 3 21 12 13" xfId="26052" xr:uid="{00000000-0005-0000-0000-0000BA650000}"/>
    <cellStyle name="Normal 3 21 12 13 2" xfId="26053" xr:uid="{00000000-0005-0000-0000-0000BB650000}"/>
    <cellStyle name="Normal 3 21 12 13 3" xfId="26054" xr:uid="{00000000-0005-0000-0000-0000BC650000}"/>
    <cellStyle name="Normal 3 21 12 14" xfId="26055" xr:uid="{00000000-0005-0000-0000-0000BD650000}"/>
    <cellStyle name="Normal 3 21 12 14 2" xfId="26056" xr:uid="{00000000-0005-0000-0000-0000BE650000}"/>
    <cellStyle name="Normal 3 21 12 14 3" xfId="26057" xr:uid="{00000000-0005-0000-0000-0000BF650000}"/>
    <cellStyle name="Normal 3 21 12 15" xfId="26058" xr:uid="{00000000-0005-0000-0000-0000C0650000}"/>
    <cellStyle name="Normal 3 21 12 16" xfId="26059" xr:uid="{00000000-0005-0000-0000-0000C1650000}"/>
    <cellStyle name="Normal 3 21 12 2" xfId="26060" xr:uid="{00000000-0005-0000-0000-0000C2650000}"/>
    <cellStyle name="Normal 3 21 12 2 2" xfId="26061" xr:uid="{00000000-0005-0000-0000-0000C3650000}"/>
    <cellStyle name="Normal 3 21 12 2 3" xfId="26062" xr:uid="{00000000-0005-0000-0000-0000C4650000}"/>
    <cellStyle name="Normal 3 21 12 3" xfId="26063" xr:uid="{00000000-0005-0000-0000-0000C5650000}"/>
    <cellStyle name="Normal 3 21 12 3 2" xfId="26064" xr:uid="{00000000-0005-0000-0000-0000C6650000}"/>
    <cellStyle name="Normal 3 21 12 3 3" xfId="26065" xr:uid="{00000000-0005-0000-0000-0000C7650000}"/>
    <cellStyle name="Normal 3 21 12 4" xfId="26066" xr:uid="{00000000-0005-0000-0000-0000C8650000}"/>
    <cellStyle name="Normal 3 21 12 4 2" xfId="26067" xr:uid="{00000000-0005-0000-0000-0000C9650000}"/>
    <cellStyle name="Normal 3 21 12 4 3" xfId="26068" xr:uid="{00000000-0005-0000-0000-0000CA650000}"/>
    <cellStyle name="Normal 3 21 12 5" xfId="26069" xr:uid="{00000000-0005-0000-0000-0000CB650000}"/>
    <cellStyle name="Normal 3 21 12 5 2" xfId="26070" xr:uid="{00000000-0005-0000-0000-0000CC650000}"/>
    <cellStyle name="Normal 3 21 12 5 3" xfId="26071" xr:uid="{00000000-0005-0000-0000-0000CD650000}"/>
    <cellStyle name="Normal 3 21 12 6" xfId="26072" xr:uid="{00000000-0005-0000-0000-0000CE650000}"/>
    <cellStyle name="Normal 3 21 12 6 2" xfId="26073" xr:uid="{00000000-0005-0000-0000-0000CF650000}"/>
    <cellStyle name="Normal 3 21 12 6 3" xfId="26074" xr:uid="{00000000-0005-0000-0000-0000D0650000}"/>
    <cellStyle name="Normal 3 21 12 7" xfId="26075" xr:uid="{00000000-0005-0000-0000-0000D1650000}"/>
    <cellStyle name="Normal 3 21 12 7 2" xfId="26076" xr:uid="{00000000-0005-0000-0000-0000D2650000}"/>
    <cellStyle name="Normal 3 21 12 7 3" xfId="26077" xr:uid="{00000000-0005-0000-0000-0000D3650000}"/>
    <cellStyle name="Normal 3 21 12 8" xfId="26078" xr:uid="{00000000-0005-0000-0000-0000D4650000}"/>
    <cellStyle name="Normal 3 21 12 8 2" xfId="26079" xr:uid="{00000000-0005-0000-0000-0000D5650000}"/>
    <cellStyle name="Normal 3 21 12 8 3" xfId="26080" xr:uid="{00000000-0005-0000-0000-0000D6650000}"/>
    <cellStyle name="Normal 3 21 12 9" xfId="26081" xr:uid="{00000000-0005-0000-0000-0000D7650000}"/>
    <cellStyle name="Normal 3 21 12 9 2" xfId="26082" xr:uid="{00000000-0005-0000-0000-0000D8650000}"/>
    <cellStyle name="Normal 3 21 12 9 3" xfId="26083" xr:uid="{00000000-0005-0000-0000-0000D9650000}"/>
    <cellStyle name="Normal 3 21 13" xfId="26084" xr:uid="{00000000-0005-0000-0000-0000DA650000}"/>
    <cellStyle name="Normal 3 21 13 10" xfId="26085" xr:uid="{00000000-0005-0000-0000-0000DB650000}"/>
    <cellStyle name="Normal 3 21 13 10 2" xfId="26086" xr:uid="{00000000-0005-0000-0000-0000DC650000}"/>
    <cellStyle name="Normal 3 21 13 10 3" xfId="26087" xr:uid="{00000000-0005-0000-0000-0000DD650000}"/>
    <cellStyle name="Normal 3 21 13 11" xfId="26088" xr:uid="{00000000-0005-0000-0000-0000DE650000}"/>
    <cellStyle name="Normal 3 21 13 11 2" xfId="26089" xr:uid="{00000000-0005-0000-0000-0000DF650000}"/>
    <cellStyle name="Normal 3 21 13 11 3" xfId="26090" xr:uid="{00000000-0005-0000-0000-0000E0650000}"/>
    <cellStyle name="Normal 3 21 13 12" xfId="26091" xr:uid="{00000000-0005-0000-0000-0000E1650000}"/>
    <cellStyle name="Normal 3 21 13 12 2" xfId="26092" xr:uid="{00000000-0005-0000-0000-0000E2650000}"/>
    <cellStyle name="Normal 3 21 13 12 3" xfId="26093" xr:uid="{00000000-0005-0000-0000-0000E3650000}"/>
    <cellStyle name="Normal 3 21 13 13" xfId="26094" xr:uid="{00000000-0005-0000-0000-0000E4650000}"/>
    <cellStyle name="Normal 3 21 13 13 2" xfId="26095" xr:uid="{00000000-0005-0000-0000-0000E5650000}"/>
    <cellStyle name="Normal 3 21 13 13 3" xfId="26096" xr:uid="{00000000-0005-0000-0000-0000E6650000}"/>
    <cellStyle name="Normal 3 21 13 14" xfId="26097" xr:uid="{00000000-0005-0000-0000-0000E7650000}"/>
    <cellStyle name="Normal 3 21 13 14 2" xfId="26098" xr:uid="{00000000-0005-0000-0000-0000E8650000}"/>
    <cellStyle name="Normal 3 21 13 14 3" xfId="26099" xr:uid="{00000000-0005-0000-0000-0000E9650000}"/>
    <cellStyle name="Normal 3 21 13 15" xfId="26100" xr:uid="{00000000-0005-0000-0000-0000EA650000}"/>
    <cellStyle name="Normal 3 21 13 16" xfId="26101" xr:uid="{00000000-0005-0000-0000-0000EB650000}"/>
    <cellStyle name="Normal 3 21 13 2" xfId="26102" xr:uid="{00000000-0005-0000-0000-0000EC650000}"/>
    <cellStyle name="Normal 3 21 13 2 2" xfId="26103" xr:uid="{00000000-0005-0000-0000-0000ED650000}"/>
    <cellStyle name="Normal 3 21 13 2 3" xfId="26104" xr:uid="{00000000-0005-0000-0000-0000EE650000}"/>
    <cellStyle name="Normal 3 21 13 3" xfId="26105" xr:uid="{00000000-0005-0000-0000-0000EF650000}"/>
    <cellStyle name="Normal 3 21 13 3 2" xfId="26106" xr:uid="{00000000-0005-0000-0000-0000F0650000}"/>
    <cellStyle name="Normal 3 21 13 3 3" xfId="26107" xr:uid="{00000000-0005-0000-0000-0000F1650000}"/>
    <cellStyle name="Normal 3 21 13 4" xfId="26108" xr:uid="{00000000-0005-0000-0000-0000F2650000}"/>
    <cellStyle name="Normal 3 21 13 4 2" xfId="26109" xr:uid="{00000000-0005-0000-0000-0000F3650000}"/>
    <cellStyle name="Normal 3 21 13 4 3" xfId="26110" xr:uid="{00000000-0005-0000-0000-0000F4650000}"/>
    <cellStyle name="Normal 3 21 13 5" xfId="26111" xr:uid="{00000000-0005-0000-0000-0000F5650000}"/>
    <cellStyle name="Normal 3 21 13 5 2" xfId="26112" xr:uid="{00000000-0005-0000-0000-0000F6650000}"/>
    <cellStyle name="Normal 3 21 13 5 3" xfId="26113" xr:uid="{00000000-0005-0000-0000-0000F7650000}"/>
    <cellStyle name="Normal 3 21 13 6" xfId="26114" xr:uid="{00000000-0005-0000-0000-0000F8650000}"/>
    <cellStyle name="Normal 3 21 13 6 2" xfId="26115" xr:uid="{00000000-0005-0000-0000-0000F9650000}"/>
    <cellStyle name="Normal 3 21 13 6 3" xfId="26116" xr:uid="{00000000-0005-0000-0000-0000FA650000}"/>
    <cellStyle name="Normal 3 21 13 7" xfId="26117" xr:uid="{00000000-0005-0000-0000-0000FB650000}"/>
    <cellStyle name="Normal 3 21 13 7 2" xfId="26118" xr:uid="{00000000-0005-0000-0000-0000FC650000}"/>
    <cellStyle name="Normal 3 21 13 7 3" xfId="26119" xr:uid="{00000000-0005-0000-0000-0000FD650000}"/>
    <cellStyle name="Normal 3 21 13 8" xfId="26120" xr:uid="{00000000-0005-0000-0000-0000FE650000}"/>
    <cellStyle name="Normal 3 21 13 8 2" xfId="26121" xr:uid="{00000000-0005-0000-0000-0000FF650000}"/>
    <cellStyle name="Normal 3 21 13 8 3" xfId="26122" xr:uid="{00000000-0005-0000-0000-000000660000}"/>
    <cellStyle name="Normal 3 21 13 9" xfId="26123" xr:uid="{00000000-0005-0000-0000-000001660000}"/>
    <cellStyle name="Normal 3 21 13 9 2" xfId="26124" xr:uid="{00000000-0005-0000-0000-000002660000}"/>
    <cellStyle name="Normal 3 21 13 9 3" xfId="26125" xr:uid="{00000000-0005-0000-0000-000003660000}"/>
    <cellStyle name="Normal 3 21 14" xfId="26126" xr:uid="{00000000-0005-0000-0000-000004660000}"/>
    <cellStyle name="Normal 3 21 14 10" xfId="26127" xr:uid="{00000000-0005-0000-0000-000005660000}"/>
    <cellStyle name="Normal 3 21 14 10 2" xfId="26128" xr:uid="{00000000-0005-0000-0000-000006660000}"/>
    <cellStyle name="Normal 3 21 14 10 3" xfId="26129" xr:uid="{00000000-0005-0000-0000-000007660000}"/>
    <cellStyle name="Normal 3 21 14 11" xfId="26130" xr:uid="{00000000-0005-0000-0000-000008660000}"/>
    <cellStyle name="Normal 3 21 14 11 2" xfId="26131" xr:uid="{00000000-0005-0000-0000-000009660000}"/>
    <cellStyle name="Normal 3 21 14 11 3" xfId="26132" xr:uid="{00000000-0005-0000-0000-00000A660000}"/>
    <cellStyle name="Normal 3 21 14 12" xfId="26133" xr:uid="{00000000-0005-0000-0000-00000B660000}"/>
    <cellStyle name="Normal 3 21 14 12 2" xfId="26134" xr:uid="{00000000-0005-0000-0000-00000C660000}"/>
    <cellStyle name="Normal 3 21 14 12 3" xfId="26135" xr:uid="{00000000-0005-0000-0000-00000D660000}"/>
    <cellStyle name="Normal 3 21 14 13" xfId="26136" xr:uid="{00000000-0005-0000-0000-00000E660000}"/>
    <cellStyle name="Normal 3 21 14 13 2" xfId="26137" xr:uid="{00000000-0005-0000-0000-00000F660000}"/>
    <cellStyle name="Normal 3 21 14 13 3" xfId="26138" xr:uid="{00000000-0005-0000-0000-000010660000}"/>
    <cellStyle name="Normal 3 21 14 14" xfId="26139" xr:uid="{00000000-0005-0000-0000-000011660000}"/>
    <cellStyle name="Normal 3 21 14 14 2" xfId="26140" xr:uid="{00000000-0005-0000-0000-000012660000}"/>
    <cellStyle name="Normal 3 21 14 14 3" xfId="26141" xr:uid="{00000000-0005-0000-0000-000013660000}"/>
    <cellStyle name="Normal 3 21 14 15" xfId="26142" xr:uid="{00000000-0005-0000-0000-000014660000}"/>
    <cellStyle name="Normal 3 21 14 16" xfId="26143" xr:uid="{00000000-0005-0000-0000-000015660000}"/>
    <cellStyle name="Normal 3 21 14 2" xfId="26144" xr:uid="{00000000-0005-0000-0000-000016660000}"/>
    <cellStyle name="Normal 3 21 14 2 2" xfId="26145" xr:uid="{00000000-0005-0000-0000-000017660000}"/>
    <cellStyle name="Normal 3 21 14 2 3" xfId="26146" xr:uid="{00000000-0005-0000-0000-000018660000}"/>
    <cellStyle name="Normal 3 21 14 3" xfId="26147" xr:uid="{00000000-0005-0000-0000-000019660000}"/>
    <cellStyle name="Normal 3 21 14 3 2" xfId="26148" xr:uid="{00000000-0005-0000-0000-00001A660000}"/>
    <cellStyle name="Normal 3 21 14 3 3" xfId="26149" xr:uid="{00000000-0005-0000-0000-00001B660000}"/>
    <cellStyle name="Normal 3 21 14 4" xfId="26150" xr:uid="{00000000-0005-0000-0000-00001C660000}"/>
    <cellStyle name="Normal 3 21 14 4 2" xfId="26151" xr:uid="{00000000-0005-0000-0000-00001D660000}"/>
    <cellStyle name="Normal 3 21 14 4 3" xfId="26152" xr:uid="{00000000-0005-0000-0000-00001E660000}"/>
    <cellStyle name="Normal 3 21 14 5" xfId="26153" xr:uid="{00000000-0005-0000-0000-00001F660000}"/>
    <cellStyle name="Normal 3 21 14 5 2" xfId="26154" xr:uid="{00000000-0005-0000-0000-000020660000}"/>
    <cellStyle name="Normal 3 21 14 5 3" xfId="26155" xr:uid="{00000000-0005-0000-0000-000021660000}"/>
    <cellStyle name="Normal 3 21 14 6" xfId="26156" xr:uid="{00000000-0005-0000-0000-000022660000}"/>
    <cellStyle name="Normal 3 21 14 6 2" xfId="26157" xr:uid="{00000000-0005-0000-0000-000023660000}"/>
    <cellStyle name="Normal 3 21 14 6 3" xfId="26158" xr:uid="{00000000-0005-0000-0000-000024660000}"/>
    <cellStyle name="Normal 3 21 14 7" xfId="26159" xr:uid="{00000000-0005-0000-0000-000025660000}"/>
    <cellStyle name="Normal 3 21 14 7 2" xfId="26160" xr:uid="{00000000-0005-0000-0000-000026660000}"/>
    <cellStyle name="Normal 3 21 14 7 3" xfId="26161" xr:uid="{00000000-0005-0000-0000-000027660000}"/>
    <cellStyle name="Normal 3 21 14 8" xfId="26162" xr:uid="{00000000-0005-0000-0000-000028660000}"/>
    <cellStyle name="Normal 3 21 14 8 2" xfId="26163" xr:uid="{00000000-0005-0000-0000-000029660000}"/>
    <cellStyle name="Normal 3 21 14 8 3" xfId="26164" xr:uid="{00000000-0005-0000-0000-00002A660000}"/>
    <cellStyle name="Normal 3 21 14 9" xfId="26165" xr:uid="{00000000-0005-0000-0000-00002B660000}"/>
    <cellStyle name="Normal 3 21 14 9 2" xfId="26166" xr:uid="{00000000-0005-0000-0000-00002C660000}"/>
    <cellStyle name="Normal 3 21 14 9 3" xfId="26167" xr:uid="{00000000-0005-0000-0000-00002D660000}"/>
    <cellStyle name="Normal 3 21 15" xfId="26168" xr:uid="{00000000-0005-0000-0000-00002E660000}"/>
    <cellStyle name="Normal 3 21 15 2" xfId="26169" xr:uid="{00000000-0005-0000-0000-00002F660000}"/>
    <cellStyle name="Normal 3 21 15 3" xfId="26170" xr:uid="{00000000-0005-0000-0000-000030660000}"/>
    <cellStyle name="Normal 3 21 16" xfId="26171" xr:uid="{00000000-0005-0000-0000-000031660000}"/>
    <cellStyle name="Normal 3 21 16 2" xfId="26172" xr:uid="{00000000-0005-0000-0000-000032660000}"/>
    <cellStyle name="Normal 3 21 16 3" xfId="26173" xr:uid="{00000000-0005-0000-0000-000033660000}"/>
    <cellStyle name="Normal 3 21 17" xfId="26174" xr:uid="{00000000-0005-0000-0000-000034660000}"/>
    <cellStyle name="Normal 3 21 17 2" xfId="26175" xr:uid="{00000000-0005-0000-0000-000035660000}"/>
    <cellStyle name="Normal 3 21 17 3" xfId="26176" xr:uid="{00000000-0005-0000-0000-000036660000}"/>
    <cellStyle name="Normal 3 21 18" xfId="26177" xr:uid="{00000000-0005-0000-0000-000037660000}"/>
    <cellStyle name="Normal 3 21 18 2" xfId="26178" xr:uid="{00000000-0005-0000-0000-000038660000}"/>
    <cellStyle name="Normal 3 21 18 3" xfId="26179" xr:uid="{00000000-0005-0000-0000-000039660000}"/>
    <cellStyle name="Normal 3 21 19" xfId="26180" xr:uid="{00000000-0005-0000-0000-00003A660000}"/>
    <cellStyle name="Normal 3 21 19 2" xfId="26181" xr:uid="{00000000-0005-0000-0000-00003B660000}"/>
    <cellStyle name="Normal 3 21 19 3" xfId="26182" xr:uid="{00000000-0005-0000-0000-00003C660000}"/>
    <cellStyle name="Normal 3 21 2" xfId="26183" xr:uid="{00000000-0005-0000-0000-00003D660000}"/>
    <cellStyle name="Normal 3 21 20" xfId="26184" xr:uid="{00000000-0005-0000-0000-00003E660000}"/>
    <cellStyle name="Normal 3 21 20 2" xfId="26185" xr:uid="{00000000-0005-0000-0000-00003F660000}"/>
    <cellStyle name="Normal 3 21 20 3" xfId="26186" xr:uid="{00000000-0005-0000-0000-000040660000}"/>
    <cellStyle name="Normal 3 21 21" xfId="26187" xr:uid="{00000000-0005-0000-0000-000041660000}"/>
    <cellStyle name="Normal 3 21 21 2" xfId="26188" xr:uid="{00000000-0005-0000-0000-000042660000}"/>
    <cellStyle name="Normal 3 21 21 3" xfId="26189" xr:uid="{00000000-0005-0000-0000-000043660000}"/>
    <cellStyle name="Normal 3 21 22" xfId="26190" xr:uid="{00000000-0005-0000-0000-000044660000}"/>
    <cellStyle name="Normal 3 21 22 2" xfId="26191" xr:uid="{00000000-0005-0000-0000-000045660000}"/>
    <cellStyle name="Normal 3 21 22 3" xfId="26192" xr:uid="{00000000-0005-0000-0000-000046660000}"/>
    <cellStyle name="Normal 3 21 23" xfId="26193" xr:uid="{00000000-0005-0000-0000-000047660000}"/>
    <cellStyle name="Normal 3 21 23 2" xfId="26194" xr:uid="{00000000-0005-0000-0000-000048660000}"/>
    <cellStyle name="Normal 3 21 23 3" xfId="26195" xr:uid="{00000000-0005-0000-0000-000049660000}"/>
    <cellStyle name="Normal 3 21 24" xfId="26196" xr:uid="{00000000-0005-0000-0000-00004A660000}"/>
    <cellStyle name="Normal 3 21 24 2" xfId="26197" xr:uid="{00000000-0005-0000-0000-00004B660000}"/>
    <cellStyle name="Normal 3 21 24 3" xfId="26198" xr:uid="{00000000-0005-0000-0000-00004C660000}"/>
    <cellStyle name="Normal 3 21 25" xfId="26199" xr:uid="{00000000-0005-0000-0000-00004D660000}"/>
    <cellStyle name="Normal 3 21 25 2" xfId="26200" xr:uid="{00000000-0005-0000-0000-00004E660000}"/>
    <cellStyle name="Normal 3 21 25 3" xfId="26201" xr:uid="{00000000-0005-0000-0000-00004F660000}"/>
    <cellStyle name="Normal 3 21 26" xfId="26202" xr:uid="{00000000-0005-0000-0000-000050660000}"/>
    <cellStyle name="Normal 3 21 26 2" xfId="26203" xr:uid="{00000000-0005-0000-0000-000051660000}"/>
    <cellStyle name="Normal 3 21 26 3" xfId="26204" xr:uid="{00000000-0005-0000-0000-000052660000}"/>
    <cellStyle name="Normal 3 21 27" xfId="26205" xr:uid="{00000000-0005-0000-0000-000053660000}"/>
    <cellStyle name="Normal 3 21 27 2" xfId="26206" xr:uid="{00000000-0005-0000-0000-000054660000}"/>
    <cellStyle name="Normal 3 21 27 3" xfId="26207" xr:uid="{00000000-0005-0000-0000-000055660000}"/>
    <cellStyle name="Normal 3 21 28" xfId="26208" xr:uid="{00000000-0005-0000-0000-000056660000}"/>
    <cellStyle name="Normal 3 21 29" xfId="26209" xr:uid="{00000000-0005-0000-0000-000057660000}"/>
    <cellStyle name="Normal 3 21 3" xfId="26210" xr:uid="{00000000-0005-0000-0000-000058660000}"/>
    <cellStyle name="Normal 3 21 4" xfId="26211" xr:uid="{00000000-0005-0000-0000-000059660000}"/>
    <cellStyle name="Normal 3 21 5" xfId="26212" xr:uid="{00000000-0005-0000-0000-00005A660000}"/>
    <cellStyle name="Normal 3 21 6" xfId="26213" xr:uid="{00000000-0005-0000-0000-00005B660000}"/>
    <cellStyle name="Normal 3 21 6 10" xfId="26214" xr:uid="{00000000-0005-0000-0000-00005C660000}"/>
    <cellStyle name="Normal 3 21 6 10 2" xfId="26215" xr:uid="{00000000-0005-0000-0000-00005D660000}"/>
    <cellStyle name="Normal 3 21 6 10 3" xfId="26216" xr:uid="{00000000-0005-0000-0000-00005E660000}"/>
    <cellStyle name="Normal 3 21 6 11" xfId="26217" xr:uid="{00000000-0005-0000-0000-00005F660000}"/>
    <cellStyle name="Normal 3 21 6 11 2" xfId="26218" xr:uid="{00000000-0005-0000-0000-000060660000}"/>
    <cellStyle name="Normal 3 21 6 11 3" xfId="26219" xr:uid="{00000000-0005-0000-0000-000061660000}"/>
    <cellStyle name="Normal 3 21 6 12" xfId="26220" xr:uid="{00000000-0005-0000-0000-000062660000}"/>
    <cellStyle name="Normal 3 21 6 12 2" xfId="26221" xr:uid="{00000000-0005-0000-0000-000063660000}"/>
    <cellStyle name="Normal 3 21 6 12 3" xfId="26222" xr:uid="{00000000-0005-0000-0000-000064660000}"/>
    <cellStyle name="Normal 3 21 6 13" xfId="26223" xr:uid="{00000000-0005-0000-0000-000065660000}"/>
    <cellStyle name="Normal 3 21 6 13 2" xfId="26224" xr:uid="{00000000-0005-0000-0000-000066660000}"/>
    <cellStyle name="Normal 3 21 6 13 3" xfId="26225" xr:uid="{00000000-0005-0000-0000-000067660000}"/>
    <cellStyle name="Normal 3 21 6 14" xfId="26226" xr:uid="{00000000-0005-0000-0000-000068660000}"/>
    <cellStyle name="Normal 3 21 6 14 2" xfId="26227" xr:uid="{00000000-0005-0000-0000-000069660000}"/>
    <cellStyle name="Normal 3 21 6 14 3" xfId="26228" xr:uid="{00000000-0005-0000-0000-00006A660000}"/>
    <cellStyle name="Normal 3 21 6 15" xfId="26229" xr:uid="{00000000-0005-0000-0000-00006B660000}"/>
    <cellStyle name="Normal 3 21 6 15 2" xfId="26230" xr:uid="{00000000-0005-0000-0000-00006C660000}"/>
    <cellStyle name="Normal 3 21 6 15 3" xfId="26231" xr:uid="{00000000-0005-0000-0000-00006D660000}"/>
    <cellStyle name="Normal 3 21 6 16" xfId="26232" xr:uid="{00000000-0005-0000-0000-00006E660000}"/>
    <cellStyle name="Normal 3 21 6 17" xfId="26233" xr:uid="{00000000-0005-0000-0000-00006F660000}"/>
    <cellStyle name="Normal 3 21 6 2" xfId="26234" xr:uid="{00000000-0005-0000-0000-000070660000}"/>
    <cellStyle name="Normal 3 21 6 2 10" xfId="26235" xr:uid="{00000000-0005-0000-0000-000071660000}"/>
    <cellStyle name="Normal 3 21 6 2 10 2" xfId="26236" xr:uid="{00000000-0005-0000-0000-000072660000}"/>
    <cellStyle name="Normal 3 21 6 2 10 3" xfId="26237" xr:uid="{00000000-0005-0000-0000-000073660000}"/>
    <cellStyle name="Normal 3 21 6 2 11" xfId="26238" xr:uid="{00000000-0005-0000-0000-000074660000}"/>
    <cellStyle name="Normal 3 21 6 2 11 2" xfId="26239" xr:uid="{00000000-0005-0000-0000-000075660000}"/>
    <cellStyle name="Normal 3 21 6 2 11 3" xfId="26240" xr:uid="{00000000-0005-0000-0000-000076660000}"/>
    <cellStyle name="Normal 3 21 6 2 12" xfId="26241" xr:uid="{00000000-0005-0000-0000-000077660000}"/>
    <cellStyle name="Normal 3 21 6 2 12 2" xfId="26242" xr:uid="{00000000-0005-0000-0000-000078660000}"/>
    <cellStyle name="Normal 3 21 6 2 12 3" xfId="26243" xr:uid="{00000000-0005-0000-0000-000079660000}"/>
    <cellStyle name="Normal 3 21 6 2 13" xfId="26244" xr:uid="{00000000-0005-0000-0000-00007A660000}"/>
    <cellStyle name="Normal 3 21 6 2 13 2" xfId="26245" xr:uid="{00000000-0005-0000-0000-00007B660000}"/>
    <cellStyle name="Normal 3 21 6 2 13 3" xfId="26246" xr:uid="{00000000-0005-0000-0000-00007C660000}"/>
    <cellStyle name="Normal 3 21 6 2 14" xfId="26247" xr:uid="{00000000-0005-0000-0000-00007D660000}"/>
    <cellStyle name="Normal 3 21 6 2 14 2" xfId="26248" xr:uid="{00000000-0005-0000-0000-00007E660000}"/>
    <cellStyle name="Normal 3 21 6 2 14 3" xfId="26249" xr:uid="{00000000-0005-0000-0000-00007F660000}"/>
    <cellStyle name="Normal 3 21 6 2 15" xfId="26250" xr:uid="{00000000-0005-0000-0000-000080660000}"/>
    <cellStyle name="Normal 3 21 6 2 16" xfId="26251" xr:uid="{00000000-0005-0000-0000-000081660000}"/>
    <cellStyle name="Normal 3 21 6 2 2" xfId="26252" xr:uid="{00000000-0005-0000-0000-000082660000}"/>
    <cellStyle name="Normal 3 21 6 2 2 2" xfId="26253" xr:uid="{00000000-0005-0000-0000-000083660000}"/>
    <cellStyle name="Normal 3 21 6 2 2 3" xfId="26254" xr:uid="{00000000-0005-0000-0000-000084660000}"/>
    <cellStyle name="Normal 3 21 6 2 3" xfId="26255" xr:uid="{00000000-0005-0000-0000-000085660000}"/>
    <cellStyle name="Normal 3 21 6 2 3 2" xfId="26256" xr:uid="{00000000-0005-0000-0000-000086660000}"/>
    <cellStyle name="Normal 3 21 6 2 3 3" xfId="26257" xr:uid="{00000000-0005-0000-0000-000087660000}"/>
    <cellStyle name="Normal 3 21 6 2 4" xfId="26258" xr:uid="{00000000-0005-0000-0000-000088660000}"/>
    <cellStyle name="Normal 3 21 6 2 4 2" xfId="26259" xr:uid="{00000000-0005-0000-0000-000089660000}"/>
    <cellStyle name="Normal 3 21 6 2 4 3" xfId="26260" xr:uid="{00000000-0005-0000-0000-00008A660000}"/>
    <cellStyle name="Normal 3 21 6 2 5" xfId="26261" xr:uid="{00000000-0005-0000-0000-00008B660000}"/>
    <cellStyle name="Normal 3 21 6 2 5 2" xfId="26262" xr:uid="{00000000-0005-0000-0000-00008C660000}"/>
    <cellStyle name="Normal 3 21 6 2 5 3" xfId="26263" xr:uid="{00000000-0005-0000-0000-00008D660000}"/>
    <cellStyle name="Normal 3 21 6 2 6" xfId="26264" xr:uid="{00000000-0005-0000-0000-00008E660000}"/>
    <cellStyle name="Normal 3 21 6 2 6 2" xfId="26265" xr:uid="{00000000-0005-0000-0000-00008F660000}"/>
    <cellStyle name="Normal 3 21 6 2 6 3" xfId="26266" xr:uid="{00000000-0005-0000-0000-000090660000}"/>
    <cellStyle name="Normal 3 21 6 2 7" xfId="26267" xr:uid="{00000000-0005-0000-0000-000091660000}"/>
    <cellStyle name="Normal 3 21 6 2 7 2" xfId="26268" xr:uid="{00000000-0005-0000-0000-000092660000}"/>
    <cellStyle name="Normal 3 21 6 2 7 3" xfId="26269" xr:uid="{00000000-0005-0000-0000-000093660000}"/>
    <cellStyle name="Normal 3 21 6 2 8" xfId="26270" xr:uid="{00000000-0005-0000-0000-000094660000}"/>
    <cellStyle name="Normal 3 21 6 2 8 2" xfId="26271" xr:uid="{00000000-0005-0000-0000-000095660000}"/>
    <cellStyle name="Normal 3 21 6 2 8 3" xfId="26272" xr:uid="{00000000-0005-0000-0000-000096660000}"/>
    <cellStyle name="Normal 3 21 6 2 9" xfId="26273" xr:uid="{00000000-0005-0000-0000-000097660000}"/>
    <cellStyle name="Normal 3 21 6 2 9 2" xfId="26274" xr:uid="{00000000-0005-0000-0000-000098660000}"/>
    <cellStyle name="Normal 3 21 6 2 9 3" xfId="26275" xr:uid="{00000000-0005-0000-0000-000099660000}"/>
    <cellStyle name="Normal 3 21 6 3" xfId="26276" xr:uid="{00000000-0005-0000-0000-00009A660000}"/>
    <cellStyle name="Normal 3 21 6 3 2" xfId="26277" xr:uid="{00000000-0005-0000-0000-00009B660000}"/>
    <cellStyle name="Normal 3 21 6 3 3" xfId="26278" xr:uid="{00000000-0005-0000-0000-00009C660000}"/>
    <cellStyle name="Normal 3 21 6 4" xfId="26279" xr:uid="{00000000-0005-0000-0000-00009D660000}"/>
    <cellStyle name="Normal 3 21 6 4 2" xfId="26280" xr:uid="{00000000-0005-0000-0000-00009E660000}"/>
    <cellStyle name="Normal 3 21 6 4 3" xfId="26281" xr:uid="{00000000-0005-0000-0000-00009F660000}"/>
    <cellStyle name="Normal 3 21 6 5" xfId="26282" xr:uid="{00000000-0005-0000-0000-0000A0660000}"/>
    <cellStyle name="Normal 3 21 6 5 2" xfId="26283" xr:uid="{00000000-0005-0000-0000-0000A1660000}"/>
    <cellStyle name="Normal 3 21 6 5 3" xfId="26284" xr:uid="{00000000-0005-0000-0000-0000A2660000}"/>
    <cellStyle name="Normal 3 21 6 6" xfId="26285" xr:uid="{00000000-0005-0000-0000-0000A3660000}"/>
    <cellStyle name="Normal 3 21 6 6 2" xfId="26286" xr:uid="{00000000-0005-0000-0000-0000A4660000}"/>
    <cellStyle name="Normal 3 21 6 6 3" xfId="26287" xr:uid="{00000000-0005-0000-0000-0000A5660000}"/>
    <cellStyle name="Normal 3 21 6 7" xfId="26288" xr:uid="{00000000-0005-0000-0000-0000A6660000}"/>
    <cellStyle name="Normal 3 21 6 7 2" xfId="26289" xr:uid="{00000000-0005-0000-0000-0000A7660000}"/>
    <cellStyle name="Normal 3 21 6 7 3" xfId="26290" xr:uid="{00000000-0005-0000-0000-0000A8660000}"/>
    <cellStyle name="Normal 3 21 6 8" xfId="26291" xr:uid="{00000000-0005-0000-0000-0000A9660000}"/>
    <cellStyle name="Normal 3 21 6 8 2" xfId="26292" xr:uid="{00000000-0005-0000-0000-0000AA660000}"/>
    <cellStyle name="Normal 3 21 6 8 3" xfId="26293" xr:uid="{00000000-0005-0000-0000-0000AB660000}"/>
    <cellStyle name="Normal 3 21 6 9" xfId="26294" xr:uid="{00000000-0005-0000-0000-0000AC660000}"/>
    <cellStyle name="Normal 3 21 6 9 2" xfId="26295" xr:uid="{00000000-0005-0000-0000-0000AD660000}"/>
    <cellStyle name="Normal 3 21 6 9 3" xfId="26296" xr:uid="{00000000-0005-0000-0000-0000AE660000}"/>
    <cellStyle name="Normal 3 21 7" xfId="26297" xr:uid="{00000000-0005-0000-0000-0000AF660000}"/>
    <cellStyle name="Normal 3 21 7 10" xfId="26298" xr:uid="{00000000-0005-0000-0000-0000B0660000}"/>
    <cellStyle name="Normal 3 21 7 10 2" xfId="26299" xr:uid="{00000000-0005-0000-0000-0000B1660000}"/>
    <cellStyle name="Normal 3 21 7 10 3" xfId="26300" xr:uid="{00000000-0005-0000-0000-0000B2660000}"/>
    <cellStyle name="Normal 3 21 7 11" xfId="26301" xr:uid="{00000000-0005-0000-0000-0000B3660000}"/>
    <cellStyle name="Normal 3 21 7 11 2" xfId="26302" xr:uid="{00000000-0005-0000-0000-0000B4660000}"/>
    <cellStyle name="Normal 3 21 7 11 3" xfId="26303" xr:uid="{00000000-0005-0000-0000-0000B5660000}"/>
    <cellStyle name="Normal 3 21 7 12" xfId="26304" xr:uid="{00000000-0005-0000-0000-0000B6660000}"/>
    <cellStyle name="Normal 3 21 7 12 2" xfId="26305" xr:uid="{00000000-0005-0000-0000-0000B7660000}"/>
    <cellStyle name="Normal 3 21 7 12 3" xfId="26306" xr:uid="{00000000-0005-0000-0000-0000B8660000}"/>
    <cellStyle name="Normal 3 21 7 13" xfId="26307" xr:uid="{00000000-0005-0000-0000-0000B9660000}"/>
    <cellStyle name="Normal 3 21 7 13 2" xfId="26308" xr:uid="{00000000-0005-0000-0000-0000BA660000}"/>
    <cellStyle name="Normal 3 21 7 13 3" xfId="26309" xr:uid="{00000000-0005-0000-0000-0000BB660000}"/>
    <cellStyle name="Normal 3 21 7 14" xfId="26310" xr:uid="{00000000-0005-0000-0000-0000BC660000}"/>
    <cellStyle name="Normal 3 21 7 14 2" xfId="26311" xr:uid="{00000000-0005-0000-0000-0000BD660000}"/>
    <cellStyle name="Normal 3 21 7 14 3" xfId="26312" xr:uid="{00000000-0005-0000-0000-0000BE660000}"/>
    <cellStyle name="Normal 3 21 7 15" xfId="26313" xr:uid="{00000000-0005-0000-0000-0000BF660000}"/>
    <cellStyle name="Normal 3 21 7 15 2" xfId="26314" xr:uid="{00000000-0005-0000-0000-0000C0660000}"/>
    <cellStyle name="Normal 3 21 7 15 3" xfId="26315" xr:uid="{00000000-0005-0000-0000-0000C1660000}"/>
    <cellStyle name="Normal 3 21 7 16" xfId="26316" xr:uid="{00000000-0005-0000-0000-0000C2660000}"/>
    <cellStyle name="Normal 3 21 7 17" xfId="26317" xr:uid="{00000000-0005-0000-0000-0000C3660000}"/>
    <cellStyle name="Normal 3 21 7 2" xfId="26318" xr:uid="{00000000-0005-0000-0000-0000C4660000}"/>
    <cellStyle name="Normal 3 21 7 2 10" xfId="26319" xr:uid="{00000000-0005-0000-0000-0000C5660000}"/>
    <cellStyle name="Normal 3 21 7 2 10 2" xfId="26320" xr:uid="{00000000-0005-0000-0000-0000C6660000}"/>
    <cellStyle name="Normal 3 21 7 2 10 3" xfId="26321" xr:uid="{00000000-0005-0000-0000-0000C7660000}"/>
    <cellStyle name="Normal 3 21 7 2 11" xfId="26322" xr:uid="{00000000-0005-0000-0000-0000C8660000}"/>
    <cellStyle name="Normal 3 21 7 2 11 2" xfId="26323" xr:uid="{00000000-0005-0000-0000-0000C9660000}"/>
    <cellStyle name="Normal 3 21 7 2 11 3" xfId="26324" xr:uid="{00000000-0005-0000-0000-0000CA660000}"/>
    <cellStyle name="Normal 3 21 7 2 12" xfId="26325" xr:uid="{00000000-0005-0000-0000-0000CB660000}"/>
    <cellStyle name="Normal 3 21 7 2 12 2" xfId="26326" xr:uid="{00000000-0005-0000-0000-0000CC660000}"/>
    <cellStyle name="Normal 3 21 7 2 12 3" xfId="26327" xr:uid="{00000000-0005-0000-0000-0000CD660000}"/>
    <cellStyle name="Normal 3 21 7 2 13" xfId="26328" xr:uid="{00000000-0005-0000-0000-0000CE660000}"/>
    <cellStyle name="Normal 3 21 7 2 13 2" xfId="26329" xr:uid="{00000000-0005-0000-0000-0000CF660000}"/>
    <cellStyle name="Normal 3 21 7 2 13 3" xfId="26330" xr:uid="{00000000-0005-0000-0000-0000D0660000}"/>
    <cellStyle name="Normal 3 21 7 2 14" xfId="26331" xr:uid="{00000000-0005-0000-0000-0000D1660000}"/>
    <cellStyle name="Normal 3 21 7 2 14 2" xfId="26332" xr:uid="{00000000-0005-0000-0000-0000D2660000}"/>
    <cellStyle name="Normal 3 21 7 2 14 3" xfId="26333" xr:uid="{00000000-0005-0000-0000-0000D3660000}"/>
    <cellStyle name="Normal 3 21 7 2 15" xfId="26334" xr:uid="{00000000-0005-0000-0000-0000D4660000}"/>
    <cellStyle name="Normal 3 21 7 2 16" xfId="26335" xr:uid="{00000000-0005-0000-0000-0000D5660000}"/>
    <cellStyle name="Normal 3 21 7 2 2" xfId="26336" xr:uid="{00000000-0005-0000-0000-0000D6660000}"/>
    <cellStyle name="Normal 3 21 7 2 2 2" xfId="26337" xr:uid="{00000000-0005-0000-0000-0000D7660000}"/>
    <cellStyle name="Normal 3 21 7 2 2 3" xfId="26338" xr:uid="{00000000-0005-0000-0000-0000D8660000}"/>
    <cellStyle name="Normal 3 21 7 2 3" xfId="26339" xr:uid="{00000000-0005-0000-0000-0000D9660000}"/>
    <cellStyle name="Normal 3 21 7 2 3 2" xfId="26340" xr:uid="{00000000-0005-0000-0000-0000DA660000}"/>
    <cellStyle name="Normal 3 21 7 2 3 3" xfId="26341" xr:uid="{00000000-0005-0000-0000-0000DB660000}"/>
    <cellStyle name="Normal 3 21 7 2 4" xfId="26342" xr:uid="{00000000-0005-0000-0000-0000DC660000}"/>
    <cellStyle name="Normal 3 21 7 2 4 2" xfId="26343" xr:uid="{00000000-0005-0000-0000-0000DD660000}"/>
    <cellStyle name="Normal 3 21 7 2 4 3" xfId="26344" xr:uid="{00000000-0005-0000-0000-0000DE660000}"/>
    <cellStyle name="Normal 3 21 7 2 5" xfId="26345" xr:uid="{00000000-0005-0000-0000-0000DF660000}"/>
    <cellStyle name="Normal 3 21 7 2 5 2" xfId="26346" xr:uid="{00000000-0005-0000-0000-0000E0660000}"/>
    <cellStyle name="Normal 3 21 7 2 5 3" xfId="26347" xr:uid="{00000000-0005-0000-0000-0000E1660000}"/>
    <cellStyle name="Normal 3 21 7 2 6" xfId="26348" xr:uid="{00000000-0005-0000-0000-0000E2660000}"/>
    <cellStyle name="Normal 3 21 7 2 6 2" xfId="26349" xr:uid="{00000000-0005-0000-0000-0000E3660000}"/>
    <cellStyle name="Normal 3 21 7 2 6 3" xfId="26350" xr:uid="{00000000-0005-0000-0000-0000E4660000}"/>
    <cellStyle name="Normal 3 21 7 2 7" xfId="26351" xr:uid="{00000000-0005-0000-0000-0000E5660000}"/>
    <cellStyle name="Normal 3 21 7 2 7 2" xfId="26352" xr:uid="{00000000-0005-0000-0000-0000E6660000}"/>
    <cellStyle name="Normal 3 21 7 2 7 3" xfId="26353" xr:uid="{00000000-0005-0000-0000-0000E7660000}"/>
    <cellStyle name="Normal 3 21 7 2 8" xfId="26354" xr:uid="{00000000-0005-0000-0000-0000E8660000}"/>
    <cellStyle name="Normal 3 21 7 2 8 2" xfId="26355" xr:uid="{00000000-0005-0000-0000-0000E9660000}"/>
    <cellStyle name="Normal 3 21 7 2 8 3" xfId="26356" xr:uid="{00000000-0005-0000-0000-0000EA660000}"/>
    <cellStyle name="Normal 3 21 7 2 9" xfId="26357" xr:uid="{00000000-0005-0000-0000-0000EB660000}"/>
    <cellStyle name="Normal 3 21 7 2 9 2" xfId="26358" xr:uid="{00000000-0005-0000-0000-0000EC660000}"/>
    <cellStyle name="Normal 3 21 7 2 9 3" xfId="26359" xr:uid="{00000000-0005-0000-0000-0000ED660000}"/>
    <cellStyle name="Normal 3 21 7 3" xfId="26360" xr:uid="{00000000-0005-0000-0000-0000EE660000}"/>
    <cellStyle name="Normal 3 21 7 3 2" xfId="26361" xr:uid="{00000000-0005-0000-0000-0000EF660000}"/>
    <cellStyle name="Normal 3 21 7 3 3" xfId="26362" xr:uid="{00000000-0005-0000-0000-0000F0660000}"/>
    <cellStyle name="Normal 3 21 7 4" xfId="26363" xr:uid="{00000000-0005-0000-0000-0000F1660000}"/>
    <cellStyle name="Normal 3 21 7 4 2" xfId="26364" xr:uid="{00000000-0005-0000-0000-0000F2660000}"/>
    <cellStyle name="Normal 3 21 7 4 3" xfId="26365" xr:uid="{00000000-0005-0000-0000-0000F3660000}"/>
    <cellStyle name="Normal 3 21 7 5" xfId="26366" xr:uid="{00000000-0005-0000-0000-0000F4660000}"/>
    <cellStyle name="Normal 3 21 7 5 2" xfId="26367" xr:uid="{00000000-0005-0000-0000-0000F5660000}"/>
    <cellStyle name="Normal 3 21 7 5 3" xfId="26368" xr:uid="{00000000-0005-0000-0000-0000F6660000}"/>
    <cellStyle name="Normal 3 21 7 6" xfId="26369" xr:uid="{00000000-0005-0000-0000-0000F7660000}"/>
    <cellStyle name="Normal 3 21 7 6 2" xfId="26370" xr:uid="{00000000-0005-0000-0000-0000F8660000}"/>
    <cellStyle name="Normal 3 21 7 6 3" xfId="26371" xr:uid="{00000000-0005-0000-0000-0000F9660000}"/>
    <cellStyle name="Normal 3 21 7 7" xfId="26372" xr:uid="{00000000-0005-0000-0000-0000FA660000}"/>
    <cellStyle name="Normal 3 21 7 7 2" xfId="26373" xr:uid="{00000000-0005-0000-0000-0000FB660000}"/>
    <cellStyle name="Normal 3 21 7 7 3" xfId="26374" xr:uid="{00000000-0005-0000-0000-0000FC660000}"/>
    <cellStyle name="Normal 3 21 7 8" xfId="26375" xr:uid="{00000000-0005-0000-0000-0000FD660000}"/>
    <cellStyle name="Normal 3 21 7 8 2" xfId="26376" xr:uid="{00000000-0005-0000-0000-0000FE660000}"/>
    <cellStyle name="Normal 3 21 7 8 3" xfId="26377" xr:uid="{00000000-0005-0000-0000-0000FF660000}"/>
    <cellStyle name="Normal 3 21 7 9" xfId="26378" xr:uid="{00000000-0005-0000-0000-000000670000}"/>
    <cellStyle name="Normal 3 21 7 9 2" xfId="26379" xr:uid="{00000000-0005-0000-0000-000001670000}"/>
    <cellStyle name="Normal 3 21 7 9 3" xfId="26380" xr:uid="{00000000-0005-0000-0000-000002670000}"/>
    <cellStyle name="Normal 3 21 8" xfId="26381" xr:uid="{00000000-0005-0000-0000-000003670000}"/>
    <cellStyle name="Normal 3 21 8 10" xfId="26382" xr:uid="{00000000-0005-0000-0000-000004670000}"/>
    <cellStyle name="Normal 3 21 8 10 2" xfId="26383" xr:uid="{00000000-0005-0000-0000-000005670000}"/>
    <cellStyle name="Normal 3 21 8 10 3" xfId="26384" xr:uid="{00000000-0005-0000-0000-000006670000}"/>
    <cellStyle name="Normal 3 21 8 11" xfId="26385" xr:uid="{00000000-0005-0000-0000-000007670000}"/>
    <cellStyle name="Normal 3 21 8 11 2" xfId="26386" xr:uid="{00000000-0005-0000-0000-000008670000}"/>
    <cellStyle name="Normal 3 21 8 11 3" xfId="26387" xr:uid="{00000000-0005-0000-0000-000009670000}"/>
    <cellStyle name="Normal 3 21 8 12" xfId="26388" xr:uid="{00000000-0005-0000-0000-00000A670000}"/>
    <cellStyle name="Normal 3 21 8 12 2" xfId="26389" xr:uid="{00000000-0005-0000-0000-00000B670000}"/>
    <cellStyle name="Normal 3 21 8 12 3" xfId="26390" xr:uid="{00000000-0005-0000-0000-00000C670000}"/>
    <cellStyle name="Normal 3 21 8 13" xfId="26391" xr:uid="{00000000-0005-0000-0000-00000D670000}"/>
    <cellStyle name="Normal 3 21 8 13 2" xfId="26392" xr:uid="{00000000-0005-0000-0000-00000E670000}"/>
    <cellStyle name="Normal 3 21 8 13 3" xfId="26393" xr:uid="{00000000-0005-0000-0000-00000F670000}"/>
    <cellStyle name="Normal 3 21 8 14" xfId="26394" xr:uid="{00000000-0005-0000-0000-000010670000}"/>
    <cellStyle name="Normal 3 21 8 14 2" xfId="26395" xr:uid="{00000000-0005-0000-0000-000011670000}"/>
    <cellStyle name="Normal 3 21 8 14 3" xfId="26396" xr:uid="{00000000-0005-0000-0000-000012670000}"/>
    <cellStyle name="Normal 3 21 8 15" xfId="26397" xr:uid="{00000000-0005-0000-0000-000013670000}"/>
    <cellStyle name="Normal 3 21 8 15 2" xfId="26398" xr:uid="{00000000-0005-0000-0000-000014670000}"/>
    <cellStyle name="Normal 3 21 8 15 3" xfId="26399" xr:uid="{00000000-0005-0000-0000-000015670000}"/>
    <cellStyle name="Normal 3 21 8 16" xfId="26400" xr:uid="{00000000-0005-0000-0000-000016670000}"/>
    <cellStyle name="Normal 3 21 8 17" xfId="26401" xr:uid="{00000000-0005-0000-0000-000017670000}"/>
    <cellStyle name="Normal 3 21 8 2" xfId="26402" xr:uid="{00000000-0005-0000-0000-000018670000}"/>
    <cellStyle name="Normal 3 21 8 2 10" xfId="26403" xr:uid="{00000000-0005-0000-0000-000019670000}"/>
    <cellStyle name="Normal 3 21 8 2 10 2" xfId="26404" xr:uid="{00000000-0005-0000-0000-00001A670000}"/>
    <cellStyle name="Normal 3 21 8 2 10 3" xfId="26405" xr:uid="{00000000-0005-0000-0000-00001B670000}"/>
    <cellStyle name="Normal 3 21 8 2 11" xfId="26406" xr:uid="{00000000-0005-0000-0000-00001C670000}"/>
    <cellStyle name="Normal 3 21 8 2 11 2" xfId="26407" xr:uid="{00000000-0005-0000-0000-00001D670000}"/>
    <cellStyle name="Normal 3 21 8 2 11 3" xfId="26408" xr:uid="{00000000-0005-0000-0000-00001E670000}"/>
    <cellStyle name="Normal 3 21 8 2 12" xfId="26409" xr:uid="{00000000-0005-0000-0000-00001F670000}"/>
    <cellStyle name="Normal 3 21 8 2 12 2" xfId="26410" xr:uid="{00000000-0005-0000-0000-000020670000}"/>
    <cellStyle name="Normal 3 21 8 2 12 3" xfId="26411" xr:uid="{00000000-0005-0000-0000-000021670000}"/>
    <cellStyle name="Normal 3 21 8 2 13" xfId="26412" xr:uid="{00000000-0005-0000-0000-000022670000}"/>
    <cellStyle name="Normal 3 21 8 2 13 2" xfId="26413" xr:uid="{00000000-0005-0000-0000-000023670000}"/>
    <cellStyle name="Normal 3 21 8 2 13 3" xfId="26414" xr:uid="{00000000-0005-0000-0000-000024670000}"/>
    <cellStyle name="Normal 3 21 8 2 14" xfId="26415" xr:uid="{00000000-0005-0000-0000-000025670000}"/>
    <cellStyle name="Normal 3 21 8 2 14 2" xfId="26416" xr:uid="{00000000-0005-0000-0000-000026670000}"/>
    <cellStyle name="Normal 3 21 8 2 14 3" xfId="26417" xr:uid="{00000000-0005-0000-0000-000027670000}"/>
    <cellStyle name="Normal 3 21 8 2 15" xfId="26418" xr:uid="{00000000-0005-0000-0000-000028670000}"/>
    <cellStyle name="Normal 3 21 8 2 16" xfId="26419" xr:uid="{00000000-0005-0000-0000-000029670000}"/>
    <cellStyle name="Normal 3 21 8 2 2" xfId="26420" xr:uid="{00000000-0005-0000-0000-00002A670000}"/>
    <cellStyle name="Normal 3 21 8 2 2 2" xfId="26421" xr:uid="{00000000-0005-0000-0000-00002B670000}"/>
    <cellStyle name="Normal 3 21 8 2 2 3" xfId="26422" xr:uid="{00000000-0005-0000-0000-00002C670000}"/>
    <cellStyle name="Normal 3 21 8 2 3" xfId="26423" xr:uid="{00000000-0005-0000-0000-00002D670000}"/>
    <cellStyle name="Normal 3 21 8 2 3 2" xfId="26424" xr:uid="{00000000-0005-0000-0000-00002E670000}"/>
    <cellStyle name="Normal 3 21 8 2 3 3" xfId="26425" xr:uid="{00000000-0005-0000-0000-00002F670000}"/>
    <cellStyle name="Normal 3 21 8 2 4" xfId="26426" xr:uid="{00000000-0005-0000-0000-000030670000}"/>
    <cellStyle name="Normal 3 21 8 2 4 2" xfId="26427" xr:uid="{00000000-0005-0000-0000-000031670000}"/>
    <cellStyle name="Normal 3 21 8 2 4 3" xfId="26428" xr:uid="{00000000-0005-0000-0000-000032670000}"/>
    <cellStyle name="Normal 3 21 8 2 5" xfId="26429" xr:uid="{00000000-0005-0000-0000-000033670000}"/>
    <cellStyle name="Normal 3 21 8 2 5 2" xfId="26430" xr:uid="{00000000-0005-0000-0000-000034670000}"/>
    <cellStyle name="Normal 3 21 8 2 5 3" xfId="26431" xr:uid="{00000000-0005-0000-0000-000035670000}"/>
    <cellStyle name="Normal 3 21 8 2 6" xfId="26432" xr:uid="{00000000-0005-0000-0000-000036670000}"/>
    <cellStyle name="Normal 3 21 8 2 6 2" xfId="26433" xr:uid="{00000000-0005-0000-0000-000037670000}"/>
    <cellStyle name="Normal 3 21 8 2 6 3" xfId="26434" xr:uid="{00000000-0005-0000-0000-000038670000}"/>
    <cellStyle name="Normal 3 21 8 2 7" xfId="26435" xr:uid="{00000000-0005-0000-0000-000039670000}"/>
    <cellStyle name="Normal 3 21 8 2 7 2" xfId="26436" xr:uid="{00000000-0005-0000-0000-00003A670000}"/>
    <cellStyle name="Normal 3 21 8 2 7 3" xfId="26437" xr:uid="{00000000-0005-0000-0000-00003B670000}"/>
    <cellStyle name="Normal 3 21 8 2 8" xfId="26438" xr:uid="{00000000-0005-0000-0000-00003C670000}"/>
    <cellStyle name="Normal 3 21 8 2 8 2" xfId="26439" xr:uid="{00000000-0005-0000-0000-00003D670000}"/>
    <cellStyle name="Normal 3 21 8 2 8 3" xfId="26440" xr:uid="{00000000-0005-0000-0000-00003E670000}"/>
    <cellStyle name="Normal 3 21 8 2 9" xfId="26441" xr:uid="{00000000-0005-0000-0000-00003F670000}"/>
    <cellStyle name="Normal 3 21 8 2 9 2" xfId="26442" xr:uid="{00000000-0005-0000-0000-000040670000}"/>
    <cellStyle name="Normal 3 21 8 2 9 3" xfId="26443" xr:uid="{00000000-0005-0000-0000-000041670000}"/>
    <cellStyle name="Normal 3 21 8 3" xfId="26444" xr:uid="{00000000-0005-0000-0000-000042670000}"/>
    <cellStyle name="Normal 3 21 8 3 2" xfId="26445" xr:uid="{00000000-0005-0000-0000-000043670000}"/>
    <cellStyle name="Normal 3 21 8 3 3" xfId="26446" xr:uid="{00000000-0005-0000-0000-000044670000}"/>
    <cellStyle name="Normal 3 21 8 4" xfId="26447" xr:uid="{00000000-0005-0000-0000-000045670000}"/>
    <cellStyle name="Normal 3 21 8 4 2" xfId="26448" xr:uid="{00000000-0005-0000-0000-000046670000}"/>
    <cellStyle name="Normal 3 21 8 4 3" xfId="26449" xr:uid="{00000000-0005-0000-0000-000047670000}"/>
    <cellStyle name="Normal 3 21 8 5" xfId="26450" xr:uid="{00000000-0005-0000-0000-000048670000}"/>
    <cellStyle name="Normal 3 21 8 5 2" xfId="26451" xr:uid="{00000000-0005-0000-0000-000049670000}"/>
    <cellStyle name="Normal 3 21 8 5 3" xfId="26452" xr:uid="{00000000-0005-0000-0000-00004A670000}"/>
    <cellStyle name="Normal 3 21 8 6" xfId="26453" xr:uid="{00000000-0005-0000-0000-00004B670000}"/>
    <cellStyle name="Normal 3 21 8 6 2" xfId="26454" xr:uid="{00000000-0005-0000-0000-00004C670000}"/>
    <cellStyle name="Normal 3 21 8 6 3" xfId="26455" xr:uid="{00000000-0005-0000-0000-00004D670000}"/>
    <cellStyle name="Normal 3 21 8 7" xfId="26456" xr:uid="{00000000-0005-0000-0000-00004E670000}"/>
    <cellStyle name="Normal 3 21 8 7 2" xfId="26457" xr:uid="{00000000-0005-0000-0000-00004F670000}"/>
    <cellStyle name="Normal 3 21 8 7 3" xfId="26458" xr:uid="{00000000-0005-0000-0000-000050670000}"/>
    <cellStyle name="Normal 3 21 8 8" xfId="26459" xr:uid="{00000000-0005-0000-0000-000051670000}"/>
    <cellStyle name="Normal 3 21 8 8 2" xfId="26460" xr:uid="{00000000-0005-0000-0000-000052670000}"/>
    <cellStyle name="Normal 3 21 8 8 3" xfId="26461" xr:uid="{00000000-0005-0000-0000-000053670000}"/>
    <cellStyle name="Normal 3 21 8 9" xfId="26462" xr:uid="{00000000-0005-0000-0000-000054670000}"/>
    <cellStyle name="Normal 3 21 8 9 2" xfId="26463" xr:uid="{00000000-0005-0000-0000-000055670000}"/>
    <cellStyle name="Normal 3 21 8 9 3" xfId="26464" xr:uid="{00000000-0005-0000-0000-000056670000}"/>
    <cellStyle name="Normal 3 21 9" xfId="26465" xr:uid="{00000000-0005-0000-0000-000057670000}"/>
    <cellStyle name="Normal 3 21 9 10" xfId="26466" xr:uid="{00000000-0005-0000-0000-000058670000}"/>
    <cellStyle name="Normal 3 21 9 10 2" xfId="26467" xr:uid="{00000000-0005-0000-0000-000059670000}"/>
    <cellStyle name="Normal 3 21 9 10 3" xfId="26468" xr:uid="{00000000-0005-0000-0000-00005A670000}"/>
    <cellStyle name="Normal 3 21 9 11" xfId="26469" xr:uid="{00000000-0005-0000-0000-00005B670000}"/>
    <cellStyle name="Normal 3 21 9 11 2" xfId="26470" xr:uid="{00000000-0005-0000-0000-00005C670000}"/>
    <cellStyle name="Normal 3 21 9 11 3" xfId="26471" xr:uid="{00000000-0005-0000-0000-00005D670000}"/>
    <cellStyle name="Normal 3 21 9 12" xfId="26472" xr:uid="{00000000-0005-0000-0000-00005E670000}"/>
    <cellStyle name="Normal 3 21 9 12 2" xfId="26473" xr:uid="{00000000-0005-0000-0000-00005F670000}"/>
    <cellStyle name="Normal 3 21 9 12 3" xfId="26474" xr:uid="{00000000-0005-0000-0000-000060670000}"/>
    <cellStyle name="Normal 3 21 9 13" xfId="26475" xr:uid="{00000000-0005-0000-0000-000061670000}"/>
    <cellStyle name="Normal 3 21 9 13 2" xfId="26476" xr:uid="{00000000-0005-0000-0000-000062670000}"/>
    <cellStyle name="Normal 3 21 9 13 3" xfId="26477" xr:uid="{00000000-0005-0000-0000-000063670000}"/>
    <cellStyle name="Normal 3 21 9 14" xfId="26478" xr:uid="{00000000-0005-0000-0000-000064670000}"/>
    <cellStyle name="Normal 3 21 9 14 2" xfId="26479" xr:uid="{00000000-0005-0000-0000-000065670000}"/>
    <cellStyle name="Normal 3 21 9 14 3" xfId="26480" xr:uid="{00000000-0005-0000-0000-000066670000}"/>
    <cellStyle name="Normal 3 21 9 15" xfId="26481" xr:uid="{00000000-0005-0000-0000-000067670000}"/>
    <cellStyle name="Normal 3 21 9 16" xfId="26482" xr:uid="{00000000-0005-0000-0000-000068670000}"/>
    <cellStyle name="Normal 3 21 9 2" xfId="26483" xr:uid="{00000000-0005-0000-0000-000069670000}"/>
    <cellStyle name="Normal 3 21 9 2 2" xfId="26484" xr:uid="{00000000-0005-0000-0000-00006A670000}"/>
    <cellStyle name="Normal 3 21 9 2 3" xfId="26485" xr:uid="{00000000-0005-0000-0000-00006B670000}"/>
    <cellStyle name="Normal 3 21 9 3" xfId="26486" xr:uid="{00000000-0005-0000-0000-00006C670000}"/>
    <cellStyle name="Normal 3 21 9 3 2" xfId="26487" xr:uid="{00000000-0005-0000-0000-00006D670000}"/>
    <cellStyle name="Normal 3 21 9 3 3" xfId="26488" xr:uid="{00000000-0005-0000-0000-00006E670000}"/>
    <cellStyle name="Normal 3 21 9 4" xfId="26489" xr:uid="{00000000-0005-0000-0000-00006F670000}"/>
    <cellStyle name="Normal 3 21 9 4 2" xfId="26490" xr:uid="{00000000-0005-0000-0000-000070670000}"/>
    <cellStyle name="Normal 3 21 9 4 3" xfId="26491" xr:uid="{00000000-0005-0000-0000-000071670000}"/>
    <cellStyle name="Normal 3 21 9 5" xfId="26492" xr:uid="{00000000-0005-0000-0000-000072670000}"/>
    <cellStyle name="Normal 3 21 9 5 2" xfId="26493" xr:uid="{00000000-0005-0000-0000-000073670000}"/>
    <cellStyle name="Normal 3 21 9 5 3" xfId="26494" xr:uid="{00000000-0005-0000-0000-000074670000}"/>
    <cellStyle name="Normal 3 21 9 6" xfId="26495" xr:uid="{00000000-0005-0000-0000-000075670000}"/>
    <cellStyle name="Normal 3 21 9 6 2" xfId="26496" xr:uid="{00000000-0005-0000-0000-000076670000}"/>
    <cellStyle name="Normal 3 21 9 6 3" xfId="26497" xr:uid="{00000000-0005-0000-0000-000077670000}"/>
    <cellStyle name="Normal 3 21 9 7" xfId="26498" xr:uid="{00000000-0005-0000-0000-000078670000}"/>
    <cellStyle name="Normal 3 21 9 7 2" xfId="26499" xr:uid="{00000000-0005-0000-0000-000079670000}"/>
    <cellStyle name="Normal 3 21 9 7 3" xfId="26500" xr:uid="{00000000-0005-0000-0000-00007A670000}"/>
    <cellStyle name="Normal 3 21 9 8" xfId="26501" xr:uid="{00000000-0005-0000-0000-00007B670000}"/>
    <cellStyle name="Normal 3 21 9 8 2" xfId="26502" xr:uid="{00000000-0005-0000-0000-00007C670000}"/>
    <cellStyle name="Normal 3 21 9 8 3" xfId="26503" xr:uid="{00000000-0005-0000-0000-00007D670000}"/>
    <cellStyle name="Normal 3 21 9 9" xfId="26504" xr:uid="{00000000-0005-0000-0000-00007E670000}"/>
    <cellStyle name="Normal 3 21 9 9 2" xfId="26505" xr:uid="{00000000-0005-0000-0000-00007F670000}"/>
    <cellStyle name="Normal 3 21 9 9 3" xfId="26506" xr:uid="{00000000-0005-0000-0000-000080670000}"/>
    <cellStyle name="Normal 3 22" xfId="26507" xr:uid="{00000000-0005-0000-0000-000081670000}"/>
    <cellStyle name="Normal 3 22 10" xfId="26508" xr:uid="{00000000-0005-0000-0000-000082670000}"/>
    <cellStyle name="Normal 3 22 10 10" xfId="26509" xr:uid="{00000000-0005-0000-0000-000083670000}"/>
    <cellStyle name="Normal 3 22 10 10 2" xfId="26510" xr:uid="{00000000-0005-0000-0000-000084670000}"/>
    <cellStyle name="Normal 3 22 10 10 3" xfId="26511" xr:uid="{00000000-0005-0000-0000-000085670000}"/>
    <cellStyle name="Normal 3 22 10 11" xfId="26512" xr:uid="{00000000-0005-0000-0000-000086670000}"/>
    <cellStyle name="Normal 3 22 10 11 2" xfId="26513" xr:uid="{00000000-0005-0000-0000-000087670000}"/>
    <cellStyle name="Normal 3 22 10 11 3" xfId="26514" xr:uid="{00000000-0005-0000-0000-000088670000}"/>
    <cellStyle name="Normal 3 22 10 12" xfId="26515" xr:uid="{00000000-0005-0000-0000-000089670000}"/>
    <cellStyle name="Normal 3 22 10 12 2" xfId="26516" xr:uid="{00000000-0005-0000-0000-00008A670000}"/>
    <cellStyle name="Normal 3 22 10 12 3" xfId="26517" xr:uid="{00000000-0005-0000-0000-00008B670000}"/>
    <cellStyle name="Normal 3 22 10 13" xfId="26518" xr:uid="{00000000-0005-0000-0000-00008C670000}"/>
    <cellStyle name="Normal 3 22 10 13 2" xfId="26519" xr:uid="{00000000-0005-0000-0000-00008D670000}"/>
    <cellStyle name="Normal 3 22 10 13 3" xfId="26520" xr:uid="{00000000-0005-0000-0000-00008E670000}"/>
    <cellStyle name="Normal 3 22 10 14" xfId="26521" xr:uid="{00000000-0005-0000-0000-00008F670000}"/>
    <cellStyle name="Normal 3 22 10 14 2" xfId="26522" xr:uid="{00000000-0005-0000-0000-000090670000}"/>
    <cellStyle name="Normal 3 22 10 14 3" xfId="26523" xr:uid="{00000000-0005-0000-0000-000091670000}"/>
    <cellStyle name="Normal 3 22 10 15" xfId="26524" xr:uid="{00000000-0005-0000-0000-000092670000}"/>
    <cellStyle name="Normal 3 22 10 16" xfId="26525" xr:uid="{00000000-0005-0000-0000-000093670000}"/>
    <cellStyle name="Normal 3 22 10 2" xfId="26526" xr:uid="{00000000-0005-0000-0000-000094670000}"/>
    <cellStyle name="Normal 3 22 10 2 2" xfId="26527" xr:uid="{00000000-0005-0000-0000-000095670000}"/>
    <cellStyle name="Normal 3 22 10 2 3" xfId="26528" xr:uid="{00000000-0005-0000-0000-000096670000}"/>
    <cellStyle name="Normal 3 22 10 3" xfId="26529" xr:uid="{00000000-0005-0000-0000-000097670000}"/>
    <cellStyle name="Normal 3 22 10 3 2" xfId="26530" xr:uid="{00000000-0005-0000-0000-000098670000}"/>
    <cellStyle name="Normal 3 22 10 3 3" xfId="26531" xr:uid="{00000000-0005-0000-0000-000099670000}"/>
    <cellStyle name="Normal 3 22 10 4" xfId="26532" xr:uid="{00000000-0005-0000-0000-00009A670000}"/>
    <cellStyle name="Normal 3 22 10 4 2" xfId="26533" xr:uid="{00000000-0005-0000-0000-00009B670000}"/>
    <cellStyle name="Normal 3 22 10 4 3" xfId="26534" xr:uid="{00000000-0005-0000-0000-00009C670000}"/>
    <cellStyle name="Normal 3 22 10 5" xfId="26535" xr:uid="{00000000-0005-0000-0000-00009D670000}"/>
    <cellStyle name="Normal 3 22 10 5 2" xfId="26536" xr:uid="{00000000-0005-0000-0000-00009E670000}"/>
    <cellStyle name="Normal 3 22 10 5 3" xfId="26537" xr:uid="{00000000-0005-0000-0000-00009F670000}"/>
    <cellStyle name="Normal 3 22 10 6" xfId="26538" xr:uid="{00000000-0005-0000-0000-0000A0670000}"/>
    <cellStyle name="Normal 3 22 10 6 2" xfId="26539" xr:uid="{00000000-0005-0000-0000-0000A1670000}"/>
    <cellStyle name="Normal 3 22 10 6 3" xfId="26540" xr:uid="{00000000-0005-0000-0000-0000A2670000}"/>
    <cellStyle name="Normal 3 22 10 7" xfId="26541" xr:uid="{00000000-0005-0000-0000-0000A3670000}"/>
    <cellStyle name="Normal 3 22 10 7 2" xfId="26542" xr:uid="{00000000-0005-0000-0000-0000A4670000}"/>
    <cellStyle name="Normal 3 22 10 7 3" xfId="26543" xr:uid="{00000000-0005-0000-0000-0000A5670000}"/>
    <cellStyle name="Normal 3 22 10 8" xfId="26544" xr:uid="{00000000-0005-0000-0000-0000A6670000}"/>
    <cellStyle name="Normal 3 22 10 8 2" xfId="26545" xr:uid="{00000000-0005-0000-0000-0000A7670000}"/>
    <cellStyle name="Normal 3 22 10 8 3" xfId="26546" xr:uid="{00000000-0005-0000-0000-0000A8670000}"/>
    <cellStyle name="Normal 3 22 10 9" xfId="26547" xr:uid="{00000000-0005-0000-0000-0000A9670000}"/>
    <cellStyle name="Normal 3 22 10 9 2" xfId="26548" xr:uid="{00000000-0005-0000-0000-0000AA670000}"/>
    <cellStyle name="Normal 3 22 10 9 3" xfId="26549" xr:uid="{00000000-0005-0000-0000-0000AB670000}"/>
    <cellStyle name="Normal 3 22 11" xfId="26550" xr:uid="{00000000-0005-0000-0000-0000AC670000}"/>
    <cellStyle name="Normal 3 22 11 10" xfId="26551" xr:uid="{00000000-0005-0000-0000-0000AD670000}"/>
    <cellStyle name="Normal 3 22 11 10 2" xfId="26552" xr:uid="{00000000-0005-0000-0000-0000AE670000}"/>
    <cellStyle name="Normal 3 22 11 10 3" xfId="26553" xr:uid="{00000000-0005-0000-0000-0000AF670000}"/>
    <cellStyle name="Normal 3 22 11 11" xfId="26554" xr:uid="{00000000-0005-0000-0000-0000B0670000}"/>
    <cellStyle name="Normal 3 22 11 11 2" xfId="26555" xr:uid="{00000000-0005-0000-0000-0000B1670000}"/>
    <cellStyle name="Normal 3 22 11 11 3" xfId="26556" xr:uid="{00000000-0005-0000-0000-0000B2670000}"/>
    <cellStyle name="Normal 3 22 11 12" xfId="26557" xr:uid="{00000000-0005-0000-0000-0000B3670000}"/>
    <cellStyle name="Normal 3 22 11 12 2" xfId="26558" xr:uid="{00000000-0005-0000-0000-0000B4670000}"/>
    <cellStyle name="Normal 3 22 11 12 3" xfId="26559" xr:uid="{00000000-0005-0000-0000-0000B5670000}"/>
    <cellStyle name="Normal 3 22 11 13" xfId="26560" xr:uid="{00000000-0005-0000-0000-0000B6670000}"/>
    <cellStyle name="Normal 3 22 11 13 2" xfId="26561" xr:uid="{00000000-0005-0000-0000-0000B7670000}"/>
    <cellStyle name="Normal 3 22 11 13 3" xfId="26562" xr:uid="{00000000-0005-0000-0000-0000B8670000}"/>
    <cellStyle name="Normal 3 22 11 14" xfId="26563" xr:uid="{00000000-0005-0000-0000-0000B9670000}"/>
    <cellStyle name="Normal 3 22 11 14 2" xfId="26564" xr:uid="{00000000-0005-0000-0000-0000BA670000}"/>
    <cellStyle name="Normal 3 22 11 14 3" xfId="26565" xr:uid="{00000000-0005-0000-0000-0000BB670000}"/>
    <cellStyle name="Normal 3 22 11 15" xfId="26566" xr:uid="{00000000-0005-0000-0000-0000BC670000}"/>
    <cellStyle name="Normal 3 22 11 16" xfId="26567" xr:uid="{00000000-0005-0000-0000-0000BD670000}"/>
    <cellStyle name="Normal 3 22 11 2" xfId="26568" xr:uid="{00000000-0005-0000-0000-0000BE670000}"/>
    <cellStyle name="Normal 3 22 11 2 2" xfId="26569" xr:uid="{00000000-0005-0000-0000-0000BF670000}"/>
    <cellStyle name="Normal 3 22 11 2 3" xfId="26570" xr:uid="{00000000-0005-0000-0000-0000C0670000}"/>
    <cellStyle name="Normal 3 22 11 3" xfId="26571" xr:uid="{00000000-0005-0000-0000-0000C1670000}"/>
    <cellStyle name="Normal 3 22 11 3 2" xfId="26572" xr:uid="{00000000-0005-0000-0000-0000C2670000}"/>
    <cellStyle name="Normal 3 22 11 3 3" xfId="26573" xr:uid="{00000000-0005-0000-0000-0000C3670000}"/>
    <cellStyle name="Normal 3 22 11 4" xfId="26574" xr:uid="{00000000-0005-0000-0000-0000C4670000}"/>
    <cellStyle name="Normal 3 22 11 4 2" xfId="26575" xr:uid="{00000000-0005-0000-0000-0000C5670000}"/>
    <cellStyle name="Normal 3 22 11 4 3" xfId="26576" xr:uid="{00000000-0005-0000-0000-0000C6670000}"/>
    <cellStyle name="Normal 3 22 11 5" xfId="26577" xr:uid="{00000000-0005-0000-0000-0000C7670000}"/>
    <cellStyle name="Normal 3 22 11 5 2" xfId="26578" xr:uid="{00000000-0005-0000-0000-0000C8670000}"/>
    <cellStyle name="Normal 3 22 11 5 3" xfId="26579" xr:uid="{00000000-0005-0000-0000-0000C9670000}"/>
    <cellStyle name="Normal 3 22 11 6" xfId="26580" xr:uid="{00000000-0005-0000-0000-0000CA670000}"/>
    <cellStyle name="Normal 3 22 11 6 2" xfId="26581" xr:uid="{00000000-0005-0000-0000-0000CB670000}"/>
    <cellStyle name="Normal 3 22 11 6 3" xfId="26582" xr:uid="{00000000-0005-0000-0000-0000CC670000}"/>
    <cellStyle name="Normal 3 22 11 7" xfId="26583" xr:uid="{00000000-0005-0000-0000-0000CD670000}"/>
    <cellStyle name="Normal 3 22 11 7 2" xfId="26584" xr:uid="{00000000-0005-0000-0000-0000CE670000}"/>
    <cellStyle name="Normal 3 22 11 7 3" xfId="26585" xr:uid="{00000000-0005-0000-0000-0000CF670000}"/>
    <cellStyle name="Normal 3 22 11 8" xfId="26586" xr:uid="{00000000-0005-0000-0000-0000D0670000}"/>
    <cellStyle name="Normal 3 22 11 8 2" xfId="26587" xr:uid="{00000000-0005-0000-0000-0000D1670000}"/>
    <cellStyle name="Normal 3 22 11 8 3" xfId="26588" xr:uid="{00000000-0005-0000-0000-0000D2670000}"/>
    <cellStyle name="Normal 3 22 11 9" xfId="26589" xr:uid="{00000000-0005-0000-0000-0000D3670000}"/>
    <cellStyle name="Normal 3 22 11 9 2" xfId="26590" xr:uid="{00000000-0005-0000-0000-0000D4670000}"/>
    <cellStyle name="Normal 3 22 11 9 3" xfId="26591" xr:uid="{00000000-0005-0000-0000-0000D5670000}"/>
    <cellStyle name="Normal 3 22 12" xfId="26592" xr:uid="{00000000-0005-0000-0000-0000D6670000}"/>
    <cellStyle name="Normal 3 22 12 10" xfId="26593" xr:uid="{00000000-0005-0000-0000-0000D7670000}"/>
    <cellStyle name="Normal 3 22 12 10 2" xfId="26594" xr:uid="{00000000-0005-0000-0000-0000D8670000}"/>
    <cellStyle name="Normal 3 22 12 10 3" xfId="26595" xr:uid="{00000000-0005-0000-0000-0000D9670000}"/>
    <cellStyle name="Normal 3 22 12 11" xfId="26596" xr:uid="{00000000-0005-0000-0000-0000DA670000}"/>
    <cellStyle name="Normal 3 22 12 11 2" xfId="26597" xr:uid="{00000000-0005-0000-0000-0000DB670000}"/>
    <cellStyle name="Normal 3 22 12 11 3" xfId="26598" xr:uid="{00000000-0005-0000-0000-0000DC670000}"/>
    <cellStyle name="Normal 3 22 12 12" xfId="26599" xr:uid="{00000000-0005-0000-0000-0000DD670000}"/>
    <cellStyle name="Normal 3 22 12 12 2" xfId="26600" xr:uid="{00000000-0005-0000-0000-0000DE670000}"/>
    <cellStyle name="Normal 3 22 12 12 3" xfId="26601" xr:uid="{00000000-0005-0000-0000-0000DF670000}"/>
    <cellStyle name="Normal 3 22 12 13" xfId="26602" xr:uid="{00000000-0005-0000-0000-0000E0670000}"/>
    <cellStyle name="Normal 3 22 12 13 2" xfId="26603" xr:uid="{00000000-0005-0000-0000-0000E1670000}"/>
    <cellStyle name="Normal 3 22 12 13 3" xfId="26604" xr:uid="{00000000-0005-0000-0000-0000E2670000}"/>
    <cellStyle name="Normal 3 22 12 14" xfId="26605" xr:uid="{00000000-0005-0000-0000-0000E3670000}"/>
    <cellStyle name="Normal 3 22 12 14 2" xfId="26606" xr:uid="{00000000-0005-0000-0000-0000E4670000}"/>
    <cellStyle name="Normal 3 22 12 14 3" xfId="26607" xr:uid="{00000000-0005-0000-0000-0000E5670000}"/>
    <cellStyle name="Normal 3 22 12 15" xfId="26608" xr:uid="{00000000-0005-0000-0000-0000E6670000}"/>
    <cellStyle name="Normal 3 22 12 16" xfId="26609" xr:uid="{00000000-0005-0000-0000-0000E7670000}"/>
    <cellStyle name="Normal 3 22 12 2" xfId="26610" xr:uid="{00000000-0005-0000-0000-0000E8670000}"/>
    <cellStyle name="Normal 3 22 12 2 2" xfId="26611" xr:uid="{00000000-0005-0000-0000-0000E9670000}"/>
    <cellStyle name="Normal 3 22 12 2 3" xfId="26612" xr:uid="{00000000-0005-0000-0000-0000EA670000}"/>
    <cellStyle name="Normal 3 22 12 3" xfId="26613" xr:uid="{00000000-0005-0000-0000-0000EB670000}"/>
    <cellStyle name="Normal 3 22 12 3 2" xfId="26614" xr:uid="{00000000-0005-0000-0000-0000EC670000}"/>
    <cellStyle name="Normal 3 22 12 3 3" xfId="26615" xr:uid="{00000000-0005-0000-0000-0000ED670000}"/>
    <cellStyle name="Normal 3 22 12 4" xfId="26616" xr:uid="{00000000-0005-0000-0000-0000EE670000}"/>
    <cellStyle name="Normal 3 22 12 4 2" xfId="26617" xr:uid="{00000000-0005-0000-0000-0000EF670000}"/>
    <cellStyle name="Normal 3 22 12 4 3" xfId="26618" xr:uid="{00000000-0005-0000-0000-0000F0670000}"/>
    <cellStyle name="Normal 3 22 12 5" xfId="26619" xr:uid="{00000000-0005-0000-0000-0000F1670000}"/>
    <cellStyle name="Normal 3 22 12 5 2" xfId="26620" xr:uid="{00000000-0005-0000-0000-0000F2670000}"/>
    <cellStyle name="Normal 3 22 12 5 3" xfId="26621" xr:uid="{00000000-0005-0000-0000-0000F3670000}"/>
    <cellStyle name="Normal 3 22 12 6" xfId="26622" xr:uid="{00000000-0005-0000-0000-0000F4670000}"/>
    <cellStyle name="Normal 3 22 12 6 2" xfId="26623" xr:uid="{00000000-0005-0000-0000-0000F5670000}"/>
    <cellStyle name="Normal 3 22 12 6 3" xfId="26624" xr:uid="{00000000-0005-0000-0000-0000F6670000}"/>
    <cellStyle name="Normal 3 22 12 7" xfId="26625" xr:uid="{00000000-0005-0000-0000-0000F7670000}"/>
    <cellStyle name="Normal 3 22 12 7 2" xfId="26626" xr:uid="{00000000-0005-0000-0000-0000F8670000}"/>
    <cellStyle name="Normal 3 22 12 7 3" xfId="26627" xr:uid="{00000000-0005-0000-0000-0000F9670000}"/>
    <cellStyle name="Normal 3 22 12 8" xfId="26628" xr:uid="{00000000-0005-0000-0000-0000FA670000}"/>
    <cellStyle name="Normal 3 22 12 8 2" xfId="26629" xr:uid="{00000000-0005-0000-0000-0000FB670000}"/>
    <cellStyle name="Normal 3 22 12 8 3" xfId="26630" xr:uid="{00000000-0005-0000-0000-0000FC670000}"/>
    <cellStyle name="Normal 3 22 12 9" xfId="26631" xr:uid="{00000000-0005-0000-0000-0000FD670000}"/>
    <cellStyle name="Normal 3 22 12 9 2" xfId="26632" xr:uid="{00000000-0005-0000-0000-0000FE670000}"/>
    <cellStyle name="Normal 3 22 12 9 3" xfId="26633" xr:uid="{00000000-0005-0000-0000-0000FF670000}"/>
    <cellStyle name="Normal 3 22 13" xfId="26634" xr:uid="{00000000-0005-0000-0000-000000680000}"/>
    <cellStyle name="Normal 3 22 13 10" xfId="26635" xr:uid="{00000000-0005-0000-0000-000001680000}"/>
    <cellStyle name="Normal 3 22 13 10 2" xfId="26636" xr:uid="{00000000-0005-0000-0000-000002680000}"/>
    <cellStyle name="Normal 3 22 13 10 3" xfId="26637" xr:uid="{00000000-0005-0000-0000-000003680000}"/>
    <cellStyle name="Normal 3 22 13 11" xfId="26638" xr:uid="{00000000-0005-0000-0000-000004680000}"/>
    <cellStyle name="Normal 3 22 13 11 2" xfId="26639" xr:uid="{00000000-0005-0000-0000-000005680000}"/>
    <cellStyle name="Normal 3 22 13 11 3" xfId="26640" xr:uid="{00000000-0005-0000-0000-000006680000}"/>
    <cellStyle name="Normal 3 22 13 12" xfId="26641" xr:uid="{00000000-0005-0000-0000-000007680000}"/>
    <cellStyle name="Normal 3 22 13 12 2" xfId="26642" xr:uid="{00000000-0005-0000-0000-000008680000}"/>
    <cellStyle name="Normal 3 22 13 12 3" xfId="26643" xr:uid="{00000000-0005-0000-0000-000009680000}"/>
    <cellStyle name="Normal 3 22 13 13" xfId="26644" xr:uid="{00000000-0005-0000-0000-00000A680000}"/>
    <cellStyle name="Normal 3 22 13 13 2" xfId="26645" xr:uid="{00000000-0005-0000-0000-00000B680000}"/>
    <cellStyle name="Normal 3 22 13 13 3" xfId="26646" xr:uid="{00000000-0005-0000-0000-00000C680000}"/>
    <cellStyle name="Normal 3 22 13 14" xfId="26647" xr:uid="{00000000-0005-0000-0000-00000D680000}"/>
    <cellStyle name="Normal 3 22 13 14 2" xfId="26648" xr:uid="{00000000-0005-0000-0000-00000E680000}"/>
    <cellStyle name="Normal 3 22 13 14 3" xfId="26649" xr:uid="{00000000-0005-0000-0000-00000F680000}"/>
    <cellStyle name="Normal 3 22 13 15" xfId="26650" xr:uid="{00000000-0005-0000-0000-000010680000}"/>
    <cellStyle name="Normal 3 22 13 16" xfId="26651" xr:uid="{00000000-0005-0000-0000-000011680000}"/>
    <cellStyle name="Normal 3 22 13 2" xfId="26652" xr:uid="{00000000-0005-0000-0000-000012680000}"/>
    <cellStyle name="Normal 3 22 13 2 2" xfId="26653" xr:uid="{00000000-0005-0000-0000-000013680000}"/>
    <cellStyle name="Normal 3 22 13 2 3" xfId="26654" xr:uid="{00000000-0005-0000-0000-000014680000}"/>
    <cellStyle name="Normal 3 22 13 3" xfId="26655" xr:uid="{00000000-0005-0000-0000-000015680000}"/>
    <cellStyle name="Normal 3 22 13 3 2" xfId="26656" xr:uid="{00000000-0005-0000-0000-000016680000}"/>
    <cellStyle name="Normal 3 22 13 3 3" xfId="26657" xr:uid="{00000000-0005-0000-0000-000017680000}"/>
    <cellStyle name="Normal 3 22 13 4" xfId="26658" xr:uid="{00000000-0005-0000-0000-000018680000}"/>
    <cellStyle name="Normal 3 22 13 4 2" xfId="26659" xr:uid="{00000000-0005-0000-0000-000019680000}"/>
    <cellStyle name="Normal 3 22 13 4 3" xfId="26660" xr:uid="{00000000-0005-0000-0000-00001A680000}"/>
    <cellStyle name="Normal 3 22 13 5" xfId="26661" xr:uid="{00000000-0005-0000-0000-00001B680000}"/>
    <cellStyle name="Normal 3 22 13 5 2" xfId="26662" xr:uid="{00000000-0005-0000-0000-00001C680000}"/>
    <cellStyle name="Normal 3 22 13 5 3" xfId="26663" xr:uid="{00000000-0005-0000-0000-00001D680000}"/>
    <cellStyle name="Normal 3 22 13 6" xfId="26664" xr:uid="{00000000-0005-0000-0000-00001E680000}"/>
    <cellStyle name="Normal 3 22 13 6 2" xfId="26665" xr:uid="{00000000-0005-0000-0000-00001F680000}"/>
    <cellStyle name="Normal 3 22 13 6 3" xfId="26666" xr:uid="{00000000-0005-0000-0000-000020680000}"/>
    <cellStyle name="Normal 3 22 13 7" xfId="26667" xr:uid="{00000000-0005-0000-0000-000021680000}"/>
    <cellStyle name="Normal 3 22 13 7 2" xfId="26668" xr:uid="{00000000-0005-0000-0000-000022680000}"/>
    <cellStyle name="Normal 3 22 13 7 3" xfId="26669" xr:uid="{00000000-0005-0000-0000-000023680000}"/>
    <cellStyle name="Normal 3 22 13 8" xfId="26670" xr:uid="{00000000-0005-0000-0000-000024680000}"/>
    <cellStyle name="Normal 3 22 13 8 2" xfId="26671" xr:uid="{00000000-0005-0000-0000-000025680000}"/>
    <cellStyle name="Normal 3 22 13 8 3" xfId="26672" xr:uid="{00000000-0005-0000-0000-000026680000}"/>
    <cellStyle name="Normal 3 22 13 9" xfId="26673" xr:uid="{00000000-0005-0000-0000-000027680000}"/>
    <cellStyle name="Normal 3 22 13 9 2" xfId="26674" xr:uid="{00000000-0005-0000-0000-000028680000}"/>
    <cellStyle name="Normal 3 22 13 9 3" xfId="26675" xr:uid="{00000000-0005-0000-0000-000029680000}"/>
    <cellStyle name="Normal 3 22 14" xfId="26676" xr:uid="{00000000-0005-0000-0000-00002A680000}"/>
    <cellStyle name="Normal 3 22 14 10" xfId="26677" xr:uid="{00000000-0005-0000-0000-00002B680000}"/>
    <cellStyle name="Normal 3 22 14 10 2" xfId="26678" xr:uid="{00000000-0005-0000-0000-00002C680000}"/>
    <cellStyle name="Normal 3 22 14 10 3" xfId="26679" xr:uid="{00000000-0005-0000-0000-00002D680000}"/>
    <cellStyle name="Normal 3 22 14 11" xfId="26680" xr:uid="{00000000-0005-0000-0000-00002E680000}"/>
    <cellStyle name="Normal 3 22 14 11 2" xfId="26681" xr:uid="{00000000-0005-0000-0000-00002F680000}"/>
    <cellStyle name="Normal 3 22 14 11 3" xfId="26682" xr:uid="{00000000-0005-0000-0000-000030680000}"/>
    <cellStyle name="Normal 3 22 14 12" xfId="26683" xr:uid="{00000000-0005-0000-0000-000031680000}"/>
    <cellStyle name="Normal 3 22 14 12 2" xfId="26684" xr:uid="{00000000-0005-0000-0000-000032680000}"/>
    <cellStyle name="Normal 3 22 14 12 3" xfId="26685" xr:uid="{00000000-0005-0000-0000-000033680000}"/>
    <cellStyle name="Normal 3 22 14 13" xfId="26686" xr:uid="{00000000-0005-0000-0000-000034680000}"/>
    <cellStyle name="Normal 3 22 14 13 2" xfId="26687" xr:uid="{00000000-0005-0000-0000-000035680000}"/>
    <cellStyle name="Normal 3 22 14 13 3" xfId="26688" xr:uid="{00000000-0005-0000-0000-000036680000}"/>
    <cellStyle name="Normal 3 22 14 14" xfId="26689" xr:uid="{00000000-0005-0000-0000-000037680000}"/>
    <cellStyle name="Normal 3 22 14 14 2" xfId="26690" xr:uid="{00000000-0005-0000-0000-000038680000}"/>
    <cellStyle name="Normal 3 22 14 14 3" xfId="26691" xr:uid="{00000000-0005-0000-0000-000039680000}"/>
    <cellStyle name="Normal 3 22 14 15" xfId="26692" xr:uid="{00000000-0005-0000-0000-00003A680000}"/>
    <cellStyle name="Normal 3 22 14 16" xfId="26693" xr:uid="{00000000-0005-0000-0000-00003B680000}"/>
    <cellStyle name="Normal 3 22 14 2" xfId="26694" xr:uid="{00000000-0005-0000-0000-00003C680000}"/>
    <cellStyle name="Normal 3 22 14 2 2" xfId="26695" xr:uid="{00000000-0005-0000-0000-00003D680000}"/>
    <cellStyle name="Normal 3 22 14 2 3" xfId="26696" xr:uid="{00000000-0005-0000-0000-00003E680000}"/>
    <cellStyle name="Normal 3 22 14 3" xfId="26697" xr:uid="{00000000-0005-0000-0000-00003F680000}"/>
    <cellStyle name="Normal 3 22 14 3 2" xfId="26698" xr:uid="{00000000-0005-0000-0000-000040680000}"/>
    <cellStyle name="Normal 3 22 14 3 3" xfId="26699" xr:uid="{00000000-0005-0000-0000-000041680000}"/>
    <cellStyle name="Normal 3 22 14 4" xfId="26700" xr:uid="{00000000-0005-0000-0000-000042680000}"/>
    <cellStyle name="Normal 3 22 14 4 2" xfId="26701" xr:uid="{00000000-0005-0000-0000-000043680000}"/>
    <cellStyle name="Normal 3 22 14 4 3" xfId="26702" xr:uid="{00000000-0005-0000-0000-000044680000}"/>
    <cellStyle name="Normal 3 22 14 5" xfId="26703" xr:uid="{00000000-0005-0000-0000-000045680000}"/>
    <cellStyle name="Normal 3 22 14 5 2" xfId="26704" xr:uid="{00000000-0005-0000-0000-000046680000}"/>
    <cellStyle name="Normal 3 22 14 5 3" xfId="26705" xr:uid="{00000000-0005-0000-0000-000047680000}"/>
    <cellStyle name="Normal 3 22 14 6" xfId="26706" xr:uid="{00000000-0005-0000-0000-000048680000}"/>
    <cellStyle name="Normal 3 22 14 6 2" xfId="26707" xr:uid="{00000000-0005-0000-0000-000049680000}"/>
    <cellStyle name="Normal 3 22 14 6 3" xfId="26708" xr:uid="{00000000-0005-0000-0000-00004A680000}"/>
    <cellStyle name="Normal 3 22 14 7" xfId="26709" xr:uid="{00000000-0005-0000-0000-00004B680000}"/>
    <cellStyle name="Normal 3 22 14 7 2" xfId="26710" xr:uid="{00000000-0005-0000-0000-00004C680000}"/>
    <cellStyle name="Normal 3 22 14 7 3" xfId="26711" xr:uid="{00000000-0005-0000-0000-00004D680000}"/>
    <cellStyle name="Normal 3 22 14 8" xfId="26712" xr:uid="{00000000-0005-0000-0000-00004E680000}"/>
    <cellStyle name="Normal 3 22 14 8 2" xfId="26713" xr:uid="{00000000-0005-0000-0000-00004F680000}"/>
    <cellStyle name="Normal 3 22 14 8 3" xfId="26714" xr:uid="{00000000-0005-0000-0000-000050680000}"/>
    <cellStyle name="Normal 3 22 14 9" xfId="26715" xr:uid="{00000000-0005-0000-0000-000051680000}"/>
    <cellStyle name="Normal 3 22 14 9 2" xfId="26716" xr:uid="{00000000-0005-0000-0000-000052680000}"/>
    <cellStyle name="Normal 3 22 14 9 3" xfId="26717" xr:uid="{00000000-0005-0000-0000-000053680000}"/>
    <cellStyle name="Normal 3 22 15" xfId="26718" xr:uid="{00000000-0005-0000-0000-000054680000}"/>
    <cellStyle name="Normal 3 22 15 2" xfId="26719" xr:uid="{00000000-0005-0000-0000-000055680000}"/>
    <cellStyle name="Normal 3 22 15 3" xfId="26720" xr:uid="{00000000-0005-0000-0000-000056680000}"/>
    <cellStyle name="Normal 3 22 16" xfId="26721" xr:uid="{00000000-0005-0000-0000-000057680000}"/>
    <cellStyle name="Normal 3 22 16 2" xfId="26722" xr:uid="{00000000-0005-0000-0000-000058680000}"/>
    <cellStyle name="Normal 3 22 16 3" xfId="26723" xr:uid="{00000000-0005-0000-0000-000059680000}"/>
    <cellStyle name="Normal 3 22 17" xfId="26724" xr:uid="{00000000-0005-0000-0000-00005A680000}"/>
    <cellStyle name="Normal 3 22 17 2" xfId="26725" xr:uid="{00000000-0005-0000-0000-00005B680000}"/>
    <cellStyle name="Normal 3 22 17 3" xfId="26726" xr:uid="{00000000-0005-0000-0000-00005C680000}"/>
    <cellStyle name="Normal 3 22 18" xfId="26727" xr:uid="{00000000-0005-0000-0000-00005D680000}"/>
    <cellStyle name="Normal 3 22 18 2" xfId="26728" xr:uid="{00000000-0005-0000-0000-00005E680000}"/>
    <cellStyle name="Normal 3 22 18 3" xfId="26729" xr:uid="{00000000-0005-0000-0000-00005F680000}"/>
    <cellStyle name="Normal 3 22 19" xfId="26730" xr:uid="{00000000-0005-0000-0000-000060680000}"/>
    <cellStyle name="Normal 3 22 19 2" xfId="26731" xr:uid="{00000000-0005-0000-0000-000061680000}"/>
    <cellStyle name="Normal 3 22 19 3" xfId="26732" xr:uid="{00000000-0005-0000-0000-000062680000}"/>
    <cellStyle name="Normal 3 22 2" xfId="26733" xr:uid="{00000000-0005-0000-0000-000063680000}"/>
    <cellStyle name="Normal 3 22 20" xfId="26734" xr:uid="{00000000-0005-0000-0000-000064680000}"/>
    <cellStyle name="Normal 3 22 20 2" xfId="26735" xr:uid="{00000000-0005-0000-0000-000065680000}"/>
    <cellStyle name="Normal 3 22 20 3" xfId="26736" xr:uid="{00000000-0005-0000-0000-000066680000}"/>
    <cellStyle name="Normal 3 22 21" xfId="26737" xr:uid="{00000000-0005-0000-0000-000067680000}"/>
    <cellStyle name="Normal 3 22 21 2" xfId="26738" xr:uid="{00000000-0005-0000-0000-000068680000}"/>
    <cellStyle name="Normal 3 22 21 3" xfId="26739" xr:uid="{00000000-0005-0000-0000-000069680000}"/>
    <cellStyle name="Normal 3 22 22" xfId="26740" xr:uid="{00000000-0005-0000-0000-00006A680000}"/>
    <cellStyle name="Normal 3 22 22 2" xfId="26741" xr:uid="{00000000-0005-0000-0000-00006B680000}"/>
    <cellStyle name="Normal 3 22 22 3" xfId="26742" xr:uid="{00000000-0005-0000-0000-00006C680000}"/>
    <cellStyle name="Normal 3 22 23" xfId="26743" xr:uid="{00000000-0005-0000-0000-00006D680000}"/>
    <cellStyle name="Normal 3 22 23 2" xfId="26744" xr:uid="{00000000-0005-0000-0000-00006E680000}"/>
    <cellStyle name="Normal 3 22 23 3" xfId="26745" xr:uid="{00000000-0005-0000-0000-00006F680000}"/>
    <cellStyle name="Normal 3 22 24" xfId="26746" xr:uid="{00000000-0005-0000-0000-000070680000}"/>
    <cellStyle name="Normal 3 22 24 2" xfId="26747" xr:uid="{00000000-0005-0000-0000-000071680000}"/>
    <cellStyle name="Normal 3 22 24 3" xfId="26748" xr:uid="{00000000-0005-0000-0000-000072680000}"/>
    <cellStyle name="Normal 3 22 25" xfId="26749" xr:uid="{00000000-0005-0000-0000-000073680000}"/>
    <cellStyle name="Normal 3 22 25 2" xfId="26750" xr:uid="{00000000-0005-0000-0000-000074680000}"/>
    <cellStyle name="Normal 3 22 25 3" xfId="26751" xr:uid="{00000000-0005-0000-0000-000075680000}"/>
    <cellStyle name="Normal 3 22 26" xfId="26752" xr:uid="{00000000-0005-0000-0000-000076680000}"/>
    <cellStyle name="Normal 3 22 26 2" xfId="26753" xr:uid="{00000000-0005-0000-0000-000077680000}"/>
    <cellStyle name="Normal 3 22 26 3" xfId="26754" xr:uid="{00000000-0005-0000-0000-000078680000}"/>
    <cellStyle name="Normal 3 22 27" xfId="26755" xr:uid="{00000000-0005-0000-0000-000079680000}"/>
    <cellStyle name="Normal 3 22 27 2" xfId="26756" xr:uid="{00000000-0005-0000-0000-00007A680000}"/>
    <cellStyle name="Normal 3 22 27 3" xfId="26757" xr:uid="{00000000-0005-0000-0000-00007B680000}"/>
    <cellStyle name="Normal 3 22 28" xfId="26758" xr:uid="{00000000-0005-0000-0000-00007C680000}"/>
    <cellStyle name="Normal 3 22 29" xfId="26759" xr:uid="{00000000-0005-0000-0000-00007D680000}"/>
    <cellStyle name="Normal 3 22 3" xfId="26760" xr:uid="{00000000-0005-0000-0000-00007E680000}"/>
    <cellStyle name="Normal 3 22 4" xfId="26761" xr:uid="{00000000-0005-0000-0000-00007F680000}"/>
    <cellStyle name="Normal 3 22 5" xfId="26762" xr:uid="{00000000-0005-0000-0000-000080680000}"/>
    <cellStyle name="Normal 3 22 6" xfId="26763" xr:uid="{00000000-0005-0000-0000-000081680000}"/>
    <cellStyle name="Normal 3 22 6 10" xfId="26764" xr:uid="{00000000-0005-0000-0000-000082680000}"/>
    <cellStyle name="Normal 3 22 6 10 2" xfId="26765" xr:uid="{00000000-0005-0000-0000-000083680000}"/>
    <cellStyle name="Normal 3 22 6 10 3" xfId="26766" xr:uid="{00000000-0005-0000-0000-000084680000}"/>
    <cellStyle name="Normal 3 22 6 11" xfId="26767" xr:uid="{00000000-0005-0000-0000-000085680000}"/>
    <cellStyle name="Normal 3 22 6 11 2" xfId="26768" xr:uid="{00000000-0005-0000-0000-000086680000}"/>
    <cellStyle name="Normal 3 22 6 11 3" xfId="26769" xr:uid="{00000000-0005-0000-0000-000087680000}"/>
    <cellStyle name="Normal 3 22 6 12" xfId="26770" xr:uid="{00000000-0005-0000-0000-000088680000}"/>
    <cellStyle name="Normal 3 22 6 12 2" xfId="26771" xr:uid="{00000000-0005-0000-0000-000089680000}"/>
    <cellStyle name="Normal 3 22 6 12 3" xfId="26772" xr:uid="{00000000-0005-0000-0000-00008A680000}"/>
    <cellStyle name="Normal 3 22 6 13" xfId="26773" xr:uid="{00000000-0005-0000-0000-00008B680000}"/>
    <cellStyle name="Normal 3 22 6 13 2" xfId="26774" xr:uid="{00000000-0005-0000-0000-00008C680000}"/>
    <cellStyle name="Normal 3 22 6 13 3" xfId="26775" xr:uid="{00000000-0005-0000-0000-00008D680000}"/>
    <cellStyle name="Normal 3 22 6 14" xfId="26776" xr:uid="{00000000-0005-0000-0000-00008E680000}"/>
    <cellStyle name="Normal 3 22 6 14 2" xfId="26777" xr:uid="{00000000-0005-0000-0000-00008F680000}"/>
    <cellStyle name="Normal 3 22 6 14 3" xfId="26778" xr:uid="{00000000-0005-0000-0000-000090680000}"/>
    <cellStyle name="Normal 3 22 6 15" xfId="26779" xr:uid="{00000000-0005-0000-0000-000091680000}"/>
    <cellStyle name="Normal 3 22 6 15 2" xfId="26780" xr:uid="{00000000-0005-0000-0000-000092680000}"/>
    <cellStyle name="Normal 3 22 6 15 3" xfId="26781" xr:uid="{00000000-0005-0000-0000-000093680000}"/>
    <cellStyle name="Normal 3 22 6 16" xfId="26782" xr:uid="{00000000-0005-0000-0000-000094680000}"/>
    <cellStyle name="Normal 3 22 6 17" xfId="26783" xr:uid="{00000000-0005-0000-0000-000095680000}"/>
    <cellStyle name="Normal 3 22 6 2" xfId="26784" xr:uid="{00000000-0005-0000-0000-000096680000}"/>
    <cellStyle name="Normal 3 22 6 2 10" xfId="26785" xr:uid="{00000000-0005-0000-0000-000097680000}"/>
    <cellStyle name="Normal 3 22 6 2 10 2" xfId="26786" xr:uid="{00000000-0005-0000-0000-000098680000}"/>
    <cellStyle name="Normal 3 22 6 2 10 3" xfId="26787" xr:uid="{00000000-0005-0000-0000-000099680000}"/>
    <cellStyle name="Normal 3 22 6 2 11" xfId="26788" xr:uid="{00000000-0005-0000-0000-00009A680000}"/>
    <cellStyle name="Normal 3 22 6 2 11 2" xfId="26789" xr:uid="{00000000-0005-0000-0000-00009B680000}"/>
    <cellStyle name="Normal 3 22 6 2 11 3" xfId="26790" xr:uid="{00000000-0005-0000-0000-00009C680000}"/>
    <cellStyle name="Normal 3 22 6 2 12" xfId="26791" xr:uid="{00000000-0005-0000-0000-00009D680000}"/>
    <cellStyle name="Normal 3 22 6 2 12 2" xfId="26792" xr:uid="{00000000-0005-0000-0000-00009E680000}"/>
    <cellStyle name="Normal 3 22 6 2 12 3" xfId="26793" xr:uid="{00000000-0005-0000-0000-00009F680000}"/>
    <cellStyle name="Normal 3 22 6 2 13" xfId="26794" xr:uid="{00000000-0005-0000-0000-0000A0680000}"/>
    <cellStyle name="Normal 3 22 6 2 13 2" xfId="26795" xr:uid="{00000000-0005-0000-0000-0000A1680000}"/>
    <cellStyle name="Normal 3 22 6 2 13 3" xfId="26796" xr:uid="{00000000-0005-0000-0000-0000A2680000}"/>
    <cellStyle name="Normal 3 22 6 2 14" xfId="26797" xr:uid="{00000000-0005-0000-0000-0000A3680000}"/>
    <cellStyle name="Normal 3 22 6 2 14 2" xfId="26798" xr:uid="{00000000-0005-0000-0000-0000A4680000}"/>
    <cellStyle name="Normal 3 22 6 2 14 3" xfId="26799" xr:uid="{00000000-0005-0000-0000-0000A5680000}"/>
    <cellStyle name="Normal 3 22 6 2 15" xfId="26800" xr:uid="{00000000-0005-0000-0000-0000A6680000}"/>
    <cellStyle name="Normal 3 22 6 2 16" xfId="26801" xr:uid="{00000000-0005-0000-0000-0000A7680000}"/>
    <cellStyle name="Normal 3 22 6 2 2" xfId="26802" xr:uid="{00000000-0005-0000-0000-0000A8680000}"/>
    <cellStyle name="Normal 3 22 6 2 2 2" xfId="26803" xr:uid="{00000000-0005-0000-0000-0000A9680000}"/>
    <cellStyle name="Normal 3 22 6 2 2 3" xfId="26804" xr:uid="{00000000-0005-0000-0000-0000AA680000}"/>
    <cellStyle name="Normal 3 22 6 2 3" xfId="26805" xr:uid="{00000000-0005-0000-0000-0000AB680000}"/>
    <cellStyle name="Normal 3 22 6 2 3 2" xfId="26806" xr:uid="{00000000-0005-0000-0000-0000AC680000}"/>
    <cellStyle name="Normal 3 22 6 2 3 3" xfId="26807" xr:uid="{00000000-0005-0000-0000-0000AD680000}"/>
    <cellStyle name="Normal 3 22 6 2 4" xfId="26808" xr:uid="{00000000-0005-0000-0000-0000AE680000}"/>
    <cellStyle name="Normal 3 22 6 2 4 2" xfId="26809" xr:uid="{00000000-0005-0000-0000-0000AF680000}"/>
    <cellStyle name="Normal 3 22 6 2 4 3" xfId="26810" xr:uid="{00000000-0005-0000-0000-0000B0680000}"/>
    <cellStyle name="Normal 3 22 6 2 5" xfId="26811" xr:uid="{00000000-0005-0000-0000-0000B1680000}"/>
    <cellStyle name="Normal 3 22 6 2 5 2" xfId="26812" xr:uid="{00000000-0005-0000-0000-0000B2680000}"/>
    <cellStyle name="Normal 3 22 6 2 5 3" xfId="26813" xr:uid="{00000000-0005-0000-0000-0000B3680000}"/>
    <cellStyle name="Normal 3 22 6 2 6" xfId="26814" xr:uid="{00000000-0005-0000-0000-0000B4680000}"/>
    <cellStyle name="Normal 3 22 6 2 6 2" xfId="26815" xr:uid="{00000000-0005-0000-0000-0000B5680000}"/>
    <cellStyle name="Normal 3 22 6 2 6 3" xfId="26816" xr:uid="{00000000-0005-0000-0000-0000B6680000}"/>
    <cellStyle name="Normal 3 22 6 2 7" xfId="26817" xr:uid="{00000000-0005-0000-0000-0000B7680000}"/>
    <cellStyle name="Normal 3 22 6 2 7 2" xfId="26818" xr:uid="{00000000-0005-0000-0000-0000B8680000}"/>
    <cellStyle name="Normal 3 22 6 2 7 3" xfId="26819" xr:uid="{00000000-0005-0000-0000-0000B9680000}"/>
    <cellStyle name="Normal 3 22 6 2 8" xfId="26820" xr:uid="{00000000-0005-0000-0000-0000BA680000}"/>
    <cellStyle name="Normal 3 22 6 2 8 2" xfId="26821" xr:uid="{00000000-0005-0000-0000-0000BB680000}"/>
    <cellStyle name="Normal 3 22 6 2 8 3" xfId="26822" xr:uid="{00000000-0005-0000-0000-0000BC680000}"/>
    <cellStyle name="Normal 3 22 6 2 9" xfId="26823" xr:uid="{00000000-0005-0000-0000-0000BD680000}"/>
    <cellStyle name="Normal 3 22 6 2 9 2" xfId="26824" xr:uid="{00000000-0005-0000-0000-0000BE680000}"/>
    <cellStyle name="Normal 3 22 6 2 9 3" xfId="26825" xr:uid="{00000000-0005-0000-0000-0000BF680000}"/>
    <cellStyle name="Normal 3 22 6 3" xfId="26826" xr:uid="{00000000-0005-0000-0000-0000C0680000}"/>
    <cellStyle name="Normal 3 22 6 3 2" xfId="26827" xr:uid="{00000000-0005-0000-0000-0000C1680000}"/>
    <cellStyle name="Normal 3 22 6 3 3" xfId="26828" xr:uid="{00000000-0005-0000-0000-0000C2680000}"/>
    <cellStyle name="Normal 3 22 6 4" xfId="26829" xr:uid="{00000000-0005-0000-0000-0000C3680000}"/>
    <cellStyle name="Normal 3 22 6 4 2" xfId="26830" xr:uid="{00000000-0005-0000-0000-0000C4680000}"/>
    <cellStyle name="Normal 3 22 6 4 3" xfId="26831" xr:uid="{00000000-0005-0000-0000-0000C5680000}"/>
    <cellStyle name="Normal 3 22 6 5" xfId="26832" xr:uid="{00000000-0005-0000-0000-0000C6680000}"/>
    <cellStyle name="Normal 3 22 6 5 2" xfId="26833" xr:uid="{00000000-0005-0000-0000-0000C7680000}"/>
    <cellStyle name="Normal 3 22 6 5 3" xfId="26834" xr:uid="{00000000-0005-0000-0000-0000C8680000}"/>
    <cellStyle name="Normal 3 22 6 6" xfId="26835" xr:uid="{00000000-0005-0000-0000-0000C9680000}"/>
    <cellStyle name="Normal 3 22 6 6 2" xfId="26836" xr:uid="{00000000-0005-0000-0000-0000CA680000}"/>
    <cellStyle name="Normal 3 22 6 6 3" xfId="26837" xr:uid="{00000000-0005-0000-0000-0000CB680000}"/>
    <cellStyle name="Normal 3 22 6 7" xfId="26838" xr:uid="{00000000-0005-0000-0000-0000CC680000}"/>
    <cellStyle name="Normal 3 22 6 7 2" xfId="26839" xr:uid="{00000000-0005-0000-0000-0000CD680000}"/>
    <cellStyle name="Normal 3 22 6 7 3" xfId="26840" xr:uid="{00000000-0005-0000-0000-0000CE680000}"/>
    <cellStyle name="Normal 3 22 6 8" xfId="26841" xr:uid="{00000000-0005-0000-0000-0000CF680000}"/>
    <cellStyle name="Normal 3 22 6 8 2" xfId="26842" xr:uid="{00000000-0005-0000-0000-0000D0680000}"/>
    <cellStyle name="Normal 3 22 6 8 3" xfId="26843" xr:uid="{00000000-0005-0000-0000-0000D1680000}"/>
    <cellStyle name="Normal 3 22 6 9" xfId="26844" xr:uid="{00000000-0005-0000-0000-0000D2680000}"/>
    <cellStyle name="Normal 3 22 6 9 2" xfId="26845" xr:uid="{00000000-0005-0000-0000-0000D3680000}"/>
    <cellStyle name="Normal 3 22 6 9 3" xfId="26846" xr:uid="{00000000-0005-0000-0000-0000D4680000}"/>
    <cellStyle name="Normal 3 22 7" xfId="26847" xr:uid="{00000000-0005-0000-0000-0000D5680000}"/>
    <cellStyle name="Normal 3 22 7 10" xfId="26848" xr:uid="{00000000-0005-0000-0000-0000D6680000}"/>
    <cellStyle name="Normal 3 22 7 10 2" xfId="26849" xr:uid="{00000000-0005-0000-0000-0000D7680000}"/>
    <cellStyle name="Normal 3 22 7 10 3" xfId="26850" xr:uid="{00000000-0005-0000-0000-0000D8680000}"/>
    <cellStyle name="Normal 3 22 7 11" xfId="26851" xr:uid="{00000000-0005-0000-0000-0000D9680000}"/>
    <cellStyle name="Normal 3 22 7 11 2" xfId="26852" xr:uid="{00000000-0005-0000-0000-0000DA680000}"/>
    <cellStyle name="Normal 3 22 7 11 3" xfId="26853" xr:uid="{00000000-0005-0000-0000-0000DB680000}"/>
    <cellStyle name="Normal 3 22 7 12" xfId="26854" xr:uid="{00000000-0005-0000-0000-0000DC680000}"/>
    <cellStyle name="Normal 3 22 7 12 2" xfId="26855" xr:uid="{00000000-0005-0000-0000-0000DD680000}"/>
    <cellStyle name="Normal 3 22 7 12 3" xfId="26856" xr:uid="{00000000-0005-0000-0000-0000DE680000}"/>
    <cellStyle name="Normal 3 22 7 13" xfId="26857" xr:uid="{00000000-0005-0000-0000-0000DF680000}"/>
    <cellStyle name="Normal 3 22 7 13 2" xfId="26858" xr:uid="{00000000-0005-0000-0000-0000E0680000}"/>
    <cellStyle name="Normal 3 22 7 13 3" xfId="26859" xr:uid="{00000000-0005-0000-0000-0000E1680000}"/>
    <cellStyle name="Normal 3 22 7 14" xfId="26860" xr:uid="{00000000-0005-0000-0000-0000E2680000}"/>
    <cellStyle name="Normal 3 22 7 14 2" xfId="26861" xr:uid="{00000000-0005-0000-0000-0000E3680000}"/>
    <cellStyle name="Normal 3 22 7 14 3" xfId="26862" xr:uid="{00000000-0005-0000-0000-0000E4680000}"/>
    <cellStyle name="Normal 3 22 7 15" xfId="26863" xr:uid="{00000000-0005-0000-0000-0000E5680000}"/>
    <cellStyle name="Normal 3 22 7 15 2" xfId="26864" xr:uid="{00000000-0005-0000-0000-0000E6680000}"/>
    <cellStyle name="Normal 3 22 7 15 3" xfId="26865" xr:uid="{00000000-0005-0000-0000-0000E7680000}"/>
    <cellStyle name="Normal 3 22 7 16" xfId="26866" xr:uid="{00000000-0005-0000-0000-0000E8680000}"/>
    <cellStyle name="Normal 3 22 7 17" xfId="26867" xr:uid="{00000000-0005-0000-0000-0000E9680000}"/>
    <cellStyle name="Normal 3 22 7 2" xfId="26868" xr:uid="{00000000-0005-0000-0000-0000EA680000}"/>
    <cellStyle name="Normal 3 22 7 2 10" xfId="26869" xr:uid="{00000000-0005-0000-0000-0000EB680000}"/>
    <cellStyle name="Normal 3 22 7 2 10 2" xfId="26870" xr:uid="{00000000-0005-0000-0000-0000EC680000}"/>
    <cellStyle name="Normal 3 22 7 2 10 3" xfId="26871" xr:uid="{00000000-0005-0000-0000-0000ED680000}"/>
    <cellStyle name="Normal 3 22 7 2 11" xfId="26872" xr:uid="{00000000-0005-0000-0000-0000EE680000}"/>
    <cellStyle name="Normal 3 22 7 2 11 2" xfId="26873" xr:uid="{00000000-0005-0000-0000-0000EF680000}"/>
    <cellStyle name="Normal 3 22 7 2 11 3" xfId="26874" xr:uid="{00000000-0005-0000-0000-0000F0680000}"/>
    <cellStyle name="Normal 3 22 7 2 12" xfId="26875" xr:uid="{00000000-0005-0000-0000-0000F1680000}"/>
    <cellStyle name="Normal 3 22 7 2 12 2" xfId="26876" xr:uid="{00000000-0005-0000-0000-0000F2680000}"/>
    <cellStyle name="Normal 3 22 7 2 12 3" xfId="26877" xr:uid="{00000000-0005-0000-0000-0000F3680000}"/>
    <cellStyle name="Normal 3 22 7 2 13" xfId="26878" xr:uid="{00000000-0005-0000-0000-0000F4680000}"/>
    <cellStyle name="Normal 3 22 7 2 13 2" xfId="26879" xr:uid="{00000000-0005-0000-0000-0000F5680000}"/>
    <cellStyle name="Normal 3 22 7 2 13 3" xfId="26880" xr:uid="{00000000-0005-0000-0000-0000F6680000}"/>
    <cellStyle name="Normal 3 22 7 2 14" xfId="26881" xr:uid="{00000000-0005-0000-0000-0000F7680000}"/>
    <cellStyle name="Normal 3 22 7 2 14 2" xfId="26882" xr:uid="{00000000-0005-0000-0000-0000F8680000}"/>
    <cellStyle name="Normal 3 22 7 2 14 3" xfId="26883" xr:uid="{00000000-0005-0000-0000-0000F9680000}"/>
    <cellStyle name="Normal 3 22 7 2 15" xfId="26884" xr:uid="{00000000-0005-0000-0000-0000FA680000}"/>
    <cellStyle name="Normal 3 22 7 2 16" xfId="26885" xr:uid="{00000000-0005-0000-0000-0000FB680000}"/>
    <cellStyle name="Normal 3 22 7 2 2" xfId="26886" xr:uid="{00000000-0005-0000-0000-0000FC680000}"/>
    <cellStyle name="Normal 3 22 7 2 2 2" xfId="26887" xr:uid="{00000000-0005-0000-0000-0000FD680000}"/>
    <cellStyle name="Normal 3 22 7 2 2 3" xfId="26888" xr:uid="{00000000-0005-0000-0000-0000FE680000}"/>
    <cellStyle name="Normal 3 22 7 2 3" xfId="26889" xr:uid="{00000000-0005-0000-0000-0000FF680000}"/>
    <cellStyle name="Normal 3 22 7 2 3 2" xfId="26890" xr:uid="{00000000-0005-0000-0000-000000690000}"/>
    <cellStyle name="Normal 3 22 7 2 3 3" xfId="26891" xr:uid="{00000000-0005-0000-0000-000001690000}"/>
    <cellStyle name="Normal 3 22 7 2 4" xfId="26892" xr:uid="{00000000-0005-0000-0000-000002690000}"/>
    <cellStyle name="Normal 3 22 7 2 4 2" xfId="26893" xr:uid="{00000000-0005-0000-0000-000003690000}"/>
    <cellStyle name="Normal 3 22 7 2 4 3" xfId="26894" xr:uid="{00000000-0005-0000-0000-000004690000}"/>
    <cellStyle name="Normal 3 22 7 2 5" xfId="26895" xr:uid="{00000000-0005-0000-0000-000005690000}"/>
    <cellStyle name="Normal 3 22 7 2 5 2" xfId="26896" xr:uid="{00000000-0005-0000-0000-000006690000}"/>
    <cellStyle name="Normal 3 22 7 2 5 3" xfId="26897" xr:uid="{00000000-0005-0000-0000-000007690000}"/>
    <cellStyle name="Normal 3 22 7 2 6" xfId="26898" xr:uid="{00000000-0005-0000-0000-000008690000}"/>
    <cellStyle name="Normal 3 22 7 2 6 2" xfId="26899" xr:uid="{00000000-0005-0000-0000-000009690000}"/>
    <cellStyle name="Normal 3 22 7 2 6 3" xfId="26900" xr:uid="{00000000-0005-0000-0000-00000A690000}"/>
    <cellStyle name="Normal 3 22 7 2 7" xfId="26901" xr:uid="{00000000-0005-0000-0000-00000B690000}"/>
    <cellStyle name="Normal 3 22 7 2 7 2" xfId="26902" xr:uid="{00000000-0005-0000-0000-00000C690000}"/>
    <cellStyle name="Normal 3 22 7 2 7 3" xfId="26903" xr:uid="{00000000-0005-0000-0000-00000D690000}"/>
    <cellStyle name="Normal 3 22 7 2 8" xfId="26904" xr:uid="{00000000-0005-0000-0000-00000E690000}"/>
    <cellStyle name="Normal 3 22 7 2 8 2" xfId="26905" xr:uid="{00000000-0005-0000-0000-00000F690000}"/>
    <cellStyle name="Normal 3 22 7 2 8 3" xfId="26906" xr:uid="{00000000-0005-0000-0000-000010690000}"/>
    <cellStyle name="Normal 3 22 7 2 9" xfId="26907" xr:uid="{00000000-0005-0000-0000-000011690000}"/>
    <cellStyle name="Normal 3 22 7 2 9 2" xfId="26908" xr:uid="{00000000-0005-0000-0000-000012690000}"/>
    <cellStyle name="Normal 3 22 7 2 9 3" xfId="26909" xr:uid="{00000000-0005-0000-0000-000013690000}"/>
    <cellStyle name="Normal 3 22 7 3" xfId="26910" xr:uid="{00000000-0005-0000-0000-000014690000}"/>
    <cellStyle name="Normal 3 22 7 3 2" xfId="26911" xr:uid="{00000000-0005-0000-0000-000015690000}"/>
    <cellStyle name="Normal 3 22 7 3 3" xfId="26912" xr:uid="{00000000-0005-0000-0000-000016690000}"/>
    <cellStyle name="Normal 3 22 7 4" xfId="26913" xr:uid="{00000000-0005-0000-0000-000017690000}"/>
    <cellStyle name="Normal 3 22 7 4 2" xfId="26914" xr:uid="{00000000-0005-0000-0000-000018690000}"/>
    <cellStyle name="Normal 3 22 7 4 3" xfId="26915" xr:uid="{00000000-0005-0000-0000-000019690000}"/>
    <cellStyle name="Normal 3 22 7 5" xfId="26916" xr:uid="{00000000-0005-0000-0000-00001A690000}"/>
    <cellStyle name="Normal 3 22 7 5 2" xfId="26917" xr:uid="{00000000-0005-0000-0000-00001B690000}"/>
    <cellStyle name="Normal 3 22 7 5 3" xfId="26918" xr:uid="{00000000-0005-0000-0000-00001C690000}"/>
    <cellStyle name="Normal 3 22 7 6" xfId="26919" xr:uid="{00000000-0005-0000-0000-00001D690000}"/>
    <cellStyle name="Normal 3 22 7 6 2" xfId="26920" xr:uid="{00000000-0005-0000-0000-00001E690000}"/>
    <cellStyle name="Normal 3 22 7 6 3" xfId="26921" xr:uid="{00000000-0005-0000-0000-00001F690000}"/>
    <cellStyle name="Normal 3 22 7 7" xfId="26922" xr:uid="{00000000-0005-0000-0000-000020690000}"/>
    <cellStyle name="Normal 3 22 7 7 2" xfId="26923" xr:uid="{00000000-0005-0000-0000-000021690000}"/>
    <cellStyle name="Normal 3 22 7 7 3" xfId="26924" xr:uid="{00000000-0005-0000-0000-000022690000}"/>
    <cellStyle name="Normal 3 22 7 8" xfId="26925" xr:uid="{00000000-0005-0000-0000-000023690000}"/>
    <cellStyle name="Normal 3 22 7 8 2" xfId="26926" xr:uid="{00000000-0005-0000-0000-000024690000}"/>
    <cellStyle name="Normal 3 22 7 8 3" xfId="26927" xr:uid="{00000000-0005-0000-0000-000025690000}"/>
    <cellStyle name="Normal 3 22 7 9" xfId="26928" xr:uid="{00000000-0005-0000-0000-000026690000}"/>
    <cellStyle name="Normal 3 22 7 9 2" xfId="26929" xr:uid="{00000000-0005-0000-0000-000027690000}"/>
    <cellStyle name="Normal 3 22 7 9 3" xfId="26930" xr:uid="{00000000-0005-0000-0000-000028690000}"/>
    <cellStyle name="Normal 3 22 8" xfId="26931" xr:uid="{00000000-0005-0000-0000-000029690000}"/>
    <cellStyle name="Normal 3 22 8 10" xfId="26932" xr:uid="{00000000-0005-0000-0000-00002A690000}"/>
    <cellStyle name="Normal 3 22 8 10 2" xfId="26933" xr:uid="{00000000-0005-0000-0000-00002B690000}"/>
    <cellStyle name="Normal 3 22 8 10 3" xfId="26934" xr:uid="{00000000-0005-0000-0000-00002C690000}"/>
    <cellStyle name="Normal 3 22 8 11" xfId="26935" xr:uid="{00000000-0005-0000-0000-00002D690000}"/>
    <cellStyle name="Normal 3 22 8 11 2" xfId="26936" xr:uid="{00000000-0005-0000-0000-00002E690000}"/>
    <cellStyle name="Normal 3 22 8 11 3" xfId="26937" xr:uid="{00000000-0005-0000-0000-00002F690000}"/>
    <cellStyle name="Normal 3 22 8 12" xfId="26938" xr:uid="{00000000-0005-0000-0000-000030690000}"/>
    <cellStyle name="Normal 3 22 8 12 2" xfId="26939" xr:uid="{00000000-0005-0000-0000-000031690000}"/>
    <cellStyle name="Normal 3 22 8 12 3" xfId="26940" xr:uid="{00000000-0005-0000-0000-000032690000}"/>
    <cellStyle name="Normal 3 22 8 13" xfId="26941" xr:uid="{00000000-0005-0000-0000-000033690000}"/>
    <cellStyle name="Normal 3 22 8 13 2" xfId="26942" xr:uid="{00000000-0005-0000-0000-000034690000}"/>
    <cellStyle name="Normal 3 22 8 13 3" xfId="26943" xr:uid="{00000000-0005-0000-0000-000035690000}"/>
    <cellStyle name="Normal 3 22 8 14" xfId="26944" xr:uid="{00000000-0005-0000-0000-000036690000}"/>
    <cellStyle name="Normal 3 22 8 14 2" xfId="26945" xr:uid="{00000000-0005-0000-0000-000037690000}"/>
    <cellStyle name="Normal 3 22 8 14 3" xfId="26946" xr:uid="{00000000-0005-0000-0000-000038690000}"/>
    <cellStyle name="Normal 3 22 8 15" xfId="26947" xr:uid="{00000000-0005-0000-0000-000039690000}"/>
    <cellStyle name="Normal 3 22 8 15 2" xfId="26948" xr:uid="{00000000-0005-0000-0000-00003A690000}"/>
    <cellStyle name="Normal 3 22 8 15 3" xfId="26949" xr:uid="{00000000-0005-0000-0000-00003B690000}"/>
    <cellStyle name="Normal 3 22 8 16" xfId="26950" xr:uid="{00000000-0005-0000-0000-00003C690000}"/>
    <cellStyle name="Normal 3 22 8 17" xfId="26951" xr:uid="{00000000-0005-0000-0000-00003D690000}"/>
    <cellStyle name="Normal 3 22 8 2" xfId="26952" xr:uid="{00000000-0005-0000-0000-00003E690000}"/>
    <cellStyle name="Normal 3 22 8 2 10" xfId="26953" xr:uid="{00000000-0005-0000-0000-00003F690000}"/>
    <cellStyle name="Normal 3 22 8 2 10 2" xfId="26954" xr:uid="{00000000-0005-0000-0000-000040690000}"/>
    <cellStyle name="Normal 3 22 8 2 10 3" xfId="26955" xr:uid="{00000000-0005-0000-0000-000041690000}"/>
    <cellStyle name="Normal 3 22 8 2 11" xfId="26956" xr:uid="{00000000-0005-0000-0000-000042690000}"/>
    <cellStyle name="Normal 3 22 8 2 11 2" xfId="26957" xr:uid="{00000000-0005-0000-0000-000043690000}"/>
    <cellStyle name="Normal 3 22 8 2 11 3" xfId="26958" xr:uid="{00000000-0005-0000-0000-000044690000}"/>
    <cellStyle name="Normal 3 22 8 2 12" xfId="26959" xr:uid="{00000000-0005-0000-0000-000045690000}"/>
    <cellStyle name="Normal 3 22 8 2 12 2" xfId="26960" xr:uid="{00000000-0005-0000-0000-000046690000}"/>
    <cellStyle name="Normal 3 22 8 2 12 3" xfId="26961" xr:uid="{00000000-0005-0000-0000-000047690000}"/>
    <cellStyle name="Normal 3 22 8 2 13" xfId="26962" xr:uid="{00000000-0005-0000-0000-000048690000}"/>
    <cellStyle name="Normal 3 22 8 2 13 2" xfId="26963" xr:uid="{00000000-0005-0000-0000-000049690000}"/>
    <cellStyle name="Normal 3 22 8 2 13 3" xfId="26964" xr:uid="{00000000-0005-0000-0000-00004A690000}"/>
    <cellStyle name="Normal 3 22 8 2 14" xfId="26965" xr:uid="{00000000-0005-0000-0000-00004B690000}"/>
    <cellStyle name="Normal 3 22 8 2 14 2" xfId="26966" xr:uid="{00000000-0005-0000-0000-00004C690000}"/>
    <cellStyle name="Normal 3 22 8 2 14 3" xfId="26967" xr:uid="{00000000-0005-0000-0000-00004D690000}"/>
    <cellStyle name="Normal 3 22 8 2 15" xfId="26968" xr:uid="{00000000-0005-0000-0000-00004E690000}"/>
    <cellStyle name="Normal 3 22 8 2 16" xfId="26969" xr:uid="{00000000-0005-0000-0000-00004F690000}"/>
    <cellStyle name="Normal 3 22 8 2 2" xfId="26970" xr:uid="{00000000-0005-0000-0000-000050690000}"/>
    <cellStyle name="Normal 3 22 8 2 2 2" xfId="26971" xr:uid="{00000000-0005-0000-0000-000051690000}"/>
    <cellStyle name="Normal 3 22 8 2 2 3" xfId="26972" xr:uid="{00000000-0005-0000-0000-000052690000}"/>
    <cellStyle name="Normal 3 22 8 2 3" xfId="26973" xr:uid="{00000000-0005-0000-0000-000053690000}"/>
    <cellStyle name="Normal 3 22 8 2 3 2" xfId="26974" xr:uid="{00000000-0005-0000-0000-000054690000}"/>
    <cellStyle name="Normal 3 22 8 2 3 3" xfId="26975" xr:uid="{00000000-0005-0000-0000-000055690000}"/>
    <cellStyle name="Normal 3 22 8 2 4" xfId="26976" xr:uid="{00000000-0005-0000-0000-000056690000}"/>
    <cellStyle name="Normal 3 22 8 2 4 2" xfId="26977" xr:uid="{00000000-0005-0000-0000-000057690000}"/>
    <cellStyle name="Normal 3 22 8 2 4 3" xfId="26978" xr:uid="{00000000-0005-0000-0000-000058690000}"/>
    <cellStyle name="Normal 3 22 8 2 5" xfId="26979" xr:uid="{00000000-0005-0000-0000-000059690000}"/>
    <cellStyle name="Normal 3 22 8 2 5 2" xfId="26980" xr:uid="{00000000-0005-0000-0000-00005A690000}"/>
    <cellStyle name="Normal 3 22 8 2 5 3" xfId="26981" xr:uid="{00000000-0005-0000-0000-00005B690000}"/>
    <cellStyle name="Normal 3 22 8 2 6" xfId="26982" xr:uid="{00000000-0005-0000-0000-00005C690000}"/>
    <cellStyle name="Normal 3 22 8 2 6 2" xfId="26983" xr:uid="{00000000-0005-0000-0000-00005D690000}"/>
    <cellStyle name="Normal 3 22 8 2 6 3" xfId="26984" xr:uid="{00000000-0005-0000-0000-00005E690000}"/>
    <cellStyle name="Normal 3 22 8 2 7" xfId="26985" xr:uid="{00000000-0005-0000-0000-00005F690000}"/>
    <cellStyle name="Normal 3 22 8 2 7 2" xfId="26986" xr:uid="{00000000-0005-0000-0000-000060690000}"/>
    <cellStyle name="Normal 3 22 8 2 7 3" xfId="26987" xr:uid="{00000000-0005-0000-0000-000061690000}"/>
    <cellStyle name="Normal 3 22 8 2 8" xfId="26988" xr:uid="{00000000-0005-0000-0000-000062690000}"/>
    <cellStyle name="Normal 3 22 8 2 8 2" xfId="26989" xr:uid="{00000000-0005-0000-0000-000063690000}"/>
    <cellStyle name="Normal 3 22 8 2 8 3" xfId="26990" xr:uid="{00000000-0005-0000-0000-000064690000}"/>
    <cellStyle name="Normal 3 22 8 2 9" xfId="26991" xr:uid="{00000000-0005-0000-0000-000065690000}"/>
    <cellStyle name="Normal 3 22 8 2 9 2" xfId="26992" xr:uid="{00000000-0005-0000-0000-000066690000}"/>
    <cellStyle name="Normal 3 22 8 2 9 3" xfId="26993" xr:uid="{00000000-0005-0000-0000-000067690000}"/>
    <cellStyle name="Normal 3 22 8 3" xfId="26994" xr:uid="{00000000-0005-0000-0000-000068690000}"/>
    <cellStyle name="Normal 3 22 8 3 2" xfId="26995" xr:uid="{00000000-0005-0000-0000-000069690000}"/>
    <cellStyle name="Normal 3 22 8 3 3" xfId="26996" xr:uid="{00000000-0005-0000-0000-00006A690000}"/>
    <cellStyle name="Normal 3 22 8 4" xfId="26997" xr:uid="{00000000-0005-0000-0000-00006B690000}"/>
    <cellStyle name="Normal 3 22 8 4 2" xfId="26998" xr:uid="{00000000-0005-0000-0000-00006C690000}"/>
    <cellStyle name="Normal 3 22 8 4 3" xfId="26999" xr:uid="{00000000-0005-0000-0000-00006D690000}"/>
    <cellStyle name="Normal 3 22 8 5" xfId="27000" xr:uid="{00000000-0005-0000-0000-00006E690000}"/>
    <cellStyle name="Normal 3 22 8 5 2" xfId="27001" xr:uid="{00000000-0005-0000-0000-00006F690000}"/>
    <cellStyle name="Normal 3 22 8 5 3" xfId="27002" xr:uid="{00000000-0005-0000-0000-000070690000}"/>
    <cellStyle name="Normal 3 22 8 6" xfId="27003" xr:uid="{00000000-0005-0000-0000-000071690000}"/>
    <cellStyle name="Normal 3 22 8 6 2" xfId="27004" xr:uid="{00000000-0005-0000-0000-000072690000}"/>
    <cellStyle name="Normal 3 22 8 6 3" xfId="27005" xr:uid="{00000000-0005-0000-0000-000073690000}"/>
    <cellStyle name="Normal 3 22 8 7" xfId="27006" xr:uid="{00000000-0005-0000-0000-000074690000}"/>
    <cellStyle name="Normal 3 22 8 7 2" xfId="27007" xr:uid="{00000000-0005-0000-0000-000075690000}"/>
    <cellStyle name="Normal 3 22 8 7 3" xfId="27008" xr:uid="{00000000-0005-0000-0000-000076690000}"/>
    <cellStyle name="Normal 3 22 8 8" xfId="27009" xr:uid="{00000000-0005-0000-0000-000077690000}"/>
    <cellStyle name="Normal 3 22 8 8 2" xfId="27010" xr:uid="{00000000-0005-0000-0000-000078690000}"/>
    <cellStyle name="Normal 3 22 8 8 3" xfId="27011" xr:uid="{00000000-0005-0000-0000-000079690000}"/>
    <cellStyle name="Normal 3 22 8 9" xfId="27012" xr:uid="{00000000-0005-0000-0000-00007A690000}"/>
    <cellStyle name="Normal 3 22 8 9 2" xfId="27013" xr:uid="{00000000-0005-0000-0000-00007B690000}"/>
    <cellStyle name="Normal 3 22 8 9 3" xfId="27014" xr:uid="{00000000-0005-0000-0000-00007C690000}"/>
    <cellStyle name="Normal 3 22 9" xfId="27015" xr:uid="{00000000-0005-0000-0000-00007D690000}"/>
    <cellStyle name="Normal 3 22 9 10" xfId="27016" xr:uid="{00000000-0005-0000-0000-00007E690000}"/>
    <cellStyle name="Normal 3 22 9 10 2" xfId="27017" xr:uid="{00000000-0005-0000-0000-00007F690000}"/>
    <cellStyle name="Normal 3 22 9 10 3" xfId="27018" xr:uid="{00000000-0005-0000-0000-000080690000}"/>
    <cellStyle name="Normal 3 22 9 11" xfId="27019" xr:uid="{00000000-0005-0000-0000-000081690000}"/>
    <cellStyle name="Normal 3 22 9 11 2" xfId="27020" xr:uid="{00000000-0005-0000-0000-000082690000}"/>
    <cellStyle name="Normal 3 22 9 11 3" xfId="27021" xr:uid="{00000000-0005-0000-0000-000083690000}"/>
    <cellStyle name="Normal 3 22 9 12" xfId="27022" xr:uid="{00000000-0005-0000-0000-000084690000}"/>
    <cellStyle name="Normal 3 22 9 12 2" xfId="27023" xr:uid="{00000000-0005-0000-0000-000085690000}"/>
    <cellStyle name="Normal 3 22 9 12 3" xfId="27024" xr:uid="{00000000-0005-0000-0000-000086690000}"/>
    <cellStyle name="Normal 3 22 9 13" xfId="27025" xr:uid="{00000000-0005-0000-0000-000087690000}"/>
    <cellStyle name="Normal 3 22 9 13 2" xfId="27026" xr:uid="{00000000-0005-0000-0000-000088690000}"/>
    <cellStyle name="Normal 3 22 9 13 3" xfId="27027" xr:uid="{00000000-0005-0000-0000-000089690000}"/>
    <cellStyle name="Normal 3 22 9 14" xfId="27028" xr:uid="{00000000-0005-0000-0000-00008A690000}"/>
    <cellStyle name="Normal 3 22 9 14 2" xfId="27029" xr:uid="{00000000-0005-0000-0000-00008B690000}"/>
    <cellStyle name="Normal 3 22 9 14 3" xfId="27030" xr:uid="{00000000-0005-0000-0000-00008C690000}"/>
    <cellStyle name="Normal 3 22 9 15" xfId="27031" xr:uid="{00000000-0005-0000-0000-00008D690000}"/>
    <cellStyle name="Normal 3 22 9 16" xfId="27032" xr:uid="{00000000-0005-0000-0000-00008E690000}"/>
    <cellStyle name="Normal 3 22 9 2" xfId="27033" xr:uid="{00000000-0005-0000-0000-00008F690000}"/>
    <cellStyle name="Normal 3 22 9 2 2" xfId="27034" xr:uid="{00000000-0005-0000-0000-000090690000}"/>
    <cellStyle name="Normal 3 22 9 2 3" xfId="27035" xr:uid="{00000000-0005-0000-0000-000091690000}"/>
    <cellStyle name="Normal 3 22 9 3" xfId="27036" xr:uid="{00000000-0005-0000-0000-000092690000}"/>
    <cellStyle name="Normal 3 22 9 3 2" xfId="27037" xr:uid="{00000000-0005-0000-0000-000093690000}"/>
    <cellStyle name="Normal 3 22 9 3 3" xfId="27038" xr:uid="{00000000-0005-0000-0000-000094690000}"/>
    <cellStyle name="Normal 3 22 9 4" xfId="27039" xr:uid="{00000000-0005-0000-0000-000095690000}"/>
    <cellStyle name="Normal 3 22 9 4 2" xfId="27040" xr:uid="{00000000-0005-0000-0000-000096690000}"/>
    <cellStyle name="Normal 3 22 9 4 3" xfId="27041" xr:uid="{00000000-0005-0000-0000-000097690000}"/>
    <cellStyle name="Normal 3 22 9 5" xfId="27042" xr:uid="{00000000-0005-0000-0000-000098690000}"/>
    <cellStyle name="Normal 3 22 9 5 2" xfId="27043" xr:uid="{00000000-0005-0000-0000-000099690000}"/>
    <cellStyle name="Normal 3 22 9 5 3" xfId="27044" xr:uid="{00000000-0005-0000-0000-00009A690000}"/>
    <cellStyle name="Normal 3 22 9 6" xfId="27045" xr:uid="{00000000-0005-0000-0000-00009B690000}"/>
    <cellStyle name="Normal 3 22 9 6 2" xfId="27046" xr:uid="{00000000-0005-0000-0000-00009C690000}"/>
    <cellStyle name="Normal 3 22 9 6 3" xfId="27047" xr:uid="{00000000-0005-0000-0000-00009D690000}"/>
    <cellStyle name="Normal 3 22 9 7" xfId="27048" xr:uid="{00000000-0005-0000-0000-00009E690000}"/>
    <cellStyle name="Normal 3 22 9 7 2" xfId="27049" xr:uid="{00000000-0005-0000-0000-00009F690000}"/>
    <cellStyle name="Normal 3 22 9 7 3" xfId="27050" xr:uid="{00000000-0005-0000-0000-0000A0690000}"/>
    <cellStyle name="Normal 3 22 9 8" xfId="27051" xr:uid="{00000000-0005-0000-0000-0000A1690000}"/>
    <cellStyle name="Normal 3 22 9 8 2" xfId="27052" xr:uid="{00000000-0005-0000-0000-0000A2690000}"/>
    <cellStyle name="Normal 3 22 9 8 3" xfId="27053" xr:uid="{00000000-0005-0000-0000-0000A3690000}"/>
    <cellStyle name="Normal 3 22 9 9" xfId="27054" xr:uid="{00000000-0005-0000-0000-0000A4690000}"/>
    <cellStyle name="Normal 3 22 9 9 2" xfId="27055" xr:uid="{00000000-0005-0000-0000-0000A5690000}"/>
    <cellStyle name="Normal 3 22 9 9 3" xfId="27056" xr:uid="{00000000-0005-0000-0000-0000A6690000}"/>
    <cellStyle name="Normal 3 23" xfId="27057" xr:uid="{00000000-0005-0000-0000-0000A7690000}"/>
    <cellStyle name="Normal 3 24" xfId="27058" xr:uid="{00000000-0005-0000-0000-0000A8690000}"/>
    <cellStyle name="Normal 3 25" xfId="27059" xr:uid="{00000000-0005-0000-0000-0000A9690000}"/>
    <cellStyle name="Normal 3 26" xfId="27060" xr:uid="{00000000-0005-0000-0000-0000AA690000}"/>
    <cellStyle name="Normal 3 27" xfId="27061" xr:uid="{00000000-0005-0000-0000-0000AB690000}"/>
    <cellStyle name="Normal 3 28" xfId="27062" xr:uid="{00000000-0005-0000-0000-0000AC690000}"/>
    <cellStyle name="Normal 3 29" xfId="27063" xr:uid="{00000000-0005-0000-0000-0000AD690000}"/>
    <cellStyle name="Normal 3 3" xfId="27064" xr:uid="{00000000-0005-0000-0000-0000AE690000}"/>
    <cellStyle name="Normal 3 3 10" xfId="27065" xr:uid="{00000000-0005-0000-0000-0000AF690000}"/>
    <cellStyle name="Normal 3 3 10 10" xfId="27066" xr:uid="{00000000-0005-0000-0000-0000B0690000}"/>
    <cellStyle name="Normal 3 3 10 10 10" xfId="27067" xr:uid="{00000000-0005-0000-0000-0000B1690000}"/>
    <cellStyle name="Normal 3 3 10 10 10 2" xfId="27068" xr:uid="{00000000-0005-0000-0000-0000B2690000}"/>
    <cellStyle name="Normal 3 3 10 10 10 3" xfId="27069" xr:uid="{00000000-0005-0000-0000-0000B3690000}"/>
    <cellStyle name="Normal 3 3 10 10 11" xfId="27070" xr:uid="{00000000-0005-0000-0000-0000B4690000}"/>
    <cellStyle name="Normal 3 3 10 10 11 2" xfId="27071" xr:uid="{00000000-0005-0000-0000-0000B5690000}"/>
    <cellStyle name="Normal 3 3 10 10 11 3" xfId="27072" xr:uid="{00000000-0005-0000-0000-0000B6690000}"/>
    <cellStyle name="Normal 3 3 10 10 12" xfId="27073" xr:uid="{00000000-0005-0000-0000-0000B7690000}"/>
    <cellStyle name="Normal 3 3 10 10 12 2" xfId="27074" xr:uid="{00000000-0005-0000-0000-0000B8690000}"/>
    <cellStyle name="Normal 3 3 10 10 12 3" xfId="27075" xr:uid="{00000000-0005-0000-0000-0000B9690000}"/>
    <cellStyle name="Normal 3 3 10 10 13" xfId="27076" xr:uid="{00000000-0005-0000-0000-0000BA690000}"/>
    <cellStyle name="Normal 3 3 10 10 13 2" xfId="27077" xr:uid="{00000000-0005-0000-0000-0000BB690000}"/>
    <cellStyle name="Normal 3 3 10 10 13 3" xfId="27078" xr:uid="{00000000-0005-0000-0000-0000BC690000}"/>
    <cellStyle name="Normal 3 3 10 10 14" xfId="27079" xr:uid="{00000000-0005-0000-0000-0000BD690000}"/>
    <cellStyle name="Normal 3 3 10 10 14 2" xfId="27080" xr:uid="{00000000-0005-0000-0000-0000BE690000}"/>
    <cellStyle name="Normal 3 3 10 10 14 3" xfId="27081" xr:uid="{00000000-0005-0000-0000-0000BF690000}"/>
    <cellStyle name="Normal 3 3 10 10 15" xfId="27082" xr:uid="{00000000-0005-0000-0000-0000C0690000}"/>
    <cellStyle name="Normal 3 3 10 10 16" xfId="27083" xr:uid="{00000000-0005-0000-0000-0000C1690000}"/>
    <cellStyle name="Normal 3 3 10 10 2" xfId="27084" xr:uid="{00000000-0005-0000-0000-0000C2690000}"/>
    <cellStyle name="Normal 3 3 10 10 2 2" xfId="27085" xr:uid="{00000000-0005-0000-0000-0000C3690000}"/>
    <cellStyle name="Normal 3 3 10 10 2 3" xfId="27086" xr:uid="{00000000-0005-0000-0000-0000C4690000}"/>
    <cellStyle name="Normal 3 3 10 10 3" xfId="27087" xr:uid="{00000000-0005-0000-0000-0000C5690000}"/>
    <cellStyle name="Normal 3 3 10 10 3 2" xfId="27088" xr:uid="{00000000-0005-0000-0000-0000C6690000}"/>
    <cellStyle name="Normal 3 3 10 10 3 3" xfId="27089" xr:uid="{00000000-0005-0000-0000-0000C7690000}"/>
    <cellStyle name="Normal 3 3 10 10 4" xfId="27090" xr:uid="{00000000-0005-0000-0000-0000C8690000}"/>
    <cellStyle name="Normal 3 3 10 10 4 2" xfId="27091" xr:uid="{00000000-0005-0000-0000-0000C9690000}"/>
    <cellStyle name="Normal 3 3 10 10 4 3" xfId="27092" xr:uid="{00000000-0005-0000-0000-0000CA690000}"/>
    <cellStyle name="Normal 3 3 10 10 5" xfId="27093" xr:uid="{00000000-0005-0000-0000-0000CB690000}"/>
    <cellStyle name="Normal 3 3 10 10 5 2" xfId="27094" xr:uid="{00000000-0005-0000-0000-0000CC690000}"/>
    <cellStyle name="Normal 3 3 10 10 5 3" xfId="27095" xr:uid="{00000000-0005-0000-0000-0000CD690000}"/>
    <cellStyle name="Normal 3 3 10 10 6" xfId="27096" xr:uid="{00000000-0005-0000-0000-0000CE690000}"/>
    <cellStyle name="Normal 3 3 10 10 6 2" xfId="27097" xr:uid="{00000000-0005-0000-0000-0000CF690000}"/>
    <cellStyle name="Normal 3 3 10 10 6 3" xfId="27098" xr:uid="{00000000-0005-0000-0000-0000D0690000}"/>
    <cellStyle name="Normal 3 3 10 10 7" xfId="27099" xr:uid="{00000000-0005-0000-0000-0000D1690000}"/>
    <cellStyle name="Normal 3 3 10 10 7 2" xfId="27100" xr:uid="{00000000-0005-0000-0000-0000D2690000}"/>
    <cellStyle name="Normal 3 3 10 10 7 3" xfId="27101" xr:uid="{00000000-0005-0000-0000-0000D3690000}"/>
    <cellStyle name="Normal 3 3 10 10 8" xfId="27102" xr:uid="{00000000-0005-0000-0000-0000D4690000}"/>
    <cellStyle name="Normal 3 3 10 10 8 2" xfId="27103" xr:uid="{00000000-0005-0000-0000-0000D5690000}"/>
    <cellStyle name="Normal 3 3 10 10 8 3" xfId="27104" xr:uid="{00000000-0005-0000-0000-0000D6690000}"/>
    <cellStyle name="Normal 3 3 10 10 9" xfId="27105" xr:uid="{00000000-0005-0000-0000-0000D7690000}"/>
    <cellStyle name="Normal 3 3 10 10 9 2" xfId="27106" xr:uid="{00000000-0005-0000-0000-0000D8690000}"/>
    <cellStyle name="Normal 3 3 10 10 9 3" xfId="27107" xr:uid="{00000000-0005-0000-0000-0000D9690000}"/>
    <cellStyle name="Normal 3 3 10 11" xfId="27108" xr:uid="{00000000-0005-0000-0000-0000DA690000}"/>
    <cellStyle name="Normal 3 3 10 11 2" xfId="27109" xr:uid="{00000000-0005-0000-0000-0000DB690000}"/>
    <cellStyle name="Normal 3 3 10 11 3" xfId="27110" xr:uid="{00000000-0005-0000-0000-0000DC690000}"/>
    <cellStyle name="Normal 3 3 10 12" xfId="27111" xr:uid="{00000000-0005-0000-0000-0000DD690000}"/>
    <cellStyle name="Normal 3 3 10 12 2" xfId="27112" xr:uid="{00000000-0005-0000-0000-0000DE690000}"/>
    <cellStyle name="Normal 3 3 10 12 3" xfId="27113" xr:uid="{00000000-0005-0000-0000-0000DF690000}"/>
    <cellStyle name="Normal 3 3 10 13" xfId="27114" xr:uid="{00000000-0005-0000-0000-0000E0690000}"/>
    <cellStyle name="Normal 3 3 10 13 2" xfId="27115" xr:uid="{00000000-0005-0000-0000-0000E1690000}"/>
    <cellStyle name="Normal 3 3 10 13 3" xfId="27116" xr:uid="{00000000-0005-0000-0000-0000E2690000}"/>
    <cellStyle name="Normal 3 3 10 14" xfId="27117" xr:uid="{00000000-0005-0000-0000-0000E3690000}"/>
    <cellStyle name="Normal 3 3 10 14 2" xfId="27118" xr:uid="{00000000-0005-0000-0000-0000E4690000}"/>
    <cellStyle name="Normal 3 3 10 14 3" xfId="27119" xr:uid="{00000000-0005-0000-0000-0000E5690000}"/>
    <cellStyle name="Normal 3 3 10 15" xfId="27120" xr:uid="{00000000-0005-0000-0000-0000E6690000}"/>
    <cellStyle name="Normal 3 3 10 15 2" xfId="27121" xr:uid="{00000000-0005-0000-0000-0000E7690000}"/>
    <cellStyle name="Normal 3 3 10 15 3" xfId="27122" xr:uid="{00000000-0005-0000-0000-0000E8690000}"/>
    <cellStyle name="Normal 3 3 10 16" xfId="27123" xr:uid="{00000000-0005-0000-0000-0000E9690000}"/>
    <cellStyle name="Normal 3 3 10 16 2" xfId="27124" xr:uid="{00000000-0005-0000-0000-0000EA690000}"/>
    <cellStyle name="Normal 3 3 10 16 3" xfId="27125" xr:uid="{00000000-0005-0000-0000-0000EB690000}"/>
    <cellStyle name="Normal 3 3 10 17" xfId="27126" xr:uid="{00000000-0005-0000-0000-0000EC690000}"/>
    <cellStyle name="Normal 3 3 10 17 2" xfId="27127" xr:uid="{00000000-0005-0000-0000-0000ED690000}"/>
    <cellStyle name="Normal 3 3 10 17 3" xfId="27128" xr:uid="{00000000-0005-0000-0000-0000EE690000}"/>
    <cellStyle name="Normal 3 3 10 18" xfId="27129" xr:uid="{00000000-0005-0000-0000-0000EF690000}"/>
    <cellStyle name="Normal 3 3 10 18 2" xfId="27130" xr:uid="{00000000-0005-0000-0000-0000F0690000}"/>
    <cellStyle name="Normal 3 3 10 18 3" xfId="27131" xr:uid="{00000000-0005-0000-0000-0000F1690000}"/>
    <cellStyle name="Normal 3 3 10 19" xfId="27132" xr:uid="{00000000-0005-0000-0000-0000F2690000}"/>
    <cellStyle name="Normal 3 3 10 19 2" xfId="27133" xr:uid="{00000000-0005-0000-0000-0000F3690000}"/>
    <cellStyle name="Normal 3 3 10 19 3" xfId="27134" xr:uid="{00000000-0005-0000-0000-0000F4690000}"/>
    <cellStyle name="Normal 3 3 10 2" xfId="27135" xr:uid="{00000000-0005-0000-0000-0000F5690000}"/>
    <cellStyle name="Normal 3 3 10 2 10" xfId="27136" xr:uid="{00000000-0005-0000-0000-0000F6690000}"/>
    <cellStyle name="Normal 3 3 10 2 10 2" xfId="27137" xr:uid="{00000000-0005-0000-0000-0000F7690000}"/>
    <cellStyle name="Normal 3 3 10 2 10 3" xfId="27138" xr:uid="{00000000-0005-0000-0000-0000F8690000}"/>
    <cellStyle name="Normal 3 3 10 2 11" xfId="27139" xr:uid="{00000000-0005-0000-0000-0000F9690000}"/>
    <cellStyle name="Normal 3 3 10 2 11 2" xfId="27140" xr:uid="{00000000-0005-0000-0000-0000FA690000}"/>
    <cellStyle name="Normal 3 3 10 2 11 3" xfId="27141" xr:uid="{00000000-0005-0000-0000-0000FB690000}"/>
    <cellStyle name="Normal 3 3 10 2 12" xfId="27142" xr:uid="{00000000-0005-0000-0000-0000FC690000}"/>
    <cellStyle name="Normal 3 3 10 2 12 2" xfId="27143" xr:uid="{00000000-0005-0000-0000-0000FD690000}"/>
    <cellStyle name="Normal 3 3 10 2 12 3" xfId="27144" xr:uid="{00000000-0005-0000-0000-0000FE690000}"/>
    <cellStyle name="Normal 3 3 10 2 13" xfId="27145" xr:uid="{00000000-0005-0000-0000-0000FF690000}"/>
    <cellStyle name="Normal 3 3 10 2 13 2" xfId="27146" xr:uid="{00000000-0005-0000-0000-0000006A0000}"/>
    <cellStyle name="Normal 3 3 10 2 13 3" xfId="27147" xr:uid="{00000000-0005-0000-0000-0000016A0000}"/>
    <cellStyle name="Normal 3 3 10 2 14" xfId="27148" xr:uid="{00000000-0005-0000-0000-0000026A0000}"/>
    <cellStyle name="Normal 3 3 10 2 14 2" xfId="27149" xr:uid="{00000000-0005-0000-0000-0000036A0000}"/>
    <cellStyle name="Normal 3 3 10 2 14 3" xfId="27150" xr:uid="{00000000-0005-0000-0000-0000046A0000}"/>
    <cellStyle name="Normal 3 3 10 2 15" xfId="27151" xr:uid="{00000000-0005-0000-0000-0000056A0000}"/>
    <cellStyle name="Normal 3 3 10 2 15 2" xfId="27152" xr:uid="{00000000-0005-0000-0000-0000066A0000}"/>
    <cellStyle name="Normal 3 3 10 2 15 3" xfId="27153" xr:uid="{00000000-0005-0000-0000-0000076A0000}"/>
    <cellStyle name="Normal 3 3 10 2 16" xfId="27154" xr:uid="{00000000-0005-0000-0000-0000086A0000}"/>
    <cellStyle name="Normal 3 3 10 2 17" xfId="27155" xr:uid="{00000000-0005-0000-0000-0000096A0000}"/>
    <cellStyle name="Normal 3 3 10 2 2" xfId="27156" xr:uid="{00000000-0005-0000-0000-00000A6A0000}"/>
    <cellStyle name="Normal 3 3 10 2 2 10" xfId="27157" xr:uid="{00000000-0005-0000-0000-00000B6A0000}"/>
    <cellStyle name="Normal 3 3 10 2 2 10 2" xfId="27158" xr:uid="{00000000-0005-0000-0000-00000C6A0000}"/>
    <cellStyle name="Normal 3 3 10 2 2 10 3" xfId="27159" xr:uid="{00000000-0005-0000-0000-00000D6A0000}"/>
    <cellStyle name="Normal 3 3 10 2 2 11" xfId="27160" xr:uid="{00000000-0005-0000-0000-00000E6A0000}"/>
    <cellStyle name="Normal 3 3 10 2 2 11 2" xfId="27161" xr:uid="{00000000-0005-0000-0000-00000F6A0000}"/>
    <cellStyle name="Normal 3 3 10 2 2 11 3" xfId="27162" xr:uid="{00000000-0005-0000-0000-0000106A0000}"/>
    <cellStyle name="Normal 3 3 10 2 2 12" xfId="27163" xr:uid="{00000000-0005-0000-0000-0000116A0000}"/>
    <cellStyle name="Normal 3 3 10 2 2 12 2" xfId="27164" xr:uid="{00000000-0005-0000-0000-0000126A0000}"/>
    <cellStyle name="Normal 3 3 10 2 2 12 3" xfId="27165" xr:uid="{00000000-0005-0000-0000-0000136A0000}"/>
    <cellStyle name="Normal 3 3 10 2 2 13" xfId="27166" xr:uid="{00000000-0005-0000-0000-0000146A0000}"/>
    <cellStyle name="Normal 3 3 10 2 2 13 2" xfId="27167" xr:uid="{00000000-0005-0000-0000-0000156A0000}"/>
    <cellStyle name="Normal 3 3 10 2 2 13 3" xfId="27168" xr:uid="{00000000-0005-0000-0000-0000166A0000}"/>
    <cellStyle name="Normal 3 3 10 2 2 14" xfId="27169" xr:uid="{00000000-0005-0000-0000-0000176A0000}"/>
    <cellStyle name="Normal 3 3 10 2 2 14 2" xfId="27170" xr:uid="{00000000-0005-0000-0000-0000186A0000}"/>
    <cellStyle name="Normal 3 3 10 2 2 14 3" xfId="27171" xr:uid="{00000000-0005-0000-0000-0000196A0000}"/>
    <cellStyle name="Normal 3 3 10 2 2 15" xfId="27172" xr:uid="{00000000-0005-0000-0000-00001A6A0000}"/>
    <cellStyle name="Normal 3 3 10 2 2 16" xfId="27173" xr:uid="{00000000-0005-0000-0000-00001B6A0000}"/>
    <cellStyle name="Normal 3 3 10 2 2 2" xfId="27174" xr:uid="{00000000-0005-0000-0000-00001C6A0000}"/>
    <cellStyle name="Normal 3 3 10 2 2 2 2" xfId="27175" xr:uid="{00000000-0005-0000-0000-00001D6A0000}"/>
    <cellStyle name="Normal 3 3 10 2 2 2 3" xfId="27176" xr:uid="{00000000-0005-0000-0000-00001E6A0000}"/>
    <cellStyle name="Normal 3 3 10 2 2 3" xfId="27177" xr:uid="{00000000-0005-0000-0000-00001F6A0000}"/>
    <cellStyle name="Normal 3 3 10 2 2 3 2" xfId="27178" xr:uid="{00000000-0005-0000-0000-0000206A0000}"/>
    <cellStyle name="Normal 3 3 10 2 2 3 3" xfId="27179" xr:uid="{00000000-0005-0000-0000-0000216A0000}"/>
    <cellStyle name="Normal 3 3 10 2 2 4" xfId="27180" xr:uid="{00000000-0005-0000-0000-0000226A0000}"/>
    <cellStyle name="Normal 3 3 10 2 2 4 2" xfId="27181" xr:uid="{00000000-0005-0000-0000-0000236A0000}"/>
    <cellStyle name="Normal 3 3 10 2 2 4 3" xfId="27182" xr:uid="{00000000-0005-0000-0000-0000246A0000}"/>
    <cellStyle name="Normal 3 3 10 2 2 5" xfId="27183" xr:uid="{00000000-0005-0000-0000-0000256A0000}"/>
    <cellStyle name="Normal 3 3 10 2 2 5 2" xfId="27184" xr:uid="{00000000-0005-0000-0000-0000266A0000}"/>
    <cellStyle name="Normal 3 3 10 2 2 5 3" xfId="27185" xr:uid="{00000000-0005-0000-0000-0000276A0000}"/>
    <cellStyle name="Normal 3 3 10 2 2 6" xfId="27186" xr:uid="{00000000-0005-0000-0000-0000286A0000}"/>
    <cellStyle name="Normal 3 3 10 2 2 6 2" xfId="27187" xr:uid="{00000000-0005-0000-0000-0000296A0000}"/>
    <cellStyle name="Normal 3 3 10 2 2 6 3" xfId="27188" xr:uid="{00000000-0005-0000-0000-00002A6A0000}"/>
    <cellStyle name="Normal 3 3 10 2 2 7" xfId="27189" xr:uid="{00000000-0005-0000-0000-00002B6A0000}"/>
    <cellStyle name="Normal 3 3 10 2 2 7 2" xfId="27190" xr:uid="{00000000-0005-0000-0000-00002C6A0000}"/>
    <cellStyle name="Normal 3 3 10 2 2 7 3" xfId="27191" xr:uid="{00000000-0005-0000-0000-00002D6A0000}"/>
    <cellStyle name="Normal 3 3 10 2 2 8" xfId="27192" xr:uid="{00000000-0005-0000-0000-00002E6A0000}"/>
    <cellStyle name="Normal 3 3 10 2 2 8 2" xfId="27193" xr:uid="{00000000-0005-0000-0000-00002F6A0000}"/>
    <cellStyle name="Normal 3 3 10 2 2 8 3" xfId="27194" xr:uid="{00000000-0005-0000-0000-0000306A0000}"/>
    <cellStyle name="Normal 3 3 10 2 2 9" xfId="27195" xr:uid="{00000000-0005-0000-0000-0000316A0000}"/>
    <cellStyle name="Normal 3 3 10 2 2 9 2" xfId="27196" xr:uid="{00000000-0005-0000-0000-0000326A0000}"/>
    <cellStyle name="Normal 3 3 10 2 2 9 3" xfId="27197" xr:uid="{00000000-0005-0000-0000-0000336A0000}"/>
    <cellStyle name="Normal 3 3 10 2 3" xfId="27198" xr:uid="{00000000-0005-0000-0000-0000346A0000}"/>
    <cellStyle name="Normal 3 3 10 2 3 2" xfId="27199" xr:uid="{00000000-0005-0000-0000-0000356A0000}"/>
    <cellStyle name="Normal 3 3 10 2 3 3" xfId="27200" xr:uid="{00000000-0005-0000-0000-0000366A0000}"/>
    <cellStyle name="Normal 3 3 10 2 4" xfId="27201" xr:uid="{00000000-0005-0000-0000-0000376A0000}"/>
    <cellStyle name="Normal 3 3 10 2 4 2" xfId="27202" xr:uid="{00000000-0005-0000-0000-0000386A0000}"/>
    <cellStyle name="Normal 3 3 10 2 4 3" xfId="27203" xr:uid="{00000000-0005-0000-0000-0000396A0000}"/>
    <cellStyle name="Normal 3 3 10 2 5" xfId="27204" xr:uid="{00000000-0005-0000-0000-00003A6A0000}"/>
    <cellStyle name="Normal 3 3 10 2 5 2" xfId="27205" xr:uid="{00000000-0005-0000-0000-00003B6A0000}"/>
    <cellStyle name="Normal 3 3 10 2 5 3" xfId="27206" xr:uid="{00000000-0005-0000-0000-00003C6A0000}"/>
    <cellStyle name="Normal 3 3 10 2 6" xfId="27207" xr:uid="{00000000-0005-0000-0000-00003D6A0000}"/>
    <cellStyle name="Normal 3 3 10 2 6 2" xfId="27208" xr:uid="{00000000-0005-0000-0000-00003E6A0000}"/>
    <cellStyle name="Normal 3 3 10 2 6 3" xfId="27209" xr:uid="{00000000-0005-0000-0000-00003F6A0000}"/>
    <cellStyle name="Normal 3 3 10 2 7" xfId="27210" xr:uid="{00000000-0005-0000-0000-0000406A0000}"/>
    <cellStyle name="Normal 3 3 10 2 7 2" xfId="27211" xr:uid="{00000000-0005-0000-0000-0000416A0000}"/>
    <cellStyle name="Normal 3 3 10 2 7 3" xfId="27212" xr:uid="{00000000-0005-0000-0000-0000426A0000}"/>
    <cellStyle name="Normal 3 3 10 2 8" xfId="27213" xr:uid="{00000000-0005-0000-0000-0000436A0000}"/>
    <cellStyle name="Normal 3 3 10 2 8 2" xfId="27214" xr:uid="{00000000-0005-0000-0000-0000446A0000}"/>
    <cellStyle name="Normal 3 3 10 2 8 3" xfId="27215" xr:uid="{00000000-0005-0000-0000-0000456A0000}"/>
    <cellStyle name="Normal 3 3 10 2 9" xfId="27216" xr:uid="{00000000-0005-0000-0000-0000466A0000}"/>
    <cellStyle name="Normal 3 3 10 2 9 2" xfId="27217" xr:uid="{00000000-0005-0000-0000-0000476A0000}"/>
    <cellStyle name="Normal 3 3 10 2 9 3" xfId="27218" xr:uid="{00000000-0005-0000-0000-0000486A0000}"/>
    <cellStyle name="Normal 3 3 10 20" xfId="27219" xr:uid="{00000000-0005-0000-0000-0000496A0000}"/>
    <cellStyle name="Normal 3 3 10 20 2" xfId="27220" xr:uid="{00000000-0005-0000-0000-00004A6A0000}"/>
    <cellStyle name="Normal 3 3 10 20 3" xfId="27221" xr:uid="{00000000-0005-0000-0000-00004B6A0000}"/>
    <cellStyle name="Normal 3 3 10 21" xfId="27222" xr:uid="{00000000-0005-0000-0000-00004C6A0000}"/>
    <cellStyle name="Normal 3 3 10 21 2" xfId="27223" xr:uid="{00000000-0005-0000-0000-00004D6A0000}"/>
    <cellStyle name="Normal 3 3 10 21 3" xfId="27224" xr:uid="{00000000-0005-0000-0000-00004E6A0000}"/>
    <cellStyle name="Normal 3 3 10 22" xfId="27225" xr:uid="{00000000-0005-0000-0000-00004F6A0000}"/>
    <cellStyle name="Normal 3 3 10 22 2" xfId="27226" xr:uid="{00000000-0005-0000-0000-0000506A0000}"/>
    <cellStyle name="Normal 3 3 10 22 3" xfId="27227" xr:uid="{00000000-0005-0000-0000-0000516A0000}"/>
    <cellStyle name="Normal 3 3 10 23" xfId="27228" xr:uid="{00000000-0005-0000-0000-0000526A0000}"/>
    <cellStyle name="Normal 3 3 10 23 2" xfId="27229" xr:uid="{00000000-0005-0000-0000-0000536A0000}"/>
    <cellStyle name="Normal 3 3 10 23 3" xfId="27230" xr:uid="{00000000-0005-0000-0000-0000546A0000}"/>
    <cellStyle name="Normal 3 3 10 24" xfId="27231" xr:uid="{00000000-0005-0000-0000-0000556A0000}"/>
    <cellStyle name="Normal 3 3 10 25" xfId="27232" xr:uid="{00000000-0005-0000-0000-0000566A0000}"/>
    <cellStyle name="Normal 3 3 10 3" xfId="27233" xr:uid="{00000000-0005-0000-0000-0000576A0000}"/>
    <cellStyle name="Normal 3 3 10 3 10" xfId="27234" xr:uid="{00000000-0005-0000-0000-0000586A0000}"/>
    <cellStyle name="Normal 3 3 10 3 10 2" xfId="27235" xr:uid="{00000000-0005-0000-0000-0000596A0000}"/>
    <cellStyle name="Normal 3 3 10 3 10 3" xfId="27236" xr:uid="{00000000-0005-0000-0000-00005A6A0000}"/>
    <cellStyle name="Normal 3 3 10 3 11" xfId="27237" xr:uid="{00000000-0005-0000-0000-00005B6A0000}"/>
    <cellStyle name="Normal 3 3 10 3 11 2" xfId="27238" xr:uid="{00000000-0005-0000-0000-00005C6A0000}"/>
    <cellStyle name="Normal 3 3 10 3 11 3" xfId="27239" xr:uid="{00000000-0005-0000-0000-00005D6A0000}"/>
    <cellStyle name="Normal 3 3 10 3 12" xfId="27240" xr:uid="{00000000-0005-0000-0000-00005E6A0000}"/>
    <cellStyle name="Normal 3 3 10 3 12 2" xfId="27241" xr:uid="{00000000-0005-0000-0000-00005F6A0000}"/>
    <cellStyle name="Normal 3 3 10 3 12 3" xfId="27242" xr:uid="{00000000-0005-0000-0000-0000606A0000}"/>
    <cellStyle name="Normal 3 3 10 3 13" xfId="27243" xr:uid="{00000000-0005-0000-0000-0000616A0000}"/>
    <cellStyle name="Normal 3 3 10 3 13 2" xfId="27244" xr:uid="{00000000-0005-0000-0000-0000626A0000}"/>
    <cellStyle name="Normal 3 3 10 3 13 3" xfId="27245" xr:uid="{00000000-0005-0000-0000-0000636A0000}"/>
    <cellStyle name="Normal 3 3 10 3 14" xfId="27246" xr:uid="{00000000-0005-0000-0000-0000646A0000}"/>
    <cellStyle name="Normal 3 3 10 3 14 2" xfId="27247" xr:uid="{00000000-0005-0000-0000-0000656A0000}"/>
    <cellStyle name="Normal 3 3 10 3 14 3" xfId="27248" xr:uid="{00000000-0005-0000-0000-0000666A0000}"/>
    <cellStyle name="Normal 3 3 10 3 15" xfId="27249" xr:uid="{00000000-0005-0000-0000-0000676A0000}"/>
    <cellStyle name="Normal 3 3 10 3 15 2" xfId="27250" xr:uid="{00000000-0005-0000-0000-0000686A0000}"/>
    <cellStyle name="Normal 3 3 10 3 15 3" xfId="27251" xr:uid="{00000000-0005-0000-0000-0000696A0000}"/>
    <cellStyle name="Normal 3 3 10 3 16" xfId="27252" xr:uid="{00000000-0005-0000-0000-00006A6A0000}"/>
    <cellStyle name="Normal 3 3 10 3 17" xfId="27253" xr:uid="{00000000-0005-0000-0000-00006B6A0000}"/>
    <cellStyle name="Normal 3 3 10 3 2" xfId="27254" xr:uid="{00000000-0005-0000-0000-00006C6A0000}"/>
    <cellStyle name="Normal 3 3 10 3 2 10" xfId="27255" xr:uid="{00000000-0005-0000-0000-00006D6A0000}"/>
    <cellStyle name="Normal 3 3 10 3 2 10 2" xfId="27256" xr:uid="{00000000-0005-0000-0000-00006E6A0000}"/>
    <cellStyle name="Normal 3 3 10 3 2 10 3" xfId="27257" xr:uid="{00000000-0005-0000-0000-00006F6A0000}"/>
    <cellStyle name="Normal 3 3 10 3 2 11" xfId="27258" xr:uid="{00000000-0005-0000-0000-0000706A0000}"/>
    <cellStyle name="Normal 3 3 10 3 2 11 2" xfId="27259" xr:uid="{00000000-0005-0000-0000-0000716A0000}"/>
    <cellStyle name="Normal 3 3 10 3 2 11 3" xfId="27260" xr:uid="{00000000-0005-0000-0000-0000726A0000}"/>
    <cellStyle name="Normal 3 3 10 3 2 12" xfId="27261" xr:uid="{00000000-0005-0000-0000-0000736A0000}"/>
    <cellStyle name="Normal 3 3 10 3 2 12 2" xfId="27262" xr:uid="{00000000-0005-0000-0000-0000746A0000}"/>
    <cellStyle name="Normal 3 3 10 3 2 12 3" xfId="27263" xr:uid="{00000000-0005-0000-0000-0000756A0000}"/>
    <cellStyle name="Normal 3 3 10 3 2 13" xfId="27264" xr:uid="{00000000-0005-0000-0000-0000766A0000}"/>
    <cellStyle name="Normal 3 3 10 3 2 13 2" xfId="27265" xr:uid="{00000000-0005-0000-0000-0000776A0000}"/>
    <cellStyle name="Normal 3 3 10 3 2 13 3" xfId="27266" xr:uid="{00000000-0005-0000-0000-0000786A0000}"/>
    <cellStyle name="Normal 3 3 10 3 2 14" xfId="27267" xr:uid="{00000000-0005-0000-0000-0000796A0000}"/>
    <cellStyle name="Normal 3 3 10 3 2 14 2" xfId="27268" xr:uid="{00000000-0005-0000-0000-00007A6A0000}"/>
    <cellStyle name="Normal 3 3 10 3 2 14 3" xfId="27269" xr:uid="{00000000-0005-0000-0000-00007B6A0000}"/>
    <cellStyle name="Normal 3 3 10 3 2 15" xfId="27270" xr:uid="{00000000-0005-0000-0000-00007C6A0000}"/>
    <cellStyle name="Normal 3 3 10 3 2 16" xfId="27271" xr:uid="{00000000-0005-0000-0000-00007D6A0000}"/>
    <cellStyle name="Normal 3 3 10 3 2 2" xfId="27272" xr:uid="{00000000-0005-0000-0000-00007E6A0000}"/>
    <cellStyle name="Normal 3 3 10 3 2 2 2" xfId="27273" xr:uid="{00000000-0005-0000-0000-00007F6A0000}"/>
    <cellStyle name="Normal 3 3 10 3 2 2 3" xfId="27274" xr:uid="{00000000-0005-0000-0000-0000806A0000}"/>
    <cellStyle name="Normal 3 3 10 3 2 3" xfId="27275" xr:uid="{00000000-0005-0000-0000-0000816A0000}"/>
    <cellStyle name="Normal 3 3 10 3 2 3 2" xfId="27276" xr:uid="{00000000-0005-0000-0000-0000826A0000}"/>
    <cellStyle name="Normal 3 3 10 3 2 3 3" xfId="27277" xr:uid="{00000000-0005-0000-0000-0000836A0000}"/>
    <cellStyle name="Normal 3 3 10 3 2 4" xfId="27278" xr:uid="{00000000-0005-0000-0000-0000846A0000}"/>
    <cellStyle name="Normal 3 3 10 3 2 4 2" xfId="27279" xr:uid="{00000000-0005-0000-0000-0000856A0000}"/>
    <cellStyle name="Normal 3 3 10 3 2 4 3" xfId="27280" xr:uid="{00000000-0005-0000-0000-0000866A0000}"/>
    <cellStyle name="Normal 3 3 10 3 2 5" xfId="27281" xr:uid="{00000000-0005-0000-0000-0000876A0000}"/>
    <cellStyle name="Normal 3 3 10 3 2 5 2" xfId="27282" xr:uid="{00000000-0005-0000-0000-0000886A0000}"/>
    <cellStyle name="Normal 3 3 10 3 2 5 3" xfId="27283" xr:uid="{00000000-0005-0000-0000-0000896A0000}"/>
    <cellStyle name="Normal 3 3 10 3 2 6" xfId="27284" xr:uid="{00000000-0005-0000-0000-00008A6A0000}"/>
    <cellStyle name="Normal 3 3 10 3 2 6 2" xfId="27285" xr:uid="{00000000-0005-0000-0000-00008B6A0000}"/>
    <cellStyle name="Normal 3 3 10 3 2 6 3" xfId="27286" xr:uid="{00000000-0005-0000-0000-00008C6A0000}"/>
    <cellStyle name="Normal 3 3 10 3 2 7" xfId="27287" xr:uid="{00000000-0005-0000-0000-00008D6A0000}"/>
    <cellStyle name="Normal 3 3 10 3 2 7 2" xfId="27288" xr:uid="{00000000-0005-0000-0000-00008E6A0000}"/>
    <cellStyle name="Normal 3 3 10 3 2 7 3" xfId="27289" xr:uid="{00000000-0005-0000-0000-00008F6A0000}"/>
    <cellStyle name="Normal 3 3 10 3 2 8" xfId="27290" xr:uid="{00000000-0005-0000-0000-0000906A0000}"/>
    <cellStyle name="Normal 3 3 10 3 2 8 2" xfId="27291" xr:uid="{00000000-0005-0000-0000-0000916A0000}"/>
    <cellStyle name="Normal 3 3 10 3 2 8 3" xfId="27292" xr:uid="{00000000-0005-0000-0000-0000926A0000}"/>
    <cellStyle name="Normal 3 3 10 3 2 9" xfId="27293" xr:uid="{00000000-0005-0000-0000-0000936A0000}"/>
    <cellStyle name="Normal 3 3 10 3 2 9 2" xfId="27294" xr:uid="{00000000-0005-0000-0000-0000946A0000}"/>
    <cellStyle name="Normal 3 3 10 3 2 9 3" xfId="27295" xr:uid="{00000000-0005-0000-0000-0000956A0000}"/>
    <cellStyle name="Normal 3 3 10 3 3" xfId="27296" xr:uid="{00000000-0005-0000-0000-0000966A0000}"/>
    <cellStyle name="Normal 3 3 10 3 3 2" xfId="27297" xr:uid="{00000000-0005-0000-0000-0000976A0000}"/>
    <cellStyle name="Normal 3 3 10 3 3 3" xfId="27298" xr:uid="{00000000-0005-0000-0000-0000986A0000}"/>
    <cellStyle name="Normal 3 3 10 3 4" xfId="27299" xr:uid="{00000000-0005-0000-0000-0000996A0000}"/>
    <cellStyle name="Normal 3 3 10 3 4 2" xfId="27300" xr:uid="{00000000-0005-0000-0000-00009A6A0000}"/>
    <cellStyle name="Normal 3 3 10 3 4 3" xfId="27301" xr:uid="{00000000-0005-0000-0000-00009B6A0000}"/>
    <cellStyle name="Normal 3 3 10 3 5" xfId="27302" xr:uid="{00000000-0005-0000-0000-00009C6A0000}"/>
    <cellStyle name="Normal 3 3 10 3 5 2" xfId="27303" xr:uid="{00000000-0005-0000-0000-00009D6A0000}"/>
    <cellStyle name="Normal 3 3 10 3 5 3" xfId="27304" xr:uid="{00000000-0005-0000-0000-00009E6A0000}"/>
    <cellStyle name="Normal 3 3 10 3 6" xfId="27305" xr:uid="{00000000-0005-0000-0000-00009F6A0000}"/>
    <cellStyle name="Normal 3 3 10 3 6 2" xfId="27306" xr:uid="{00000000-0005-0000-0000-0000A06A0000}"/>
    <cellStyle name="Normal 3 3 10 3 6 3" xfId="27307" xr:uid="{00000000-0005-0000-0000-0000A16A0000}"/>
    <cellStyle name="Normal 3 3 10 3 7" xfId="27308" xr:uid="{00000000-0005-0000-0000-0000A26A0000}"/>
    <cellStyle name="Normal 3 3 10 3 7 2" xfId="27309" xr:uid="{00000000-0005-0000-0000-0000A36A0000}"/>
    <cellStyle name="Normal 3 3 10 3 7 3" xfId="27310" xr:uid="{00000000-0005-0000-0000-0000A46A0000}"/>
    <cellStyle name="Normal 3 3 10 3 8" xfId="27311" xr:uid="{00000000-0005-0000-0000-0000A56A0000}"/>
    <cellStyle name="Normal 3 3 10 3 8 2" xfId="27312" xr:uid="{00000000-0005-0000-0000-0000A66A0000}"/>
    <cellStyle name="Normal 3 3 10 3 8 3" xfId="27313" xr:uid="{00000000-0005-0000-0000-0000A76A0000}"/>
    <cellStyle name="Normal 3 3 10 3 9" xfId="27314" xr:uid="{00000000-0005-0000-0000-0000A86A0000}"/>
    <cellStyle name="Normal 3 3 10 3 9 2" xfId="27315" xr:uid="{00000000-0005-0000-0000-0000A96A0000}"/>
    <cellStyle name="Normal 3 3 10 3 9 3" xfId="27316" xr:uid="{00000000-0005-0000-0000-0000AA6A0000}"/>
    <cellStyle name="Normal 3 3 10 4" xfId="27317" xr:uid="{00000000-0005-0000-0000-0000AB6A0000}"/>
    <cellStyle name="Normal 3 3 10 4 10" xfId="27318" xr:uid="{00000000-0005-0000-0000-0000AC6A0000}"/>
    <cellStyle name="Normal 3 3 10 4 10 2" xfId="27319" xr:uid="{00000000-0005-0000-0000-0000AD6A0000}"/>
    <cellStyle name="Normal 3 3 10 4 10 3" xfId="27320" xr:uid="{00000000-0005-0000-0000-0000AE6A0000}"/>
    <cellStyle name="Normal 3 3 10 4 11" xfId="27321" xr:uid="{00000000-0005-0000-0000-0000AF6A0000}"/>
    <cellStyle name="Normal 3 3 10 4 11 2" xfId="27322" xr:uid="{00000000-0005-0000-0000-0000B06A0000}"/>
    <cellStyle name="Normal 3 3 10 4 11 3" xfId="27323" xr:uid="{00000000-0005-0000-0000-0000B16A0000}"/>
    <cellStyle name="Normal 3 3 10 4 12" xfId="27324" xr:uid="{00000000-0005-0000-0000-0000B26A0000}"/>
    <cellStyle name="Normal 3 3 10 4 12 2" xfId="27325" xr:uid="{00000000-0005-0000-0000-0000B36A0000}"/>
    <cellStyle name="Normal 3 3 10 4 12 3" xfId="27326" xr:uid="{00000000-0005-0000-0000-0000B46A0000}"/>
    <cellStyle name="Normal 3 3 10 4 13" xfId="27327" xr:uid="{00000000-0005-0000-0000-0000B56A0000}"/>
    <cellStyle name="Normal 3 3 10 4 13 2" xfId="27328" xr:uid="{00000000-0005-0000-0000-0000B66A0000}"/>
    <cellStyle name="Normal 3 3 10 4 13 3" xfId="27329" xr:uid="{00000000-0005-0000-0000-0000B76A0000}"/>
    <cellStyle name="Normal 3 3 10 4 14" xfId="27330" xr:uid="{00000000-0005-0000-0000-0000B86A0000}"/>
    <cellStyle name="Normal 3 3 10 4 14 2" xfId="27331" xr:uid="{00000000-0005-0000-0000-0000B96A0000}"/>
    <cellStyle name="Normal 3 3 10 4 14 3" xfId="27332" xr:uid="{00000000-0005-0000-0000-0000BA6A0000}"/>
    <cellStyle name="Normal 3 3 10 4 15" xfId="27333" xr:uid="{00000000-0005-0000-0000-0000BB6A0000}"/>
    <cellStyle name="Normal 3 3 10 4 15 2" xfId="27334" xr:uid="{00000000-0005-0000-0000-0000BC6A0000}"/>
    <cellStyle name="Normal 3 3 10 4 15 3" xfId="27335" xr:uid="{00000000-0005-0000-0000-0000BD6A0000}"/>
    <cellStyle name="Normal 3 3 10 4 16" xfId="27336" xr:uid="{00000000-0005-0000-0000-0000BE6A0000}"/>
    <cellStyle name="Normal 3 3 10 4 17" xfId="27337" xr:uid="{00000000-0005-0000-0000-0000BF6A0000}"/>
    <cellStyle name="Normal 3 3 10 4 2" xfId="27338" xr:uid="{00000000-0005-0000-0000-0000C06A0000}"/>
    <cellStyle name="Normal 3 3 10 4 2 10" xfId="27339" xr:uid="{00000000-0005-0000-0000-0000C16A0000}"/>
    <cellStyle name="Normal 3 3 10 4 2 10 2" xfId="27340" xr:uid="{00000000-0005-0000-0000-0000C26A0000}"/>
    <cellStyle name="Normal 3 3 10 4 2 10 3" xfId="27341" xr:uid="{00000000-0005-0000-0000-0000C36A0000}"/>
    <cellStyle name="Normal 3 3 10 4 2 11" xfId="27342" xr:uid="{00000000-0005-0000-0000-0000C46A0000}"/>
    <cellStyle name="Normal 3 3 10 4 2 11 2" xfId="27343" xr:uid="{00000000-0005-0000-0000-0000C56A0000}"/>
    <cellStyle name="Normal 3 3 10 4 2 11 3" xfId="27344" xr:uid="{00000000-0005-0000-0000-0000C66A0000}"/>
    <cellStyle name="Normal 3 3 10 4 2 12" xfId="27345" xr:uid="{00000000-0005-0000-0000-0000C76A0000}"/>
    <cellStyle name="Normal 3 3 10 4 2 12 2" xfId="27346" xr:uid="{00000000-0005-0000-0000-0000C86A0000}"/>
    <cellStyle name="Normal 3 3 10 4 2 12 3" xfId="27347" xr:uid="{00000000-0005-0000-0000-0000C96A0000}"/>
    <cellStyle name="Normal 3 3 10 4 2 13" xfId="27348" xr:uid="{00000000-0005-0000-0000-0000CA6A0000}"/>
    <cellStyle name="Normal 3 3 10 4 2 13 2" xfId="27349" xr:uid="{00000000-0005-0000-0000-0000CB6A0000}"/>
    <cellStyle name="Normal 3 3 10 4 2 13 3" xfId="27350" xr:uid="{00000000-0005-0000-0000-0000CC6A0000}"/>
    <cellStyle name="Normal 3 3 10 4 2 14" xfId="27351" xr:uid="{00000000-0005-0000-0000-0000CD6A0000}"/>
    <cellStyle name="Normal 3 3 10 4 2 14 2" xfId="27352" xr:uid="{00000000-0005-0000-0000-0000CE6A0000}"/>
    <cellStyle name="Normal 3 3 10 4 2 14 3" xfId="27353" xr:uid="{00000000-0005-0000-0000-0000CF6A0000}"/>
    <cellStyle name="Normal 3 3 10 4 2 15" xfId="27354" xr:uid="{00000000-0005-0000-0000-0000D06A0000}"/>
    <cellStyle name="Normal 3 3 10 4 2 16" xfId="27355" xr:uid="{00000000-0005-0000-0000-0000D16A0000}"/>
    <cellStyle name="Normal 3 3 10 4 2 2" xfId="27356" xr:uid="{00000000-0005-0000-0000-0000D26A0000}"/>
    <cellStyle name="Normal 3 3 10 4 2 2 2" xfId="27357" xr:uid="{00000000-0005-0000-0000-0000D36A0000}"/>
    <cellStyle name="Normal 3 3 10 4 2 2 3" xfId="27358" xr:uid="{00000000-0005-0000-0000-0000D46A0000}"/>
    <cellStyle name="Normal 3 3 10 4 2 3" xfId="27359" xr:uid="{00000000-0005-0000-0000-0000D56A0000}"/>
    <cellStyle name="Normal 3 3 10 4 2 3 2" xfId="27360" xr:uid="{00000000-0005-0000-0000-0000D66A0000}"/>
    <cellStyle name="Normal 3 3 10 4 2 3 3" xfId="27361" xr:uid="{00000000-0005-0000-0000-0000D76A0000}"/>
    <cellStyle name="Normal 3 3 10 4 2 4" xfId="27362" xr:uid="{00000000-0005-0000-0000-0000D86A0000}"/>
    <cellStyle name="Normal 3 3 10 4 2 4 2" xfId="27363" xr:uid="{00000000-0005-0000-0000-0000D96A0000}"/>
    <cellStyle name="Normal 3 3 10 4 2 4 3" xfId="27364" xr:uid="{00000000-0005-0000-0000-0000DA6A0000}"/>
    <cellStyle name="Normal 3 3 10 4 2 5" xfId="27365" xr:uid="{00000000-0005-0000-0000-0000DB6A0000}"/>
    <cellStyle name="Normal 3 3 10 4 2 5 2" xfId="27366" xr:uid="{00000000-0005-0000-0000-0000DC6A0000}"/>
    <cellStyle name="Normal 3 3 10 4 2 5 3" xfId="27367" xr:uid="{00000000-0005-0000-0000-0000DD6A0000}"/>
    <cellStyle name="Normal 3 3 10 4 2 6" xfId="27368" xr:uid="{00000000-0005-0000-0000-0000DE6A0000}"/>
    <cellStyle name="Normal 3 3 10 4 2 6 2" xfId="27369" xr:uid="{00000000-0005-0000-0000-0000DF6A0000}"/>
    <cellStyle name="Normal 3 3 10 4 2 6 3" xfId="27370" xr:uid="{00000000-0005-0000-0000-0000E06A0000}"/>
    <cellStyle name="Normal 3 3 10 4 2 7" xfId="27371" xr:uid="{00000000-0005-0000-0000-0000E16A0000}"/>
    <cellStyle name="Normal 3 3 10 4 2 7 2" xfId="27372" xr:uid="{00000000-0005-0000-0000-0000E26A0000}"/>
    <cellStyle name="Normal 3 3 10 4 2 7 3" xfId="27373" xr:uid="{00000000-0005-0000-0000-0000E36A0000}"/>
    <cellStyle name="Normal 3 3 10 4 2 8" xfId="27374" xr:uid="{00000000-0005-0000-0000-0000E46A0000}"/>
    <cellStyle name="Normal 3 3 10 4 2 8 2" xfId="27375" xr:uid="{00000000-0005-0000-0000-0000E56A0000}"/>
    <cellStyle name="Normal 3 3 10 4 2 8 3" xfId="27376" xr:uid="{00000000-0005-0000-0000-0000E66A0000}"/>
    <cellStyle name="Normal 3 3 10 4 2 9" xfId="27377" xr:uid="{00000000-0005-0000-0000-0000E76A0000}"/>
    <cellStyle name="Normal 3 3 10 4 2 9 2" xfId="27378" xr:uid="{00000000-0005-0000-0000-0000E86A0000}"/>
    <cellStyle name="Normal 3 3 10 4 2 9 3" xfId="27379" xr:uid="{00000000-0005-0000-0000-0000E96A0000}"/>
    <cellStyle name="Normal 3 3 10 4 3" xfId="27380" xr:uid="{00000000-0005-0000-0000-0000EA6A0000}"/>
    <cellStyle name="Normal 3 3 10 4 3 2" xfId="27381" xr:uid="{00000000-0005-0000-0000-0000EB6A0000}"/>
    <cellStyle name="Normal 3 3 10 4 3 3" xfId="27382" xr:uid="{00000000-0005-0000-0000-0000EC6A0000}"/>
    <cellStyle name="Normal 3 3 10 4 4" xfId="27383" xr:uid="{00000000-0005-0000-0000-0000ED6A0000}"/>
    <cellStyle name="Normal 3 3 10 4 4 2" xfId="27384" xr:uid="{00000000-0005-0000-0000-0000EE6A0000}"/>
    <cellStyle name="Normal 3 3 10 4 4 3" xfId="27385" xr:uid="{00000000-0005-0000-0000-0000EF6A0000}"/>
    <cellStyle name="Normal 3 3 10 4 5" xfId="27386" xr:uid="{00000000-0005-0000-0000-0000F06A0000}"/>
    <cellStyle name="Normal 3 3 10 4 5 2" xfId="27387" xr:uid="{00000000-0005-0000-0000-0000F16A0000}"/>
    <cellStyle name="Normal 3 3 10 4 5 3" xfId="27388" xr:uid="{00000000-0005-0000-0000-0000F26A0000}"/>
    <cellStyle name="Normal 3 3 10 4 6" xfId="27389" xr:uid="{00000000-0005-0000-0000-0000F36A0000}"/>
    <cellStyle name="Normal 3 3 10 4 6 2" xfId="27390" xr:uid="{00000000-0005-0000-0000-0000F46A0000}"/>
    <cellStyle name="Normal 3 3 10 4 6 3" xfId="27391" xr:uid="{00000000-0005-0000-0000-0000F56A0000}"/>
    <cellStyle name="Normal 3 3 10 4 7" xfId="27392" xr:uid="{00000000-0005-0000-0000-0000F66A0000}"/>
    <cellStyle name="Normal 3 3 10 4 7 2" xfId="27393" xr:uid="{00000000-0005-0000-0000-0000F76A0000}"/>
    <cellStyle name="Normal 3 3 10 4 7 3" xfId="27394" xr:uid="{00000000-0005-0000-0000-0000F86A0000}"/>
    <cellStyle name="Normal 3 3 10 4 8" xfId="27395" xr:uid="{00000000-0005-0000-0000-0000F96A0000}"/>
    <cellStyle name="Normal 3 3 10 4 8 2" xfId="27396" xr:uid="{00000000-0005-0000-0000-0000FA6A0000}"/>
    <cellStyle name="Normal 3 3 10 4 8 3" xfId="27397" xr:uid="{00000000-0005-0000-0000-0000FB6A0000}"/>
    <cellStyle name="Normal 3 3 10 4 9" xfId="27398" xr:uid="{00000000-0005-0000-0000-0000FC6A0000}"/>
    <cellStyle name="Normal 3 3 10 4 9 2" xfId="27399" xr:uid="{00000000-0005-0000-0000-0000FD6A0000}"/>
    <cellStyle name="Normal 3 3 10 4 9 3" xfId="27400" xr:uid="{00000000-0005-0000-0000-0000FE6A0000}"/>
    <cellStyle name="Normal 3 3 10 5" xfId="27401" xr:uid="{00000000-0005-0000-0000-0000FF6A0000}"/>
    <cellStyle name="Normal 3 3 10 5 10" xfId="27402" xr:uid="{00000000-0005-0000-0000-0000006B0000}"/>
    <cellStyle name="Normal 3 3 10 5 10 2" xfId="27403" xr:uid="{00000000-0005-0000-0000-0000016B0000}"/>
    <cellStyle name="Normal 3 3 10 5 10 3" xfId="27404" xr:uid="{00000000-0005-0000-0000-0000026B0000}"/>
    <cellStyle name="Normal 3 3 10 5 11" xfId="27405" xr:uid="{00000000-0005-0000-0000-0000036B0000}"/>
    <cellStyle name="Normal 3 3 10 5 11 2" xfId="27406" xr:uid="{00000000-0005-0000-0000-0000046B0000}"/>
    <cellStyle name="Normal 3 3 10 5 11 3" xfId="27407" xr:uid="{00000000-0005-0000-0000-0000056B0000}"/>
    <cellStyle name="Normal 3 3 10 5 12" xfId="27408" xr:uid="{00000000-0005-0000-0000-0000066B0000}"/>
    <cellStyle name="Normal 3 3 10 5 12 2" xfId="27409" xr:uid="{00000000-0005-0000-0000-0000076B0000}"/>
    <cellStyle name="Normal 3 3 10 5 12 3" xfId="27410" xr:uid="{00000000-0005-0000-0000-0000086B0000}"/>
    <cellStyle name="Normal 3 3 10 5 13" xfId="27411" xr:uid="{00000000-0005-0000-0000-0000096B0000}"/>
    <cellStyle name="Normal 3 3 10 5 13 2" xfId="27412" xr:uid="{00000000-0005-0000-0000-00000A6B0000}"/>
    <cellStyle name="Normal 3 3 10 5 13 3" xfId="27413" xr:uid="{00000000-0005-0000-0000-00000B6B0000}"/>
    <cellStyle name="Normal 3 3 10 5 14" xfId="27414" xr:uid="{00000000-0005-0000-0000-00000C6B0000}"/>
    <cellStyle name="Normal 3 3 10 5 14 2" xfId="27415" xr:uid="{00000000-0005-0000-0000-00000D6B0000}"/>
    <cellStyle name="Normal 3 3 10 5 14 3" xfId="27416" xr:uid="{00000000-0005-0000-0000-00000E6B0000}"/>
    <cellStyle name="Normal 3 3 10 5 15" xfId="27417" xr:uid="{00000000-0005-0000-0000-00000F6B0000}"/>
    <cellStyle name="Normal 3 3 10 5 16" xfId="27418" xr:uid="{00000000-0005-0000-0000-0000106B0000}"/>
    <cellStyle name="Normal 3 3 10 5 2" xfId="27419" xr:uid="{00000000-0005-0000-0000-0000116B0000}"/>
    <cellStyle name="Normal 3 3 10 5 2 2" xfId="27420" xr:uid="{00000000-0005-0000-0000-0000126B0000}"/>
    <cellStyle name="Normal 3 3 10 5 2 3" xfId="27421" xr:uid="{00000000-0005-0000-0000-0000136B0000}"/>
    <cellStyle name="Normal 3 3 10 5 3" xfId="27422" xr:uid="{00000000-0005-0000-0000-0000146B0000}"/>
    <cellStyle name="Normal 3 3 10 5 3 2" xfId="27423" xr:uid="{00000000-0005-0000-0000-0000156B0000}"/>
    <cellStyle name="Normal 3 3 10 5 3 3" xfId="27424" xr:uid="{00000000-0005-0000-0000-0000166B0000}"/>
    <cellStyle name="Normal 3 3 10 5 4" xfId="27425" xr:uid="{00000000-0005-0000-0000-0000176B0000}"/>
    <cellStyle name="Normal 3 3 10 5 4 2" xfId="27426" xr:uid="{00000000-0005-0000-0000-0000186B0000}"/>
    <cellStyle name="Normal 3 3 10 5 4 3" xfId="27427" xr:uid="{00000000-0005-0000-0000-0000196B0000}"/>
    <cellStyle name="Normal 3 3 10 5 5" xfId="27428" xr:uid="{00000000-0005-0000-0000-00001A6B0000}"/>
    <cellStyle name="Normal 3 3 10 5 5 2" xfId="27429" xr:uid="{00000000-0005-0000-0000-00001B6B0000}"/>
    <cellStyle name="Normal 3 3 10 5 5 3" xfId="27430" xr:uid="{00000000-0005-0000-0000-00001C6B0000}"/>
    <cellStyle name="Normal 3 3 10 5 6" xfId="27431" xr:uid="{00000000-0005-0000-0000-00001D6B0000}"/>
    <cellStyle name="Normal 3 3 10 5 6 2" xfId="27432" xr:uid="{00000000-0005-0000-0000-00001E6B0000}"/>
    <cellStyle name="Normal 3 3 10 5 6 3" xfId="27433" xr:uid="{00000000-0005-0000-0000-00001F6B0000}"/>
    <cellStyle name="Normal 3 3 10 5 7" xfId="27434" xr:uid="{00000000-0005-0000-0000-0000206B0000}"/>
    <cellStyle name="Normal 3 3 10 5 7 2" xfId="27435" xr:uid="{00000000-0005-0000-0000-0000216B0000}"/>
    <cellStyle name="Normal 3 3 10 5 7 3" xfId="27436" xr:uid="{00000000-0005-0000-0000-0000226B0000}"/>
    <cellStyle name="Normal 3 3 10 5 8" xfId="27437" xr:uid="{00000000-0005-0000-0000-0000236B0000}"/>
    <cellStyle name="Normal 3 3 10 5 8 2" xfId="27438" xr:uid="{00000000-0005-0000-0000-0000246B0000}"/>
    <cellStyle name="Normal 3 3 10 5 8 3" xfId="27439" xr:uid="{00000000-0005-0000-0000-0000256B0000}"/>
    <cellStyle name="Normal 3 3 10 5 9" xfId="27440" xr:uid="{00000000-0005-0000-0000-0000266B0000}"/>
    <cellStyle name="Normal 3 3 10 5 9 2" xfId="27441" xr:uid="{00000000-0005-0000-0000-0000276B0000}"/>
    <cellStyle name="Normal 3 3 10 5 9 3" xfId="27442" xr:uid="{00000000-0005-0000-0000-0000286B0000}"/>
    <cellStyle name="Normal 3 3 10 6" xfId="27443" xr:uid="{00000000-0005-0000-0000-0000296B0000}"/>
    <cellStyle name="Normal 3 3 10 6 10" xfId="27444" xr:uid="{00000000-0005-0000-0000-00002A6B0000}"/>
    <cellStyle name="Normal 3 3 10 6 10 2" xfId="27445" xr:uid="{00000000-0005-0000-0000-00002B6B0000}"/>
    <cellStyle name="Normal 3 3 10 6 10 3" xfId="27446" xr:uid="{00000000-0005-0000-0000-00002C6B0000}"/>
    <cellStyle name="Normal 3 3 10 6 11" xfId="27447" xr:uid="{00000000-0005-0000-0000-00002D6B0000}"/>
    <cellStyle name="Normal 3 3 10 6 11 2" xfId="27448" xr:uid="{00000000-0005-0000-0000-00002E6B0000}"/>
    <cellStyle name="Normal 3 3 10 6 11 3" xfId="27449" xr:uid="{00000000-0005-0000-0000-00002F6B0000}"/>
    <cellStyle name="Normal 3 3 10 6 12" xfId="27450" xr:uid="{00000000-0005-0000-0000-0000306B0000}"/>
    <cellStyle name="Normal 3 3 10 6 12 2" xfId="27451" xr:uid="{00000000-0005-0000-0000-0000316B0000}"/>
    <cellStyle name="Normal 3 3 10 6 12 3" xfId="27452" xr:uid="{00000000-0005-0000-0000-0000326B0000}"/>
    <cellStyle name="Normal 3 3 10 6 13" xfId="27453" xr:uid="{00000000-0005-0000-0000-0000336B0000}"/>
    <cellStyle name="Normal 3 3 10 6 13 2" xfId="27454" xr:uid="{00000000-0005-0000-0000-0000346B0000}"/>
    <cellStyle name="Normal 3 3 10 6 13 3" xfId="27455" xr:uid="{00000000-0005-0000-0000-0000356B0000}"/>
    <cellStyle name="Normal 3 3 10 6 14" xfId="27456" xr:uid="{00000000-0005-0000-0000-0000366B0000}"/>
    <cellStyle name="Normal 3 3 10 6 14 2" xfId="27457" xr:uid="{00000000-0005-0000-0000-0000376B0000}"/>
    <cellStyle name="Normal 3 3 10 6 14 3" xfId="27458" xr:uid="{00000000-0005-0000-0000-0000386B0000}"/>
    <cellStyle name="Normal 3 3 10 6 15" xfId="27459" xr:uid="{00000000-0005-0000-0000-0000396B0000}"/>
    <cellStyle name="Normal 3 3 10 6 16" xfId="27460" xr:uid="{00000000-0005-0000-0000-00003A6B0000}"/>
    <cellStyle name="Normal 3 3 10 6 2" xfId="27461" xr:uid="{00000000-0005-0000-0000-00003B6B0000}"/>
    <cellStyle name="Normal 3 3 10 6 2 2" xfId="27462" xr:uid="{00000000-0005-0000-0000-00003C6B0000}"/>
    <cellStyle name="Normal 3 3 10 6 2 3" xfId="27463" xr:uid="{00000000-0005-0000-0000-00003D6B0000}"/>
    <cellStyle name="Normal 3 3 10 6 3" xfId="27464" xr:uid="{00000000-0005-0000-0000-00003E6B0000}"/>
    <cellStyle name="Normal 3 3 10 6 3 2" xfId="27465" xr:uid="{00000000-0005-0000-0000-00003F6B0000}"/>
    <cellStyle name="Normal 3 3 10 6 3 3" xfId="27466" xr:uid="{00000000-0005-0000-0000-0000406B0000}"/>
    <cellStyle name="Normal 3 3 10 6 4" xfId="27467" xr:uid="{00000000-0005-0000-0000-0000416B0000}"/>
    <cellStyle name="Normal 3 3 10 6 4 2" xfId="27468" xr:uid="{00000000-0005-0000-0000-0000426B0000}"/>
    <cellStyle name="Normal 3 3 10 6 4 3" xfId="27469" xr:uid="{00000000-0005-0000-0000-0000436B0000}"/>
    <cellStyle name="Normal 3 3 10 6 5" xfId="27470" xr:uid="{00000000-0005-0000-0000-0000446B0000}"/>
    <cellStyle name="Normal 3 3 10 6 5 2" xfId="27471" xr:uid="{00000000-0005-0000-0000-0000456B0000}"/>
    <cellStyle name="Normal 3 3 10 6 5 3" xfId="27472" xr:uid="{00000000-0005-0000-0000-0000466B0000}"/>
    <cellStyle name="Normal 3 3 10 6 6" xfId="27473" xr:uid="{00000000-0005-0000-0000-0000476B0000}"/>
    <cellStyle name="Normal 3 3 10 6 6 2" xfId="27474" xr:uid="{00000000-0005-0000-0000-0000486B0000}"/>
    <cellStyle name="Normal 3 3 10 6 6 3" xfId="27475" xr:uid="{00000000-0005-0000-0000-0000496B0000}"/>
    <cellStyle name="Normal 3 3 10 6 7" xfId="27476" xr:uid="{00000000-0005-0000-0000-00004A6B0000}"/>
    <cellStyle name="Normal 3 3 10 6 7 2" xfId="27477" xr:uid="{00000000-0005-0000-0000-00004B6B0000}"/>
    <cellStyle name="Normal 3 3 10 6 7 3" xfId="27478" xr:uid="{00000000-0005-0000-0000-00004C6B0000}"/>
    <cellStyle name="Normal 3 3 10 6 8" xfId="27479" xr:uid="{00000000-0005-0000-0000-00004D6B0000}"/>
    <cellStyle name="Normal 3 3 10 6 8 2" xfId="27480" xr:uid="{00000000-0005-0000-0000-00004E6B0000}"/>
    <cellStyle name="Normal 3 3 10 6 8 3" xfId="27481" xr:uid="{00000000-0005-0000-0000-00004F6B0000}"/>
    <cellStyle name="Normal 3 3 10 6 9" xfId="27482" xr:uid="{00000000-0005-0000-0000-0000506B0000}"/>
    <cellStyle name="Normal 3 3 10 6 9 2" xfId="27483" xr:uid="{00000000-0005-0000-0000-0000516B0000}"/>
    <cellStyle name="Normal 3 3 10 6 9 3" xfId="27484" xr:uid="{00000000-0005-0000-0000-0000526B0000}"/>
    <cellStyle name="Normal 3 3 10 7" xfId="27485" xr:uid="{00000000-0005-0000-0000-0000536B0000}"/>
    <cellStyle name="Normal 3 3 10 7 10" xfId="27486" xr:uid="{00000000-0005-0000-0000-0000546B0000}"/>
    <cellStyle name="Normal 3 3 10 7 10 2" xfId="27487" xr:uid="{00000000-0005-0000-0000-0000556B0000}"/>
    <cellStyle name="Normal 3 3 10 7 10 3" xfId="27488" xr:uid="{00000000-0005-0000-0000-0000566B0000}"/>
    <cellStyle name="Normal 3 3 10 7 11" xfId="27489" xr:uid="{00000000-0005-0000-0000-0000576B0000}"/>
    <cellStyle name="Normal 3 3 10 7 11 2" xfId="27490" xr:uid="{00000000-0005-0000-0000-0000586B0000}"/>
    <cellStyle name="Normal 3 3 10 7 11 3" xfId="27491" xr:uid="{00000000-0005-0000-0000-0000596B0000}"/>
    <cellStyle name="Normal 3 3 10 7 12" xfId="27492" xr:uid="{00000000-0005-0000-0000-00005A6B0000}"/>
    <cellStyle name="Normal 3 3 10 7 12 2" xfId="27493" xr:uid="{00000000-0005-0000-0000-00005B6B0000}"/>
    <cellStyle name="Normal 3 3 10 7 12 3" xfId="27494" xr:uid="{00000000-0005-0000-0000-00005C6B0000}"/>
    <cellStyle name="Normal 3 3 10 7 13" xfId="27495" xr:uid="{00000000-0005-0000-0000-00005D6B0000}"/>
    <cellStyle name="Normal 3 3 10 7 13 2" xfId="27496" xr:uid="{00000000-0005-0000-0000-00005E6B0000}"/>
    <cellStyle name="Normal 3 3 10 7 13 3" xfId="27497" xr:uid="{00000000-0005-0000-0000-00005F6B0000}"/>
    <cellStyle name="Normal 3 3 10 7 14" xfId="27498" xr:uid="{00000000-0005-0000-0000-0000606B0000}"/>
    <cellStyle name="Normal 3 3 10 7 14 2" xfId="27499" xr:uid="{00000000-0005-0000-0000-0000616B0000}"/>
    <cellStyle name="Normal 3 3 10 7 14 3" xfId="27500" xr:uid="{00000000-0005-0000-0000-0000626B0000}"/>
    <cellStyle name="Normal 3 3 10 7 15" xfId="27501" xr:uid="{00000000-0005-0000-0000-0000636B0000}"/>
    <cellStyle name="Normal 3 3 10 7 16" xfId="27502" xr:uid="{00000000-0005-0000-0000-0000646B0000}"/>
    <cellStyle name="Normal 3 3 10 7 2" xfId="27503" xr:uid="{00000000-0005-0000-0000-0000656B0000}"/>
    <cellStyle name="Normal 3 3 10 7 2 2" xfId="27504" xr:uid="{00000000-0005-0000-0000-0000666B0000}"/>
    <cellStyle name="Normal 3 3 10 7 2 3" xfId="27505" xr:uid="{00000000-0005-0000-0000-0000676B0000}"/>
    <cellStyle name="Normal 3 3 10 7 3" xfId="27506" xr:uid="{00000000-0005-0000-0000-0000686B0000}"/>
    <cellStyle name="Normal 3 3 10 7 3 2" xfId="27507" xr:uid="{00000000-0005-0000-0000-0000696B0000}"/>
    <cellStyle name="Normal 3 3 10 7 3 3" xfId="27508" xr:uid="{00000000-0005-0000-0000-00006A6B0000}"/>
    <cellStyle name="Normal 3 3 10 7 4" xfId="27509" xr:uid="{00000000-0005-0000-0000-00006B6B0000}"/>
    <cellStyle name="Normal 3 3 10 7 4 2" xfId="27510" xr:uid="{00000000-0005-0000-0000-00006C6B0000}"/>
    <cellStyle name="Normal 3 3 10 7 4 3" xfId="27511" xr:uid="{00000000-0005-0000-0000-00006D6B0000}"/>
    <cellStyle name="Normal 3 3 10 7 5" xfId="27512" xr:uid="{00000000-0005-0000-0000-00006E6B0000}"/>
    <cellStyle name="Normal 3 3 10 7 5 2" xfId="27513" xr:uid="{00000000-0005-0000-0000-00006F6B0000}"/>
    <cellStyle name="Normal 3 3 10 7 5 3" xfId="27514" xr:uid="{00000000-0005-0000-0000-0000706B0000}"/>
    <cellStyle name="Normal 3 3 10 7 6" xfId="27515" xr:uid="{00000000-0005-0000-0000-0000716B0000}"/>
    <cellStyle name="Normal 3 3 10 7 6 2" xfId="27516" xr:uid="{00000000-0005-0000-0000-0000726B0000}"/>
    <cellStyle name="Normal 3 3 10 7 6 3" xfId="27517" xr:uid="{00000000-0005-0000-0000-0000736B0000}"/>
    <cellStyle name="Normal 3 3 10 7 7" xfId="27518" xr:uid="{00000000-0005-0000-0000-0000746B0000}"/>
    <cellStyle name="Normal 3 3 10 7 7 2" xfId="27519" xr:uid="{00000000-0005-0000-0000-0000756B0000}"/>
    <cellStyle name="Normal 3 3 10 7 7 3" xfId="27520" xr:uid="{00000000-0005-0000-0000-0000766B0000}"/>
    <cellStyle name="Normal 3 3 10 7 8" xfId="27521" xr:uid="{00000000-0005-0000-0000-0000776B0000}"/>
    <cellStyle name="Normal 3 3 10 7 8 2" xfId="27522" xr:uid="{00000000-0005-0000-0000-0000786B0000}"/>
    <cellStyle name="Normal 3 3 10 7 8 3" xfId="27523" xr:uid="{00000000-0005-0000-0000-0000796B0000}"/>
    <cellStyle name="Normal 3 3 10 7 9" xfId="27524" xr:uid="{00000000-0005-0000-0000-00007A6B0000}"/>
    <cellStyle name="Normal 3 3 10 7 9 2" xfId="27525" xr:uid="{00000000-0005-0000-0000-00007B6B0000}"/>
    <cellStyle name="Normal 3 3 10 7 9 3" xfId="27526" xr:uid="{00000000-0005-0000-0000-00007C6B0000}"/>
    <cellStyle name="Normal 3 3 10 8" xfId="27527" xr:uid="{00000000-0005-0000-0000-00007D6B0000}"/>
    <cellStyle name="Normal 3 3 10 8 10" xfId="27528" xr:uid="{00000000-0005-0000-0000-00007E6B0000}"/>
    <cellStyle name="Normal 3 3 10 8 10 2" xfId="27529" xr:uid="{00000000-0005-0000-0000-00007F6B0000}"/>
    <cellStyle name="Normal 3 3 10 8 10 3" xfId="27530" xr:uid="{00000000-0005-0000-0000-0000806B0000}"/>
    <cellStyle name="Normal 3 3 10 8 11" xfId="27531" xr:uid="{00000000-0005-0000-0000-0000816B0000}"/>
    <cellStyle name="Normal 3 3 10 8 11 2" xfId="27532" xr:uid="{00000000-0005-0000-0000-0000826B0000}"/>
    <cellStyle name="Normal 3 3 10 8 11 3" xfId="27533" xr:uid="{00000000-0005-0000-0000-0000836B0000}"/>
    <cellStyle name="Normal 3 3 10 8 12" xfId="27534" xr:uid="{00000000-0005-0000-0000-0000846B0000}"/>
    <cellStyle name="Normal 3 3 10 8 12 2" xfId="27535" xr:uid="{00000000-0005-0000-0000-0000856B0000}"/>
    <cellStyle name="Normal 3 3 10 8 12 3" xfId="27536" xr:uid="{00000000-0005-0000-0000-0000866B0000}"/>
    <cellStyle name="Normal 3 3 10 8 13" xfId="27537" xr:uid="{00000000-0005-0000-0000-0000876B0000}"/>
    <cellStyle name="Normal 3 3 10 8 13 2" xfId="27538" xr:uid="{00000000-0005-0000-0000-0000886B0000}"/>
    <cellStyle name="Normal 3 3 10 8 13 3" xfId="27539" xr:uid="{00000000-0005-0000-0000-0000896B0000}"/>
    <cellStyle name="Normal 3 3 10 8 14" xfId="27540" xr:uid="{00000000-0005-0000-0000-00008A6B0000}"/>
    <cellStyle name="Normal 3 3 10 8 14 2" xfId="27541" xr:uid="{00000000-0005-0000-0000-00008B6B0000}"/>
    <cellStyle name="Normal 3 3 10 8 14 3" xfId="27542" xr:uid="{00000000-0005-0000-0000-00008C6B0000}"/>
    <cellStyle name="Normal 3 3 10 8 15" xfId="27543" xr:uid="{00000000-0005-0000-0000-00008D6B0000}"/>
    <cellStyle name="Normal 3 3 10 8 16" xfId="27544" xr:uid="{00000000-0005-0000-0000-00008E6B0000}"/>
    <cellStyle name="Normal 3 3 10 8 2" xfId="27545" xr:uid="{00000000-0005-0000-0000-00008F6B0000}"/>
    <cellStyle name="Normal 3 3 10 8 2 2" xfId="27546" xr:uid="{00000000-0005-0000-0000-0000906B0000}"/>
    <cellStyle name="Normal 3 3 10 8 2 3" xfId="27547" xr:uid="{00000000-0005-0000-0000-0000916B0000}"/>
    <cellStyle name="Normal 3 3 10 8 3" xfId="27548" xr:uid="{00000000-0005-0000-0000-0000926B0000}"/>
    <cellStyle name="Normal 3 3 10 8 3 2" xfId="27549" xr:uid="{00000000-0005-0000-0000-0000936B0000}"/>
    <cellStyle name="Normal 3 3 10 8 3 3" xfId="27550" xr:uid="{00000000-0005-0000-0000-0000946B0000}"/>
    <cellStyle name="Normal 3 3 10 8 4" xfId="27551" xr:uid="{00000000-0005-0000-0000-0000956B0000}"/>
    <cellStyle name="Normal 3 3 10 8 4 2" xfId="27552" xr:uid="{00000000-0005-0000-0000-0000966B0000}"/>
    <cellStyle name="Normal 3 3 10 8 4 3" xfId="27553" xr:uid="{00000000-0005-0000-0000-0000976B0000}"/>
    <cellStyle name="Normal 3 3 10 8 5" xfId="27554" xr:uid="{00000000-0005-0000-0000-0000986B0000}"/>
    <cellStyle name="Normal 3 3 10 8 5 2" xfId="27555" xr:uid="{00000000-0005-0000-0000-0000996B0000}"/>
    <cellStyle name="Normal 3 3 10 8 5 3" xfId="27556" xr:uid="{00000000-0005-0000-0000-00009A6B0000}"/>
    <cellStyle name="Normal 3 3 10 8 6" xfId="27557" xr:uid="{00000000-0005-0000-0000-00009B6B0000}"/>
    <cellStyle name="Normal 3 3 10 8 6 2" xfId="27558" xr:uid="{00000000-0005-0000-0000-00009C6B0000}"/>
    <cellStyle name="Normal 3 3 10 8 6 3" xfId="27559" xr:uid="{00000000-0005-0000-0000-00009D6B0000}"/>
    <cellStyle name="Normal 3 3 10 8 7" xfId="27560" xr:uid="{00000000-0005-0000-0000-00009E6B0000}"/>
    <cellStyle name="Normal 3 3 10 8 7 2" xfId="27561" xr:uid="{00000000-0005-0000-0000-00009F6B0000}"/>
    <cellStyle name="Normal 3 3 10 8 7 3" xfId="27562" xr:uid="{00000000-0005-0000-0000-0000A06B0000}"/>
    <cellStyle name="Normal 3 3 10 8 8" xfId="27563" xr:uid="{00000000-0005-0000-0000-0000A16B0000}"/>
    <cellStyle name="Normal 3 3 10 8 8 2" xfId="27564" xr:uid="{00000000-0005-0000-0000-0000A26B0000}"/>
    <cellStyle name="Normal 3 3 10 8 8 3" xfId="27565" xr:uid="{00000000-0005-0000-0000-0000A36B0000}"/>
    <cellStyle name="Normal 3 3 10 8 9" xfId="27566" xr:uid="{00000000-0005-0000-0000-0000A46B0000}"/>
    <cellStyle name="Normal 3 3 10 8 9 2" xfId="27567" xr:uid="{00000000-0005-0000-0000-0000A56B0000}"/>
    <cellStyle name="Normal 3 3 10 8 9 3" xfId="27568" xr:uid="{00000000-0005-0000-0000-0000A66B0000}"/>
    <cellStyle name="Normal 3 3 10 9" xfId="27569" xr:uid="{00000000-0005-0000-0000-0000A76B0000}"/>
    <cellStyle name="Normal 3 3 10 9 10" xfId="27570" xr:uid="{00000000-0005-0000-0000-0000A86B0000}"/>
    <cellStyle name="Normal 3 3 10 9 10 2" xfId="27571" xr:uid="{00000000-0005-0000-0000-0000A96B0000}"/>
    <cellStyle name="Normal 3 3 10 9 10 3" xfId="27572" xr:uid="{00000000-0005-0000-0000-0000AA6B0000}"/>
    <cellStyle name="Normal 3 3 10 9 11" xfId="27573" xr:uid="{00000000-0005-0000-0000-0000AB6B0000}"/>
    <cellStyle name="Normal 3 3 10 9 11 2" xfId="27574" xr:uid="{00000000-0005-0000-0000-0000AC6B0000}"/>
    <cellStyle name="Normal 3 3 10 9 11 3" xfId="27575" xr:uid="{00000000-0005-0000-0000-0000AD6B0000}"/>
    <cellStyle name="Normal 3 3 10 9 12" xfId="27576" xr:uid="{00000000-0005-0000-0000-0000AE6B0000}"/>
    <cellStyle name="Normal 3 3 10 9 12 2" xfId="27577" xr:uid="{00000000-0005-0000-0000-0000AF6B0000}"/>
    <cellStyle name="Normal 3 3 10 9 12 3" xfId="27578" xr:uid="{00000000-0005-0000-0000-0000B06B0000}"/>
    <cellStyle name="Normal 3 3 10 9 13" xfId="27579" xr:uid="{00000000-0005-0000-0000-0000B16B0000}"/>
    <cellStyle name="Normal 3 3 10 9 13 2" xfId="27580" xr:uid="{00000000-0005-0000-0000-0000B26B0000}"/>
    <cellStyle name="Normal 3 3 10 9 13 3" xfId="27581" xr:uid="{00000000-0005-0000-0000-0000B36B0000}"/>
    <cellStyle name="Normal 3 3 10 9 14" xfId="27582" xr:uid="{00000000-0005-0000-0000-0000B46B0000}"/>
    <cellStyle name="Normal 3 3 10 9 14 2" xfId="27583" xr:uid="{00000000-0005-0000-0000-0000B56B0000}"/>
    <cellStyle name="Normal 3 3 10 9 14 3" xfId="27584" xr:uid="{00000000-0005-0000-0000-0000B66B0000}"/>
    <cellStyle name="Normal 3 3 10 9 15" xfId="27585" xr:uid="{00000000-0005-0000-0000-0000B76B0000}"/>
    <cellStyle name="Normal 3 3 10 9 16" xfId="27586" xr:uid="{00000000-0005-0000-0000-0000B86B0000}"/>
    <cellStyle name="Normal 3 3 10 9 2" xfId="27587" xr:uid="{00000000-0005-0000-0000-0000B96B0000}"/>
    <cellStyle name="Normal 3 3 10 9 2 2" xfId="27588" xr:uid="{00000000-0005-0000-0000-0000BA6B0000}"/>
    <cellStyle name="Normal 3 3 10 9 2 3" xfId="27589" xr:uid="{00000000-0005-0000-0000-0000BB6B0000}"/>
    <cellStyle name="Normal 3 3 10 9 3" xfId="27590" xr:uid="{00000000-0005-0000-0000-0000BC6B0000}"/>
    <cellStyle name="Normal 3 3 10 9 3 2" xfId="27591" xr:uid="{00000000-0005-0000-0000-0000BD6B0000}"/>
    <cellStyle name="Normal 3 3 10 9 3 3" xfId="27592" xr:uid="{00000000-0005-0000-0000-0000BE6B0000}"/>
    <cellStyle name="Normal 3 3 10 9 4" xfId="27593" xr:uid="{00000000-0005-0000-0000-0000BF6B0000}"/>
    <cellStyle name="Normal 3 3 10 9 4 2" xfId="27594" xr:uid="{00000000-0005-0000-0000-0000C06B0000}"/>
    <cellStyle name="Normal 3 3 10 9 4 3" xfId="27595" xr:uid="{00000000-0005-0000-0000-0000C16B0000}"/>
    <cellStyle name="Normal 3 3 10 9 5" xfId="27596" xr:uid="{00000000-0005-0000-0000-0000C26B0000}"/>
    <cellStyle name="Normal 3 3 10 9 5 2" xfId="27597" xr:uid="{00000000-0005-0000-0000-0000C36B0000}"/>
    <cellStyle name="Normal 3 3 10 9 5 3" xfId="27598" xr:uid="{00000000-0005-0000-0000-0000C46B0000}"/>
    <cellStyle name="Normal 3 3 10 9 6" xfId="27599" xr:uid="{00000000-0005-0000-0000-0000C56B0000}"/>
    <cellStyle name="Normal 3 3 10 9 6 2" xfId="27600" xr:uid="{00000000-0005-0000-0000-0000C66B0000}"/>
    <cellStyle name="Normal 3 3 10 9 6 3" xfId="27601" xr:uid="{00000000-0005-0000-0000-0000C76B0000}"/>
    <cellStyle name="Normal 3 3 10 9 7" xfId="27602" xr:uid="{00000000-0005-0000-0000-0000C86B0000}"/>
    <cellStyle name="Normal 3 3 10 9 7 2" xfId="27603" xr:uid="{00000000-0005-0000-0000-0000C96B0000}"/>
    <cellStyle name="Normal 3 3 10 9 7 3" xfId="27604" xr:uid="{00000000-0005-0000-0000-0000CA6B0000}"/>
    <cellStyle name="Normal 3 3 10 9 8" xfId="27605" xr:uid="{00000000-0005-0000-0000-0000CB6B0000}"/>
    <cellStyle name="Normal 3 3 10 9 8 2" xfId="27606" xr:uid="{00000000-0005-0000-0000-0000CC6B0000}"/>
    <cellStyle name="Normal 3 3 10 9 8 3" xfId="27607" xr:uid="{00000000-0005-0000-0000-0000CD6B0000}"/>
    <cellStyle name="Normal 3 3 10 9 9" xfId="27608" xr:uid="{00000000-0005-0000-0000-0000CE6B0000}"/>
    <cellStyle name="Normal 3 3 10 9 9 2" xfId="27609" xr:uid="{00000000-0005-0000-0000-0000CF6B0000}"/>
    <cellStyle name="Normal 3 3 10 9 9 3" xfId="27610" xr:uid="{00000000-0005-0000-0000-0000D06B0000}"/>
    <cellStyle name="Normal 3 3 11" xfId="27611" xr:uid="{00000000-0005-0000-0000-0000D16B0000}"/>
    <cellStyle name="Normal 3 3 11 10" xfId="27612" xr:uid="{00000000-0005-0000-0000-0000D26B0000}"/>
    <cellStyle name="Normal 3 3 11 10 10" xfId="27613" xr:uid="{00000000-0005-0000-0000-0000D36B0000}"/>
    <cellStyle name="Normal 3 3 11 10 10 2" xfId="27614" xr:uid="{00000000-0005-0000-0000-0000D46B0000}"/>
    <cellStyle name="Normal 3 3 11 10 10 3" xfId="27615" xr:uid="{00000000-0005-0000-0000-0000D56B0000}"/>
    <cellStyle name="Normal 3 3 11 10 11" xfId="27616" xr:uid="{00000000-0005-0000-0000-0000D66B0000}"/>
    <cellStyle name="Normal 3 3 11 10 11 2" xfId="27617" xr:uid="{00000000-0005-0000-0000-0000D76B0000}"/>
    <cellStyle name="Normal 3 3 11 10 11 3" xfId="27618" xr:uid="{00000000-0005-0000-0000-0000D86B0000}"/>
    <cellStyle name="Normal 3 3 11 10 12" xfId="27619" xr:uid="{00000000-0005-0000-0000-0000D96B0000}"/>
    <cellStyle name="Normal 3 3 11 10 12 2" xfId="27620" xr:uid="{00000000-0005-0000-0000-0000DA6B0000}"/>
    <cellStyle name="Normal 3 3 11 10 12 3" xfId="27621" xr:uid="{00000000-0005-0000-0000-0000DB6B0000}"/>
    <cellStyle name="Normal 3 3 11 10 13" xfId="27622" xr:uid="{00000000-0005-0000-0000-0000DC6B0000}"/>
    <cellStyle name="Normal 3 3 11 10 13 2" xfId="27623" xr:uid="{00000000-0005-0000-0000-0000DD6B0000}"/>
    <cellStyle name="Normal 3 3 11 10 13 3" xfId="27624" xr:uid="{00000000-0005-0000-0000-0000DE6B0000}"/>
    <cellStyle name="Normal 3 3 11 10 14" xfId="27625" xr:uid="{00000000-0005-0000-0000-0000DF6B0000}"/>
    <cellStyle name="Normal 3 3 11 10 14 2" xfId="27626" xr:uid="{00000000-0005-0000-0000-0000E06B0000}"/>
    <cellStyle name="Normal 3 3 11 10 14 3" xfId="27627" xr:uid="{00000000-0005-0000-0000-0000E16B0000}"/>
    <cellStyle name="Normal 3 3 11 10 15" xfId="27628" xr:uid="{00000000-0005-0000-0000-0000E26B0000}"/>
    <cellStyle name="Normal 3 3 11 10 16" xfId="27629" xr:uid="{00000000-0005-0000-0000-0000E36B0000}"/>
    <cellStyle name="Normal 3 3 11 10 2" xfId="27630" xr:uid="{00000000-0005-0000-0000-0000E46B0000}"/>
    <cellStyle name="Normal 3 3 11 10 2 2" xfId="27631" xr:uid="{00000000-0005-0000-0000-0000E56B0000}"/>
    <cellStyle name="Normal 3 3 11 10 2 3" xfId="27632" xr:uid="{00000000-0005-0000-0000-0000E66B0000}"/>
    <cellStyle name="Normal 3 3 11 10 3" xfId="27633" xr:uid="{00000000-0005-0000-0000-0000E76B0000}"/>
    <cellStyle name="Normal 3 3 11 10 3 2" xfId="27634" xr:uid="{00000000-0005-0000-0000-0000E86B0000}"/>
    <cellStyle name="Normal 3 3 11 10 3 3" xfId="27635" xr:uid="{00000000-0005-0000-0000-0000E96B0000}"/>
    <cellStyle name="Normal 3 3 11 10 4" xfId="27636" xr:uid="{00000000-0005-0000-0000-0000EA6B0000}"/>
    <cellStyle name="Normal 3 3 11 10 4 2" xfId="27637" xr:uid="{00000000-0005-0000-0000-0000EB6B0000}"/>
    <cellStyle name="Normal 3 3 11 10 4 3" xfId="27638" xr:uid="{00000000-0005-0000-0000-0000EC6B0000}"/>
    <cellStyle name="Normal 3 3 11 10 5" xfId="27639" xr:uid="{00000000-0005-0000-0000-0000ED6B0000}"/>
    <cellStyle name="Normal 3 3 11 10 5 2" xfId="27640" xr:uid="{00000000-0005-0000-0000-0000EE6B0000}"/>
    <cellStyle name="Normal 3 3 11 10 5 3" xfId="27641" xr:uid="{00000000-0005-0000-0000-0000EF6B0000}"/>
    <cellStyle name="Normal 3 3 11 10 6" xfId="27642" xr:uid="{00000000-0005-0000-0000-0000F06B0000}"/>
    <cellStyle name="Normal 3 3 11 10 6 2" xfId="27643" xr:uid="{00000000-0005-0000-0000-0000F16B0000}"/>
    <cellStyle name="Normal 3 3 11 10 6 3" xfId="27644" xr:uid="{00000000-0005-0000-0000-0000F26B0000}"/>
    <cellStyle name="Normal 3 3 11 10 7" xfId="27645" xr:uid="{00000000-0005-0000-0000-0000F36B0000}"/>
    <cellStyle name="Normal 3 3 11 10 7 2" xfId="27646" xr:uid="{00000000-0005-0000-0000-0000F46B0000}"/>
    <cellStyle name="Normal 3 3 11 10 7 3" xfId="27647" xr:uid="{00000000-0005-0000-0000-0000F56B0000}"/>
    <cellStyle name="Normal 3 3 11 10 8" xfId="27648" xr:uid="{00000000-0005-0000-0000-0000F66B0000}"/>
    <cellStyle name="Normal 3 3 11 10 8 2" xfId="27649" xr:uid="{00000000-0005-0000-0000-0000F76B0000}"/>
    <cellStyle name="Normal 3 3 11 10 8 3" xfId="27650" xr:uid="{00000000-0005-0000-0000-0000F86B0000}"/>
    <cellStyle name="Normal 3 3 11 10 9" xfId="27651" xr:uid="{00000000-0005-0000-0000-0000F96B0000}"/>
    <cellStyle name="Normal 3 3 11 10 9 2" xfId="27652" xr:uid="{00000000-0005-0000-0000-0000FA6B0000}"/>
    <cellStyle name="Normal 3 3 11 10 9 3" xfId="27653" xr:uid="{00000000-0005-0000-0000-0000FB6B0000}"/>
    <cellStyle name="Normal 3 3 11 11" xfId="27654" xr:uid="{00000000-0005-0000-0000-0000FC6B0000}"/>
    <cellStyle name="Normal 3 3 11 11 2" xfId="27655" xr:uid="{00000000-0005-0000-0000-0000FD6B0000}"/>
    <cellStyle name="Normal 3 3 11 11 3" xfId="27656" xr:uid="{00000000-0005-0000-0000-0000FE6B0000}"/>
    <cellStyle name="Normal 3 3 11 12" xfId="27657" xr:uid="{00000000-0005-0000-0000-0000FF6B0000}"/>
    <cellStyle name="Normal 3 3 11 12 2" xfId="27658" xr:uid="{00000000-0005-0000-0000-0000006C0000}"/>
    <cellStyle name="Normal 3 3 11 12 3" xfId="27659" xr:uid="{00000000-0005-0000-0000-0000016C0000}"/>
    <cellStyle name="Normal 3 3 11 13" xfId="27660" xr:uid="{00000000-0005-0000-0000-0000026C0000}"/>
    <cellStyle name="Normal 3 3 11 13 2" xfId="27661" xr:uid="{00000000-0005-0000-0000-0000036C0000}"/>
    <cellStyle name="Normal 3 3 11 13 3" xfId="27662" xr:uid="{00000000-0005-0000-0000-0000046C0000}"/>
    <cellStyle name="Normal 3 3 11 14" xfId="27663" xr:uid="{00000000-0005-0000-0000-0000056C0000}"/>
    <cellStyle name="Normal 3 3 11 14 2" xfId="27664" xr:uid="{00000000-0005-0000-0000-0000066C0000}"/>
    <cellStyle name="Normal 3 3 11 14 3" xfId="27665" xr:uid="{00000000-0005-0000-0000-0000076C0000}"/>
    <cellStyle name="Normal 3 3 11 15" xfId="27666" xr:uid="{00000000-0005-0000-0000-0000086C0000}"/>
    <cellStyle name="Normal 3 3 11 15 2" xfId="27667" xr:uid="{00000000-0005-0000-0000-0000096C0000}"/>
    <cellStyle name="Normal 3 3 11 15 3" xfId="27668" xr:uid="{00000000-0005-0000-0000-00000A6C0000}"/>
    <cellStyle name="Normal 3 3 11 16" xfId="27669" xr:uid="{00000000-0005-0000-0000-00000B6C0000}"/>
    <cellStyle name="Normal 3 3 11 16 2" xfId="27670" xr:uid="{00000000-0005-0000-0000-00000C6C0000}"/>
    <cellStyle name="Normal 3 3 11 16 3" xfId="27671" xr:uid="{00000000-0005-0000-0000-00000D6C0000}"/>
    <cellStyle name="Normal 3 3 11 17" xfId="27672" xr:uid="{00000000-0005-0000-0000-00000E6C0000}"/>
    <cellStyle name="Normal 3 3 11 17 2" xfId="27673" xr:uid="{00000000-0005-0000-0000-00000F6C0000}"/>
    <cellStyle name="Normal 3 3 11 17 3" xfId="27674" xr:uid="{00000000-0005-0000-0000-0000106C0000}"/>
    <cellStyle name="Normal 3 3 11 18" xfId="27675" xr:uid="{00000000-0005-0000-0000-0000116C0000}"/>
    <cellStyle name="Normal 3 3 11 18 2" xfId="27676" xr:uid="{00000000-0005-0000-0000-0000126C0000}"/>
    <cellStyle name="Normal 3 3 11 18 3" xfId="27677" xr:uid="{00000000-0005-0000-0000-0000136C0000}"/>
    <cellStyle name="Normal 3 3 11 19" xfId="27678" xr:uid="{00000000-0005-0000-0000-0000146C0000}"/>
    <cellStyle name="Normal 3 3 11 19 2" xfId="27679" xr:uid="{00000000-0005-0000-0000-0000156C0000}"/>
    <cellStyle name="Normal 3 3 11 19 3" xfId="27680" xr:uid="{00000000-0005-0000-0000-0000166C0000}"/>
    <cellStyle name="Normal 3 3 11 2" xfId="27681" xr:uid="{00000000-0005-0000-0000-0000176C0000}"/>
    <cellStyle name="Normal 3 3 11 2 10" xfId="27682" xr:uid="{00000000-0005-0000-0000-0000186C0000}"/>
    <cellStyle name="Normal 3 3 11 2 10 2" xfId="27683" xr:uid="{00000000-0005-0000-0000-0000196C0000}"/>
    <cellStyle name="Normal 3 3 11 2 10 3" xfId="27684" xr:uid="{00000000-0005-0000-0000-00001A6C0000}"/>
    <cellStyle name="Normal 3 3 11 2 11" xfId="27685" xr:uid="{00000000-0005-0000-0000-00001B6C0000}"/>
    <cellStyle name="Normal 3 3 11 2 11 2" xfId="27686" xr:uid="{00000000-0005-0000-0000-00001C6C0000}"/>
    <cellStyle name="Normal 3 3 11 2 11 3" xfId="27687" xr:uid="{00000000-0005-0000-0000-00001D6C0000}"/>
    <cellStyle name="Normal 3 3 11 2 12" xfId="27688" xr:uid="{00000000-0005-0000-0000-00001E6C0000}"/>
    <cellStyle name="Normal 3 3 11 2 12 2" xfId="27689" xr:uid="{00000000-0005-0000-0000-00001F6C0000}"/>
    <cellStyle name="Normal 3 3 11 2 12 3" xfId="27690" xr:uid="{00000000-0005-0000-0000-0000206C0000}"/>
    <cellStyle name="Normal 3 3 11 2 13" xfId="27691" xr:uid="{00000000-0005-0000-0000-0000216C0000}"/>
    <cellStyle name="Normal 3 3 11 2 13 2" xfId="27692" xr:uid="{00000000-0005-0000-0000-0000226C0000}"/>
    <cellStyle name="Normal 3 3 11 2 13 3" xfId="27693" xr:uid="{00000000-0005-0000-0000-0000236C0000}"/>
    <cellStyle name="Normal 3 3 11 2 14" xfId="27694" xr:uid="{00000000-0005-0000-0000-0000246C0000}"/>
    <cellStyle name="Normal 3 3 11 2 14 2" xfId="27695" xr:uid="{00000000-0005-0000-0000-0000256C0000}"/>
    <cellStyle name="Normal 3 3 11 2 14 3" xfId="27696" xr:uid="{00000000-0005-0000-0000-0000266C0000}"/>
    <cellStyle name="Normal 3 3 11 2 15" xfId="27697" xr:uid="{00000000-0005-0000-0000-0000276C0000}"/>
    <cellStyle name="Normal 3 3 11 2 15 2" xfId="27698" xr:uid="{00000000-0005-0000-0000-0000286C0000}"/>
    <cellStyle name="Normal 3 3 11 2 15 3" xfId="27699" xr:uid="{00000000-0005-0000-0000-0000296C0000}"/>
    <cellStyle name="Normal 3 3 11 2 16" xfId="27700" xr:uid="{00000000-0005-0000-0000-00002A6C0000}"/>
    <cellStyle name="Normal 3 3 11 2 17" xfId="27701" xr:uid="{00000000-0005-0000-0000-00002B6C0000}"/>
    <cellStyle name="Normal 3 3 11 2 2" xfId="27702" xr:uid="{00000000-0005-0000-0000-00002C6C0000}"/>
    <cellStyle name="Normal 3 3 11 2 2 10" xfId="27703" xr:uid="{00000000-0005-0000-0000-00002D6C0000}"/>
    <cellStyle name="Normal 3 3 11 2 2 10 2" xfId="27704" xr:uid="{00000000-0005-0000-0000-00002E6C0000}"/>
    <cellStyle name="Normal 3 3 11 2 2 10 3" xfId="27705" xr:uid="{00000000-0005-0000-0000-00002F6C0000}"/>
    <cellStyle name="Normal 3 3 11 2 2 11" xfId="27706" xr:uid="{00000000-0005-0000-0000-0000306C0000}"/>
    <cellStyle name="Normal 3 3 11 2 2 11 2" xfId="27707" xr:uid="{00000000-0005-0000-0000-0000316C0000}"/>
    <cellStyle name="Normal 3 3 11 2 2 11 3" xfId="27708" xr:uid="{00000000-0005-0000-0000-0000326C0000}"/>
    <cellStyle name="Normal 3 3 11 2 2 12" xfId="27709" xr:uid="{00000000-0005-0000-0000-0000336C0000}"/>
    <cellStyle name="Normal 3 3 11 2 2 12 2" xfId="27710" xr:uid="{00000000-0005-0000-0000-0000346C0000}"/>
    <cellStyle name="Normal 3 3 11 2 2 12 3" xfId="27711" xr:uid="{00000000-0005-0000-0000-0000356C0000}"/>
    <cellStyle name="Normal 3 3 11 2 2 13" xfId="27712" xr:uid="{00000000-0005-0000-0000-0000366C0000}"/>
    <cellStyle name="Normal 3 3 11 2 2 13 2" xfId="27713" xr:uid="{00000000-0005-0000-0000-0000376C0000}"/>
    <cellStyle name="Normal 3 3 11 2 2 13 3" xfId="27714" xr:uid="{00000000-0005-0000-0000-0000386C0000}"/>
    <cellStyle name="Normal 3 3 11 2 2 14" xfId="27715" xr:uid="{00000000-0005-0000-0000-0000396C0000}"/>
    <cellStyle name="Normal 3 3 11 2 2 14 2" xfId="27716" xr:uid="{00000000-0005-0000-0000-00003A6C0000}"/>
    <cellStyle name="Normal 3 3 11 2 2 14 3" xfId="27717" xr:uid="{00000000-0005-0000-0000-00003B6C0000}"/>
    <cellStyle name="Normal 3 3 11 2 2 15" xfId="27718" xr:uid="{00000000-0005-0000-0000-00003C6C0000}"/>
    <cellStyle name="Normal 3 3 11 2 2 16" xfId="27719" xr:uid="{00000000-0005-0000-0000-00003D6C0000}"/>
    <cellStyle name="Normal 3 3 11 2 2 2" xfId="27720" xr:uid="{00000000-0005-0000-0000-00003E6C0000}"/>
    <cellStyle name="Normal 3 3 11 2 2 2 2" xfId="27721" xr:uid="{00000000-0005-0000-0000-00003F6C0000}"/>
    <cellStyle name="Normal 3 3 11 2 2 2 3" xfId="27722" xr:uid="{00000000-0005-0000-0000-0000406C0000}"/>
    <cellStyle name="Normal 3 3 11 2 2 3" xfId="27723" xr:uid="{00000000-0005-0000-0000-0000416C0000}"/>
    <cellStyle name="Normal 3 3 11 2 2 3 2" xfId="27724" xr:uid="{00000000-0005-0000-0000-0000426C0000}"/>
    <cellStyle name="Normal 3 3 11 2 2 3 3" xfId="27725" xr:uid="{00000000-0005-0000-0000-0000436C0000}"/>
    <cellStyle name="Normal 3 3 11 2 2 4" xfId="27726" xr:uid="{00000000-0005-0000-0000-0000446C0000}"/>
    <cellStyle name="Normal 3 3 11 2 2 4 2" xfId="27727" xr:uid="{00000000-0005-0000-0000-0000456C0000}"/>
    <cellStyle name="Normal 3 3 11 2 2 4 3" xfId="27728" xr:uid="{00000000-0005-0000-0000-0000466C0000}"/>
    <cellStyle name="Normal 3 3 11 2 2 5" xfId="27729" xr:uid="{00000000-0005-0000-0000-0000476C0000}"/>
    <cellStyle name="Normal 3 3 11 2 2 5 2" xfId="27730" xr:uid="{00000000-0005-0000-0000-0000486C0000}"/>
    <cellStyle name="Normal 3 3 11 2 2 5 3" xfId="27731" xr:uid="{00000000-0005-0000-0000-0000496C0000}"/>
    <cellStyle name="Normal 3 3 11 2 2 6" xfId="27732" xr:uid="{00000000-0005-0000-0000-00004A6C0000}"/>
    <cellStyle name="Normal 3 3 11 2 2 6 2" xfId="27733" xr:uid="{00000000-0005-0000-0000-00004B6C0000}"/>
    <cellStyle name="Normal 3 3 11 2 2 6 3" xfId="27734" xr:uid="{00000000-0005-0000-0000-00004C6C0000}"/>
    <cellStyle name="Normal 3 3 11 2 2 7" xfId="27735" xr:uid="{00000000-0005-0000-0000-00004D6C0000}"/>
    <cellStyle name="Normal 3 3 11 2 2 7 2" xfId="27736" xr:uid="{00000000-0005-0000-0000-00004E6C0000}"/>
    <cellStyle name="Normal 3 3 11 2 2 7 3" xfId="27737" xr:uid="{00000000-0005-0000-0000-00004F6C0000}"/>
    <cellStyle name="Normal 3 3 11 2 2 8" xfId="27738" xr:uid="{00000000-0005-0000-0000-0000506C0000}"/>
    <cellStyle name="Normal 3 3 11 2 2 8 2" xfId="27739" xr:uid="{00000000-0005-0000-0000-0000516C0000}"/>
    <cellStyle name="Normal 3 3 11 2 2 8 3" xfId="27740" xr:uid="{00000000-0005-0000-0000-0000526C0000}"/>
    <cellStyle name="Normal 3 3 11 2 2 9" xfId="27741" xr:uid="{00000000-0005-0000-0000-0000536C0000}"/>
    <cellStyle name="Normal 3 3 11 2 2 9 2" xfId="27742" xr:uid="{00000000-0005-0000-0000-0000546C0000}"/>
    <cellStyle name="Normal 3 3 11 2 2 9 3" xfId="27743" xr:uid="{00000000-0005-0000-0000-0000556C0000}"/>
    <cellStyle name="Normal 3 3 11 2 3" xfId="27744" xr:uid="{00000000-0005-0000-0000-0000566C0000}"/>
    <cellStyle name="Normal 3 3 11 2 3 2" xfId="27745" xr:uid="{00000000-0005-0000-0000-0000576C0000}"/>
    <cellStyle name="Normal 3 3 11 2 3 3" xfId="27746" xr:uid="{00000000-0005-0000-0000-0000586C0000}"/>
    <cellStyle name="Normal 3 3 11 2 4" xfId="27747" xr:uid="{00000000-0005-0000-0000-0000596C0000}"/>
    <cellStyle name="Normal 3 3 11 2 4 2" xfId="27748" xr:uid="{00000000-0005-0000-0000-00005A6C0000}"/>
    <cellStyle name="Normal 3 3 11 2 4 3" xfId="27749" xr:uid="{00000000-0005-0000-0000-00005B6C0000}"/>
    <cellStyle name="Normal 3 3 11 2 5" xfId="27750" xr:uid="{00000000-0005-0000-0000-00005C6C0000}"/>
    <cellStyle name="Normal 3 3 11 2 5 2" xfId="27751" xr:uid="{00000000-0005-0000-0000-00005D6C0000}"/>
    <cellStyle name="Normal 3 3 11 2 5 3" xfId="27752" xr:uid="{00000000-0005-0000-0000-00005E6C0000}"/>
    <cellStyle name="Normal 3 3 11 2 6" xfId="27753" xr:uid="{00000000-0005-0000-0000-00005F6C0000}"/>
    <cellStyle name="Normal 3 3 11 2 6 2" xfId="27754" xr:uid="{00000000-0005-0000-0000-0000606C0000}"/>
    <cellStyle name="Normal 3 3 11 2 6 3" xfId="27755" xr:uid="{00000000-0005-0000-0000-0000616C0000}"/>
    <cellStyle name="Normal 3 3 11 2 7" xfId="27756" xr:uid="{00000000-0005-0000-0000-0000626C0000}"/>
    <cellStyle name="Normal 3 3 11 2 7 2" xfId="27757" xr:uid="{00000000-0005-0000-0000-0000636C0000}"/>
    <cellStyle name="Normal 3 3 11 2 7 3" xfId="27758" xr:uid="{00000000-0005-0000-0000-0000646C0000}"/>
    <cellStyle name="Normal 3 3 11 2 8" xfId="27759" xr:uid="{00000000-0005-0000-0000-0000656C0000}"/>
    <cellStyle name="Normal 3 3 11 2 8 2" xfId="27760" xr:uid="{00000000-0005-0000-0000-0000666C0000}"/>
    <cellStyle name="Normal 3 3 11 2 8 3" xfId="27761" xr:uid="{00000000-0005-0000-0000-0000676C0000}"/>
    <cellStyle name="Normal 3 3 11 2 9" xfId="27762" xr:uid="{00000000-0005-0000-0000-0000686C0000}"/>
    <cellStyle name="Normal 3 3 11 2 9 2" xfId="27763" xr:uid="{00000000-0005-0000-0000-0000696C0000}"/>
    <cellStyle name="Normal 3 3 11 2 9 3" xfId="27764" xr:uid="{00000000-0005-0000-0000-00006A6C0000}"/>
    <cellStyle name="Normal 3 3 11 20" xfId="27765" xr:uid="{00000000-0005-0000-0000-00006B6C0000}"/>
    <cellStyle name="Normal 3 3 11 20 2" xfId="27766" xr:uid="{00000000-0005-0000-0000-00006C6C0000}"/>
    <cellStyle name="Normal 3 3 11 20 3" xfId="27767" xr:uid="{00000000-0005-0000-0000-00006D6C0000}"/>
    <cellStyle name="Normal 3 3 11 21" xfId="27768" xr:uid="{00000000-0005-0000-0000-00006E6C0000}"/>
    <cellStyle name="Normal 3 3 11 21 2" xfId="27769" xr:uid="{00000000-0005-0000-0000-00006F6C0000}"/>
    <cellStyle name="Normal 3 3 11 21 3" xfId="27770" xr:uid="{00000000-0005-0000-0000-0000706C0000}"/>
    <cellStyle name="Normal 3 3 11 22" xfId="27771" xr:uid="{00000000-0005-0000-0000-0000716C0000}"/>
    <cellStyle name="Normal 3 3 11 22 2" xfId="27772" xr:uid="{00000000-0005-0000-0000-0000726C0000}"/>
    <cellStyle name="Normal 3 3 11 22 3" xfId="27773" xr:uid="{00000000-0005-0000-0000-0000736C0000}"/>
    <cellStyle name="Normal 3 3 11 23" xfId="27774" xr:uid="{00000000-0005-0000-0000-0000746C0000}"/>
    <cellStyle name="Normal 3 3 11 23 2" xfId="27775" xr:uid="{00000000-0005-0000-0000-0000756C0000}"/>
    <cellStyle name="Normal 3 3 11 23 3" xfId="27776" xr:uid="{00000000-0005-0000-0000-0000766C0000}"/>
    <cellStyle name="Normal 3 3 11 24" xfId="27777" xr:uid="{00000000-0005-0000-0000-0000776C0000}"/>
    <cellStyle name="Normal 3 3 11 25" xfId="27778" xr:uid="{00000000-0005-0000-0000-0000786C0000}"/>
    <cellStyle name="Normal 3 3 11 3" xfId="27779" xr:uid="{00000000-0005-0000-0000-0000796C0000}"/>
    <cellStyle name="Normal 3 3 11 3 10" xfId="27780" xr:uid="{00000000-0005-0000-0000-00007A6C0000}"/>
    <cellStyle name="Normal 3 3 11 3 10 2" xfId="27781" xr:uid="{00000000-0005-0000-0000-00007B6C0000}"/>
    <cellStyle name="Normal 3 3 11 3 10 3" xfId="27782" xr:uid="{00000000-0005-0000-0000-00007C6C0000}"/>
    <cellStyle name="Normal 3 3 11 3 11" xfId="27783" xr:uid="{00000000-0005-0000-0000-00007D6C0000}"/>
    <cellStyle name="Normal 3 3 11 3 11 2" xfId="27784" xr:uid="{00000000-0005-0000-0000-00007E6C0000}"/>
    <cellStyle name="Normal 3 3 11 3 11 3" xfId="27785" xr:uid="{00000000-0005-0000-0000-00007F6C0000}"/>
    <cellStyle name="Normal 3 3 11 3 12" xfId="27786" xr:uid="{00000000-0005-0000-0000-0000806C0000}"/>
    <cellStyle name="Normal 3 3 11 3 12 2" xfId="27787" xr:uid="{00000000-0005-0000-0000-0000816C0000}"/>
    <cellStyle name="Normal 3 3 11 3 12 3" xfId="27788" xr:uid="{00000000-0005-0000-0000-0000826C0000}"/>
    <cellStyle name="Normal 3 3 11 3 13" xfId="27789" xr:uid="{00000000-0005-0000-0000-0000836C0000}"/>
    <cellStyle name="Normal 3 3 11 3 13 2" xfId="27790" xr:uid="{00000000-0005-0000-0000-0000846C0000}"/>
    <cellStyle name="Normal 3 3 11 3 13 3" xfId="27791" xr:uid="{00000000-0005-0000-0000-0000856C0000}"/>
    <cellStyle name="Normal 3 3 11 3 14" xfId="27792" xr:uid="{00000000-0005-0000-0000-0000866C0000}"/>
    <cellStyle name="Normal 3 3 11 3 14 2" xfId="27793" xr:uid="{00000000-0005-0000-0000-0000876C0000}"/>
    <cellStyle name="Normal 3 3 11 3 14 3" xfId="27794" xr:uid="{00000000-0005-0000-0000-0000886C0000}"/>
    <cellStyle name="Normal 3 3 11 3 15" xfId="27795" xr:uid="{00000000-0005-0000-0000-0000896C0000}"/>
    <cellStyle name="Normal 3 3 11 3 15 2" xfId="27796" xr:uid="{00000000-0005-0000-0000-00008A6C0000}"/>
    <cellStyle name="Normal 3 3 11 3 15 3" xfId="27797" xr:uid="{00000000-0005-0000-0000-00008B6C0000}"/>
    <cellStyle name="Normal 3 3 11 3 16" xfId="27798" xr:uid="{00000000-0005-0000-0000-00008C6C0000}"/>
    <cellStyle name="Normal 3 3 11 3 17" xfId="27799" xr:uid="{00000000-0005-0000-0000-00008D6C0000}"/>
    <cellStyle name="Normal 3 3 11 3 2" xfId="27800" xr:uid="{00000000-0005-0000-0000-00008E6C0000}"/>
    <cellStyle name="Normal 3 3 11 3 2 10" xfId="27801" xr:uid="{00000000-0005-0000-0000-00008F6C0000}"/>
    <cellStyle name="Normal 3 3 11 3 2 10 2" xfId="27802" xr:uid="{00000000-0005-0000-0000-0000906C0000}"/>
    <cellStyle name="Normal 3 3 11 3 2 10 3" xfId="27803" xr:uid="{00000000-0005-0000-0000-0000916C0000}"/>
    <cellStyle name="Normal 3 3 11 3 2 11" xfId="27804" xr:uid="{00000000-0005-0000-0000-0000926C0000}"/>
    <cellStyle name="Normal 3 3 11 3 2 11 2" xfId="27805" xr:uid="{00000000-0005-0000-0000-0000936C0000}"/>
    <cellStyle name="Normal 3 3 11 3 2 11 3" xfId="27806" xr:uid="{00000000-0005-0000-0000-0000946C0000}"/>
    <cellStyle name="Normal 3 3 11 3 2 12" xfId="27807" xr:uid="{00000000-0005-0000-0000-0000956C0000}"/>
    <cellStyle name="Normal 3 3 11 3 2 12 2" xfId="27808" xr:uid="{00000000-0005-0000-0000-0000966C0000}"/>
    <cellStyle name="Normal 3 3 11 3 2 12 3" xfId="27809" xr:uid="{00000000-0005-0000-0000-0000976C0000}"/>
    <cellStyle name="Normal 3 3 11 3 2 13" xfId="27810" xr:uid="{00000000-0005-0000-0000-0000986C0000}"/>
    <cellStyle name="Normal 3 3 11 3 2 13 2" xfId="27811" xr:uid="{00000000-0005-0000-0000-0000996C0000}"/>
    <cellStyle name="Normal 3 3 11 3 2 13 3" xfId="27812" xr:uid="{00000000-0005-0000-0000-00009A6C0000}"/>
    <cellStyle name="Normal 3 3 11 3 2 14" xfId="27813" xr:uid="{00000000-0005-0000-0000-00009B6C0000}"/>
    <cellStyle name="Normal 3 3 11 3 2 14 2" xfId="27814" xr:uid="{00000000-0005-0000-0000-00009C6C0000}"/>
    <cellStyle name="Normal 3 3 11 3 2 14 3" xfId="27815" xr:uid="{00000000-0005-0000-0000-00009D6C0000}"/>
    <cellStyle name="Normal 3 3 11 3 2 15" xfId="27816" xr:uid="{00000000-0005-0000-0000-00009E6C0000}"/>
    <cellStyle name="Normal 3 3 11 3 2 16" xfId="27817" xr:uid="{00000000-0005-0000-0000-00009F6C0000}"/>
    <cellStyle name="Normal 3 3 11 3 2 2" xfId="27818" xr:uid="{00000000-0005-0000-0000-0000A06C0000}"/>
    <cellStyle name="Normal 3 3 11 3 2 2 2" xfId="27819" xr:uid="{00000000-0005-0000-0000-0000A16C0000}"/>
    <cellStyle name="Normal 3 3 11 3 2 2 3" xfId="27820" xr:uid="{00000000-0005-0000-0000-0000A26C0000}"/>
    <cellStyle name="Normal 3 3 11 3 2 3" xfId="27821" xr:uid="{00000000-0005-0000-0000-0000A36C0000}"/>
    <cellStyle name="Normal 3 3 11 3 2 3 2" xfId="27822" xr:uid="{00000000-0005-0000-0000-0000A46C0000}"/>
    <cellStyle name="Normal 3 3 11 3 2 3 3" xfId="27823" xr:uid="{00000000-0005-0000-0000-0000A56C0000}"/>
    <cellStyle name="Normal 3 3 11 3 2 4" xfId="27824" xr:uid="{00000000-0005-0000-0000-0000A66C0000}"/>
    <cellStyle name="Normal 3 3 11 3 2 4 2" xfId="27825" xr:uid="{00000000-0005-0000-0000-0000A76C0000}"/>
    <cellStyle name="Normal 3 3 11 3 2 4 3" xfId="27826" xr:uid="{00000000-0005-0000-0000-0000A86C0000}"/>
    <cellStyle name="Normal 3 3 11 3 2 5" xfId="27827" xr:uid="{00000000-0005-0000-0000-0000A96C0000}"/>
    <cellStyle name="Normal 3 3 11 3 2 5 2" xfId="27828" xr:uid="{00000000-0005-0000-0000-0000AA6C0000}"/>
    <cellStyle name="Normal 3 3 11 3 2 5 3" xfId="27829" xr:uid="{00000000-0005-0000-0000-0000AB6C0000}"/>
    <cellStyle name="Normal 3 3 11 3 2 6" xfId="27830" xr:uid="{00000000-0005-0000-0000-0000AC6C0000}"/>
    <cellStyle name="Normal 3 3 11 3 2 6 2" xfId="27831" xr:uid="{00000000-0005-0000-0000-0000AD6C0000}"/>
    <cellStyle name="Normal 3 3 11 3 2 6 3" xfId="27832" xr:uid="{00000000-0005-0000-0000-0000AE6C0000}"/>
    <cellStyle name="Normal 3 3 11 3 2 7" xfId="27833" xr:uid="{00000000-0005-0000-0000-0000AF6C0000}"/>
    <cellStyle name="Normal 3 3 11 3 2 7 2" xfId="27834" xr:uid="{00000000-0005-0000-0000-0000B06C0000}"/>
    <cellStyle name="Normal 3 3 11 3 2 7 3" xfId="27835" xr:uid="{00000000-0005-0000-0000-0000B16C0000}"/>
    <cellStyle name="Normal 3 3 11 3 2 8" xfId="27836" xr:uid="{00000000-0005-0000-0000-0000B26C0000}"/>
    <cellStyle name="Normal 3 3 11 3 2 8 2" xfId="27837" xr:uid="{00000000-0005-0000-0000-0000B36C0000}"/>
    <cellStyle name="Normal 3 3 11 3 2 8 3" xfId="27838" xr:uid="{00000000-0005-0000-0000-0000B46C0000}"/>
    <cellStyle name="Normal 3 3 11 3 2 9" xfId="27839" xr:uid="{00000000-0005-0000-0000-0000B56C0000}"/>
    <cellStyle name="Normal 3 3 11 3 2 9 2" xfId="27840" xr:uid="{00000000-0005-0000-0000-0000B66C0000}"/>
    <cellStyle name="Normal 3 3 11 3 2 9 3" xfId="27841" xr:uid="{00000000-0005-0000-0000-0000B76C0000}"/>
    <cellStyle name="Normal 3 3 11 3 3" xfId="27842" xr:uid="{00000000-0005-0000-0000-0000B86C0000}"/>
    <cellStyle name="Normal 3 3 11 3 3 2" xfId="27843" xr:uid="{00000000-0005-0000-0000-0000B96C0000}"/>
    <cellStyle name="Normal 3 3 11 3 3 3" xfId="27844" xr:uid="{00000000-0005-0000-0000-0000BA6C0000}"/>
    <cellStyle name="Normal 3 3 11 3 4" xfId="27845" xr:uid="{00000000-0005-0000-0000-0000BB6C0000}"/>
    <cellStyle name="Normal 3 3 11 3 4 2" xfId="27846" xr:uid="{00000000-0005-0000-0000-0000BC6C0000}"/>
    <cellStyle name="Normal 3 3 11 3 4 3" xfId="27847" xr:uid="{00000000-0005-0000-0000-0000BD6C0000}"/>
    <cellStyle name="Normal 3 3 11 3 5" xfId="27848" xr:uid="{00000000-0005-0000-0000-0000BE6C0000}"/>
    <cellStyle name="Normal 3 3 11 3 5 2" xfId="27849" xr:uid="{00000000-0005-0000-0000-0000BF6C0000}"/>
    <cellStyle name="Normal 3 3 11 3 5 3" xfId="27850" xr:uid="{00000000-0005-0000-0000-0000C06C0000}"/>
    <cellStyle name="Normal 3 3 11 3 6" xfId="27851" xr:uid="{00000000-0005-0000-0000-0000C16C0000}"/>
    <cellStyle name="Normal 3 3 11 3 6 2" xfId="27852" xr:uid="{00000000-0005-0000-0000-0000C26C0000}"/>
    <cellStyle name="Normal 3 3 11 3 6 3" xfId="27853" xr:uid="{00000000-0005-0000-0000-0000C36C0000}"/>
    <cellStyle name="Normal 3 3 11 3 7" xfId="27854" xr:uid="{00000000-0005-0000-0000-0000C46C0000}"/>
    <cellStyle name="Normal 3 3 11 3 7 2" xfId="27855" xr:uid="{00000000-0005-0000-0000-0000C56C0000}"/>
    <cellStyle name="Normal 3 3 11 3 7 3" xfId="27856" xr:uid="{00000000-0005-0000-0000-0000C66C0000}"/>
    <cellStyle name="Normal 3 3 11 3 8" xfId="27857" xr:uid="{00000000-0005-0000-0000-0000C76C0000}"/>
    <cellStyle name="Normal 3 3 11 3 8 2" xfId="27858" xr:uid="{00000000-0005-0000-0000-0000C86C0000}"/>
    <cellStyle name="Normal 3 3 11 3 8 3" xfId="27859" xr:uid="{00000000-0005-0000-0000-0000C96C0000}"/>
    <cellStyle name="Normal 3 3 11 3 9" xfId="27860" xr:uid="{00000000-0005-0000-0000-0000CA6C0000}"/>
    <cellStyle name="Normal 3 3 11 3 9 2" xfId="27861" xr:uid="{00000000-0005-0000-0000-0000CB6C0000}"/>
    <cellStyle name="Normal 3 3 11 3 9 3" xfId="27862" xr:uid="{00000000-0005-0000-0000-0000CC6C0000}"/>
    <cellStyle name="Normal 3 3 11 4" xfId="27863" xr:uid="{00000000-0005-0000-0000-0000CD6C0000}"/>
    <cellStyle name="Normal 3 3 11 4 10" xfId="27864" xr:uid="{00000000-0005-0000-0000-0000CE6C0000}"/>
    <cellStyle name="Normal 3 3 11 4 10 2" xfId="27865" xr:uid="{00000000-0005-0000-0000-0000CF6C0000}"/>
    <cellStyle name="Normal 3 3 11 4 10 3" xfId="27866" xr:uid="{00000000-0005-0000-0000-0000D06C0000}"/>
    <cellStyle name="Normal 3 3 11 4 11" xfId="27867" xr:uid="{00000000-0005-0000-0000-0000D16C0000}"/>
    <cellStyle name="Normal 3 3 11 4 11 2" xfId="27868" xr:uid="{00000000-0005-0000-0000-0000D26C0000}"/>
    <cellStyle name="Normal 3 3 11 4 11 3" xfId="27869" xr:uid="{00000000-0005-0000-0000-0000D36C0000}"/>
    <cellStyle name="Normal 3 3 11 4 12" xfId="27870" xr:uid="{00000000-0005-0000-0000-0000D46C0000}"/>
    <cellStyle name="Normal 3 3 11 4 12 2" xfId="27871" xr:uid="{00000000-0005-0000-0000-0000D56C0000}"/>
    <cellStyle name="Normal 3 3 11 4 12 3" xfId="27872" xr:uid="{00000000-0005-0000-0000-0000D66C0000}"/>
    <cellStyle name="Normal 3 3 11 4 13" xfId="27873" xr:uid="{00000000-0005-0000-0000-0000D76C0000}"/>
    <cellStyle name="Normal 3 3 11 4 13 2" xfId="27874" xr:uid="{00000000-0005-0000-0000-0000D86C0000}"/>
    <cellStyle name="Normal 3 3 11 4 13 3" xfId="27875" xr:uid="{00000000-0005-0000-0000-0000D96C0000}"/>
    <cellStyle name="Normal 3 3 11 4 14" xfId="27876" xr:uid="{00000000-0005-0000-0000-0000DA6C0000}"/>
    <cellStyle name="Normal 3 3 11 4 14 2" xfId="27877" xr:uid="{00000000-0005-0000-0000-0000DB6C0000}"/>
    <cellStyle name="Normal 3 3 11 4 14 3" xfId="27878" xr:uid="{00000000-0005-0000-0000-0000DC6C0000}"/>
    <cellStyle name="Normal 3 3 11 4 15" xfId="27879" xr:uid="{00000000-0005-0000-0000-0000DD6C0000}"/>
    <cellStyle name="Normal 3 3 11 4 15 2" xfId="27880" xr:uid="{00000000-0005-0000-0000-0000DE6C0000}"/>
    <cellStyle name="Normal 3 3 11 4 15 3" xfId="27881" xr:uid="{00000000-0005-0000-0000-0000DF6C0000}"/>
    <cellStyle name="Normal 3 3 11 4 16" xfId="27882" xr:uid="{00000000-0005-0000-0000-0000E06C0000}"/>
    <cellStyle name="Normal 3 3 11 4 17" xfId="27883" xr:uid="{00000000-0005-0000-0000-0000E16C0000}"/>
    <cellStyle name="Normal 3 3 11 4 2" xfId="27884" xr:uid="{00000000-0005-0000-0000-0000E26C0000}"/>
    <cellStyle name="Normal 3 3 11 4 2 10" xfId="27885" xr:uid="{00000000-0005-0000-0000-0000E36C0000}"/>
    <cellStyle name="Normal 3 3 11 4 2 10 2" xfId="27886" xr:uid="{00000000-0005-0000-0000-0000E46C0000}"/>
    <cellStyle name="Normal 3 3 11 4 2 10 3" xfId="27887" xr:uid="{00000000-0005-0000-0000-0000E56C0000}"/>
    <cellStyle name="Normal 3 3 11 4 2 11" xfId="27888" xr:uid="{00000000-0005-0000-0000-0000E66C0000}"/>
    <cellStyle name="Normal 3 3 11 4 2 11 2" xfId="27889" xr:uid="{00000000-0005-0000-0000-0000E76C0000}"/>
    <cellStyle name="Normal 3 3 11 4 2 11 3" xfId="27890" xr:uid="{00000000-0005-0000-0000-0000E86C0000}"/>
    <cellStyle name="Normal 3 3 11 4 2 12" xfId="27891" xr:uid="{00000000-0005-0000-0000-0000E96C0000}"/>
    <cellStyle name="Normal 3 3 11 4 2 12 2" xfId="27892" xr:uid="{00000000-0005-0000-0000-0000EA6C0000}"/>
    <cellStyle name="Normal 3 3 11 4 2 12 3" xfId="27893" xr:uid="{00000000-0005-0000-0000-0000EB6C0000}"/>
    <cellStyle name="Normal 3 3 11 4 2 13" xfId="27894" xr:uid="{00000000-0005-0000-0000-0000EC6C0000}"/>
    <cellStyle name="Normal 3 3 11 4 2 13 2" xfId="27895" xr:uid="{00000000-0005-0000-0000-0000ED6C0000}"/>
    <cellStyle name="Normal 3 3 11 4 2 13 3" xfId="27896" xr:uid="{00000000-0005-0000-0000-0000EE6C0000}"/>
    <cellStyle name="Normal 3 3 11 4 2 14" xfId="27897" xr:uid="{00000000-0005-0000-0000-0000EF6C0000}"/>
    <cellStyle name="Normal 3 3 11 4 2 14 2" xfId="27898" xr:uid="{00000000-0005-0000-0000-0000F06C0000}"/>
    <cellStyle name="Normal 3 3 11 4 2 14 3" xfId="27899" xr:uid="{00000000-0005-0000-0000-0000F16C0000}"/>
    <cellStyle name="Normal 3 3 11 4 2 15" xfId="27900" xr:uid="{00000000-0005-0000-0000-0000F26C0000}"/>
    <cellStyle name="Normal 3 3 11 4 2 16" xfId="27901" xr:uid="{00000000-0005-0000-0000-0000F36C0000}"/>
    <cellStyle name="Normal 3 3 11 4 2 2" xfId="27902" xr:uid="{00000000-0005-0000-0000-0000F46C0000}"/>
    <cellStyle name="Normal 3 3 11 4 2 2 2" xfId="27903" xr:uid="{00000000-0005-0000-0000-0000F56C0000}"/>
    <cellStyle name="Normal 3 3 11 4 2 2 3" xfId="27904" xr:uid="{00000000-0005-0000-0000-0000F66C0000}"/>
    <cellStyle name="Normal 3 3 11 4 2 3" xfId="27905" xr:uid="{00000000-0005-0000-0000-0000F76C0000}"/>
    <cellStyle name="Normal 3 3 11 4 2 3 2" xfId="27906" xr:uid="{00000000-0005-0000-0000-0000F86C0000}"/>
    <cellStyle name="Normal 3 3 11 4 2 3 3" xfId="27907" xr:uid="{00000000-0005-0000-0000-0000F96C0000}"/>
    <cellStyle name="Normal 3 3 11 4 2 4" xfId="27908" xr:uid="{00000000-0005-0000-0000-0000FA6C0000}"/>
    <cellStyle name="Normal 3 3 11 4 2 4 2" xfId="27909" xr:uid="{00000000-0005-0000-0000-0000FB6C0000}"/>
    <cellStyle name="Normal 3 3 11 4 2 4 3" xfId="27910" xr:uid="{00000000-0005-0000-0000-0000FC6C0000}"/>
    <cellStyle name="Normal 3 3 11 4 2 5" xfId="27911" xr:uid="{00000000-0005-0000-0000-0000FD6C0000}"/>
    <cellStyle name="Normal 3 3 11 4 2 5 2" xfId="27912" xr:uid="{00000000-0005-0000-0000-0000FE6C0000}"/>
    <cellStyle name="Normal 3 3 11 4 2 5 3" xfId="27913" xr:uid="{00000000-0005-0000-0000-0000FF6C0000}"/>
    <cellStyle name="Normal 3 3 11 4 2 6" xfId="27914" xr:uid="{00000000-0005-0000-0000-0000006D0000}"/>
    <cellStyle name="Normal 3 3 11 4 2 6 2" xfId="27915" xr:uid="{00000000-0005-0000-0000-0000016D0000}"/>
    <cellStyle name="Normal 3 3 11 4 2 6 3" xfId="27916" xr:uid="{00000000-0005-0000-0000-0000026D0000}"/>
    <cellStyle name="Normal 3 3 11 4 2 7" xfId="27917" xr:uid="{00000000-0005-0000-0000-0000036D0000}"/>
    <cellStyle name="Normal 3 3 11 4 2 7 2" xfId="27918" xr:uid="{00000000-0005-0000-0000-0000046D0000}"/>
    <cellStyle name="Normal 3 3 11 4 2 7 3" xfId="27919" xr:uid="{00000000-0005-0000-0000-0000056D0000}"/>
    <cellStyle name="Normal 3 3 11 4 2 8" xfId="27920" xr:uid="{00000000-0005-0000-0000-0000066D0000}"/>
    <cellStyle name="Normal 3 3 11 4 2 8 2" xfId="27921" xr:uid="{00000000-0005-0000-0000-0000076D0000}"/>
    <cellStyle name="Normal 3 3 11 4 2 8 3" xfId="27922" xr:uid="{00000000-0005-0000-0000-0000086D0000}"/>
    <cellStyle name="Normal 3 3 11 4 2 9" xfId="27923" xr:uid="{00000000-0005-0000-0000-0000096D0000}"/>
    <cellStyle name="Normal 3 3 11 4 2 9 2" xfId="27924" xr:uid="{00000000-0005-0000-0000-00000A6D0000}"/>
    <cellStyle name="Normal 3 3 11 4 2 9 3" xfId="27925" xr:uid="{00000000-0005-0000-0000-00000B6D0000}"/>
    <cellStyle name="Normal 3 3 11 4 3" xfId="27926" xr:uid="{00000000-0005-0000-0000-00000C6D0000}"/>
    <cellStyle name="Normal 3 3 11 4 3 2" xfId="27927" xr:uid="{00000000-0005-0000-0000-00000D6D0000}"/>
    <cellStyle name="Normal 3 3 11 4 3 3" xfId="27928" xr:uid="{00000000-0005-0000-0000-00000E6D0000}"/>
    <cellStyle name="Normal 3 3 11 4 4" xfId="27929" xr:uid="{00000000-0005-0000-0000-00000F6D0000}"/>
    <cellStyle name="Normal 3 3 11 4 4 2" xfId="27930" xr:uid="{00000000-0005-0000-0000-0000106D0000}"/>
    <cellStyle name="Normal 3 3 11 4 4 3" xfId="27931" xr:uid="{00000000-0005-0000-0000-0000116D0000}"/>
    <cellStyle name="Normal 3 3 11 4 5" xfId="27932" xr:uid="{00000000-0005-0000-0000-0000126D0000}"/>
    <cellStyle name="Normal 3 3 11 4 5 2" xfId="27933" xr:uid="{00000000-0005-0000-0000-0000136D0000}"/>
    <cellStyle name="Normal 3 3 11 4 5 3" xfId="27934" xr:uid="{00000000-0005-0000-0000-0000146D0000}"/>
    <cellStyle name="Normal 3 3 11 4 6" xfId="27935" xr:uid="{00000000-0005-0000-0000-0000156D0000}"/>
    <cellStyle name="Normal 3 3 11 4 6 2" xfId="27936" xr:uid="{00000000-0005-0000-0000-0000166D0000}"/>
    <cellStyle name="Normal 3 3 11 4 6 3" xfId="27937" xr:uid="{00000000-0005-0000-0000-0000176D0000}"/>
    <cellStyle name="Normal 3 3 11 4 7" xfId="27938" xr:uid="{00000000-0005-0000-0000-0000186D0000}"/>
    <cellStyle name="Normal 3 3 11 4 7 2" xfId="27939" xr:uid="{00000000-0005-0000-0000-0000196D0000}"/>
    <cellStyle name="Normal 3 3 11 4 7 3" xfId="27940" xr:uid="{00000000-0005-0000-0000-00001A6D0000}"/>
    <cellStyle name="Normal 3 3 11 4 8" xfId="27941" xr:uid="{00000000-0005-0000-0000-00001B6D0000}"/>
    <cellStyle name="Normal 3 3 11 4 8 2" xfId="27942" xr:uid="{00000000-0005-0000-0000-00001C6D0000}"/>
    <cellStyle name="Normal 3 3 11 4 8 3" xfId="27943" xr:uid="{00000000-0005-0000-0000-00001D6D0000}"/>
    <cellStyle name="Normal 3 3 11 4 9" xfId="27944" xr:uid="{00000000-0005-0000-0000-00001E6D0000}"/>
    <cellStyle name="Normal 3 3 11 4 9 2" xfId="27945" xr:uid="{00000000-0005-0000-0000-00001F6D0000}"/>
    <cellStyle name="Normal 3 3 11 4 9 3" xfId="27946" xr:uid="{00000000-0005-0000-0000-0000206D0000}"/>
    <cellStyle name="Normal 3 3 11 5" xfId="27947" xr:uid="{00000000-0005-0000-0000-0000216D0000}"/>
    <cellStyle name="Normal 3 3 11 5 10" xfId="27948" xr:uid="{00000000-0005-0000-0000-0000226D0000}"/>
    <cellStyle name="Normal 3 3 11 5 10 2" xfId="27949" xr:uid="{00000000-0005-0000-0000-0000236D0000}"/>
    <cellStyle name="Normal 3 3 11 5 10 3" xfId="27950" xr:uid="{00000000-0005-0000-0000-0000246D0000}"/>
    <cellStyle name="Normal 3 3 11 5 11" xfId="27951" xr:uid="{00000000-0005-0000-0000-0000256D0000}"/>
    <cellStyle name="Normal 3 3 11 5 11 2" xfId="27952" xr:uid="{00000000-0005-0000-0000-0000266D0000}"/>
    <cellStyle name="Normal 3 3 11 5 11 3" xfId="27953" xr:uid="{00000000-0005-0000-0000-0000276D0000}"/>
    <cellStyle name="Normal 3 3 11 5 12" xfId="27954" xr:uid="{00000000-0005-0000-0000-0000286D0000}"/>
    <cellStyle name="Normal 3 3 11 5 12 2" xfId="27955" xr:uid="{00000000-0005-0000-0000-0000296D0000}"/>
    <cellStyle name="Normal 3 3 11 5 12 3" xfId="27956" xr:uid="{00000000-0005-0000-0000-00002A6D0000}"/>
    <cellStyle name="Normal 3 3 11 5 13" xfId="27957" xr:uid="{00000000-0005-0000-0000-00002B6D0000}"/>
    <cellStyle name="Normal 3 3 11 5 13 2" xfId="27958" xr:uid="{00000000-0005-0000-0000-00002C6D0000}"/>
    <cellStyle name="Normal 3 3 11 5 13 3" xfId="27959" xr:uid="{00000000-0005-0000-0000-00002D6D0000}"/>
    <cellStyle name="Normal 3 3 11 5 14" xfId="27960" xr:uid="{00000000-0005-0000-0000-00002E6D0000}"/>
    <cellStyle name="Normal 3 3 11 5 14 2" xfId="27961" xr:uid="{00000000-0005-0000-0000-00002F6D0000}"/>
    <cellStyle name="Normal 3 3 11 5 14 3" xfId="27962" xr:uid="{00000000-0005-0000-0000-0000306D0000}"/>
    <cellStyle name="Normal 3 3 11 5 15" xfId="27963" xr:uid="{00000000-0005-0000-0000-0000316D0000}"/>
    <cellStyle name="Normal 3 3 11 5 16" xfId="27964" xr:uid="{00000000-0005-0000-0000-0000326D0000}"/>
    <cellStyle name="Normal 3 3 11 5 2" xfId="27965" xr:uid="{00000000-0005-0000-0000-0000336D0000}"/>
    <cellStyle name="Normal 3 3 11 5 2 2" xfId="27966" xr:uid="{00000000-0005-0000-0000-0000346D0000}"/>
    <cellStyle name="Normal 3 3 11 5 2 3" xfId="27967" xr:uid="{00000000-0005-0000-0000-0000356D0000}"/>
    <cellStyle name="Normal 3 3 11 5 3" xfId="27968" xr:uid="{00000000-0005-0000-0000-0000366D0000}"/>
    <cellStyle name="Normal 3 3 11 5 3 2" xfId="27969" xr:uid="{00000000-0005-0000-0000-0000376D0000}"/>
    <cellStyle name="Normal 3 3 11 5 3 3" xfId="27970" xr:uid="{00000000-0005-0000-0000-0000386D0000}"/>
    <cellStyle name="Normal 3 3 11 5 4" xfId="27971" xr:uid="{00000000-0005-0000-0000-0000396D0000}"/>
    <cellStyle name="Normal 3 3 11 5 4 2" xfId="27972" xr:uid="{00000000-0005-0000-0000-00003A6D0000}"/>
    <cellStyle name="Normal 3 3 11 5 4 3" xfId="27973" xr:uid="{00000000-0005-0000-0000-00003B6D0000}"/>
    <cellStyle name="Normal 3 3 11 5 5" xfId="27974" xr:uid="{00000000-0005-0000-0000-00003C6D0000}"/>
    <cellStyle name="Normal 3 3 11 5 5 2" xfId="27975" xr:uid="{00000000-0005-0000-0000-00003D6D0000}"/>
    <cellStyle name="Normal 3 3 11 5 5 3" xfId="27976" xr:uid="{00000000-0005-0000-0000-00003E6D0000}"/>
    <cellStyle name="Normal 3 3 11 5 6" xfId="27977" xr:uid="{00000000-0005-0000-0000-00003F6D0000}"/>
    <cellStyle name="Normal 3 3 11 5 6 2" xfId="27978" xr:uid="{00000000-0005-0000-0000-0000406D0000}"/>
    <cellStyle name="Normal 3 3 11 5 6 3" xfId="27979" xr:uid="{00000000-0005-0000-0000-0000416D0000}"/>
    <cellStyle name="Normal 3 3 11 5 7" xfId="27980" xr:uid="{00000000-0005-0000-0000-0000426D0000}"/>
    <cellStyle name="Normal 3 3 11 5 7 2" xfId="27981" xr:uid="{00000000-0005-0000-0000-0000436D0000}"/>
    <cellStyle name="Normal 3 3 11 5 7 3" xfId="27982" xr:uid="{00000000-0005-0000-0000-0000446D0000}"/>
    <cellStyle name="Normal 3 3 11 5 8" xfId="27983" xr:uid="{00000000-0005-0000-0000-0000456D0000}"/>
    <cellStyle name="Normal 3 3 11 5 8 2" xfId="27984" xr:uid="{00000000-0005-0000-0000-0000466D0000}"/>
    <cellStyle name="Normal 3 3 11 5 8 3" xfId="27985" xr:uid="{00000000-0005-0000-0000-0000476D0000}"/>
    <cellStyle name="Normal 3 3 11 5 9" xfId="27986" xr:uid="{00000000-0005-0000-0000-0000486D0000}"/>
    <cellStyle name="Normal 3 3 11 5 9 2" xfId="27987" xr:uid="{00000000-0005-0000-0000-0000496D0000}"/>
    <cellStyle name="Normal 3 3 11 5 9 3" xfId="27988" xr:uid="{00000000-0005-0000-0000-00004A6D0000}"/>
    <cellStyle name="Normal 3 3 11 6" xfId="27989" xr:uid="{00000000-0005-0000-0000-00004B6D0000}"/>
    <cellStyle name="Normal 3 3 11 6 10" xfId="27990" xr:uid="{00000000-0005-0000-0000-00004C6D0000}"/>
    <cellStyle name="Normal 3 3 11 6 10 2" xfId="27991" xr:uid="{00000000-0005-0000-0000-00004D6D0000}"/>
    <cellStyle name="Normal 3 3 11 6 10 3" xfId="27992" xr:uid="{00000000-0005-0000-0000-00004E6D0000}"/>
    <cellStyle name="Normal 3 3 11 6 11" xfId="27993" xr:uid="{00000000-0005-0000-0000-00004F6D0000}"/>
    <cellStyle name="Normal 3 3 11 6 11 2" xfId="27994" xr:uid="{00000000-0005-0000-0000-0000506D0000}"/>
    <cellStyle name="Normal 3 3 11 6 11 3" xfId="27995" xr:uid="{00000000-0005-0000-0000-0000516D0000}"/>
    <cellStyle name="Normal 3 3 11 6 12" xfId="27996" xr:uid="{00000000-0005-0000-0000-0000526D0000}"/>
    <cellStyle name="Normal 3 3 11 6 12 2" xfId="27997" xr:uid="{00000000-0005-0000-0000-0000536D0000}"/>
    <cellStyle name="Normal 3 3 11 6 12 3" xfId="27998" xr:uid="{00000000-0005-0000-0000-0000546D0000}"/>
    <cellStyle name="Normal 3 3 11 6 13" xfId="27999" xr:uid="{00000000-0005-0000-0000-0000556D0000}"/>
    <cellStyle name="Normal 3 3 11 6 13 2" xfId="28000" xr:uid="{00000000-0005-0000-0000-0000566D0000}"/>
    <cellStyle name="Normal 3 3 11 6 13 3" xfId="28001" xr:uid="{00000000-0005-0000-0000-0000576D0000}"/>
    <cellStyle name="Normal 3 3 11 6 14" xfId="28002" xr:uid="{00000000-0005-0000-0000-0000586D0000}"/>
    <cellStyle name="Normal 3 3 11 6 14 2" xfId="28003" xr:uid="{00000000-0005-0000-0000-0000596D0000}"/>
    <cellStyle name="Normal 3 3 11 6 14 3" xfId="28004" xr:uid="{00000000-0005-0000-0000-00005A6D0000}"/>
    <cellStyle name="Normal 3 3 11 6 15" xfId="28005" xr:uid="{00000000-0005-0000-0000-00005B6D0000}"/>
    <cellStyle name="Normal 3 3 11 6 16" xfId="28006" xr:uid="{00000000-0005-0000-0000-00005C6D0000}"/>
    <cellStyle name="Normal 3 3 11 6 2" xfId="28007" xr:uid="{00000000-0005-0000-0000-00005D6D0000}"/>
    <cellStyle name="Normal 3 3 11 6 2 2" xfId="28008" xr:uid="{00000000-0005-0000-0000-00005E6D0000}"/>
    <cellStyle name="Normal 3 3 11 6 2 3" xfId="28009" xr:uid="{00000000-0005-0000-0000-00005F6D0000}"/>
    <cellStyle name="Normal 3 3 11 6 3" xfId="28010" xr:uid="{00000000-0005-0000-0000-0000606D0000}"/>
    <cellStyle name="Normal 3 3 11 6 3 2" xfId="28011" xr:uid="{00000000-0005-0000-0000-0000616D0000}"/>
    <cellStyle name="Normal 3 3 11 6 3 3" xfId="28012" xr:uid="{00000000-0005-0000-0000-0000626D0000}"/>
    <cellStyle name="Normal 3 3 11 6 4" xfId="28013" xr:uid="{00000000-0005-0000-0000-0000636D0000}"/>
    <cellStyle name="Normal 3 3 11 6 4 2" xfId="28014" xr:uid="{00000000-0005-0000-0000-0000646D0000}"/>
    <cellStyle name="Normal 3 3 11 6 4 3" xfId="28015" xr:uid="{00000000-0005-0000-0000-0000656D0000}"/>
    <cellStyle name="Normal 3 3 11 6 5" xfId="28016" xr:uid="{00000000-0005-0000-0000-0000666D0000}"/>
    <cellStyle name="Normal 3 3 11 6 5 2" xfId="28017" xr:uid="{00000000-0005-0000-0000-0000676D0000}"/>
    <cellStyle name="Normal 3 3 11 6 5 3" xfId="28018" xr:uid="{00000000-0005-0000-0000-0000686D0000}"/>
    <cellStyle name="Normal 3 3 11 6 6" xfId="28019" xr:uid="{00000000-0005-0000-0000-0000696D0000}"/>
    <cellStyle name="Normal 3 3 11 6 6 2" xfId="28020" xr:uid="{00000000-0005-0000-0000-00006A6D0000}"/>
    <cellStyle name="Normal 3 3 11 6 6 3" xfId="28021" xr:uid="{00000000-0005-0000-0000-00006B6D0000}"/>
    <cellStyle name="Normal 3 3 11 6 7" xfId="28022" xr:uid="{00000000-0005-0000-0000-00006C6D0000}"/>
    <cellStyle name="Normal 3 3 11 6 7 2" xfId="28023" xr:uid="{00000000-0005-0000-0000-00006D6D0000}"/>
    <cellStyle name="Normal 3 3 11 6 7 3" xfId="28024" xr:uid="{00000000-0005-0000-0000-00006E6D0000}"/>
    <cellStyle name="Normal 3 3 11 6 8" xfId="28025" xr:uid="{00000000-0005-0000-0000-00006F6D0000}"/>
    <cellStyle name="Normal 3 3 11 6 8 2" xfId="28026" xr:uid="{00000000-0005-0000-0000-0000706D0000}"/>
    <cellStyle name="Normal 3 3 11 6 8 3" xfId="28027" xr:uid="{00000000-0005-0000-0000-0000716D0000}"/>
    <cellStyle name="Normal 3 3 11 6 9" xfId="28028" xr:uid="{00000000-0005-0000-0000-0000726D0000}"/>
    <cellStyle name="Normal 3 3 11 6 9 2" xfId="28029" xr:uid="{00000000-0005-0000-0000-0000736D0000}"/>
    <cellStyle name="Normal 3 3 11 6 9 3" xfId="28030" xr:uid="{00000000-0005-0000-0000-0000746D0000}"/>
    <cellStyle name="Normal 3 3 11 7" xfId="28031" xr:uid="{00000000-0005-0000-0000-0000756D0000}"/>
    <cellStyle name="Normal 3 3 11 7 10" xfId="28032" xr:uid="{00000000-0005-0000-0000-0000766D0000}"/>
    <cellStyle name="Normal 3 3 11 7 10 2" xfId="28033" xr:uid="{00000000-0005-0000-0000-0000776D0000}"/>
    <cellStyle name="Normal 3 3 11 7 10 3" xfId="28034" xr:uid="{00000000-0005-0000-0000-0000786D0000}"/>
    <cellStyle name="Normal 3 3 11 7 11" xfId="28035" xr:uid="{00000000-0005-0000-0000-0000796D0000}"/>
    <cellStyle name="Normal 3 3 11 7 11 2" xfId="28036" xr:uid="{00000000-0005-0000-0000-00007A6D0000}"/>
    <cellStyle name="Normal 3 3 11 7 11 3" xfId="28037" xr:uid="{00000000-0005-0000-0000-00007B6D0000}"/>
    <cellStyle name="Normal 3 3 11 7 12" xfId="28038" xr:uid="{00000000-0005-0000-0000-00007C6D0000}"/>
    <cellStyle name="Normal 3 3 11 7 12 2" xfId="28039" xr:uid="{00000000-0005-0000-0000-00007D6D0000}"/>
    <cellStyle name="Normal 3 3 11 7 12 3" xfId="28040" xr:uid="{00000000-0005-0000-0000-00007E6D0000}"/>
    <cellStyle name="Normal 3 3 11 7 13" xfId="28041" xr:uid="{00000000-0005-0000-0000-00007F6D0000}"/>
    <cellStyle name="Normal 3 3 11 7 13 2" xfId="28042" xr:uid="{00000000-0005-0000-0000-0000806D0000}"/>
    <cellStyle name="Normal 3 3 11 7 13 3" xfId="28043" xr:uid="{00000000-0005-0000-0000-0000816D0000}"/>
    <cellStyle name="Normal 3 3 11 7 14" xfId="28044" xr:uid="{00000000-0005-0000-0000-0000826D0000}"/>
    <cellStyle name="Normal 3 3 11 7 14 2" xfId="28045" xr:uid="{00000000-0005-0000-0000-0000836D0000}"/>
    <cellStyle name="Normal 3 3 11 7 14 3" xfId="28046" xr:uid="{00000000-0005-0000-0000-0000846D0000}"/>
    <cellStyle name="Normal 3 3 11 7 15" xfId="28047" xr:uid="{00000000-0005-0000-0000-0000856D0000}"/>
    <cellStyle name="Normal 3 3 11 7 16" xfId="28048" xr:uid="{00000000-0005-0000-0000-0000866D0000}"/>
    <cellStyle name="Normal 3 3 11 7 2" xfId="28049" xr:uid="{00000000-0005-0000-0000-0000876D0000}"/>
    <cellStyle name="Normal 3 3 11 7 2 2" xfId="28050" xr:uid="{00000000-0005-0000-0000-0000886D0000}"/>
    <cellStyle name="Normal 3 3 11 7 2 3" xfId="28051" xr:uid="{00000000-0005-0000-0000-0000896D0000}"/>
    <cellStyle name="Normal 3 3 11 7 3" xfId="28052" xr:uid="{00000000-0005-0000-0000-00008A6D0000}"/>
    <cellStyle name="Normal 3 3 11 7 3 2" xfId="28053" xr:uid="{00000000-0005-0000-0000-00008B6D0000}"/>
    <cellStyle name="Normal 3 3 11 7 3 3" xfId="28054" xr:uid="{00000000-0005-0000-0000-00008C6D0000}"/>
    <cellStyle name="Normal 3 3 11 7 4" xfId="28055" xr:uid="{00000000-0005-0000-0000-00008D6D0000}"/>
    <cellStyle name="Normal 3 3 11 7 4 2" xfId="28056" xr:uid="{00000000-0005-0000-0000-00008E6D0000}"/>
    <cellStyle name="Normal 3 3 11 7 4 3" xfId="28057" xr:uid="{00000000-0005-0000-0000-00008F6D0000}"/>
    <cellStyle name="Normal 3 3 11 7 5" xfId="28058" xr:uid="{00000000-0005-0000-0000-0000906D0000}"/>
    <cellStyle name="Normal 3 3 11 7 5 2" xfId="28059" xr:uid="{00000000-0005-0000-0000-0000916D0000}"/>
    <cellStyle name="Normal 3 3 11 7 5 3" xfId="28060" xr:uid="{00000000-0005-0000-0000-0000926D0000}"/>
    <cellStyle name="Normal 3 3 11 7 6" xfId="28061" xr:uid="{00000000-0005-0000-0000-0000936D0000}"/>
    <cellStyle name="Normal 3 3 11 7 6 2" xfId="28062" xr:uid="{00000000-0005-0000-0000-0000946D0000}"/>
    <cellStyle name="Normal 3 3 11 7 6 3" xfId="28063" xr:uid="{00000000-0005-0000-0000-0000956D0000}"/>
    <cellStyle name="Normal 3 3 11 7 7" xfId="28064" xr:uid="{00000000-0005-0000-0000-0000966D0000}"/>
    <cellStyle name="Normal 3 3 11 7 7 2" xfId="28065" xr:uid="{00000000-0005-0000-0000-0000976D0000}"/>
    <cellStyle name="Normal 3 3 11 7 7 3" xfId="28066" xr:uid="{00000000-0005-0000-0000-0000986D0000}"/>
    <cellStyle name="Normal 3 3 11 7 8" xfId="28067" xr:uid="{00000000-0005-0000-0000-0000996D0000}"/>
    <cellStyle name="Normal 3 3 11 7 8 2" xfId="28068" xr:uid="{00000000-0005-0000-0000-00009A6D0000}"/>
    <cellStyle name="Normal 3 3 11 7 8 3" xfId="28069" xr:uid="{00000000-0005-0000-0000-00009B6D0000}"/>
    <cellStyle name="Normal 3 3 11 7 9" xfId="28070" xr:uid="{00000000-0005-0000-0000-00009C6D0000}"/>
    <cellStyle name="Normal 3 3 11 7 9 2" xfId="28071" xr:uid="{00000000-0005-0000-0000-00009D6D0000}"/>
    <cellStyle name="Normal 3 3 11 7 9 3" xfId="28072" xr:uid="{00000000-0005-0000-0000-00009E6D0000}"/>
    <cellStyle name="Normal 3 3 11 8" xfId="28073" xr:uid="{00000000-0005-0000-0000-00009F6D0000}"/>
    <cellStyle name="Normal 3 3 11 8 10" xfId="28074" xr:uid="{00000000-0005-0000-0000-0000A06D0000}"/>
    <cellStyle name="Normal 3 3 11 8 10 2" xfId="28075" xr:uid="{00000000-0005-0000-0000-0000A16D0000}"/>
    <cellStyle name="Normal 3 3 11 8 10 3" xfId="28076" xr:uid="{00000000-0005-0000-0000-0000A26D0000}"/>
    <cellStyle name="Normal 3 3 11 8 11" xfId="28077" xr:uid="{00000000-0005-0000-0000-0000A36D0000}"/>
    <cellStyle name="Normal 3 3 11 8 11 2" xfId="28078" xr:uid="{00000000-0005-0000-0000-0000A46D0000}"/>
    <cellStyle name="Normal 3 3 11 8 11 3" xfId="28079" xr:uid="{00000000-0005-0000-0000-0000A56D0000}"/>
    <cellStyle name="Normal 3 3 11 8 12" xfId="28080" xr:uid="{00000000-0005-0000-0000-0000A66D0000}"/>
    <cellStyle name="Normal 3 3 11 8 12 2" xfId="28081" xr:uid="{00000000-0005-0000-0000-0000A76D0000}"/>
    <cellStyle name="Normal 3 3 11 8 12 3" xfId="28082" xr:uid="{00000000-0005-0000-0000-0000A86D0000}"/>
    <cellStyle name="Normal 3 3 11 8 13" xfId="28083" xr:uid="{00000000-0005-0000-0000-0000A96D0000}"/>
    <cellStyle name="Normal 3 3 11 8 13 2" xfId="28084" xr:uid="{00000000-0005-0000-0000-0000AA6D0000}"/>
    <cellStyle name="Normal 3 3 11 8 13 3" xfId="28085" xr:uid="{00000000-0005-0000-0000-0000AB6D0000}"/>
    <cellStyle name="Normal 3 3 11 8 14" xfId="28086" xr:uid="{00000000-0005-0000-0000-0000AC6D0000}"/>
    <cellStyle name="Normal 3 3 11 8 14 2" xfId="28087" xr:uid="{00000000-0005-0000-0000-0000AD6D0000}"/>
    <cellStyle name="Normal 3 3 11 8 14 3" xfId="28088" xr:uid="{00000000-0005-0000-0000-0000AE6D0000}"/>
    <cellStyle name="Normal 3 3 11 8 15" xfId="28089" xr:uid="{00000000-0005-0000-0000-0000AF6D0000}"/>
    <cellStyle name="Normal 3 3 11 8 16" xfId="28090" xr:uid="{00000000-0005-0000-0000-0000B06D0000}"/>
    <cellStyle name="Normal 3 3 11 8 2" xfId="28091" xr:uid="{00000000-0005-0000-0000-0000B16D0000}"/>
    <cellStyle name="Normal 3 3 11 8 2 2" xfId="28092" xr:uid="{00000000-0005-0000-0000-0000B26D0000}"/>
    <cellStyle name="Normal 3 3 11 8 2 3" xfId="28093" xr:uid="{00000000-0005-0000-0000-0000B36D0000}"/>
    <cellStyle name="Normal 3 3 11 8 3" xfId="28094" xr:uid="{00000000-0005-0000-0000-0000B46D0000}"/>
    <cellStyle name="Normal 3 3 11 8 3 2" xfId="28095" xr:uid="{00000000-0005-0000-0000-0000B56D0000}"/>
    <cellStyle name="Normal 3 3 11 8 3 3" xfId="28096" xr:uid="{00000000-0005-0000-0000-0000B66D0000}"/>
    <cellStyle name="Normal 3 3 11 8 4" xfId="28097" xr:uid="{00000000-0005-0000-0000-0000B76D0000}"/>
    <cellStyle name="Normal 3 3 11 8 4 2" xfId="28098" xr:uid="{00000000-0005-0000-0000-0000B86D0000}"/>
    <cellStyle name="Normal 3 3 11 8 4 3" xfId="28099" xr:uid="{00000000-0005-0000-0000-0000B96D0000}"/>
    <cellStyle name="Normal 3 3 11 8 5" xfId="28100" xr:uid="{00000000-0005-0000-0000-0000BA6D0000}"/>
    <cellStyle name="Normal 3 3 11 8 5 2" xfId="28101" xr:uid="{00000000-0005-0000-0000-0000BB6D0000}"/>
    <cellStyle name="Normal 3 3 11 8 5 3" xfId="28102" xr:uid="{00000000-0005-0000-0000-0000BC6D0000}"/>
    <cellStyle name="Normal 3 3 11 8 6" xfId="28103" xr:uid="{00000000-0005-0000-0000-0000BD6D0000}"/>
    <cellStyle name="Normal 3 3 11 8 6 2" xfId="28104" xr:uid="{00000000-0005-0000-0000-0000BE6D0000}"/>
    <cellStyle name="Normal 3 3 11 8 6 3" xfId="28105" xr:uid="{00000000-0005-0000-0000-0000BF6D0000}"/>
    <cellStyle name="Normal 3 3 11 8 7" xfId="28106" xr:uid="{00000000-0005-0000-0000-0000C06D0000}"/>
    <cellStyle name="Normal 3 3 11 8 7 2" xfId="28107" xr:uid="{00000000-0005-0000-0000-0000C16D0000}"/>
    <cellStyle name="Normal 3 3 11 8 7 3" xfId="28108" xr:uid="{00000000-0005-0000-0000-0000C26D0000}"/>
    <cellStyle name="Normal 3 3 11 8 8" xfId="28109" xr:uid="{00000000-0005-0000-0000-0000C36D0000}"/>
    <cellStyle name="Normal 3 3 11 8 8 2" xfId="28110" xr:uid="{00000000-0005-0000-0000-0000C46D0000}"/>
    <cellStyle name="Normal 3 3 11 8 8 3" xfId="28111" xr:uid="{00000000-0005-0000-0000-0000C56D0000}"/>
    <cellStyle name="Normal 3 3 11 8 9" xfId="28112" xr:uid="{00000000-0005-0000-0000-0000C66D0000}"/>
    <cellStyle name="Normal 3 3 11 8 9 2" xfId="28113" xr:uid="{00000000-0005-0000-0000-0000C76D0000}"/>
    <cellStyle name="Normal 3 3 11 8 9 3" xfId="28114" xr:uid="{00000000-0005-0000-0000-0000C86D0000}"/>
    <cellStyle name="Normal 3 3 11 9" xfId="28115" xr:uid="{00000000-0005-0000-0000-0000C96D0000}"/>
    <cellStyle name="Normal 3 3 11 9 10" xfId="28116" xr:uid="{00000000-0005-0000-0000-0000CA6D0000}"/>
    <cellStyle name="Normal 3 3 11 9 10 2" xfId="28117" xr:uid="{00000000-0005-0000-0000-0000CB6D0000}"/>
    <cellStyle name="Normal 3 3 11 9 10 3" xfId="28118" xr:uid="{00000000-0005-0000-0000-0000CC6D0000}"/>
    <cellStyle name="Normal 3 3 11 9 11" xfId="28119" xr:uid="{00000000-0005-0000-0000-0000CD6D0000}"/>
    <cellStyle name="Normal 3 3 11 9 11 2" xfId="28120" xr:uid="{00000000-0005-0000-0000-0000CE6D0000}"/>
    <cellStyle name="Normal 3 3 11 9 11 3" xfId="28121" xr:uid="{00000000-0005-0000-0000-0000CF6D0000}"/>
    <cellStyle name="Normal 3 3 11 9 12" xfId="28122" xr:uid="{00000000-0005-0000-0000-0000D06D0000}"/>
    <cellStyle name="Normal 3 3 11 9 12 2" xfId="28123" xr:uid="{00000000-0005-0000-0000-0000D16D0000}"/>
    <cellStyle name="Normal 3 3 11 9 12 3" xfId="28124" xr:uid="{00000000-0005-0000-0000-0000D26D0000}"/>
    <cellStyle name="Normal 3 3 11 9 13" xfId="28125" xr:uid="{00000000-0005-0000-0000-0000D36D0000}"/>
    <cellStyle name="Normal 3 3 11 9 13 2" xfId="28126" xr:uid="{00000000-0005-0000-0000-0000D46D0000}"/>
    <cellStyle name="Normal 3 3 11 9 13 3" xfId="28127" xr:uid="{00000000-0005-0000-0000-0000D56D0000}"/>
    <cellStyle name="Normal 3 3 11 9 14" xfId="28128" xr:uid="{00000000-0005-0000-0000-0000D66D0000}"/>
    <cellStyle name="Normal 3 3 11 9 14 2" xfId="28129" xr:uid="{00000000-0005-0000-0000-0000D76D0000}"/>
    <cellStyle name="Normal 3 3 11 9 14 3" xfId="28130" xr:uid="{00000000-0005-0000-0000-0000D86D0000}"/>
    <cellStyle name="Normal 3 3 11 9 15" xfId="28131" xr:uid="{00000000-0005-0000-0000-0000D96D0000}"/>
    <cellStyle name="Normal 3 3 11 9 16" xfId="28132" xr:uid="{00000000-0005-0000-0000-0000DA6D0000}"/>
    <cellStyle name="Normal 3 3 11 9 2" xfId="28133" xr:uid="{00000000-0005-0000-0000-0000DB6D0000}"/>
    <cellStyle name="Normal 3 3 11 9 2 2" xfId="28134" xr:uid="{00000000-0005-0000-0000-0000DC6D0000}"/>
    <cellStyle name="Normal 3 3 11 9 2 3" xfId="28135" xr:uid="{00000000-0005-0000-0000-0000DD6D0000}"/>
    <cellStyle name="Normal 3 3 11 9 3" xfId="28136" xr:uid="{00000000-0005-0000-0000-0000DE6D0000}"/>
    <cellStyle name="Normal 3 3 11 9 3 2" xfId="28137" xr:uid="{00000000-0005-0000-0000-0000DF6D0000}"/>
    <cellStyle name="Normal 3 3 11 9 3 3" xfId="28138" xr:uid="{00000000-0005-0000-0000-0000E06D0000}"/>
    <cellStyle name="Normal 3 3 11 9 4" xfId="28139" xr:uid="{00000000-0005-0000-0000-0000E16D0000}"/>
    <cellStyle name="Normal 3 3 11 9 4 2" xfId="28140" xr:uid="{00000000-0005-0000-0000-0000E26D0000}"/>
    <cellStyle name="Normal 3 3 11 9 4 3" xfId="28141" xr:uid="{00000000-0005-0000-0000-0000E36D0000}"/>
    <cellStyle name="Normal 3 3 11 9 5" xfId="28142" xr:uid="{00000000-0005-0000-0000-0000E46D0000}"/>
    <cellStyle name="Normal 3 3 11 9 5 2" xfId="28143" xr:uid="{00000000-0005-0000-0000-0000E56D0000}"/>
    <cellStyle name="Normal 3 3 11 9 5 3" xfId="28144" xr:uid="{00000000-0005-0000-0000-0000E66D0000}"/>
    <cellStyle name="Normal 3 3 11 9 6" xfId="28145" xr:uid="{00000000-0005-0000-0000-0000E76D0000}"/>
    <cellStyle name="Normal 3 3 11 9 6 2" xfId="28146" xr:uid="{00000000-0005-0000-0000-0000E86D0000}"/>
    <cellStyle name="Normal 3 3 11 9 6 3" xfId="28147" xr:uid="{00000000-0005-0000-0000-0000E96D0000}"/>
    <cellStyle name="Normal 3 3 11 9 7" xfId="28148" xr:uid="{00000000-0005-0000-0000-0000EA6D0000}"/>
    <cellStyle name="Normal 3 3 11 9 7 2" xfId="28149" xr:uid="{00000000-0005-0000-0000-0000EB6D0000}"/>
    <cellStyle name="Normal 3 3 11 9 7 3" xfId="28150" xr:uid="{00000000-0005-0000-0000-0000EC6D0000}"/>
    <cellStyle name="Normal 3 3 11 9 8" xfId="28151" xr:uid="{00000000-0005-0000-0000-0000ED6D0000}"/>
    <cellStyle name="Normal 3 3 11 9 8 2" xfId="28152" xr:uid="{00000000-0005-0000-0000-0000EE6D0000}"/>
    <cellStyle name="Normal 3 3 11 9 8 3" xfId="28153" xr:uid="{00000000-0005-0000-0000-0000EF6D0000}"/>
    <cellStyle name="Normal 3 3 11 9 9" xfId="28154" xr:uid="{00000000-0005-0000-0000-0000F06D0000}"/>
    <cellStyle name="Normal 3 3 11 9 9 2" xfId="28155" xr:uid="{00000000-0005-0000-0000-0000F16D0000}"/>
    <cellStyle name="Normal 3 3 11 9 9 3" xfId="28156" xr:uid="{00000000-0005-0000-0000-0000F26D0000}"/>
    <cellStyle name="Normal 3 3 12" xfId="28157" xr:uid="{00000000-0005-0000-0000-0000F36D0000}"/>
    <cellStyle name="Normal 3 3 12 10" xfId="28158" xr:uid="{00000000-0005-0000-0000-0000F46D0000}"/>
    <cellStyle name="Normal 3 3 12 10 10" xfId="28159" xr:uid="{00000000-0005-0000-0000-0000F56D0000}"/>
    <cellStyle name="Normal 3 3 12 10 10 2" xfId="28160" xr:uid="{00000000-0005-0000-0000-0000F66D0000}"/>
    <cellStyle name="Normal 3 3 12 10 10 3" xfId="28161" xr:uid="{00000000-0005-0000-0000-0000F76D0000}"/>
    <cellStyle name="Normal 3 3 12 10 11" xfId="28162" xr:uid="{00000000-0005-0000-0000-0000F86D0000}"/>
    <cellStyle name="Normal 3 3 12 10 11 2" xfId="28163" xr:uid="{00000000-0005-0000-0000-0000F96D0000}"/>
    <cellStyle name="Normal 3 3 12 10 11 3" xfId="28164" xr:uid="{00000000-0005-0000-0000-0000FA6D0000}"/>
    <cellStyle name="Normal 3 3 12 10 12" xfId="28165" xr:uid="{00000000-0005-0000-0000-0000FB6D0000}"/>
    <cellStyle name="Normal 3 3 12 10 12 2" xfId="28166" xr:uid="{00000000-0005-0000-0000-0000FC6D0000}"/>
    <cellStyle name="Normal 3 3 12 10 12 3" xfId="28167" xr:uid="{00000000-0005-0000-0000-0000FD6D0000}"/>
    <cellStyle name="Normal 3 3 12 10 13" xfId="28168" xr:uid="{00000000-0005-0000-0000-0000FE6D0000}"/>
    <cellStyle name="Normal 3 3 12 10 13 2" xfId="28169" xr:uid="{00000000-0005-0000-0000-0000FF6D0000}"/>
    <cellStyle name="Normal 3 3 12 10 13 3" xfId="28170" xr:uid="{00000000-0005-0000-0000-0000006E0000}"/>
    <cellStyle name="Normal 3 3 12 10 14" xfId="28171" xr:uid="{00000000-0005-0000-0000-0000016E0000}"/>
    <cellStyle name="Normal 3 3 12 10 14 2" xfId="28172" xr:uid="{00000000-0005-0000-0000-0000026E0000}"/>
    <cellStyle name="Normal 3 3 12 10 14 3" xfId="28173" xr:uid="{00000000-0005-0000-0000-0000036E0000}"/>
    <cellStyle name="Normal 3 3 12 10 15" xfId="28174" xr:uid="{00000000-0005-0000-0000-0000046E0000}"/>
    <cellStyle name="Normal 3 3 12 10 16" xfId="28175" xr:uid="{00000000-0005-0000-0000-0000056E0000}"/>
    <cellStyle name="Normal 3 3 12 10 2" xfId="28176" xr:uid="{00000000-0005-0000-0000-0000066E0000}"/>
    <cellStyle name="Normal 3 3 12 10 2 2" xfId="28177" xr:uid="{00000000-0005-0000-0000-0000076E0000}"/>
    <cellStyle name="Normal 3 3 12 10 2 3" xfId="28178" xr:uid="{00000000-0005-0000-0000-0000086E0000}"/>
    <cellStyle name="Normal 3 3 12 10 3" xfId="28179" xr:uid="{00000000-0005-0000-0000-0000096E0000}"/>
    <cellStyle name="Normal 3 3 12 10 3 2" xfId="28180" xr:uid="{00000000-0005-0000-0000-00000A6E0000}"/>
    <cellStyle name="Normal 3 3 12 10 3 3" xfId="28181" xr:uid="{00000000-0005-0000-0000-00000B6E0000}"/>
    <cellStyle name="Normal 3 3 12 10 4" xfId="28182" xr:uid="{00000000-0005-0000-0000-00000C6E0000}"/>
    <cellStyle name="Normal 3 3 12 10 4 2" xfId="28183" xr:uid="{00000000-0005-0000-0000-00000D6E0000}"/>
    <cellStyle name="Normal 3 3 12 10 4 3" xfId="28184" xr:uid="{00000000-0005-0000-0000-00000E6E0000}"/>
    <cellStyle name="Normal 3 3 12 10 5" xfId="28185" xr:uid="{00000000-0005-0000-0000-00000F6E0000}"/>
    <cellStyle name="Normal 3 3 12 10 5 2" xfId="28186" xr:uid="{00000000-0005-0000-0000-0000106E0000}"/>
    <cellStyle name="Normal 3 3 12 10 5 3" xfId="28187" xr:uid="{00000000-0005-0000-0000-0000116E0000}"/>
    <cellStyle name="Normal 3 3 12 10 6" xfId="28188" xr:uid="{00000000-0005-0000-0000-0000126E0000}"/>
    <cellStyle name="Normal 3 3 12 10 6 2" xfId="28189" xr:uid="{00000000-0005-0000-0000-0000136E0000}"/>
    <cellStyle name="Normal 3 3 12 10 6 3" xfId="28190" xr:uid="{00000000-0005-0000-0000-0000146E0000}"/>
    <cellStyle name="Normal 3 3 12 10 7" xfId="28191" xr:uid="{00000000-0005-0000-0000-0000156E0000}"/>
    <cellStyle name="Normal 3 3 12 10 7 2" xfId="28192" xr:uid="{00000000-0005-0000-0000-0000166E0000}"/>
    <cellStyle name="Normal 3 3 12 10 7 3" xfId="28193" xr:uid="{00000000-0005-0000-0000-0000176E0000}"/>
    <cellStyle name="Normal 3 3 12 10 8" xfId="28194" xr:uid="{00000000-0005-0000-0000-0000186E0000}"/>
    <cellStyle name="Normal 3 3 12 10 8 2" xfId="28195" xr:uid="{00000000-0005-0000-0000-0000196E0000}"/>
    <cellStyle name="Normal 3 3 12 10 8 3" xfId="28196" xr:uid="{00000000-0005-0000-0000-00001A6E0000}"/>
    <cellStyle name="Normal 3 3 12 10 9" xfId="28197" xr:uid="{00000000-0005-0000-0000-00001B6E0000}"/>
    <cellStyle name="Normal 3 3 12 10 9 2" xfId="28198" xr:uid="{00000000-0005-0000-0000-00001C6E0000}"/>
    <cellStyle name="Normal 3 3 12 10 9 3" xfId="28199" xr:uid="{00000000-0005-0000-0000-00001D6E0000}"/>
    <cellStyle name="Normal 3 3 12 11" xfId="28200" xr:uid="{00000000-0005-0000-0000-00001E6E0000}"/>
    <cellStyle name="Normal 3 3 12 11 2" xfId="28201" xr:uid="{00000000-0005-0000-0000-00001F6E0000}"/>
    <cellStyle name="Normal 3 3 12 11 3" xfId="28202" xr:uid="{00000000-0005-0000-0000-0000206E0000}"/>
    <cellStyle name="Normal 3 3 12 12" xfId="28203" xr:uid="{00000000-0005-0000-0000-0000216E0000}"/>
    <cellStyle name="Normal 3 3 12 12 2" xfId="28204" xr:uid="{00000000-0005-0000-0000-0000226E0000}"/>
    <cellStyle name="Normal 3 3 12 12 3" xfId="28205" xr:uid="{00000000-0005-0000-0000-0000236E0000}"/>
    <cellStyle name="Normal 3 3 12 13" xfId="28206" xr:uid="{00000000-0005-0000-0000-0000246E0000}"/>
    <cellStyle name="Normal 3 3 12 13 2" xfId="28207" xr:uid="{00000000-0005-0000-0000-0000256E0000}"/>
    <cellStyle name="Normal 3 3 12 13 3" xfId="28208" xr:uid="{00000000-0005-0000-0000-0000266E0000}"/>
    <cellStyle name="Normal 3 3 12 14" xfId="28209" xr:uid="{00000000-0005-0000-0000-0000276E0000}"/>
    <cellStyle name="Normal 3 3 12 14 2" xfId="28210" xr:uid="{00000000-0005-0000-0000-0000286E0000}"/>
    <cellStyle name="Normal 3 3 12 14 3" xfId="28211" xr:uid="{00000000-0005-0000-0000-0000296E0000}"/>
    <cellStyle name="Normal 3 3 12 15" xfId="28212" xr:uid="{00000000-0005-0000-0000-00002A6E0000}"/>
    <cellStyle name="Normal 3 3 12 15 2" xfId="28213" xr:uid="{00000000-0005-0000-0000-00002B6E0000}"/>
    <cellStyle name="Normal 3 3 12 15 3" xfId="28214" xr:uid="{00000000-0005-0000-0000-00002C6E0000}"/>
    <cellStyle name="Normal 3 3 12 16" xfId="28215" xr:uid="{00000000-0005-0000-0000-00002D6E0000}"/>
    <cellStyle name="Normal 3 3 12 16 2" xfId="28216" xr:uid="{00000000-0005-0000-0000-00002E6E0000}"/>
    <cellStyle name="Normal 3 3 12 16 3" xfId="28217" xr:uid="{00000000-0005-0000-0000-00002F6E0000}"/>
    <cellStyle name="Normal 3 3 12 17" xfId="28218" xr:uid="{00000000-0005-0000-0000-0000306E0000}"/>
    <cellStyle name="Normal 3 3 12 17 2" xfId="28219" xr:uid="{00000000-0005-0000-0000-0000316E0000}"/>
    <cellStyle name="Normal 3 3 12 17 3" xfId="28220" xr:uid="{00000000-0005-0000-0000-0000326E0000}"/>
    <cellStyle name="Normal 3 3 12 18" xfId="28221" xr:uid="{00000000-0005-0000-0000-0000336E0000}"/>
    <cellStyle name="Normal 3 3 12 18 2" xfId="28222" xr:uid="{00000000-0005-0000-0000-0000346E0000}"/>
    <cellStyle name="Normal 3 3 12 18 3" xfId="28223" xr:uid="{00000000-0005-0000-0000-0000356E0000}"/>
    <cellStyle name="Normal 3 3 12 19" xfId="28224" xr:uid="{00000000-0005-0000-0000-0000366E0000}"/>
    <cellStyle name="Normal 3 3 12 19 2" xfId="28225" xr:uid="{00000000-0005-0000-0000-0000376E0000}"/>
    <cellStyle name="Normal 3 3 12 19 3" xfId="28226" xr:uid="{00000000-0005-0000-0000-0000386E0000}"/>
    <cellStyle name="Normal 3 3 12 2" xfId="28227" xr:uid="{00000000-0005-0000-0000-0000396E0000}"/>
    <cellStyle name="Normal 3 3 12 2 10" xfId="28228" xr:uid="{00000000-0005-0000-0000-00003A6E0000}"/>
    <cellStyle name="Normal 3 3 12 2 10 2" xfId="28229" xr:uid="{00000000-0005-0000-0000-00003B6E0000}"/>
    <cellStyle name="Normal 3 3 12 2 10 3" xfId="28230" xr:uid="{00000000-0005-0000-0000-00003C6E0000}"/>
    <cellStyle name="Normal 3 3 12 2 11" xfId="28231" xr:uid="{00000000-0005-0000-0000-00003D6E0000}"/>
    <cellStyle name="Normal 3 3 12 2 11 2" xfId="28232" xr:uid="{00000000-0005-0000-0000-00003E6E0000}"/>
    <cellStyle name="Normal 3 3 12 2 11 3" xfId="28233" xr:uid="{00000000-0005-0000-0000-00003F6E0000}"/>
    <cellStyle name="Normal 3 3 12 2 12" xfId="28234" xr:uid="{00000000-0005-0000-0000-0000406E0000}"/>
    <cellStyle name="Normal 3 3 12 2 12 2" xfId="28235" xr:uid="{00000000-0005-0000-0000-0000416E0000}"/>
    <cellStyle name="Normal 3 3 12 2 12 3" xfId="28236" xr:uid="{00000000-0005-0000-0000-0000426E0000}"/>
    <cellStyle name="Normal 3 3 12 2 13" xfId="28237" xr:uid="{00000000-0005-0000-0000-0000436E0000}"/>
    <cellStyle name="Normal 3 3 12 2 13 2" xfId="28238" xr:uid="{00000000-0005-0000-0000-0000446E0000}"/>
    <cellStyle name="Normal 3 3 12 2 13 3" xfId="28239" xr:uid="{00000000-0005-0000-0000-0000456E0000}"/>
    <cellStyle name="Normal 3 3 12 2 14" xfId="28240" xr:uid="{00000000-0005-0000-0000-0000466E0000}"/>
    <cellStyle name="Normal 3 3 12 2 14 2" xfId="28241" xr:uid="{00000000-0005-0000-0000-0000476E0000}"/>
    <cellStyle name="Normal 3 3 12 2 14 3" xfId="28242" xr:uid="{00000000-0005-0000-0000-0000486E0000}"/>
    <cellStyle name="Normal 3 3 12 2 15" xfId="28243" xr:uid="{00000000-0005-0000-0000-0000496E0000}"/>
    <cellStyle name="Normal 3 3 12 2 15 2" xfId="28244" xr:uid="{00000000-0005-0000-0000-00004A6E0000}"/>
    <cellStyle name="Normal 3 3 12 2 15 3" xfId="28245" xr:uid="{00000000-0005-0000-0000-00004B6E0000}"/>
    <cellStyle name="Normal 3 3 12 2 16" xfId="28246" xr:uid="{00000000-0005-0000-0000-00004C6E0000}"/>
    <cellStyle name="Normal 3 3 12 2 17" xfId="28247" xr:uid="{00000000-0005-0000-0000-00004D6E0000}"/>
    <cellStyle name="Normal 3 3 12 2 2" xfId="28248" xr:uid="{00000000-0005-0000-0000-00004E6E0000}"/>
    <cellStyle name="Normal 3 3 12 2 2 10" xfId="28249" xr:uid="{00000000-0005-0000-0000-00004F6E0000}"/>
    <cellStyle name="Normal 3 3 12 2 2 10 2" xfId="28250" xr:uid="{00000000-0005-0000-0000-0000506E0000}"/>
    <cellStyle name="Normal 3 3 12 2 2 10 3" xfId="28251" xr:uid="{00000000-0005-0000-0000-0000516E0000}"/>
    <cellStyle name="Normal 3 3 12 2 2 11" xfId="28252" xr:uid="{00000000-0005-0000-0000-0000526E0000}"/>
    <cellStyle name="Normal 3 3 12 2 2 11 2" xfId="28253" xr:uid="{00000000-0005-0000-0000-0000536E0000}"/>
    <cellStyle name="Normal 3 3 12 2 2 11 3" xfId="28254" xr:uid="{00000000-0005-0000-0000-0000546E0000}"/>
    <cellStyle name="Normal 3 3 12 2 2 12" xfId="28255" xr:uid="{00000000-0005-0000-0000-0000556E0000}"/>
    <cellStyle name="Normal 3 3 12 2 2 12 2" xfId="28256" xr:uid="{00000000-0005-0000-0000-0000566E0000}"/>
    <cellStyle name="Normal 3 3 12 2 2 12 3" xfId="28257" xr:uid="{00000000-0005-0000-0000-0000576E0000}"/>
    <cellStyle name="Normal 3 3 12 2 2 13" xfId="28258" xr:uid="{00000000-0005-0000-0000-0000586E0000}"/>
    <cellStyle name="Normal 3 3 12 2 2 13 2" xfId="28259" xr:uid="{00000000-0005-0000-0000-0000596E0000}"/>
    <cellStyle name="Normal 3 3 12 2 2 13 3" xfId="28260" xr:uid="{00000000-0005-0000-0000-00005A6E0000}"/>
    <cellStyle name="Normal 3 3 12 2 2 14" xfId="28261" xr:uid="{00000000-0005-0000-0000-00005B6E0000}"/>
    <cellStyle name="Normal 3 3 12 2 2 14 2" xfId="28262" xr:uid="{00000000-0005-0000-0000-00005C6E0000}"/>
    <cellStyle name="Normal 3 3 12 2 2 14 3" xfId="28263" xr:uid="{00000000-0005-0000-0000-00005D6E0000}"/>
    <cellStyle name="Normal 3 3 12 2 2 15" xfId="28264" xr:uid="{00000000-0005-0000-0000-00005E6E0000}"/>
    <cellStyle name="Normal 3 3 12 2 2 16" xfId="28265" xr:uid="{00000000-0005-0000-0000-00005F6E0000}"/>
    <cellStyle name="Normal 3 3 12 2 2 2" xfId="28266" xr:uid="{00000000-0005-0000-0000-0000606E0000}"/>
    <cellStyle name="Normal 3 3 12 2 2 2 2" xfId="28267" xr:uid="{00000000-0005-0000-0000-0000616E0000}"/>
    <cellStyle name="Normal 3 3 12 2 2 2 3" xfId="28268" xr:uid="{00000000-0005-0000-0000-0000626E0000}"/>
    <cellStyle name="Normal 3 3 12 2 2 3" xfId="28269" xr:uid="{00000000-0005-0000-0000-0000636E0000}"/>
    <cellStyle name="Normal 3 3 12 2 2 3 2" xfId="28270" xr:uid="{00000000-0005-0000-0000-0000646E0000}"/>
    <cellStyle name="Normal 3 3 12 2 2 3 3" xfId="28271" xr:uid="{00000000-0005-0000-0000-0000656E0000}"/>
    <cellStyle name="Normal 3 3 12 2 2 4" xfId="28272" xr:uid="{00000000-0005-0000-0000-0000666E0000}"/>
    <cellStyle name="Normal 3 3 12 2 2 4 2" xfId="28273" xr:uid="{00000000-0005-0000-0000-0000676E0000}"/>
    <cellStyle name="Normal 3 3 12 2 2 4 3" xfId="28274" xr:uid="{00000000-0005-0000-0000-0000686E0000}"/>
    <cellStyle name="Normal 3 3 12 2 2 5" xfId="28275" xr:uid="{00000000-0005-0000-0000-0000696E0000}"/>
    <cellStyle name="Normal 3 3 12 2 2 5 2" xfId="28276" xr:uid="{00000000-0005-0000-0000-00006A6E0000}"/>
    <cellStyle name="Normal 3 3 12 2 2 5 3" xfId="28277" xr:uid="{00000000-0005-0000-0000-00006B6E0000}"/>
    <cellStyle name="Normal 3 3 12 2 2 6" xfId="28278" xr:uid="{00000000-0005-0000-0000-00006C6E0000}"/>
    <cellStyle name="Normal 3 3 12 2 2 6 2" xfId="28279" xr:uid="{00000000-0005-0000-0000-00006D6E0000}"/>
    <cellStyle name="Normal 3 3 12 2 2 6 3" xfId="28280" xr:uid="{00000000-0005-0000-0000-00006E6E0000}"/>
    <cellStyle name="Normal 3 3 12 2 2 7" xfId="28281" xr:uid="{00000000-0005-0000-0000-00006F6E0000}"/>
    <cellStyle name="Normal 3 3 12 2 2 7 2" xfId="28282" xr:uid="{00000000-0005-0000-0000-0000706E0000}"/>
    <cellStyle name="Normal 3 3 12 2 2 7 3" xfId="28283" xr:uid="{00000000-0005-0000-0000-0000716E0000}"/>
    <cellStyle name="Normal 3 3 12 2 2 8" xfId="28284" xr:uid="{00000000-0005-0000-0000-0000726E0000}"/>
    <cellStyle name="Normal 3 3 12 2 2 8 2" xfId="28285" xr:uid="{00000000-0005-0000-0000-0000736E0000}"/>
    <cellStyle name="Normal 3 3 12 2 2 8 3" xfId="28286" xr:uid="{00000000-0005-0000-0000-0000746E0000}"/>
    <cellStyle name="Normal 3 3 12 2 2 9" xfId="28287" xr:uid="{00000000-0005-0000-0000-0000756E0000}"/>
    <cellStyle name="Normal 3 3 12 2 2 9 2" xfId="28288" xr:uid="{00000000-0005-0000-0000-0000766E0000}"/>
    <cellStyle name="Normal 3 3 12 2 2 9 3" xfId="28289" xr:uid="{00000000-0005-0000-0000-0000776E0000}"/>
    <cellStyle name="Normal 3 3 12 2 3" xfId="28290" xr:uid="{00000000-0005-0000-0000-0000786E0000}"/>
    <cellStyle name="Normal 3 3 12 2 3 2" xfId="28291" xr:uid="{00000000-0005-0000-0000-0000796E0000}"/>
    <cellStyle name="Normal 3 3 12 2 3 3" xfId="28292" xr:uid="{00000000-0005-0000-0000-00007A6E0000}"/>
    <cellStyle name="Normal 3 3 12 2 4" xfId="28293" xr:uid="{00000000-0005-0000-0000-00007B6E0000}"/>
    <cellStyle name="Normal 3 3 12 2 4 2" xfId="28294" xr:uid="{00000000-0005-0000-0000-00007C6E0000}"/>
    <cellStyle name="Normal 3 3 12 2 4 3" xfId="28295" xr:uid="{00000000-0005-0000-0000-00007D6E0000}"/>
    <cellStyle name="Normal 3 3 12 2 5" xfId="28296" xr:uid="{00000000-0005-0000-0000-00007E6E0000}"/>
    <cellStyle name="Normal 3 3 12 2 5 2" xfId="28297" xr:uid="{00000000-0005-0000-0000-00007F6E0000}"/>
    <cellStyle name="Normal 3 3 12 2 5 3" xfId="28298" xr:uid="{00000000-0005-0000-0000-0000806E0000}"/>
    <cellStyle name="Normal 3 3 12 2 6" xfId="28299" xr:uid="{00000000-0005-0000-0000-0000816E0000}"/>
    <cellStyle name="Normal 3 3 12 2 6 2" xfId="28300" xr:uid="{00000000-0005-0000-0000-0000826E0000}"/>
    <cellStyle name="Normal 3 3 12 2 6 3" xfId="28301" xr:uid="{00000000-0005-0000-0000-0000836E0000}"/>
    <cellStyle name="Normal 3 3 12 2 7" xfId="28302" xr:uid="{00000000-0005-0000-0000-0000846E0000}"/>
    <cellStyle name="Normal 3 3 12 2 7 2" xfId="28303" xr:uid="{00000000-0005-0000-0000-0000856E0000}"/>
    <cellStyle name="Normal 3 3 12 2 7 3" xfId="28304" xr:uid="{00000000-0005-0000-0000-0000866E0000}"/>
    <cellStyle name="Normal 3 3 12 2 8" xfId="28305" xr:uid="{00000000-0005-0000-0000-0000876E0000}"/>
    <cellStyle name="Normal 3 3 12 2 8 2" xfId="28306" xr:uid="{00000000-0005-0000-0000-0000886E0000}"/>
    <cellStyle name="Normal 3 3 12 2 8 3" xfId="28307" xr:uid="{00000000-0005-0000-0000-0000896E0000}"/>
    <cellStyle name="Normal 3 3 12 2 9" xfId="28308" xr:uid="{00000000-0005-0000-0000-00008A6E0000}"/>
    <cellStyle name="Normal 3 3 12 2 9 2" xfId="28309" xr:uid="{00000000-0005-0000-0000-00008B6E0000}"/>
    <cellStyle name="Normal 3 3 12 2 9 3" xfId="28310" xr:uid="{00000000-0005-0000-0000-00008C6E0000}"/>
    <cellStyle name="Normal 3 3 12 20" xfId="28311" xr:uid="{00000000-0005-0000-0000-00008D6E0000}"/>
    <cellStyle name="Normal 3 3 12 20 2" xfId="28312" xr:uid="{00000000-0005-0000-0000-00008E6E0000}"/>
    <cellStyle name="Normal 3 3 12 20 3" xfId="28313" xr:uid="{00000000-0005-0000-0000-00008F6E0000}"/>
    <cellStyle name="Normal 3 3 12 21" xfId="28314" xr:uid="{00000000-0005-0000-0000-0000906E0000}"/>
    <cellStyle name="Normal 3 3 12 21 2" xfId="28315" xr:uid="{00000000-0005-0000-0000-0000916E0000}"/>
    <cellStyle name="Normal 3 3 12 21 3" xfId="28316" xr:uid="{00000000-0005-0000-0000-0000926E0000}"/>
    <cellStyle name="Normal 3 3 12 22" xfId="28317" xr:uid="{00000000-0005-0000-0000-0000936E0000}"/>
    <cellStyle name="Normal 3 3 12 22 2" xfId="28318" xr:uid="{00000000-0005-0000-0000-0000946E0000}"/>
    <cellStyle name="Normal 3 3 12 22 3" xfId="28319" xr:uid="{00000000-0005-0000-0000-0000956E0000}"/>
    <cellStyle name="Normal 3 3 12 23" xfId="28320" xr:uid="{00000000-0005-0000-0000-0000966E0000}"/>
    <cellStyle name="Normal 3 3 12 23 2" xfId="28321" xr:uid="{00000000-0005-0000-0000-0000976E0000}"/>
    <cellStyle name="Normal 3 3 12 23 3" xfId="28322" xr:uid="{00000000-0005-0000-0000-0000986E0000}"/>
    <cellStyle name="Normal 3 3 12 24" xfId="28323" xr:uid="{00000000-0005-0000-0000-0000996E0000}"/>
    <cellStyle name="Normal 3 3 12 25" xfId="28324" xr:uid="{00000000-0005-0000-0000-00009A6E0000}"/>
    <cellStyle name="Normal 3 3 12 3" xfId="28325" xr:uid="{00000000-0005-0000-0000-00009B6E0000}"/>
    <cellStyle name="Normal 3 3 12 3 10" xfId="28326" xr:uid="{00000000-0005-0000-0000-00009C6E0000}"/>
    <cellStyle name="Normal 3 3 12 3 10 2" xfId="28327" xr:uid="{00000000-0005-0000-0000-00009D6E0000}"/>
    <cellStyle name="Normal 3 3 12 3 10 3" xfId="28328" xr:uid="{00000000-0005-0000-0000-00009E6E0000}"/>
    <cellStyle name="Normal 3 3 12 3 11" xfId="28329" xr:uid="{00000000-0005-0000-0000-00009F6E0000}"/>
    <cellStyle name="Normal 3 3 12 3 11 2" xfId="28330" xr:uid="{00000000-0005-0000-0000-0000A06E0000}"/>
    <cellStyle name="Normal 3 3 12 3 11 3" xfId="28331" xr:uid="{00000000-0005-0000-0000-0000A16E0000}"/>
    <cellStyle name="Normal 3 3 12 3 12" xfId="28332" xr:uid="{00000000-0005-0000-0000-0000A26E0000}"/>
    <cellStyle name="Normal 3 3 12 3 12 2" xfId="28333" xr:uid="{00000000-0005-0000-0000-0000A36E0000}"/>
    <cellStyle name="Normal 3 3 12 3 12 3" xfId="28334" xr:uid="{00000000-0005-0000-0000-0000A46E0000}"/>
    <cellStyle name="Normal 3 3 12 3 13" xfId="28335" xr:uid="{00000000-0005-0000-0000-0000A56E0000}"/>
    <cellStyle name="Normal 3 3 12 3 13 2" xfId="28336" xr:uid="{00000000-0005-0000-0000-0000A66E0000}"/>
    <cellStyle name="Normal 3 3 12 3 13 3" xfId="28337" xr:uid="{00000000-0005-0000-0000-0000A76E0000}"/>
    <cellStyle name="Normal 3 3 12 3 14" xfId="28338" xr:uid="{00000000-0005-0000-0000-0000A86E0000}"/>
    <cellStyle name="Normal 3 3 12 3 14 2" xfId="28339" xr:uid="{00000000-0005-0000-0000-0000A96E0000}"/>
    <cellStyle name="Normal 3 3 12 3 14 3" xfId="28340" xr:uid="{00000000-0005-0000-0000-0000AA6E0000}"/>
    <cellStyle name="Normal 3 3 12 3 15" xfId="28341" xr:uid="{00000000-0005-0000-0000-0000AB6E0000}"/>
    <cellStyle name="Normal 3 3 12 3 15 2" xfId="28342" xr:uid="{00000000-0005-0000-0000-0000AC6E0000}"/>
    <cellStyle name="Normal 3 3 12 3 15 3" xfId="28343" xr:uid="{00000000-0005-0000-0000-0000AD6E0000}"/>
    <cellStyle name="Normal 3 3 12 3 16" xfId="28344" xr:uid="{00000000-0005-0000-0000-0000AE6E0000}"/>
    <cellStyle name="Normal 3 3 12 3 17" xfId="28345" xr:uid="{00000000-0005-0000-0000-0000AF6E0000}"/>
    <cellStyle name="Normal 3 3 12 3 2" xfId="28346" xr:uid="{00000000-0005-0000-0000-0000B06E0000}"/>
    <cellStyle name="Normal 3 3 12 3 2 10" xfId="28347" xr:uid="{00000000-0005-0000-0000-0000B16E0000}"/>
    <cellStyle name="Normal 3 3 12 3 2 10 2" xfId="28348" xr:uid="{00000000-0005-0000-0000-0000B26E0000}"/>
    <cellStyle name="Normal 3 3 12 3 2 10 3" xfId="28349" xr:uid="{00000000-0005-0000-0000-0000B36E0000}"/>
    <cellStyle name="Normal 3 3 12 3 2 11" xfId="28350" xr:uid="{00000000-0005-0000-0000-0000B46E0000}"/>
    <cellStyle name="Normal 3 3 12 3 2 11 2" xfId="28351" xr:uid="{00000000-0005-0000-0000-0000B56E0000}"/>
    <cellStyle name="Normal 3 3 12 3 2 11 3" xfId="28352" xr:uid="{00000000-0005-0000-0000-0000B66E0000}"/>
    <cellStyle name="Normal 3 3 12 3 2 12" xfId="28353" xr:uid="{00000000-0005-0000-0000-0000B76E0000}"/>
    <cellStyle name="Normal 3 3 12 3 2 12 2" xfId="28354" xr:uid="{00000000-0005-0000-0000-0000B86E0000}"/>
    <cellStyle name="Normal 3 3 12 3 2 12 3" xfId="28355" xr:uid="{00000000-0005-0000-0000-0000B96E0000}"/>
    <cellStyle name="Normal 3 3 12 3 2 13" xfId="28356" xr:uid="{00000000-0005-0000-0000-0000BA6E0000}"/>
    <cellStyle name="Normal 3 3 12 3 2 13 2" xfId="28357" xr:uid="{00000000-0005-0000-0000-0000BB6E0000}"/>
    <cellStyle name="Normal 3 3 12 3 2 13 3" xfId="28358" xr:uid="{00000000-0005-0000-0000-0000BC6E0000}"/>
    <cellStyle name="Normal 3 3 12 3 2 14" xfId="28359" xr:uid="{00000000-0005-0000-0000-0000BD6E0000}"/>
    <cellStyle name="Normal 3 3 12 3 2 14 2" xfId="28360" xr:uid="{00000000-0005-0000-0000-0000BE6E0000}"/>
    <cellStyle name="Normal 3 3 12 3 2 14 3" xfId="28361" xr:uid="{00000000-0005-0000-0000-0000BF6E0000}"/>
    <cellStyle name="Normal 3 3 12 3 2 15" xfId="28362" xr:uid="{00000000-0005-0000-0000-0000C06E0000}"/>
    <cellStyle name="Normal 3 3 12 3 2 16" xfId="28363" xr:uid="{00000000-0005-0000-0000-0000C16E0000}"/>
    <cellStyle name="Normal 3 3 12 3 2 2" xfId="28364" xr:uid="{00000000-0005-0000-0000-0000C26E0000}"/>
    <cellStyle name="Normal 3 3 12 3 2 2 2" xfId="28365" xr:uid="{00000000-0005-0000-0000-0000C36E0000}"/>
    <cellStyle name="Normal 3 3 12 3 2 2 3" xfId="28366" xr:uid="{00000000-0005-0000-0000-0000C46E0000}"/>
    <cellStyle name="Normal 3 3 12 3 2 3" xfId="28367" xr:uid="{00000000-0005-0000-0000-0000C56E0000}"/>
    <cellStyle name="Normal 3 3 12 3 2 3 2" xfId="28368" xr:uid="{00000000-0005-0000-0000-0000C66E0000}"/>
    <cellStyle name="Normal 3 3 12 3 2 3 3" xfId="28369" xr:uid="{00000000-0005-0000-0000-0000C76E0000}"/>
    <cellStyle name="Normal 3 3 12 3 2 4" xfId="28370" xr:uid="{00000000-0005-0000-0000-0000C86E0000}"/>
    <cellStyle name="Normal 3 3 12 3 2 4 2" xfId="28371" xr:uid="{00000000-0005-0000-0000-0000C96E0000}"/>
    <cellStyle name="Normal 3 3 12 3 2 4 3" xfId="28372" xr:uid="{00000000-0005-0000-0000-0000CA6E0000}"/>
    <cellStyle name="Normal 3 3 12 3 2 5" xfId="28373" xr:uid="{00000000-0005-0000-0000-0000CB6E0000}"/>
    <cellStyle name="Normal 3 3 12 3 2 5 2" xfId="28374" xr:uid="{00000000-0005-0000-0000-0000CC6E0000}"/>
    <cellStyle name="Normal 3 3 12 3 2 5 3" xfId="28375" xr:uid="{00000000-0005-0000-0000-0000CD6E0000}"/>
    <cellStyle name="Normal 3 3 12 3 2 6" xfId="28376" xr:uid="{00000000-0005-0000-0000-0000CE6E0000}"/>
    <cellStyle name="Normal 3 3 12 3 2 6 2" xfId="28377" xr:uid="{00000000-0005-0000-0000-0000CF6E0000}"/>
    <cellStyle name="Normal 3 3 12 3 2 6 3" xfId="28378" xr:uid="{00000000-0005-0000-0000-0000D06E0000}"/>
    <cellStyle name="Normal 3 3 12 3 2 7" xfId="28379" xr:uid="{00000000-0005-0000-0000-0000D16E0000}"/>
    <cellStyle name="Normal 3 3 12 3 2 7 2" xfId="28380" xr:uid="{00000000-0005-0000-0000-0000D26E0000}"/>
    <cellStyle name="Normal 3 3 12 3 2 7 3" xfId="28381" xr:uid="{00000000-0005-0000-0000-0000D36E0000}"/>
    <cellStyle name="Normal 3 3 12 3 2 8" xfId="28382" xr:uid="{00000000-0005-0000-0000-0000D46E0000}"/>
    <cellStyle name="Normal 3 3 12 3 2 8 2" xfId="28383" xr:uid="{00000000-0005-0000-0000-0000D56E0000}"/>
    <cellStyle name="Normal 3 3 12 3 2 8 3" xfId="28384" xr:uid="{00000000-0005-0000-0000-0000D66E0000}"/>
    <cellStyle name="Normal 3 3 12 3 2 9" xfId="28385" xr:uid="{00000000-0005-0000-0000-0000D76E0000}"/>
    <cellStyle name="Normal 3 3 12 3 2 9 2" xfId="28386" xr:uid="{00000000-0005-0000-0000-0000D86E0000}"/>
    <cellStyle name="Normal 3 3 12 3 2 9 3" xfId="28387" xr:uid="{00000000-0005-0000-0000-0000D96E0000}"/>
    <cellStyle name="Normal 3 3 12 3 3" xfId="28388" xr:uid="{00000000-0005-0000-0000-0000DA6E0000}"/>
    <cellStyle name="Normal 3 3 12 3 3 2" xfId="28389" xr:uid="{00000000-0005-0000-0000-0000DB6E0000}"/>
    <cellStyle name="Normal 3 3 12 3 3 3" xfId="28390" xr:uid="{00000000-0005-0000-0000-0000DC6E0000}"/>
    <cellStyle name="Normal 3 3 12 3 4" xfId="28391" xr:uid="{00000000-0005-0000-0000-0000DD6E0000}"/>
    <cellStyle name="Normal 3 3 12 3 4 2" xfId="28392" xr:uid="{00000000-0005-0000-0000-0000DE6E0000}"/>
    <cellStyle name="Normal 3 3 12 3 4 3" xfId="28393" xr:uid="{00000000-0005-0000-0000-0000DF6E0000}"/>
    <cellStyle name="Normal 3 3 12 3 5" xfId="28394" xr:uid="{00000000-0005-0000-0000-0000E06E0000}"/>
    <cellStyle name="Normal 3 3 12 3 5 2" xfId="28395" xr:uid="{00000000-0005-0000-0000-0000E16E0000}"/>
    <cellStyle name="Normal 3 3 12 3 5 3" xfId="28396" xr:uid="{00000000-0005-0000-0000-0000E26E0000}"/>
    <cellStyle name="Normal 3 3 12 3 6" xfId="28397" xr:uid="{00000000-0005-0000-0000-0000E36E0000}"/>
    <cellStyle name="Normal 3 3 12 3 6 2" xfId="28398" xr:uid="{00000000-0005-0000-0000-0000E46E0000}"/>
    <cellStyle name="Normal 3 3 12 3 6 3" xfId="28399" xr:uid="{00000000-0005-0000-0000-0000E56E0000}"/>
    <cellStyle name="Normal 3 3 12 3 7" xfId="28400" xr:uid="{00000000-0005-0000-0000-0000E66E0000}"/>
    <cellStyle name="Normal 3 3 12 3 7 2" xfId="28401" xr:uid="{00000000-0005-0000-0000-0000E76E0000}"/>
    <cellStyle name="Normal 3 3 12 3 7 3" xfId="28402" xr:uid="{00000000-0005-0000-0000-0000E86E0000}"/>
    <cellStyle name="Normal 3 3 12 3 8" xfId="28403" xr:uid="{00000000-0005-0000-0000-0000E96E0000}"/>
    <cellStyle name="Normal 3 3 12 3 8 2" xfId="28404" xr:uid="{00000000-0005-0000-0000-0000EA6E0000}"/>
    <cellStyle name="Normal 3 3 12 3 8 3" xfId="28405" xr:uid="{00000000-0005-0000-0000-0000EB6E0000}"/>
    <cellStyle name="Normal 3 3 12 3 9" xfId="28406" xr:uid="{00000000-0005-0000-0000-0000EC6E0000}"/>
    <cellStyle name="Normal 3 3 12 3 9 2" xfId="28407" xr:uid="{00000000-0005-0000-0000-0000ED6E0000}"/>
    <cellStyle name="Normal 3 3 12 3 9 3" xfId="28408" xr:uid="{00000000-0005-0000-0000-0000EE6E0000}"/>
    <cellStyle name="Normal 3 3 12 4" xfId="28409" xr:uid="{00000000-0005-0000-0000-0000EF6E0000}"/>
    <cellStyle name="Normal 3 3 12 4 10" xfId="28410" xr:uid="{00000000-0005-0000-0000-0000F06E0000}"/>
    <cellStyle name="Normal 3 3 12 4 10 2" xfId="28411" xr:uid="{00000000-0005-0000-0000-0000F16E0000}"/>
    <cellStyle name="Normal 3 3 12 4 10 3" xfId="28412" xr:uid="{00000000-0005-0000-0000-0000F26E0000}"/>
    <cellStyle name="Normal 3 3 12 4 11" xfId="28413" xr:uid="{00000000-0005-0000-0000-0000F36E0000}"/>
    <cellStyle name="Normal 3 3 12 4 11 2" xfId="28414" xr:uid="{00000000-0005-0000-0000-0000F46E0000}"/>
    <cellStyle name="Normal 3 3 12 4 11 3" xfId="28415" xr:uid="{00000000-0005-0000-0000-0000F56E0000}"/>
    <cellStyle name="Normal 3 3 12 4 12" xfId="28416" xr:uid="{00000000-0005-0000-0000-0000F66E0000}"/>
    <cellStyle name="Normal 3 3 12 4 12 2" xfId="28417" xr:uid="{00000000-0005-0000-0000-0000F76E0000}"/>
    <cellStyle name="Normal 3 3 12 4 12 3" xfId="28418" xr:uid="{00000000-0005-0000-0000-0000F86E0000}"/>
    <cellStyle name="Normal 3 3 12 4 13" xfId="28419" xr:uid="{00000000-0005-0000-0000-0000F96E0000}"/>
    <cellStyle name="Normal 3 3 12 4 13 2" xfId="28420" xr:uid="{00000000-0005-0000-0000-0000FA6E0000}"/>
    <cellStyle name="Normal 3 3 12 4 13 3" xfId="28421" xr:uid="{00000000-0005-0000-0000-0000FB6E0000}"/>
    <cellStyle name="Normal 3 3 12 4 14" xfId="28422" xr:uid="{00000000-0005-0000-0000-0000FC6E0000}"/>
    <cellStyle name="Normal 3 3 12 4 14 2" xfId="28423" xr:uid="{00000000-0005-0000-0000-0000FD6E0000}"/>
    <cellStyle name="Normal 3 3 12 4 14 3" xfId="28424" xr:uid="{00000000-0005-0000-0000-0000FE6E0000}"/>
    <cellStyle name="Normal 3 3 12 4 15" xfId="28425" xr:uid="{00000000-0005-0000-0000-0000FF6E0000}"/>
    <cellStyle name="Normal 3 3 12 4 15 2" xfId="28426" xr:uid="{00000000-0005-0000-0000-0000006F0000}"/>
    <cellStyle name="Normal 3 3 12 4 15 3" xfId="28427" xr:uid="{00000000-0005-0000-0000-0000016F0000}"/>
    <cellStyle name="Normal 3 3 12 4 16" xfId="28428" xr:uid="{00000000-0005-0000-0000-0000026F0000}"/>
    <cellStyle name="Normal 3 3 12 4 17" xfId="28429" xr:uid="{00000000-0005-0000-0000-0000036F0000}"/>
    <cellStyle name="Normal 3 3 12 4 2" xfId="28430" xr:uid="{00000000-0005-0000-0000-0000046F0000}"/>
    <cellStyle name="Normal 3 3 12 4 2 10" xfId="28431" xr:uid="{00000000-0005-0000-0000-0000056F0000}"/>
    <cellStyle name="Normal 3 3 12 4 2 10 2" xfId="28432" xr:uid="{00000000-0005-0000-0000-0000066F0000}"/>
    <cellStyle name="Normal 3 3 12 4 2 10 3" xfId="28433" xr:uid="{00000000-0005-0000-0000-0000076F0000}"/>
    <cellStyle name="Normal 3 3 12 4 2 11" xfId="28434" xr:uid="{00000000-0005-0000-0000-0000086F0000}"/>
    <cellStyle name="Normal 3 3 12 4 2 11 2" xfId="28435" xr:uid="{00000000-0005-0000-0000-0000096F0000}"/>
    <cellStyle name="Normal 3 3 12 4 2 11 3" xfId="28436" xr:uid="{00000000-0005-0000-0000-00000A6F0000}"/>
    <cellStyle name="Normal 3 3 12 4 2 12" xfId="28437" xr:uid="{00000000-0005-0000-0000-00000B6F0000}"/>
    <cellStyle name="Normal 3 3 12 4 2 12 2" xfId="28438" xr:uid="{00000000-0005-0000-0000-00000C6F0000}"/>
    <cellStyle name="Normal 3 3 12 4 2 12 3" xfId="28439" xr:uid="{00000000-0005-0000-0000-00000D6F0000}"/>
    <cellStyle name="Normal 3 3 12 4 2 13" xfId="28440" xr:uid="{00000000-0005-0000-0000-00000E6F0000}"/>
    <cellStyle name="Normal 3 3 12 4 2 13 2" xfId="28441" xr:uid="{00000000-0005-0000-0000-00000F6F0000}"/>
    <cellStyle name="Normal 3 3 12 4 2 13 3" xfId="28442" xr:uid="{00000000-0005-0000-0000-0000106F0000}"/>
    <cellStyle name="Normal 3 3 12 4 2 14" xfId="28443" xr:uid="{00000000-0005-0000-0000-0000116F0000}"/>
    <cellStyle name="Normal 3 3 12 4 2 14 2" xfId="28444" xr:uid="{00000000-0005-0000-0000-0000126F0000}"/>
    <cellStyle name="Normal 3 3 12 4 2 14 3" xfId="28445" xr:uid="{00000000-0005-0000-0000-0000136F0000}"/>
    <cellStyle name="Normal 3 3 12 4 2 15" xfId="28446" xr:uid="{00000000-0005-0000-0000-0000146F0000}"/>
    <cellStyle name="Normal 3 3 12 4 2 16" xfId="28447" xr:uid="{00000000-0005-0000-0000-0000156F0000}"/>
    <cellStyle name="Normal 3 3 12 4 2 2" xfId="28448" xr:uid="{00000000-0005-0000-0000-0000166F0000}"/>
    <cellStyle name="Normal 3 3 12 4 2 2 2" xfId="28449" xr:uid="{00000000-0005-0000-0000-0000176F0000}"/>
    <cellStyle name="Normal 3 3 12 4 2 2 3" xfId="28450" xr:uid="{00000000-0005-0000-0000-0000186F0000}"/>
    <cellStyle name="Normal 3 3 12 4 2 3" xfId="28451" xr:uid="{00000000-0005-0000-0000-0000196F0000}"/>
    <cellStyle name="Normal 3 3 12 4 2 3 2" xfId="28452" xr:uid="{00000000-0005-0000-0000-00001A6F0000}"/>
    <cellStyle name="Normal 3 3 12 4 2 3 3" xfId="28453" xr:uid="{00000000-0005-0000-0000-00001B6F0000}"/>
    <cellStyle name="Normal 3 3 12 4 2 4" xfId="28454" xr:uid="{00000000-0005-0000-0000-00001C6F0000}"/>
    <cellStyle name="Normal 3 3 12 4 2 4 2" xfId="28455" xr:uid="{00000000-0005-0000-0000-00001D6F0000}"/>
    <cellStyle name="Normal 3 3 12 4 2 4 3" xfId="28456" xr:uid="{00000000-0005-0000-0000-00001E6F0000}"/>
    <cellStyle name="Normal 3 3 12 4 2 5" xfId="28457" xr:uid="{00000000-0005-0000-0000-00001F6F0000}"/>
    <cellStyle name="Normal 3 3 12 4 2 5 2" xfId="28458" xr:uid="{00000000-0005-0000-0000-0000206F0000}"/>
    <cellStyle name="Normal 3 3 12 4 2 5 3" xfId="28459" xr:uid="{00000000-0005-0000-0000-0000216F0000}"/>
    <cellStyle name="Normal 3 3 12 4 2 6" xfId="28460" xr:uid="{00000000-0005-0000-0000-0000226F0000}"/>
    <cellStyle name="Normal 3 3 12 4 2 6 2" xfId="28461" xr:uid="{00000000-0005-0000-0000-0000236F0000}"/>
    <cellStyle name="Normal 3 3 12 4 2 6 3" xfId="28462" xr:uid="{00000000-0005-0000-0000-0000246F0000}"/>
    <cellStyle name="Normal 3 3 12 4 2 7" xfId="28463" xr:uid="{00000000-0005-0000-0000-0000256F0000}"/>
    <cellStyle name="Normal 3 3 12 4 2 7 2" xfId="28464" xr:uid="{00000000-0005-0000-0000-0000266F0000}"/>
    <cellStyle name="Normal 3 3 12 4 2 7 3" xfId="28465" xr:uid="{00000000-0005-0000-0000-0000276F0000}"/>
    <cellStyle name="Normal 3 3 12 4 2 8" xfId="28466" xr:uid="{00000000-0005-0000-0000-0000286F0000}"/>
    <cellStyle name="Normal 3 3 12 4 2 8 2" xfId="28467" xr:uid="{00000000-0005-0000-0000-0000296F0000}"/>
    <cellStyle name="Normal 3 3 12 4 2 8 3" xfId="28468" xr:uid="{00000000-0005-0000-0000-00002A6F0000}"/>
    <cellStyle name="Normal 3 3 12 4 2 9" xfId="28469" xr:uid="{00000000-0005-0000-0000-00002B6F0000}"/>
    <cellStyle name="Normal 3 3 12 4 2 9 2" xfId="28470" xr:uid="{00000000-0005-0000-0000-00002C6F0000}"/>
    <cellStyle name="Normal 3 3 12 4 2 9 3" xfId="28471" xr:uid="{00000000-0005-0000-0000-00002D6F0000}"/>
    <cellStyle name="Normal 3 3 12 4 3" xfId="28472" xr:uid="{00000000-0005-0000-0000-00002E6F0000}"/>
    <cellStyle name="Normal 3 3 12 4 3 2" xfId="28473" xr:uid="{00000000-0005-0000-0000-00002F6F0000}"/>
    <cellStyle name="Normal 3 3 12 4 3 3" xfId="28474" xr:uid="{00000000-0005-0000-0000-0000306F0000}"/>
    <cellStyle name="Normal 3 3 12 4 4" xfId="28475" xr:uid="{00000000-0005-0000-0000-0000316F0000}"/>
    <cellStyle name="Normal 3 3 12 4 4 2" xfId="28476" xr:uid="{00000000-0005-0000-0000-0000326F0000}"/>
    <cellStyle name="Normal 3 3 12 4 4 3" xfId="28477" xr:uid="{00000000-0005-0000-0000-0000336F0000}"/>
    <cellStyle name="Normal 3 3 12 4 5" xfId="28478" xr:uid="{00000000-0005-0000-0000-0000346F0000}"/>
    <cellStyle name="Normal 3 3 12 4 5 2" xfId="28479" xr:uid="{00000000-0005-0000-0000-0000356F0000}"/>
    <cellStyle name="Normal 3 3 12 4 5 3" xfId="28480" xr:uid="{00000000-0005-0000-0000-0000366F0000}"/>
    <cellStyle name="Normal 3 3 12 4 6" xfId="28481" xr:uid="{00000000-0005-0000-0000-0000376F0000}"/>
    <cellStyle name="Normal 3 3 12 4 6 2" xfId="28482" xr:uid="{00000000-0005-0000-0000-0000386F0000}"/>
    <cellStyle name="Normal 3 3 12 4 6 3" xfId="28483" xr:uid="{00000000-0005-0000-0000-0000396F0000}"/>
    <cellStyle name="Normal 3 3 12 4 7" xfId="28484" xr:uid="{00000000-0005-0000-0000-00003A6F0000}"/>
    <cellStyle name="Normal 3 3 12 4 7 2" xfId="28485" xr:uid="{00000000-0005-0000-0000-00003B6F0000}"/>
    <cellStyle name="Normal 3 3 12 4 7 3" xfId="28486" xr:uid="{00000000-0005-0000-0000-00003C6F0000}"/>
    <cellStyle name="Normal 3 3 12 4 8" xfId="28487" xr:uid="{00000000-0005-0000-0000-00003D6F0000}"/>
    <cellStyle name="Normal 3 3 12 4 8 2" xfId="28488" xr:uid="{00000000-0005-0000-0000-00003E6F0000}"/>
    <cellStyle name="Normal 3 3 12 4 8 3" xfId="28489" xr:uid="{00000000-0005-0000-0000-00003F6F0000}"/>
    <cellStyle name="Normal 3 3 12 4 9" xfId="28490" xr:uid="{00000000-0005-0000-0000-0000406F0000}"/>
    <cellStyle name="Normal 3 3 12 4 9 2" xfId="28491" xr:uid="{00000000-0005-0000-0000-0000416F0000}"/>
    <cellStyle name="Normal 3 3 12 4 9 3" xfId="28492" xr:uid="{00000000-0005-0000-0000-0000426F0000}"/>
    <cellStyle name="Normal 3 3 12 5" xfId="28493" xr:uid="{00000000-0005-0000-0000-0000436F0000}"/>
    <cellStyle name="Normal 3 3 12 5 10" xfId="28494" xr:uid="{00000000-0005-0000-0000-0000446F0000}"/>
    <cellStyle name="Normal 3 3 12 5 10 2" xfId="28495" xr:uid="{00000000-0005-0000-0000-0000456F0000}"/>
    <cellStyle name="Normal 3 3 12 5 10 3" xfId="28496" xr:uid="{00000000-0005-0000-0000-0000466F0000}"/>
    <cellStyle name="Normal 3 3 12 5 11" xfId="28497" xr:uid="{00000000-0005-0000-0000-0000476F0000}"/>
    <cellStyle name="Normal 3 3 12 5 11 2" xfId="28498" xr:uid="{00000000-0005-0000-0000-0000486F0000}"/>
    <cellStyle name="Normal 3 3 12 5 11 3" xfId="28499" xr:uid="{00000000-0005-0000-0000-0000496F0000}"/>
    <cellStyle name="Normal 3 3 12 5 12" xfId="28500" xr:uid="{00000000-0005-0000-0000-00004A6F0000}"/>
    <cellStyle name="Normal 3 3 12 5 12 2" xfId="28501" xr:uid="{00000000-0005-0000-0000-00004B6F0000}"/>
    <cellStyle name="Normal 3 3 12 5 12 3" xfId="28502" xr:uid="{00000000-0005-0000-0000-00004C6F0000}"/>
    <cellStyle name="Normal 3 3 12 5 13" xfId="28503" xr:uid="{00000000-0005-0000-0000-00004D6F0000}"/>
    <cellStyle name="Normal 3 3 12 5 13 2" xfId="28504" xr:uid="{00000000-0005-0000-0000-00004E6F0000}"/>
    <cellStyle name="Normal 3 3 12 5 13 3" xfId="28505" xr:uid="{00000000-0005-0000-0000-00004F6F0000}"/>
    <cellStyle name="Normal 3 3 12 5 14" xfId="28506" xr:uid="{00000000-0005-0000-0000-0000506F0000}"/>
    <cellStyle name="Normal 3 3 12 5 14 2" xfId="28507" xr:uid="{00000000-0005-0000-0000-0000516F0000}"/>
    <cellStyle name="Normal 3 3 12 5 14 3" xfId="28508" xr:uid="{00000000-0005-0000-0000-0000526F0000}"/>
    <cellStyle name="Normal 3 3 12 5 15" xfId="28509" xr:uid="{00000000-0005-0000-0000-0000536F0000}"/>
    <cellStyle name="Normal 3 3 12 5 16" xfId="28510" xr:uid="{00000000-0005-0000-0000-0000546F0000}"/>
    <cellStyle name="Normal 3 3 12 5 2" xfId="28511" xr:uid="{00000000-0005-0000-0000-0000556F0000}"/>
    <cellStyle name="Normal 3 3 12 5 2 2" xfId="28512" xr:uid="{00000000-0005-0000-0000-0000566F0000}"/>
    <cellStyle name="Normal 3 3 12 5 2 3" xfId="28513" xr:uid="{00000000-0005-0000-0000-0000576F0000}"/>
    <cellStyle name="Normal 3 3 12 5 3" xfId="28514" xr:uid="{00000000-0005-0000-0000-0000586F0000}"/>
    <cellStyle name="Normal 3 3 12 5 3 2" xfId="28515" xr:uid="{00000000-0005-0000-0000-0000596F0000}"/>
    <cellStyle name="Normal 3 3 12 5 3 3" xfId="28516" xr:uid="{00000000-0005-0000-0000-00005A6F0000}"/>
    <cellStyle name="Normal 3 3 12 5 4" xfId="28517" xr:uid="{00000000-0005-0000-0000-00005B6F0000}"/>
    <cellStyle name="Normal 3 3 12 5 4 2" xfId="28518" xr:uid="{00000000-0005-0000-0000-00005C6F0000}"/>
    <cellStyle name="Normal 3 3 12 5 4 3" xfId="28519" xr:uid="{00000000-0005-0000-0000-00005D6F0000}"/>
    <cellStyle name="Normal 3 3 12 5 5" xfId="28520" xr:uid="{00000000-0005-0000-0000-00005E6F0000}"/>
    <cellStyle name="Normal 3 3 12 5 5 2" xfId="28521" xr:uid="{00000000-0005-0000-0000-00005F6F0000}"/>
    <cellStyle name="Normal 3 3 12 5 5 3" xfId="28522" xr:uid="{00000000-0005-0000-0000-0000606F0000}"/>
    <cellStyle name="Normal 3 3 12 5 6" xfId="28523" xr:uid="{00000000-0005-0000-0000-0000616F0000}"/>
    <cellStyle name="Normal 3 3 12 5 6 2" xfId="28524" xr:uid="{00000000-0005-0000-0000-0000626F0000}"/>
    <cellStyle name="Normal 3 3 12 5 6 3" xfId="28525" xr:uid="{00000000-0005-0000-0000-0000636F0000}"/>
    <cellStyle name="Normal 3 3 12 5 7" xfId="28526" xr:uid="{00000000-0005-0000-0000-0000646F0000}"/>
    <cellStyle name="Normal 3 3 12 5 7 2" xfId="28527" xr:uid="{00000000-0005-0000-0000-0000656F0000}"/>
    <cellStyle name="Normal 3 3 12 5 7 3" xfId="28528" xr:uid="{00000000-0005-0000-0000-0000666F0000}"/>
    <cellStyle name="Normal 3 3 12 5 8" xfId="28529" xr:uid="{00000000-0005-0000-0000-0000676F0000}"/>
    <cellStyle name="Normal 3 3 12 5 8 2" xfId="28530" xr:uid="{00000000-0005-0000-0000-0000686F0000}"/>
    <cellStyle name="Normal 3 3 12 5 8 3" xfId="28531" xr:uid="{00000000-0005-0000-0000-0000696F0000}"/>
    <cellStyle name="Normal 3 3 12 5 9" xfId="28532" xr:uid="{00000000-0005-0000-0000-00006A6F0000}"/>
    <cellStyle name="Normal 3 3 12 5 9 2" xfId="28533" xr:uid="{00000000-0005-0000-0000-00006B6F0000}"/>
    <cellStyle name="Normal 3 3 12 5 9 3" xfId="28534" xr:uid="{00000000-0005-0000-0000-00006C6F0000}"/>
    <cellStyle name="Normal 3 3 12 6" xfId="28535" xr:uid="{00000000-0005-0000-0000-00006D6F0000}"/>
    <cellStyle name="Normal 3 3 12 6 10" xfId="28536" xr:uid="{00000000-0005-0000-0000-00006E6F0000}"/>
    <cellStyle name="Normal 3 3 12 6 10 2" xfId="28537" xr:uid="{00000000-0005-0000-0000-00006F6F0000}"/>
    <cellStyle name="Normal 3 3 12 6 10 3" xfId="28538" xr:uid="{00000000-0005-0000-0000-0000706F0000}"/>
    <cellStyle name="Normal 3 3 12 6 11" xfId="28539" xr:uid="{00000000-0005-0000-0000-0000716F0000}"/>
    <cellStyle name="Normal 3 3 12 6 11 2" xfId="28540" xr:uid="{00000000-0005-0000-0000-0000726F0000}"/>
    <cellStyle name="Normal 3 3 12 6 11 3" xfId="28541" xr:uid="{00000000-0005-0000-0000-0000736F0000}"/>
    <cellStyle name="Normal 3 3 12 6 12" xfId="28542" xr:uid="{00000000-0005-0000-0000-0000746F0000}"/>
    <cellStyle name="Normal 3 3 12 6 12 2" xfId="28543" xr:uid="{00000000-0005-0000-0000-0000756F0000}"/>
    <cellStyle name="Normal 3 3 12 6 12 3" xfId="28544" xr:uid="{00000000-0005-0000-0000-0000766F0000}"/>
    <cellStyle name="Normal 3 3 12 6 13" xfId="28545" xr:uid="{00000000-0005-0000-0000-0000776F0000}"/>
    <cellStyle name="Normal 3 3 12 6 13 2" xfId="28546" xr:uid="{00000000-0005-0000-0000-0000786F0000}"/>
    <cellStyle name="Normal 3 3 12 6 13 3" xfId="28547" xr:uid="{00000000-0005-0000-0000-0000796F0000}"/>
    <cellStyle name="Normal 3 3 12 6 14" xfId="28548" xr:uid="{00000000-0005-0000-0000-00007A6F0000}"/>
    <cellStyle name="Normal 3 3 12 6 14 2" xfId="28549" xr:uid="{00000000-0005-0000-0000-00007B6F0000}"/>
    <cellStyle name="Normal 3 3 12 6 14 3" xfId="28550" xr:uid="{00000000-0005-0000-0000-00007C6F0000}"/>
    <cellStyle name="Normal 3 3 12 6 15" xfId="28551" xr:uid="{00000000-0005-0000-0000-00007D6F0000}"/>
    <cellStyle name="Normal 3 3 12 6 16" xfId="28552" xr:uid="{00000000-0005-0000-0000-00007E6F0000}"/>
    <cellStyle name="Normal 3 3 12 6 2" xfId="28553" xr:uid="{00000000-0005-0000-0000-00007F6F0000}"/>
    <cellStyle name="Normal 3 3 12 6 2 2" xfId="28554" xr:uid="{00000000-0005-0000-0000-0000806F0000}"/>
    <cellStyle name="Normal 3 3 12 6 2 3" xfId="28555" xr:uid="{00000000-0005-0000-0000-0000816F0000}"/>
    <cellStyle name="Normal 3 3 12 6 3" xfId="28556" xr:uid="{00000000-0005-0000-0000-0000826F0000}"/>
    <cellStyle name="Normal 3 3 12 6 3 2" xfId="28557" xr:uid="{00000000-0005-0000-0000-0000836F0000}"/>
    <cellStyle name="Normal 3 3 12 6 3 3" xfId="28558" xr:uid="{00000000-0005-0000-0000-0000846F0000}"/>
    <cellStyle name="Normal 3 3 12 6 4" xfId="28559" xr:uid="{00000000-0005-0000-0000-0000856F0000}"/>
    <cellStyle name="Normal 3 3 12 6 4 2" xfId="28560" xr:uid="{00000000-0005-0000-0000-0000866F0000}"/>
    <cellStyle name="Normal 3 3 12 6 4 3" xfId="28561" xr:uid="{00000000-0005-0000-0000-0000876F0000}"/>
    <cellStyle name="Normal 3 3 12 6 5" xfId="28562" xr:uid="{00000000-0005-0000-0000-0000886F0000}"/>
    <cellStyle name="Normal 3 3 12 6 5 2" xfId="28563" xr:uid="{00000000-0005-0000-0000-0000896F0000}"/>
    <cellStyle name="Normal 3 3 12 6 5 3" xfId="28564" xr:uid="{00000000-0005-0000-0000-00008A6F0000}"/>
    <cellStyle name="Normal 3 3 12 6 6" xfId="28565" xr:uid="{00000000-0005-0000-0000-00008B6F0000}"/>
    <cellStyle name="Normal 3 3 12 6 6 2" xfId="28566" xr:uid="{00000000-0005-0000-0000-00008C6F0000}"/>
    <cellStyle name="Normal 3 3 12 6 6 3" xfId="28567" xr:uid="{00000000-0005-0000-0000-00008D6F0000}"/>
    <cellStyle name="Normal 3 3 12 6 7" xfId="28568" xr:uid="{00000000-0005-0000-0000-00008E6F0000}"/>
    <cellStyle name="Normal 3 3 12 6 7 2" xfId="28569" xr:uid="{00000000-0005-0000-0000-00008F6F0000}"/>
    <cellStyle name="Normal 3 3 12 6 7 3" xfId="28570" xr:uid="{00000000-0005-0000-0000-0000906F0000}"/>
    <cellStyle name="Normal 3 3 12 6 8" xfId="28571" xr:uid="{00000000-0005-0000-0000-0000916F0000}"/>
    <cellStyle name="Normal 3 3 12 6 8 2" xfId="28572" xr:uid="{00000000-0005-0000-0000-0000926F0000}"/>
    <cellStyle name="Normal 3 3 12 6 8 3" xfId="28573" xr:uid="{00000000-0005-0000-0000-0000936F0000}"/>
    <cellStyle name="Normal 3 3 12 6 9" xfId="28574" xr:uid="{00000000-0005-0000-0000-0000946F0000}"/>
    <cellStyle name="Normal 3 3 12 6 9 2" xfId="28575" xr:uid="{00000000-0005-0000-0000-0000956F0000}"/>
    <cellStyle name="Normal 3 3 12 6 9 3" xfId="28576" xr:uid="{00000000-0005-0000-0000-0000966F0000}"/>
    <cellStyle name="Normal 3 3 12 7" xfId="28577" xr:uid="{00000000-0005-0000-0000-0000976F0000}"/>
    <cellStyle name="Normal 3 3 12 7 10" xfId="28578" xr:uid="{00000000-0005-0000-0000-0000986F0000}"/>
    <cellStyle name="Normal 3 3 12 7 10 2" xfId="28579" xr:uid="{00000000-0005-0000-0000-0000996F0000}"/>
    <cellStyle name="Normal 3 3 12 7 10 3" xfId="28580" xr:uid="{00000000-0005-0000-0000-00009A6F0000}"/>
    <cellStyle name="Normal 3 3 12 7 11" xfId="28581" xr:uid="{00000000-0005-0000-0000-00009B6F0000}"/>
    <cellStyle name="Normal 3 3 12 7 11 2" xfId="28582" xr:uid="{00000000-0005-0000-0000-00009C6F0000}"/>
    <cellStyle name="Normal 3 3 12 7 11 3" xfId="28583" xr:uid="{00000000-0005-0000-0000-00009D6F0000}"/>
    <cellStyle name="Normal 3 3 12 7 12" xfId="28584" xr:uid="{00000000-0005-0000-0000-00009E6F0000}"/>
    <cellStyle name="Normal 3 3 12 7 12 2" xfId="28585" xr:uid="{00000000-0005-0000-0000-00009F6F0000}"/>
    <cellStyle name="Normal 3 3 12 7 12 3" xfId="28586" xr:uid="{00000000-0005-0000-0000-0000A06F0000}"/>
    <cellStyle name="Normal 3 3 12 7 13" xfId="28587" xr:uid="{00000000-0005-0000-0000-0000A16F0000}"/>
    <cellStyle name="Normal 3 3 12 7 13 2" xfId="28588" xr:uid="{00000000-0005-0000-0000-0000A26F0000}"/>
    <cellStyle name="Normal 3 3 12 7 13 3" xfId="28589" xr:uid="{00000000-0005-0000-0000-0000A36F0000}"/>
    <cellStyle name="Normal 3 3 12 7 14" xfId="28590" xr:uid="{00000000-0005-0000-0000-0000A46F0000}"/>
    <cellStyle name="Normal 3 3 12 7 14 2" xfId="28591" xr:uid="{00000000-0005-0000-0000-0000A56F0000}"/>
    <cellStyle name="Normal 3 3 12 7 14 3" xfId="28592" xr:uid="{00000000-0005-0000-0000-0000A66F0000}"/>
    <cellStyle name="Normal 3 3 12 7 15" xfId="28593" xr:uid="{00000000-0005-0000-0000-0000A76F0000}"/>
    <cellStyle name="Normal 3 3 12 7 16" xfId="28594" xr:uid="{00000000-0005-0000-0000-0000A86F0000}"/>
    <cellStyle name="Normal 3 3 12 7 2" xfId="28595" xr:uid="{00000000-0005-0000-0000-0000A96F0000}"/>
    <cellStyle name="Normal 3 3 12 7 2 2" xfId="28596" xr:uid="{00000000-0005-0000-0000-0000AA6F0000}"/>
    <cellStyle name="Normal 3 3 12 7 2 3" xfId="28597" xr:uid="{00000000-0005-0000-0000-0000AB6F0000}"/>
    <cellStyle name="Normal 3 3 12 7 3" xfId="28598" xr:uid="{00000000-0005-0000-0000-0000AC6F0000}"/>
    <cellStyle name="Normal 3 3 12 7 3 2" xfId="28599" xr:uid="{00000000-0005-0000-0000-0000AD6F0000}"/>
    <cellStyle name="Normal 3 3 12 7 3 3" xfId="28600" xr:uid="{00000000-0005-0000-0000-0000AE6F0000}"/>
    <cellStyle name="Normal 3 3 12 7 4" xfId="28601" xr:uid="{00000000-0005-0000-0000-0000AF6F0000}"/>
    <cellStyle name="Normal 3 3 12 7 4 2" xfId="28602" xr:uid="{00000000-0005-0000-0000-0000B06F0000}"/>
    <cellStyle name="Normal 3 3 12 7 4 3" xfId="28603" xr:uid="{00000000-0005-0000-0000-0000B16F0000}"/>
    <cellStyle name="Normal 3 3 12 7 5" xfId="28604" xr:uid="{00000000-0005-0000-0000-0000B26F0000}"/>
    <cellStyle name="Normal 3 3 12 7 5 2" xfId="28605" xr:uid="{00000000-0005-0000-0000-0000B36F0000}"/>
    <cellStyle name="Normal 3 3 12 7 5 3" xfId="28606" xr:uid="{00000000-0005-0000-0000-0000B46F0000}"/>
    <cellStyle name="Normal 3 3 12 7 6" xfId="28607" xr:uid="{00000000-0005-0000-0000-0000B56F0000}"/>
    <cellStyle name="Normal 3 3 12 7 6 2" xfId="28608" xr:uid="{00000000-0005-0000-0000-0000B66F0000}"/>
    <cellStyle name="Normal 3 3 12 7 6 3" xfId="28609" xr:uid="{00000000-0005-0000-0000-0000B76F0000}"/>
    <cellStyle name="Normal 3 3 12 7 7" xfId="28610" xr:uid="{00000000-0005-0000-0000-0000B86F0000}"/>
    <cellStyle name="Normal 3 3 12 7 7 2" xfId="28611" xr:uid="{00000000-0005-0000-0000-0000B96F0000}"/>
    <cellStyle name="Normal 3 3 12 7 7 3" xfId="28612" xr:uid="{00000000-0005-0000-0000-0000BA6F0000}"/>
    <cellStyle name="Normal 3 3 12 7 8" xfId="28613" xr:uid="{00000000-0005-0000-0000-0000BB6F0000}"/>
    <cellStyle name="Normal 3 3 12 7 8 2" xfId="28614" xr:uid="{00000000-0005-0000-0000-0000BC6F0000}"/>
    <cellStyle name="Normal 3 3 12 7 8 3" xfId="28615" xr:uid="{00000000-0005-0000-0000-0000BD6F0000}"/>
    <cellStyle name="Normal 3 3 12 7 9" xfId="28616" xr:uid="{00000000-0005-0000-0000-0000BE6F0000}"/>
    <cellStyle name="Normal 3 3 12 7 9 2" xfId="28617" xr:uid="{00000000-0005-0000-0000-0000BF6F0000}"/>
    <cellStyle name="Normal 3 3 12 7 9 3" xfId="28618" xr:uid="{00000000-0005-0000-0000-0000C06F0000}"/>
    <cellStyle name="Normal 3 3 12 8" xfId="28619" xr:uid="{00000000-0005-0000-0000-0000C16F0000}"/>
    <cellStyle name="Normal 3 3 12 8 10" xfId="28620" xr:uid="{00000000-0005-0000-0000-0000C26F0000}"/>
    <cellStyle name="Normal 3 3 12 8 10 2" xfId="28621" xr:uid="{00000000-0005-0000-0000-0000C36F0000}"/>
    <cellStyle name="Normal 3 3 12 8 10 3" xfId="28622" xr:uid="{00000000-0005-0000-0000-0000C46F0000}"/>
    <cellStyle name="Normal 3 3 12 8 11" xfId="28623" xr:uid="{00000000-0005-0000-0000-0000C56F0000}"/>
    <cellStyle name="Normal 3 3 12 8 11 2" xfId="28624" xr:uid="{00000000-0005-0000-0000-0000C66F0000}"/>
    <cellStyle name="Normal 3 3 12 8 11 3" xfId="28625" xr:uid="{00000000-0005-0000-0000-0000C76F0000}"/>
    <cellStyle name="Normal 3 3 12 8 12" xfId="28626" xr:uid="{00000000-0005-0000-0000-0000C86F0000}"/>
    <cellStyle name="Normal 3 3 12 8 12 2" xfId="28627" xr:uid="{00000000-0005-0000-0000-0000C96F0000}"/>
    <cellStyle name="Normal 3 3 12 8 12 3" xfId="28628" xr:uid="{00000000-0005-0000-0000-0000CA6F0000}"/>
    <cellStyle name="Normal 3 3 12 8 13" xfId="28629" xr:uid="{00000000-0005-0000-0000-0000CB6F0000}"/>
    <cellStyle name="Normal 3 3 12 8 13 2" xfId="28630" xr:uid="{00000000-0005-0000-0000-0000CC6F0000}"/>
    <cellStyle name="Normal 3 3 12 8 13 3" xfId="28631" xr:uid="{00000000-0005-0000-0000-0000CD6F0000}"/>
    <cellStyle name="Normal 3 3 12 8 14" xfId="28632" xr:uid="{00000000-0005-0000-0000-0000CE6F0000}"/>
    <cellStyle name="Normal 3 3 12 8 14 2" xfId="28633" xr:uid="{00000000-0005-0000-0000-0000CF6F0000}"/>
    <cellStyle name="Normal 3 3 12 8 14 3" xfId="28634" xr:uid="{00000000-0005-0000-0000-0000D06F0000}"/>
    <cellStyle name="Normal 3 3 12 8 15" xfId="28635" xr:uid="{00000000-0005-0000-0000-0000D16F0000}"/>
    <cellStyle name="Normal 3 3 12 8 16" xfId="28636" xr:uid="{00000000-0005-0000-0000-0000D26F0000}"/>
    <cellStyle name="Normal 3 3 12 8 2" xfId="28637" xr:uid="{00000000-0005-0000-0000-0000D36F0000}"/>
    <cellStyle name="Normal 3 3 12 8 2 2" xfId="28638" xr:uid="{00000000-0005-0000-0000-0000D46F0000}"/>
    <cellStyle name="Normal 3 3 12 8 2 3" xfId="28639" xr:uid="{00000000-0005-0000-0000-0000D56F0000}"/>
    <cellStyle name="Normal 3 3 12 8 3" xfId="28640" xr:uid="{00000000-0005-0000-0000-0000D66F0000}"/>
    <cellStyle name="Normal 3 3 12 8 3 2" xfId="28641" xr:uid="{00000000-0005-0000-0000-0000D76F0000}"/>
    <cellStyle name="Normal 3 3 12 8 3 3" xfId="28642" xr:uid="{00000000-0005-0000-0000-0000D86F0000}"/>
    <cellStyle name="Normal 3 3 12 8 4" xfId="28643" xr:uid="{00000000-0005-0000-0000-0000D96F0000}"/>
    <cellStyle name="Normal 3 3 12 8 4 2" xfId="28644" xr:uid="{00000000-0005-0000-0000-0000DA6F0000}"/>
    <cellStyle name="Normal 3 3 12 8 4 3" xfId="28645" xr:uid="{00000000-0005-0000-0000-0000DB6F0000}"/>
    <cellStyle name="Normal 3 3 12 8 5" xfId="28646" xr:uid="{00000000-0005-0000-0000-0000DC6F0000}"/>
    <cellStyle name="Normal 3 3 12 8 5 2" xfId="28647" xr:uid="{00000000-0005-0000-0000-0000DD6F0000}"/>
    <cellStyle name="Normal 3 3 12 8 5 3" xfId="28648" xr:uid="{00000000-0005-0000-0000-0000DE6F0000}"/>
    <cellStyle name="Normal 3 3 12 8 6" xfId="28649" xr:uid="{00000000-0005-0000-0000-0000DF6F0000}"/>
    <cellStyle name="Normal 3 3 12 8 6 2" xfId="28650" xr:uid="{00000000-0005-0000-0000-0000E06F0000}"/>
    <cellStyle name="Normal 3 3 12 8 6 3" xfId="28651" xr:uid="{00000000-0005-0000-0000-0000E16F0000}"/>
    <cellStyle name="Normal 3 3 12 8 7" xfId="28652" xr:uid="{00000000-0005-0000-0000-0000E26F0000}"/>
    <cellStyle name="Normal 3 3 12 8 7 2" xfId="28653" xr:uid="{00000000-0005-0000-0000-0000E36F0000}"/>
    <cellStyle name="Normal 3 3 12 8 7 3" xfId="28654" xr:uid="{00000000-0005-0000-0000-0000E46F0000}"/>
    <cellStyle name="Normal 3 3 12 8 8" xfId="28655" xr:uid="{00000000-0005-0000-0000-0000E56F0000}"/>
    <cellStyle name="Normal 3 3 12 8 8 2" xfId="28656" xr:uid="{00000000-0005-0000-0000-0000E66F0000}"/>
    <cellStyle name="Normal 3 3 12 8 8 3" xfId="28657" xr:uid="{00000000-0005-0000-0000-0000E76F0000}"/>
    <cellStyle name="Normal 3 3 12 8 9" xfId="28658" xr:uid="{00000000-0005-0000-0000-0000E86F0000}"/>
    <cellStyle name="Normal 3 3 12 8 9 2" xfId="28659" xr:uid="{00000000-0005-0000-0000-0000E96F0000}"/>
    <cellStyle name="Normal 3 3 12 8 9 3" xfId="28660" xr:uid="{00000000-0005-0000-0000-0000EA6F0000}"/>
    <cellStyle name="Normal 3 3 12 9" xfId="28661" xr:uid="{00000000-0005-0000-0000-0000EB6F0000}"/>
    <cellStyle name="Normal 3 3 12 9 10" xfId="28662" xr:uid="{00000000-0005-0000-0000-0000EC6F0000}"/>
    <cellStyle name="Normal 3 3 12 9 10 2" xfId="28663" xr:uid="{00000000-0005-0000-0000-0000ED6F0000}"/>
    <cellStyle name="Normal 3 3 12 9 10 3" xfId="28664" xr:uid="{00000000-0005-0000-0000-0000EE6F0000}"/>
    <cellStyle name="Normal 3 3 12 9 11" xfId="28665" xr:uid="{00000000-0005-0000-0000-0000EF6F0000}"/>
    <cellStyle name="Normal 3 3 12 9 11 2" xfId="28666" xr:uid="{00000000-0005-0000-0000-0000F06F0000}"/>
    <cellStyle name="Normal 3 3 12 9 11 3" xfId="28667" xr:uid="{00000000-0005-0000-0000-0000F16F0000}"/>
    <cellStyle name="Normal 3 3 12 9 12" xfId="28668" xr:uid="{00000000-0005-0000-0000-0000F26F0000}"/>
    <cellStyle name="Normal 3 3 12 9 12 2" xfId="28669" xr:uid="{00000000-0005-0000-0000-0000F36F0000}"/>
    <cellStyle name="Normal 3 3 12 9 12 3" xfId="28670" xr:uid="{00000000-0005-0000-0000-0000F46F0000}"/>
    <cellStyle name="Normal 3 3 12 9 13" xfId="28671" xr:uid="{00000000-0005-0000-0000-0000F56F0000}"/>
    <cellStyle name="Normal 3 3 12 9 13 2" xfId="28672" xr:uid="{00000000-0005-0000-0000-0000F66F0000}"/>
    <cellStyle name="Normal 3 3 12 9 13 3" xfId="28673" xr:uid="{00000000-0005-0000-0000-0000F76F0000}"/>
    <cellStyle name="Normal 3 3 12 9 14" xfId="28674" xr:uid="{00000000-0005-0000-0000-0000F86F0000}"/>
    <cellStyle name="Normal 3 3 12 9 14 2" xfId="28675" xr:uid="{00000000-0005-0000-0000-0000F96F0000}"/>
    <cellStyle name="Normal 3 3 12 9 14 3" xfId="28676" xr:uid="{00000000-0005-0000-0000-0000FA6F0000}"/>
    <cellStyle name="Normal 3 3 12 9 15" xfId="28677" xr:uid="{00000000-0005-0000-0000-0000FB6F0000}"/>
    <cellStyle name="Normal 3 3 12 9 16" xfId="28678" xr:uid="{00000000-0005-0000-0000-0000FC6F0000}"/>
    <cellStyle name="Normal 3 3 12 9 2" xfId="28679" xr:uid="{00000000-0005-0000-0000-0000FD6F0000}"/>
    <cellStyle name="Normal 3 3 12 9 2 2" xfId="28680" xr:uid="{00000000-0005-0000-0000-0000FE6F0000}"/>
    <cellStyle name="Normal 3 3 12 9 2 3" xfId="28681" xr:uid="{00000000-0005-0000-0000-0000FF6F0000}"/>
    <cellStyle name="Normal 3 3 12 9 3" xfId="28682" xr:uid="{00000000-0005-0000-0000-000000700000}"/>
    <cellStyle name="Normal 3 3 12 9 3 2" xfId="28683" xr:uid="{00000000-0005-0000-0000-000001700000}"/>
    <cellStyle name="Normal 3 3 12 9 3 3" xfId="28684" xr:uid="{00000000-0005-0000-0000-000002700000}"/>
    <cellStyle name="Normal 3 3 12 9 4" xfId="28685" xr:uid="{00000000-0005-0000-0000-000003700000}"/>
    <cellStyle name="Normal 3 3 12 9 4 2" xfId="28686" xr:uid="{00000000-0005-0000-0000-000004700000}"/>
    <cellStyle name="Normal 3 3 12 9 4 3" xfId="28687" xr:uid="{00000000-0005-0000-0000-000005700000}"/>
    <cellStyle name="Normal 3 3 12 9 5" xfId="28688" xr:uid="{00000000-0005-0000-0000-000006700000}"/>
    <cellStyle name="Normal 3 3 12 9 5 2" xfId="28689" xr:uid="{00000000-0005-0000-0000-000007700000}"/>
    <cellStyle name="Normal 3 3 12 9 5 3" xfId="28690" xr:uid="{00000000-0005-0000-0000-000008700000}"/>
    <cellStyle name="Normal 3 3 12 9 6" xfId="28691" xr:uid="{00000000-0005-0000-0000-000009700000}"/>
    <cellStyle name="Normal 3 3 12 9 6 2" xfId="28692" xr:uid="{00000000-0005-0000-0000-00000A700000}"/>
    <cellStyle name="Normal 3 3 12 9 6 3" xfId="28693" xr:uid="{00000000-0005-0000-0000-00000B700000}"/>
    <cellStyle name="Normal 3 3 12 9 7" xfId="28694" xr:uid="{00000000-0005-0000-0000-00000C700000}"/>
    <cellStyle name="Normal 3 3 12 9 7 2" xfId="28695" xr:uid="{00000000-0005-0000-0000-00000D700000}"/>
    <cellStyle name="Normal 3 3 12 9 7 3" xfId="28696" xr:uid="{00000000-0005-0000-0000-00000E700000}"/>
    <cellStyle name="Normal 3 3 12 9 8" xfId="28697" xr:uid="{00000000-0005-0000-0000-00000F700000}"/>
    <cellStyle name="Normal 3 3 12 9 8 2" xfId="28698" xr:uid="{00000000-0005-0000-0000-000010700000}"/>
    <cellStyle name="Normal 3 3 12 9 8 3" xfId="28699" xr:uid="{00000000-0005-0000-0000-000011700000}"/>
    <cellStyle name="Normal 3 3 12 9 9" xfId="28700" xr:uid="{00000000-0005-0000-0000-000012700000}"/>
    <cellStyle name="Normal 3 3 12 9 9 2" xfId="28701" xr:uid="{00000000-0005-0000-0000-000013700000}"/>
    <cellStyle name="Normal 3 3 12 9 9 3" xfId="28702" xr:uid="{00000000-0005-0000-0000-000014700000}"/>
    <cellStyle name="Normal 3 3 13" xfId="28703" xr:uid="{00000000-0005-0000-0000-000015700000}"/>
    <cellStyle name="Normal 3 3 13 10" xfId="28704" xr:uid="{00000000-0005-0000-0000-000016700000}"/>
    <cellStyle name="Normal 3 3 13 10 10" xfId="28705" xr:uid="{00000000-0005-0000-0000-000017700000}"/>
    <cellStyle name="Normal 3 3 13 10 10 2" xfId="28706" xr:uid="{00000000-0005-0000-0000-000018700000}"/>
    <cellStyle name="Normal 3 3 13 10 10 3" xfId="28707" xr:uid="{00000000-0005-0000-0000-000019700000}"/>
    <cellStyle name="Normal 3 3 13 10 11" xfId="28708" xr:uid="{00000000-0005-0000-0000-00001A700000}"/>
    <cellStyle name="Normal 3 3 13 10 11 2" xfId="28709" xr:uid="{00000000-0005-0000-0000-00001B700000}"/>
    <cellStyle name="Normal 3 3 13 10 11 3" xfId="28710" xr:uid="{00000000-0005-0000-0000-00001C700000}"/>
    <cellStyle name="Normal 3 3 13 10 12" xfId="28711" xr:uid="{00000000-0005-0000-0000-00001D700000}"/>
    <cellStyle name="Normal 3 3 13 10 12 2" xfId="28712" xr:uid="{00000000-0005-0000-0000-00001E700000}"/>
    <cellStyle name="Normal 3 3 13 10 12 3" xfId="28713" xr:uid="{00000000-0005-0000-0000-00001F700000}"/>
    <cellStyle name="Normal 3 3 13 10 13" xfId="28714" xr:uid="{00000000-0005-0000-0000-000020700000}"/>
    <cellStyle name="Normal 3 3 13 10 13 2" xfId="28715" xr:uid="{00000000-0005-0000-0000-000021700000}"/>
    <cellStyle name="Normal 3 3 13 10 13 3" xfId="28716" xr:uid="{00000000-0005-0000-0000-000022700000}"/>
    <cellStyle name="Normal 3 3 13 10 14" xfId="28717" xr:uid="{00000000-0005-0000-0000-000023700000}"/>
    <cellStyle name="Normal 3 3 13 10 14 2" xfId="28718" xr:uid="{00000000-0005-0000-0000-000024700000}"/>
    <cellStyle name="Normal 3 3 13 10 14 3" xfId="28719" xr:uid="{00000000-0005-0000-0000-000025700000}"/>
    <cellStyle name="Normal 3 3 13 10 15" xfId="28720" xr:uid="{00000000-0005-0000-0000-000026700000}"/>
    <cellStyle name="Normal 3 3 13 10 16" xfId="28721" xr:uid="{00000000-0005-0000-0000-000027700000}"/>
    <cellStyle name="Normal 3 3 13 10 2" xfId="28722" xr:uid="{00000000-0005-0000-0000-000028700000}"/>
    <cellStyle name="Normal 3 3 13 10 2 2" xfId="28723" xr:uid="{00000000-0005-0000-0000-000029700000}"/>
    <cellStyle name="Normal 3 3 13 10 2 3" xfId="28724" xr:uid="{00000000-0005-0000-0000-00002A700000}"/>
    <cellStyle name="Normal 3 3 13 10 3" xfId="28725" xr:uid="{00000000-0005-0000-0000-00002B700000}"/>
    <cellStyle name="Normal 3 3 13 10 3 2" xfId="28726" xr:uid="{00000000-0005-0000-0000-00002C700000}"/>
    <cellStyle name="Normal 3 3 13 10 3 3" xfId="28727" xr:uid="{00000000-0005-0000-0000-00002D700000}"/>
    <cellStyle name="Normal 3 3 13 10 4" xfId="28728" xr:uid="{00000000-0005-0000-0000-00002E700000}"/>
    <cellStyle name="Normal 3 3 13 10 4 2" xfId="28729" xr:uid="{00000000-0005-0000-0000-00002F700000}"/>
    <cellStyle name="Normal 3 3 13 10 4 3" xfId="28730" xr:uid="{00000000-0005-0000-0000-000030700000}"/>
    <cellStyle name="Normal 3 3 13 10 5" xfId="28731" xr:uid="{00000000-0005-0000-0000-000031700000}"/>
    <cellStyle name="Normal 3 3 13 10 5 2" xfId="28732" xr:uid="{00000000-0005-0000-0000-000032700000}"/>
    <cellStyle name="Normal 3 3 13 10 5 3" xfId="28733" xr:uid="{00000000-0005-0000-0000-000033700000}"/>
    <cellStyle name="Normal 3 3 13 10 6" xfId="28734" xr:uid="{00000000-0005-0000-0000-000034700000}"/>
    <cellStyle name="Normal 3 3 13 10 6 2" xfId="28735" xr:uid="{00000000-0005-0000-0000-000035700000}"/>
    <cellStyle name="Normal 3 3 13 10 6 3" xfId="28736" xr:uid="{00000000-0005-0000-0000-000036700000}"/>
    <cellStyle name="Normal 3 3 13 10 7" xfId="28737" xr:uid="{00000000-0005-0000-0000-000037700000}"/>
    <cellStyle name="Normal 3 3 13 10 7 2" xfId="28738" xr:uid="{00000000-0005-0000-0000-000038700000}"/>
    <cellStyle name="Normal 3 3 13 10 7 3" xfId="28739" xr:uid="{00000000-0005-0000-0000-000039700000}"/>
    <cellStyle name="Normal 3 3 13 10 8" xfId="28740" xr:uid="{00000000-0005-0000-0000-00003A700000}"/>
    <cellStyle name="Normal 3 3 13 10 8 2" xfId="28741" xr:uid="{00000000-0005-0000-0000-00003B700000}"/>
    <cellStyle name="Normal 3 3 13 10 8 3" xfId="28742" xr:uid="{00000000-0005-0000-0000-00003C700000}"/>
    <cellStyle name="Normal 3 3 13 10 9" xfId="28743" xr:uid="{00000000-0005-0000-0000-00003D700000}"/>
    <cellStyle name="Normal 3 3 13 10 9 2" xfId="28744" xr:uid="{00000000-0005-0000-0000-00003E700000}"/>
    <cellStyle name="Normal 3 3 13 10 9 3" xfId="28745" xr:uid="{00000000-0005-0000-0000-00003F700000}"/>
    <cellStyle name="Normal 3 3 13 11" xfId="28746" xr:uid="{00000000-0005-0000-0000-000040700000}"/>
    <cellStyle name="Normal 3 3 13 11 2" xfId="28747" xr:uid="{00000000-0005-0000-0000-000041700000}"/>
    <cellStyle name="Normal 3 3 13 11 3" xfId="28748" xr:uid="{00000000-0005-0000-0000-000042700000}"/>
    <cellStyle name="Normal 3 3 13 12" xfId="28749" xr:uid="{00000000-0005-0000-0000-000043700000}"/>
    <cellStyle name="Normal 3 3 13 12 2" xfId="28750" xr:uid="{00000000-0005-0000-0000-000044700000}"/>
    <cellStyle name="Normal 3 3 13 12 3" xfId="28751" xr:uid="{00000000-0005-0000-0000-000045700000}"/>
    <cellStyle name="Normal 3 3 13 13" xfId="28752" xr:uid="{00000000-0005-0000-0000-000046700000}"/>
    <cellStyle name="Normal 3 3 13 13 2" xfId="28753" xr:uid="{00000000-0005-0000-0000-000047700000}"/>
    <cellStyle name="Normal 3 3 13 13 3" xfId="28754" xr:uid="{00000000-0005-0000-0000-000048700000}"/>
    <cellStyle name="Normal 3 3 13 14" xfId="28755" xr:uid="{00000000-0005-0000-0000-000049700000}"/>
    <cellStyle name="Normal 3 3 13 14 2" xfId="28756" xr:uid="{00000000-0005-0000-0000-00004A700000}"/>
    <cellStyle name="Normal 3 3 13 14 3" xfId="28757" xr:uid="{00000000-0005-0000-0000-00004B700000}"/>
    <cellStyle name="Normal 3 3 13 15" xfId="28758" xr:uid="{00000000-0005-0000-0000-00004C700000}"/>
    <cellStyle name="Normal 3 3 13 15 2" xfId="28759" xr:uid="{00000000-0005-0000-0000-00004D700000}"/>
    <cellStyle name="Normal 3 3 13 15 3" xfId="28760" xr:uid="{00000000-0005-0000-0000-00004E700000}"/>
    <cellStyle name="Normal 3 3 13 16" xfId="28761" xr:uid="{00000000-0005-0000-0000-00004F700000}"/>
    <cellStyle name="Normal 3 3 13 16 2" xfId="28762" xr:uid="{00000000-0005-0000-0000-000050700000}"/>
    <cellStyle name="Normal 3 3 13 16 3" xfId="28763" xr:uid="{00000000-0005-0000-0000-000051700000}"/>
    <cellStyle name="Normal 3 3 13 17" xfId="28764" xr:uid="{00000000-0005-0000-0000-000052700000}"/>
    <cellStyle name="Normal 3 3 13 17 2" xfId="28765" xr:uid="{00000000-0005-0000-0000-000053700000}"/>
    <cellStyle name="Normal 3 3 13 17 3" xfId="28766" xr:uid="{00000000-0005-0000-0000-000054700000}"/>
    <cellStyle name="Normal 3 3 13 18" xfId="28767" xr:uid="{00000000-0005-0000-0000-000055700000}"/>
    <cellStyle name="Normal 3 3 13 18 2" xfId="28768" xr:uid="{00000000-0005-0000-0000-000056700000}"/>
    <cellStyle name="Normal 3 3 13 18 3" xfId="28769" xr:uid="{00000000-0005-0000-0000-000057700000}"/>
    <cellStyle name="Normal 3 3 13 19" xfId="28770" xr:uid="{00000000-0005-0000-0000-000058700000}"/>
    <cellStyle name="Normal 3 3 13 19 2" xfId="28771" xr:uid="{00000000-0005-0000-0000-000059700000}"/>
    <cellStyle name="Normal 3 3 13 19 3" xfId="28772" xr:uid="{00000000-0005-0000-0000-00005A700000}"/>
    <cellStyle name="Normal 3 3 13 2" xfId="28773" xr:uid="{00000000-0005-0000-0000-00005B700000}"/>
    <cellStyle name="Normal 3 3 13 2 10" xfId="28774" xr:uid="{00000000-0005-0000-0000-00005C700000}"/>
    <cellStyle name="Normal 3 3 13 2 10 2" xfId="28775" xr:uid="{00000000-0005-0000-0000-00005D700000}"/>
    <cellStyle name="Normal 3 3 13 2 10 3" xfId="28776" xr:uid="{00000000-0005-0000-0000-00005E700000}"/>
    <cellStyle name="Normal 3 3 13 2 11" xfId="28777" xr:uid="{00000000-0005-0000-0000-00005F700000}"/>
    <cellStyle name="Normal 3 3 13 2 11 2" xfId="28778" xr:uid="{00000000-0005-0000-0000-000060700000}"/>
    <cellStyle name="Normal 3 3 13 2 11 3" xfId="28779" xr:uid="{00000000-0005-0000-0000-000061700000}"/>
    <cellStyle name="Normal 3 3 13 2 12" xfId="28780" xr:uid="{00000000-0005-0000-0000-000062700000}"/>
    <cellStyle name="Normal 3 3 13 2 12 2" xfId="28781" xr:uid="{00000000-0005-0000-0000-000063700000}"/>
    <cellStyle name="Normal 3 3 13 2 12 3" xfId="28782" xr:uid="{00000000-0005-0000-0000-000064700000}"/>
    <cellStyle name="Normal 3 3 13 2 13" xfId="28783" xr:uid="{00000000-0005-0000-0000-000065700000}"/>
    <cellStyle name="Normal 3 3 13 2 13 2" xfId="28784" xr:uid="{00000000-0005-0000-0000-000066700000}"/>
    <cellStyle name="Normal 3 3 13 2 13 3" xfId="28785" xr:uid="{00000000-0005-0000-0000-000067700000}"/>
    <cellStyle name="Normal 3 3 13 2 14" xfId="28786" xr:uid="{00000000-0005-0000-0000-000068700000}"/>
    <cellStyle name="Normal 3 3 13 2 14 2" xfId="28787" xr:uid="{00000000-0005-0000-0000-000069700000}"/>
    <cellStyle name="Normal 3 3 13 2 14 3" xfId="28788" xr:uid="{00000000-0005-0000-0000-00006A700000}"/>
    <cellStyle name="Normal 3 3 13 2 15" xfId="28789" xr:uid="{00000000-0005-0000-0000-00006B700000}"/>
    <cellStyle name="Normal 3 3 13 2 15 2" xfId="28790" xr:uid="{00000000-0005-0000-0000-00006C700000}"/>
    <cellStyle name="Normal 3 3 13 2 15 3" xfId="28791" xr:uid="{00000000-0005-0000-0000-00006D700000}"/>
    <cellStyle name="Normal 3 3 13 2 16" xfId="28792" xr:uid="{00000000-0005-0000-0000-00006E700000}"/>
    <cellStyle name="Normal 3 3 13 2 17" xfId="28793" xr:uid="{00000000-0005-0000-0000-00006F700000}"/>
    <cellStyle name="Normal 3 3 13 2 2" xfId="28794" xr:uid="{00000000-0005-0000-0000-000070700000}"/>
    <cellStyle name="Normal 3 3 13 2 2 10" xfId="28795" xr:uid="{00000000-0005-0000-0000-000071700000}"/>
    <cellStyle name="Normal 3 3 13 2 2 10 2" xfId="28796" xr:uid="{00000000-0005-0000-0000-000072700000}"/>
    <cellStyle name="Normal 3 3 13 2 2 10 3" xfId="28797" xr:uid="{00000000-0005-0000-0000-000073700000}"/>
    <cellStyle name="Normal 3 3 13 2 2 11" xfId="28798" xr:uid="{00000000-0005-0000-0000-000074700000}"/>
    <cellStyle name="Normal 3 3 13 2 2 11 2" xfId="28799" xr:uid="{00000000-0005-0000-0000-000075700000}"/>
    <cellStyle name="Normal 3 3 13 2 2 11 3" xfId="28800" xr:uid="{00000000-0005-0000-0000-000076700000}"/>
    <cellStyle name="Normal 3 3 13 2 2 12" xfId="28801" xr:uid="{00000000-0005-0000-0000-000077700000}"/>
    <cellStyle name="Normal 3 3 13 2 2 12 2" xfId="28802" xr:uid="{00000000-0005-0000-0000-000078700000}"/>
    <cellStyle name="Normal 3 3 13 2 2 12 3" xfId="28803" xr:uid="{00000000-0005-0000-0000-000079700000}"/>
    <cellStyle name="Normal 3 3 13 2 2 13" xfId="28804" xr:uid="{00000000-0005-0000-0000-00007A700000}"/>
    <cellStyle name="Normal 3 3 13 2 2 13 2" xfId="28805" xr:uid="{00000000-0005-0000-0000-00007B700000}"/>
    <cellStyle name="Normal 3 3 13 2 2 13 3" xfId="28806" xr:uid="{00000000-0005-0000-0000-00007C700000}"/>
    <cellStyle name="Normal 3 3 13 2 2 14" xfId="28807" xr:uid="{00000000-0005-0000-0000-00007D700000}"/>
    <cellStyle name="Normal 3 3 13 2 2 14 2" xfId="28808" xr:uid="{00000000-0005-0000-0000-00007E700000}"/>
    <cellStyle name="Normal 3 3 13 2 2 14 3" xfId="28809" xr:uid="{00000000-0005-0000-0000-00007F700000}"/>
    <cellStyle name="Normal 3 3 13 2 2 15" xfId="28810" xr:uid="{00000000-0005-0000-0000-000080700000}"/>
    <cellStyle name="Normal 3 3 13 2 2 16" xfId="28811" xr:uid="{00000000-0005-0000-0000-000081700000}"/>
    <cellStyle name="Normal 3 3 13 2 2 2" xfId="28812" xr:uid="{00000000-0005-0000-0000-000082700000}"/>
    <cellStyle name="Normal 3 3 13 2 2 2 2" xfId="28813" xr:uid="{00000000-0005-0000-0000-000083700000}"/>
    <cellStyle name="Normal 3 3 13 2 2 2 3" xfId="28814" xr:uid="{00000000-0005-0000-0000-000084700000}"/>
    <cellStyle name="Normal 3 3 13 2 2 3" xfId="28815" xr:uid="{00000000-0005-0000-0000-000085700000}"/>
    <cellStyle name="Normal 3 3 13 2 2 3 2" xfId="28816" xr:uid="{00000000-0005-0000-0000-000086700000}"/>
    <cellStyle name="Normal 3 3 13 2 2 3 3" xfId="28817" xr:uid="{00000000-0005-0000-0000-000087700000}"/>
    <cellStyle name="Normal 3 3 13 2 2 4" xfId="28818" xr:uid="{00000000-0005-0000-0000-000088700000}"/>
    <cellStyle name="Normal 3 3 13 2 2 4 2" xfId="28819" xr:uid="{00000000-0005-0000-0000-000089700000}"/>
    <cellStyle name="Normal 3 3 13 2 2 4 3" xfId="28820" xr:uid="{00000000-0005-0000-0000-00008A700000}"/>
    <cellStyle name="Normal 3 3 13 2 2 5" xfId="28821" xr:uid="{00000000-0005-0000-0000-00008B700000}"/>
    <cellStyle name="Normal 3 3 13 2 2 5 2" xfId="28822" xr:uid="{00000000-0005-0000-0000-00008C700000}"/>
    <cellStyle name="Normal 3 3 13 2 2 5 3" xfId="28823" xr:uid="{00000000-0005-0000-0000-00008D700000}"/>
    <cellStyle name="Normal 3 3 13 2 2 6" xfId="28824" xr:uid="{00000000-0005-0000-0000-00008E700000}"/>
    <cellStyle name="Normal 3 3 13 2 2 6 2" xfId="28825" xr:uid="{00000000-0005-0000-0000-00008F700000}"/>
    <cellStyle name="Normal 3 3 13 2 2 6 3" xfId="28826" xr:uid="{00000000-0005-0000-0000-000090700000}"/>
    <cellStyle name="Normal 3 3 13 2 2 7" xfId="28827" xr:uid="{00000000-0005-0000-0000-000091700000}"/>
    <cellStyle name="Normal 3 3 13 2 2 7 2" xfId="28828" xr:uid="{00000000-0005-0000-0000-000092700000}"/>
    <cellStyle name="Normal 3 3 13 2 2 7 3" xfId="28829" xr:uid="{00000000-0005-0000-0000-000093700000}"/>
    <cellStyle name="Normal 3 3 13 2 2 8" xfId="28830" xr:uid="{00000000-0005-0000-0000-000094700000}"/>
    <cellStyle name="Normal 3 3 13 2 2 8 2" xfId="28831" xr:uid="{00000000-0005-0000-0000-000095700000}"/>
    <cellStyle name="Normal 3 3 13 2 2 8 3" xfId="28832" xr:uid="{00000000-0005-0000-0000-000096700000}"/>
    <cellStyle name="Normal 3 3 13 2 2 9" xfId="28833" xr:uid="{00000000-0005-0000-0000-000097700000}"/>
    <cellStyle name="Normal 3 3 13 2 2 9 2" xfId="28834" xr:uid="{00000000-0005-0000-0000-000098700000}"/>
    <cellStyle name="Normal 3 3 13 2 2 9 3" xfId="28835" xr:uid="{00000000-0005-0000-0000-000099700000}"/>
    <cellStyle name="Normal 3 3 13 2 3" xfId="28836" xr:uid="{00000000-0005-0000-0000-00009A700000}"/>
    <cellStyle name="Normal 3 3 13 2 3 2" xfId="28837" xr:uid="{00000000-0005-0000-0000-00009B700000}"/>
    <cellStyle name="Normal 3 3 13 2 3 3" xfId="28838" xr:uid="{00000000-0005-0000-0000-00009C700000}"/>
    <cellStyle name="Normal 3 3 13 2 4" xfId="28839" xr:uid="{00000000-0005-0000-0000-00009D700000}"/>
    <cellStyle name="Normal 3 3 13 2 4 2" xfId="28840" xr:uid="{00000000-0005-0000-0000-00009E700000}"/>
    <cellStyle name="Normal 3 3 13 2 4 3" xfId="28841" xr:uid="{00000000-0005-0000-0000-00009F700000}"/>
    <cellStyle name="Normal 3 3 13 2 5" xfId="28842" xr:uid="{00000000-0005-0000-0000-0000A0700000}"/>
    <cellStyle name="Normal 3 3 13 2 5 2" xfId="28843" xr:uid="{00000000-0005-0000-0000-0000A1700000}"/>
    <cellStyle name="Normal 3 3 13 2 5 3" xfId="28844" xr:uid="{00000000-0005-0000-0000-0000A2700000}"/>
    <cellStyle name="Normal 3 3 13 2 6" xfId="28845" xr:uid="{00000000-0005-0000-0000-0000A3700000}"/>
    <cellStyle name="Normal 3 3 13 2 6 2" xfId="28846" xr:uid="{00000000-0005-0000-0000-0000A4700000}"/>
    <cellStyle name="Normal 3 3 13 2 6 3" xfId="28847" xr:uid="{00000000-0005-0000-0000-0000A5700000}"/>
    <cellStyle name="Normal 3 3 13 2 7" xfId="28848" xr:uid="{00000000-0005-0000-0000-0000A6700000}"/>
    <cellStyle name="Normal 3 3 13 2 7 2" xfId="28849" xr:uid="{00000000-0005-0000-0000-0000A7700000}"/>
    <cellStyle name="Normal 3 3 13 2 7 3" xfId="28850" xr:uid="{00000000-0005-0000-0000-0000A8700000}"/>
    <cellStyle name="Normal 3 3 13 2 8" xfId="28851" xr:uid="{00000000-0005-0000-0000-0000A9700000}"/>
    <cellStyle name="Normal 3 3 13 2 8 2" xfId="28852" xr:uid="{00000000-0005-0000-0000-0000AA700000}"/>
    <cellStyle name="Normal 3 3 13 2 8 3" xfId="28853" xr:uid="{00000000-0005-0000-0000-0000AB700000}"/>
    <cellStyle name="Normal 3 3 13 2 9" xfId="28854" xr:uid="{00000000-0005-0000-0000-0000AC700000}"/>
    <cellStyle name="Normal 3 3 13 2 9 2" xfId="28855" xr:uid="{00000000-0005-0000-0000-0000AD700000}"/>
    <cellStyle name="Normal 3 3 13 2 9 3" xfId="28856" xr:uid="{00000000-0005-0000-0000-0000AE700000}"/>
    <cellStyle name="Normal 3 3 13 20" xfId="28857" xr:uid="{00000000-0005-0000-0000-0000AF700000}"/>
    <cellStyle name="Normal 3 3 13 20 2" xfId="28858" xr:uid="{00000000-0005-0000-0000-0000B0700000}"/>
    <cellStyle name="Normal 3 3 13 20 3" xfId="28859" xr:uid="{00000000-0005-0000-0000-0000B1700000}"/>
    <cellStyle name="Normal 3 3 13 21" xfId="28860" xr:uid="{00000000-0005-0000-0000-0000B2700000}"/>
    <cellStyle name="Normal 3 3 13 21 2" xfId="28861" xr:uid="{00000000-0005-0000-0000-0000B3700000}"/>
    <cellStyle name="Normal 3 3 13 21 3" xfId="28862" xr:uid="{00000000-0005-0000-0000-0000B4700000}"/>
    <cellStyle name="Normal 3 3 13 22" xfId="28863" xr:uid="{00000000-0005-0000-0000-0000B5700000}"/>
    <cellStyle name="Normal 3 3 13 22 2" xfId="28864" xr:uid="{00000000-0005-0000-0000-0000B6700000}"/>
    <cellStyle name="Normal 3 3 13 22 3" xfId="28865" xr:uid="{00000000-0005-0000-0000-0000B7700000}"/>
    <cellStyle name="Normal 3 3 13 23" xfId="28866" xr:uid="{00000000-0005-0000-0000-0000B8700000}"/>
    <cellStyle name="Normal 3 3 13 23 2" xfId="28867" xr:uid="{00000000-0005-0000-0000-0000B9700000}"/>
    <cellStyle name="Normal 3 3 13 23 3" xfId="28868" xr:uid="{00000000-0005-0000-0000-0000BA700000}"/>
    <cellStyle name="Normal 3 3 13 24" xfId="28869" xr:uid="{00000000-0005-0000-0000-0000BB700000}"/>
    <cellStyle name="Normal 3 3 13 25" xfId="28870" xr:uid="{00000000-0005-0000-0000-0000BC700000}"/>
    <cellStyle name="Normal 3 3 13 3" xfId="28871" xr:uid="{00000000-0005-0000-0000-0000BD700000}"/>
    <cellStyle name="Normal 3 3 13 3 10" xfId="28872" xr:uid="{00000000-0005-0000-0000-0000BE700000}"/>
    <cellStyle name="Normal 3 3 13 3 10 2" xfId="28873" xr:uid="{00000000-0005-0000-0000-0000BF700000}"/>
    <cellStyle name="Normal 3 3 13 3 10 3" xfId="28874" xr:uid="{00000000-0005-0000-0000-0000C0700000}"/>
    <cellStyle name="Normal 3 3 13 3 11" xfId="28875" xr:uid="{00000000-0005-0000-0000-0000C1700000}"/>
    <cellStyle name="Normal 3 3 13 3 11 2" xfId="28876" xr:uid="{00000000-0005-0000-0000-0000C2700000}"/>
    <cellStyle name="Normal 3 3 13 3 11 3" xfId="28877" xr:uid="{00000000-0005-0000-0000-0000C3700000}"/>
    <cellStyle name="Normal 3 3 13 3 12" xfId="28878" xr:uid="{00000000-0005-0000-0000-0000C4700000}"/>
    <cellStyle name="Normal 3 3 13 3 12 2" xfId="28879" xr:uid="{00000000-0005-0000-0000-0000C5700000}"/>
    <cellStyle name="Normal 3 3 13 3 12 3" xfId="28880" xr:uid="{00000000-0005-0000-0000-0000C6700000}"/>
    <cellStyle name="Normal 3 3 13 3 13" xfId="28881" xr:uid="{00000000-0005-0000-0000-0000C7700000}"/>
    <cellStyle name="Normal 3 3 13 3 13 2" xfId="28882" xr:uid="{00000000-0005-0000-0000-0000C8700000}"/>
    <cellStyle name="Normal 3 3 13 3 13 3" xfId="28883" xr:uid="{00000000-0005-0000-0000-0000C9700000}"/>
    <cellStyle name="Normal 3 3 13 3 14" xfId="28884" xr:uid="{00000000-0005-0000-0000-0000CA700000}"/>
    <cellStyle name="Normal 3 3 13 3 14 2" xfId="28885" xr:uid="{00000000-0005-0000-0000-0000CB700000}"/>
    <cellStyle name="Normal 3 3 13 3 14 3" xfId="28886" xr:uid="{00000000-0005-0000-0000-0000CC700000}"/>
    <cellStyle name="Normal 3 3 13 3 15" xfId="28887" xr:uid="{00000000-0005-0000-0000-0000CD700000}"/>
    <cellStyle name="Normal 3 3 13 3 15 2" xfId="28888" xr:uid="{00000000-0005-0000-0000-0000CE700000}"/>
    <cellStyle name="Normal 3 3 13 3 15 3" xfId="28889" xr:uid="{00000000-0005-0000-0000-0000CF700000}"/>
    <cellStyle name="Normal 3 3 13 3 16" xfId="28890" xr:uid="{00000000-0005-0000-0000-0000D0700000}"/>
    <cellStyle name="Normal 3 3 13 3 17" xfId="28891" xr:uid="{00000000-0005-0000-0000-0000D1700000}"/>
    <cellStyle name="Normal 3 3 13 3 2" xfId="28892" xr:uid="{00000000-0005-0000-0000-0000D2700000}"/>
    <cellStyle name="Normal 3 3 13 3 2 10" xfId="28893" xr:uid="{00000000-0005-0000-0000-0000D3700000}"/>
    <cellStyle name="Normal 3 3 13 3 2 10 2" xfId="28894" xr:uid="{00000000-0005-0000-0000-0000D4700000}"/>
    <cellStyle name="Normal 3 3 13 3 2 10 3" xfId="28895" xr:uid="{00000000-0005-0000-0000-0000D5700000}"/>
    <cellStyle name="Normal 3 3 13 3 2 11" xfId="28896" xr:uid="{00000000-0005-0000-0000-0000D6700000}"/>
    <cellStyle name="Normal 3 3 13 3 2 11 2" xfId="28897" xr:uid="{00000000-0005-0000-0000-0000D7700000}"/>
    <cellStyle name="Normal 3 3 13 3 2 11 3" xfId="28898" xr:uid="{00000000-0005-0000-0000-0000D8700000}"/>
    <cellStyle name="Normal 3 3 13 3 2 12" xfId="28899" xr:uid="{00000000-0005-0000-0000-0000D9700000}"/>
    <cellStyle name="Normal 3 3 13 3 2 12 2" xfId="28900" xr:uid="{00000000-0005-0000-0000-0000DA700000}"/>
    <cellStyle name="Normal 3 3 13 3 2 12 3" xfId="28901" xr:uid="{00000000-0005-0000-0000-0000DB700000}"/>
    <cellStyle name="Normal 3 3 13 3 2 13" xfId="28902" xr:uid="{00000000-0005-0000-0000-0000DC700000}"/>
    <cellStyle name="Normal 3 3 13 3 2 13 2" xfId="28903" xr:uid="{00000000-0005-0000-0000-0000DD700000}"/>
    <cellStyle name="Normal 3 3 13 3 2 13 3" xfId="28904" xr:uid="{00000000-0005-0000-0000-0000DE700000}"/>
    <cellStyle name="Normal 3 3 13 3 2 14" xfId="28905" xr:uid="{00000000-0005-0000-0000-0000DF700000}"/>
    <cellStyle name="Normal 3 3 13 3 2 14 2" xfId="28906" xr:uid="{00000000-0005-0000-0000-0000E0700000}"/>
    <cellStyle name="Normal 3 3 13 3 2 14 3" xfId="28907" xr:uid="{00000000-0005-0000-0000-0000E1700000}"/>
    <cellStyle name="Normal 3 3 13 3 2 15" xfId="28908" xr:uid="{00000000-0005-0000-0000-0000E2700000}"/>
    <cellStyle name="Normal 3 3 13 3 2 16" xfId="28909" xr:uid="{00000000-0005-0000-0000-0000E3700000}"/>
    <cellStyle name="Normal 3 3 13 3 2 2" xfId="28910" xr:uid="{00000000-0005-0000-0000-0000E4700000}"/>
    <cellStyle name="Normal 3 3 13 3 2 2 2" xfId="28911" xr:uid="{00000000-0005-0000-0000-0000E5700000}"/>
    <cellStyle name="Normal 3 3 13 3 2 2 3" xfId="28912" xr:uid="{00000000-0005-0000-0000-0000E6700000}"/>
    <cellStyle name="Normal 3 3 13 3 2 3" xfId="28913" xr:uid="{00000000-0005-0000-0000-0000E7700000}"/>
    <cellStyle name="Normal 3 3 13 3 2 3 2" xfId="28914" xr:uid="{00000000-0005-0000-0000-0000E8700000}"/>
    <cellStyle name="Normal 3 3 13 3 2 3 3" xfId="28915" xr:uid="{00000000-0005-0000-0000-0000E9700000}"/>
    <cellStyle name="Normal 3 3 13 3 2 4" xfId="28916" xr:uid="{00000000-0005-0000-0000-0000EA700000}"/>
    <cellStyle name="Normal 3 3 13 3 2 4 2" xfId="28917" xr:uid="{00000000-0005-0000-0000-0000EB700000}"/>
    <cellStyle name="Normal 3 3 13 3 2 4 3" xfId="28918" xr:uid="{00000000-0005-0000-0000-0000EC700000}"/>
    <cellStyle name="Normal 3 3 13 3 2 5" xfId="28919" xr:uid="{00000000-0005-0000-0000-0000ED700000}"/>
    <cellStyle name="Normal 3 3 13 3 2 5 2" xfId="28920" xr:uid="{00000000-0005-0000-0000-0000EE700000}"/>
    <cellStyle name="Normal 3 3 13 3 2 5 3" xfId="28921" xr:uid="{00000000-0005-0000-0000-0000EF700000}"/>
    <cellStyle name="Normal 3 3 13 3 2 6" xfId="28922" xr:uid="{00000000-0005-0000-0000-0000F0700000}"/>
    <cellStyle name="Normal 3 3 13 3 2 6 2" xfId="28923" xr:uid="{00000000-0005-0000-0000-0000F1700000}"/>
    <cellStyle name="Normal 3 3 13 3 2 6 3" xfId="28924" xr:uid="{00000000-0005-0000-0000-0000F2700000}"/>
    <cellStyle name="Normal 3 3 13 3 2 7" xfId="28925" xr:uid="{00000000-0005-0000-0000-0000F3700000}"/>
    <cellStyle name="Normal 3 3 13 3 2 7 2" xfId="28926" xr:uid="{00000000-0005-0000-0000-0000F4700000}"/>
    <cellStyle name="Normal 3 3 13 3 2 7 3" xfId="28927" xr:uid="{00000000-0005-0000-0000-0000F5700000}"/>
    <cellStyle name="Normal 3 3 13 3 2 8" xfId="28928" xr:uid="{00000000-0005-0000-0000-0000F6700000}"/>
    <cellStyle name="Normal 3 3 13 3 2 8 2" xfId="28929" xr:uid="{00000000-0005-0000-0000-0000F7700000}"/>
    <cellStyle name="Normal 3 3 13 3 2 8 3" xfId="28930" xr:uid="{00000000-0005-0000-0000-0000F8700000}"/>
    <cellStyle name="Normal 3 3 13 3 2 9" xfId="28931" xr:uid="{00000000-0005-0000-0000-0000F9700000}"/>
    <cellStyle name="Normal 3 3 13 3 2 9 2" xfId="28932" xr:uid="{00000000-0005-0000-0000-0000FA700000}"/>
    <cellStyle name="Normal 3 3 13 3 2 9 3" xfId="28933" xr:uid="{00000000-0005-0000-0000-0000FB700000}"/>
    <cellStyle name="Normal 3 3 13 3 3" xfId="28934" xr:uid="{00000000-0005-0000-0000-0000FC700000}"/>
    <cellStyle name="Normal 3 3 13 3 3 2" xfId="28935" xr:uid="{00000000-0005-0000-0000-0000FD700000}"/>
    <cellStyle name="Normal 3 3 13 3 3 3" xfId="28936" xr:uid="{00000000-0005-0000-0000-0000FE700000}"/>
    <cellStyle name="Normal 3 3 13 3 4" xfId="28937" xr:uid="{00000000-0005-0000-0000-0000FF700000}"/>
    <cellStyle name="Normal 3 3 13 3 4 2" xfId="28938" xr:uid="{00000000-0005-0000-0000-000000710000}"/>
    <cellStyle name="Normal 3 3 13 3 4 3" xfId="28939" xr:uid="{00000000-0005-0000-0000-000001710000}"/>
    <cellStyle name="Normal 3 3 13 3 5" xfId="28940" xr:uid="{00000000-0005-0000-0000-000002710000}"/>
    <cellStyle name="Normal 3 3 13 3 5 2" xfId="28941" xr:uid="{00000000-0005-0000-0000-000003710000}"/>
    <cellStyle name="Normal 3 3 13 3 5 3" xfId="28942" xr:uid="{00000000-0005-0000-0000-000004710000}"/>
    <cellStyle name="Normal 3 3 13 3 6" xfId="28943" xr:uid="{00000000-0005-0000-0000-000005710000}"/>
    <cellStyle name="Normal 3 3 13 3 6 2" xfId="28944" xr:uid="{00000000-0005-0000-0000-000006710000}"/>
    <cellStyle name="Normal 3 3 13 3 6 3" xfId="28945" xr:uid="{00000000-0005-0000-0000-000007710000}"/>
    <cellStyle name="Normal 3 3 13 3 7" xfId="28946" xr:uid="{00000000-0005-0000-0000-000008710000}"/>
    <cellStyle name="Normal 3 3 13 3 7 2" xfId="28947" xr:uid="{00000000-0005-0000-0000-000009710000}"/>
    <cellStyle name="Normal 3 3 13 3 7 3" xfId="28948" xr:uid="{00000000-0005-0000-0000-00000A710000}"/>
    <cellStyle name="Normal 3 3 13 3 8" xfId="28949" xr:uid="{00000000-0005-0000-0000-00000B710000}"/>
    <cellStyle name="Normal 3 3 13 3 8 2" xfId="28950" xr:uid="{00000000-0005-0000-0000-00000C710000}"/>
    <cellStyle name="Normal 3 3 13 3 8 3" xfId="28951" xr:uid="{00000000-0005-0000-0000-00000D710000}"/>
    <cellStyle name="Normal 3 3 13 3 9" xfId="28952" xr:uid="{00000000-0005-0000-0000-00000E710000}"/>
    <cellStyle name="Normal 3 3 13 3 9 2" xfId="28953" xr:uid="{00000000-0005-0000-0000-00000F710000}"/>
    <cellStyle name="Normal 3 3 13 3 9 3" xfId="28954" xr:uid="{00000000-0005-0000-0000-000010710000}"/>
    <cellStyle name="Normal 3 3 13 4" xfId="28955" xr:uid="{00000000-0005-0000-0000-000011710000}"/>
    <cellStyle name="Normal 3 3 13 4 10" xfId="28956" xr:uid="{00000000-0005-0000-0000-000012710000}"/>
    <cellStyle name="Normal 3 3 13 4 10 2" xfId="28957" xr:uid="{00000000-0005-0000-0000-000013710000}"/>
    <cellStyle name="Normal 3 3 13 4 10 3" xfId="28958" xr:uid="{00000000-0005-0000-0000-000014710000}"/>
    <cellStyle name="Normal 3 3 13 4 11" xfId="28959" xr:uid="{00000000-0005-0000-0000-000015710000}"/>
    <cellStyle name="Normal 3 3 13 4 11 2" xfId="28960" xr:uid="{00000000-0005-0000-0000-000016710000}"/>
    <cellStyle name="Normal 3 3 13 4 11 3" xfId="28961" xr:uid="{00000000-0005-0000-0000-000017710000}"/>
    <cellStyle name="Normal 3 3 13 4 12" xfId="28962" xr:uid="{00000000-0005-0000-0000-000018710000}"/>
    <cellStyle name="Normal 3 3 13 4 12 2" xfId="28963" xr:uid="{00000000-0005-0000-0000-000019710000}"/>
    <cellStyle name="Normal 3 3 13 4 12 3" xfId="28964" xr:uid="{00000000-0005-0000-0000-00001A710000}"/>
    <cellStyle name="Normal 3 3 13 4 13" xfId="28965" xr:uid="{00000000-0005-0000-0000-00001B710000}"/>
    <cellStyle name="Normal 3 3 13 4 13 2" xfId="28966" xr:uid="{00000000-0005-0000-0000-00001C710000}"/>
    <cellStyle name="Normal 3 3 13 4 13 3" xfId="28967" xr:uid="{00000000-0005-0000-0000-00001D710000}"/>
    <cellStyle name="Normal 3 3 13 4 14" xfId="28968" xr:uid="{00000000-0005-0000-0000-00001E710000}"/>
    <cellStyle name="Normal 3 3 13 4 14 2" xfId="28969" xr:uid="{00000000-0005-0000-0000-00001F710000}"/>
    <cellStyle name="Normal 3 3 13 4 14 3" xfId="28970" xr:uid="{00000000-0005-0000-0000-000020710000}"/>
    <cellStyle name="Normal 3 3 13 4 15" xfId="28971" xr:uid="{00000000-0005-0000-0000-000021710000}"/>
    <cellStyle name="Normal 3 3 13 4 15 2" xfId="28972" xr:uid="{00000000-0005-0000-0000-000022710000}"/>
    <cellStyle name="Normal 3 3 13 4 15 3" xfId="28973" xr:uid="{00000000-0005-0000-0000-000023710000}"/>
    <cellStyle name="Normal 3 3 13 4 16" xfId="28974" xr:uid="{00000000-0005-0000-0000-000024710000}"/>
    <cellStyle name="Normal 3 3 13 4 17" xfId="28975" xr:uid="{00000000-0005-0000-0000-000025710000}"/>
    <cellStyle name="Normal 3 3 13 4 2" xfId="28976" xr:uid="{00000000-0005-0000-0000-000026710000}"/>
    <cellStyle name="Normal 3 3 13 4 2 10" xfId="28977" xr:uid="{00000000-0005-0000-0000-000027710000}"/>
    <cellStyle name="Normal 3 3 13 4 2 10 2" xfId="28978" xr:uid="{00000000-0005-0000-0000-000028710000}"/>
    <cellStyle name="Normal 3 3 13 4 2 10 3" xfId="28979" xr:uid="{00000000-0005-0000-0000-000029710000}"/>
    <cellStyle name="Normal 3 3 13 4 2 11" xfId="28980" xr:uid="{00000000-0005-0000-0000-00002A710000}"/>
    <cellStyle name="Normal 3 3 13 4 2 11 2" xfId="28981" xr:uid="{00000000-0005-0000-0000-00002B710000}"/>
    <cellStyle name="Normal 3 3 13 4 2 11 3" xfId="28982" xr:uid="{00000000-0005-0000-0000-00002C710000}"/>
    <cellStyle name="Normal 3 3 13 4 2 12" xfId="28983" xr:uid="{00000000-0005-0000-0000-00002D710000}"/>
    <cellStyle name="Normal 3 3 13 4 2 12 2" xfId="28984" xr:uid="{00000000-0005-0000-0000-00002E710000}"/>
    <cellStyle name="Normal 3 3 13 4 2 12 3" xfId="28985" xr:uid="{00000000-0005-0000-0000-00002F710000}"/>
    <cellStyle name="Normal 3 3 13 4 2 13" xfId="28986" xr:uid="{00000000-0005-0000-0000-000030710000}"/>
    <cellStyle name="Normal 3 3 13 4 2 13 2" xfId="28987" xr:uid="{00000000-0005-0000-0000-000031710000}"/>
    <cellStyle name="Normal 3 3 13 4 2 13 3" xfId="28988" xr:uid="{00000000-0005-0000-0000-000032710000}"/>
    <cellStyle name="Normal 3 3 13 4 2 14" xfId="28989" xr:uid="{00000000-0005-0000-0000-000033710000}"/>
    <cellStyle name="Normal 3 3 13 4 2 14 2" xfId="28990" xr:uid="{00000000-0005-0000-0000-000034710000}"/>
    <cellStyle name="Normal 3 3 13 4 2 14 3" xfId="28991" xr:uid="{00000000-0005-0000-0000-000035710000}"/>
    <cellStyle name="Normal 3 3 13 4 2 15" xfId="28992" xr:uid="{00000000-0005-0000-0000-000036710000}"/>
    <cellStyle name="Normal 3 3 13 4 2 16" xfId="28993" xr:uid="{00000000-0005-0000-0000-000037710000}"/>
    <cellStyle name="Normal 3 3 13 4 2 2" xfId="28994" xr:uid="{00000000-0005-0000-0000-000038710000}"/>
    <cellStyle name="Normal 3 3 13 4 2 2 2" xfId="28995" xr:uid="{00000000-0005-0000-0000-000039710000}"/>
    <cellStyle name="Normal 3 3 13 4 2 2 3" xfId="28996" xr:uid="{00000000-0005-0000-0000-00003A710000}"/>
    <cellStyle name="Normal 3 3 13 4 2 3" xfId="28997" xr:uid="{00000000-0005-0000-0000-00003B710000}"/>
    <cellStyle name="Normal 3 3 13 4 2 3 2" xfId="28998" xr:uid="{00000000-0005-0000-0000-00003C710000}"/>
    <cellStyle name="Normal 3 3 13 4 2 3 3" xfId="28999" xr:uid="{00000000-0005-0000-0000-00003D710000}"/>
    <cellStyle name="Normal 3 3 13 4 2 4" xfId="29000" xr:uid="{00000000-0005-0000-0000-00003E710000}"/>
    <cellStyle name="Normal 3 3 13 4 2 4 2" xfId="29001" xr:uid="{00000000-0005-0000-0000-00003F710000}"/>
    <cellStyle name="Normal 3 3 13 4 2 4 3" xfId="29002" xr:uid="{00000000-0005-0000-0000-000040710000}"/>
    <cellStyle name="Normal 3 3 13 4 2 5" xfId="29003" xr:uid="{00000000-0005-0000-0000-000041710000}"/>
    <cellStyle name="Normal 3 3 13 4 2 5 2" xfId="29004" xr:uid="{00000000-0005-0000-0000-000042710000}"/>
    <cellStyle name="Normal 3 3 13 4 2 5 3" xfId="29005" xr:uid="{00000000-0005-0000-0000-000043710000}"/>
    <cellStyle name="Normal 3 3 13 4 2 6" xfId="29006" xr:uid="{00000000-0005-0000-0000-000044710000}"/>
    <cellStyle name="Normal 3 3 13 4 2 6 2" xfId="29007" xr:uid="{00000000-0005-0000-0000-000045710000}"/>
    <cellStyle name="Normal 3 3 13 4 2 6 3" xfId="29008" xr:uid="{00000000-0005-0000-0000-000046710000}"/>
    <cellStyle name="Normal 3 3 13 4 2 7" xfId="29009" xr:uid="{00000000-0005-0000-0000-000047710000}"/>
    <cellStyle name="Normal 3 3 13 4 2 7 2" xfId="29010" xr:uid="{00000000-0005-0000-0000-000048710000}"/>
    <cellStyle name="Normal 3 3 13 4 2 7 3" xfId="29011" xr:uid="{00000000-0005-0000-0000-000049710000}"/>
    <cellStyle name="Normal 3 3 13 4 2 8" xfId="29012" xr:uid="{00000000-0005-0000-0000-00004A710000}"/>
    <cellStyle name="Normal 3 3 13 4 2 8 2" xfId="29013" xr:uid="{00000000-0005-0000-0000-00004B710000}"/>
    <cellStyle name="Normal 3 3 13 4 2 8 3" xfId="29014" xr:uid="{00000000-0005-0000-0000-00004C710000}"/>
    <cellStyle name="Normal 3 3 13 4 2 9" xfId="29015" xr:uid="{00000000-0005-0000-0000-00004D710000}"/>
    <cellStyle name="Normal 3 3 13 4 2 9 2" xfId="29016" xr:uid="{00000000-0005-0000-0000-00004E710000}"/>
    <cellStyle name="Normal 3 3 13 4 2 9 3" xfId="29017" xr:uid="{00000000-0005-0000-0000-00004F710000}"/>
    <cellStyle name="Normal 3 3 13 4 3" xfId="29018" xr:uid="{00000000-0005-0000-0000-000050710000}"/>
    <cellStyle name="Normal 3 3 13 4 3 2" xfId="29019" xr:uid="{00000000-0005-0000-0000-000051710000}"/>
    <cellStyle name="Normal 3 3 13 4 3 3" xfId="29020" xr:uid="{00000000-0005-0000-0000-000052710000}"/>
    <cellStyle name="Normal 3 3 13 4 4" xfId="29021" xr:uid="{00000000-0005-0000-0000-000053710000}"/>
    <cellStyle name="Normal 3 3 13 4 4 2" xfId="29022" xr:uid="{00000000-0005-0000-0000-000054710000}"/>
    <cellStyle name="Normal 3 3 13 4 4 3" xfId="29023" xr:uid="{00000000-0005-0000-0000-000055710000}"/>
    <cellStyle name="Normal 3 3 13 4 5" xfId="29024" xr:uid="{00000000-0005-0000-0000-000056710000}"/>
    <cellStyle name="Normal 3 3 13 4 5 2" xfId="29025" xr:uid="{00000000-0005-0000-0000-000057710000}"/>
    <cellStyle name="Normal 3 3 13 4 5 3" xfId="29026" xr:uid="{00000000-0005-0000-0000-000058710000}"/>
    <cellStyle name="Normal 3 3 13 4 6" xfId="29027" xr:uid="{00000000-0005-0000-0000-000059710000}"/>
    <cellStyle name="Normal 3 3 13 4 6 2" xfId="29028" xr:uid="{00000000-0005-0000-0000-00005A710000}"/>
    <cellStyle name="Normal 3 3 13 4 6 3" xfId="29029" xr:uid="{00000000-0005-0000-0000-00005B710000}"/>
    <cellStyle name="Normal 3 3 13 4 7" xfId="29030" xr:uid="{00000000-0005-0000-0000-00005C710000}"/>
    <cellStyle name="Normal 3 3 13 4 7 2" xfId="29031" xr:uid="{00000000-0005-0000-0000-00005D710000}"/>
    <cellStyle name="Normal 3 3 13 4 7 3" xfId="29032" xr:uid="{00000000-0005-0000-0000-00005E710000}"/>
    <cellStyle name="Normal 3 3 13 4 8" xfId="29033" xr:uid="{00000000-0005-0000-0000-00005F710000}"/>
    <cellStyle name="Normal 3 3 13 4 8 2" xfId="29034" xr:uid="{00000000-0005-0000-0000-000060710000}"/>
    <cellStyle name="Normal 3 3 13 4 8 3" xfId="29035" xr:uid="{00000000-0005-0000-0000-000061710000}"/>
    <cellStyle name="Normal 3 3 13 4 9" xfId="29036" xr:uid="{00000000-0005-0000-0000-000062710000}"/>
    <cellStyle name="Normal 3 3 13 4 9 2" xfId="29037" xr:uid="{00000000-0005-0000-0000-000063710000}"/>
    <cellStyle name="Normal 3 3 13 4 9 3" xfId="29038" xr:uid="{00000000-0005-0000-0000-000064710000}"/>
    <cellStyle name="Normal 3 3 13 5" xfId="29039" xr:uid="{00000000-0005-0000-0000-000065710000}"/>
    <cellStyle name="Normal 3 3 13 5 10" xfId="29040" xr:uid="{00000000-0005-0000-0000-000066710000}"/>
    <cellStyle name="Normal 3 3 13 5 10 2" xfId="29041" xr:uid="{00000000-0005-0000-0000-000067710000}"/>
    <cellStyle name="Normal 3 3 13 5 10 3" xfId="29042" xr:uid="{00000000-0005-0000-0000-000068710000}"/>
    <cellStyle name="Normal 3 3 13 5 11" xfId="29043" xr:uid="{00000000-0005-0000-0000-000069710000}"/>
    <cellStyle name="Normal 3 3 13 5 11 2" xfId="29044" xr:uid="{00000000-0005-0000-0000-00006A710000}"/>
    <cellStyle name="Normal 3 3 13 5 11 3" xfId="29045" xr:uid="{00000000-0005-0000-0000-00006B710000}"/>
    <cellStyle name="Normal 3 3 13 5 12" xfId="29046" xr:uid="{00000000-0005-0000-0000-00006C710000}"/>
    <cellStyle name="Normal 3 3 13 5 12 2" xfId="29047" xr:uid="{00000000-0005-0000-0000-00006D710000}"/>
    <cellStyle name="Normal 3 3 13 5 12 3" xfId="29048" xr:uid="{00000000-0005-0000-0000-00006E710000}"/>
    <cellStyle name="Normal 3 3 13 5 13" xfId="29049" xr:uid="{00000000-0005-0000-0000-00006F710000}"/>
    <cellStyle name="Normal 3 3 13 5 13 2" xfId="29050" xr:uid="{00000000-0005-0000-0000-000070710000}"/>
    <cellStyle name="Normal 3 3 13 5 13 3" xfId="29051" xr:uid="{00000000-0005-0000-0000-000071710000}"/>
    <cellStyle name="Normal 3 3 13 5 14" xfId="29052" xr:uid="{00000000-0005-0000-0000-000072710000}"/>
    <cellStyle name="Normal 3 3 13 5 14 2" xfId="29053" xr:uid="{00000000-0005-0000-0000-000073710000}"/>
    <cellStyle name="Normal 3 3 13 5 14 3" xfId="29054" xr:uid="{00000000-0005-0000-0000-000074710000}"/>
    <cellStyle name="Normal 3 3 13 5 15" xfId="29055" xr:uid="{00000000-0005-0000-0000-000075710000}"/>
    <cellStyle name="Normal 3 3 13 5 16" xfId="29056" xr:uid="{00000000-0005-0000-0000-000076710000}"/>
    <cellStyle name="Normal 3 3 13 5 2" xfId="29057" xr:uid="{00000000-0005-0000-0000-000077710000}"/>
    <cellStyle name="Normal 3 3 13 5 2 2" xfId="29058" xr:uid="{00000000-0005-0000-0000-000078710000}"/>
    <cellStyle name="Normal 3 3 13 5 2 3" xfId="29059" xr:uid="{00000000-0005-0000-0000-000079710000}"/>
    <cellStyle name="Normal 3 3 13 5 3" xfId="29060" xr:uid="{00000000-0005-0000-0000-00007A710000}"/>
    <cellStyle name="Normal 3 3 13 5 3 2" xfId="29061" xr:uid="{00000000-0005-0000-0000-00007B710000}"/>
    <cellStyle name="Normal 3 3 13 5 3 3" xfId="29062" xr:uid="{00000000-0005-0000-0000-00007C710000}"/>
    <cellStyle name="Normal 3 3 13 5 4" xfId="29063" xr:uid="{00000000-0005-0000-0000-00007D710000}"/>
    <cellStyle name="Normal 3 3 13 5 4 2" xfId="29064" xr:uid="{00000000-0005-0000-0000-00007E710000}"/>
    <cellStyle name="Normal 3 3 13 5 4 3" xfId="29065" xr:uid="{00000000-0005-0000-0000-00007F710000}"/>
    <cellStyle name="Normal 3 3 13 5 5" xfId="29066" xr:uid="{00000000-0005-0000-0000-000080710000}"/>
    <cellStyle name="Normal 3 3 13 5 5 2" xfId="29067" xr:uid="{00000000-0005-0000-0000-000081710000}"/>
    <cellStyle name="Normal 3 3 13 5 5 3" xfId="29068" xr:uid="{00000000-0005-0000-0000-000082710000}"/>
    <cellStyle name="Normal 3 3 13 5 6" xfId="29069" xr:uid="{00000000-0005-0000-0000-000083710000}"/>
    <cellStyle name="Normal 3 3 13 5 6 2" xfId="29070" xr:uid="{00000000-0005-0000-0000-000084710000}"/>
    <cellStyle name="Normal 3 3 13 5 6 3" xfId="29071" xr:uid="{00000000-0005-0000-0000-000085710000}"/>
    <cellStyle name="Normal 3 3 13 5 7" xfId="29072" xr:uid="{00000000-0005-0000-0000-000086710000}"/>
    <cellStyle name="Normal 3 3 13 5 7 2" xfId="29073" xr:uid="{00000000-0005-0000-0000-000087710000}"/>
    <cellStyle name="Normal 3 3 13 5 7 3" xfId="29074" xr:uid="{00000000-0005-0000-0000-000088710000}"/>
    <cellStyle name="Normal 3 3 13 5 8" xfId="29075" xr:uid="{00000000-0005-0000-0000-000089710000}"/>
    <cellStyle name="Normal 3 3 13 5 8 2" xfId="29076" xr:uid="{00000000-0005-0000-0000-00008A710000}"/>
    <cellStyle name="Normal 3 3 13 5 8 3" xfId="29077" xr:uid="{00000000-0005-0000-0000-00008B710000}"/>
    <cellStyle name="Normal 3 3 13 5 9" xfId="29078" xr:uid="{00000000-0005-0000-0000-00008C710000}"/>
    <cellStyle name="Normal 3 3 13 5 9 2" xfId="29079" xr:uid="{00000000-0005-0000-0000-00008D710000}"/>
    <cellStyle name="Normal 3 3 13 5 9 3" xfId="29080" xr:uid="{00000000-0005-0000-0000-00008E710000}"/>
    <cellStyle name="Normal 3 3 13 6" xfId="29081" xr:uid="{00000000-0005-0000-0000-00008F710000}"/>
    <cellStyle name="Normal 3 3 13 6 10" xfId="29082" xr:uid="{00000000-0005-0000-0000-000090710000}"/>
    <cellStyle name="Normal 3 3 13 6 10 2" xfId="29083" xr:uid="{00000000-0005-0000-0000-000091710000}"/>
    <cellStyle name="Normal 3 3 13 6 10 3" xfId="29084" xr:uid="{00000000-0005-0000-0000-000092710000}"/>
    <cellStyle name="Normal 3 3 13 6 11" xfId="29085" xr:uid="{00000000-0005-0000-0000-000093710000}"/>
    <cellStyle name="Normal 3 3 13 6 11 2" xfId="29086" xr:uid="{00000000-0005-0000-0000-000094710000}"/>
    <cellStyle name="Normal 3 3 13 6 11 3" xfId="29087" xr:uid="{00000000-0005-0000-0000-000095710000}"/>
    <cellStyle name="Normal 3 3 13 6 12" xfId="29088" xr:uid="{00000000-0005-0000-0000-000096710000}"/>
    <cellStyle name="Normal 3 3 13 6 12 2" xfId="29089" xr:uid="{00000000-0005-0000-0000-000097710000}"/>
    <cellStyle name="Normal 3 3 13 6 12 3" xfId="29090" xr:uid="{00000000-0005-0000-0000-000098710000}"/>
    <cellStyle name="Normal 3 3 13 6 13" xfId="29091" xr:uid="{00000000-0005-0000-0000-000099710000}"/>
    <cellStyle name="Normal 3 3 13 6 13 2" xfId="29092" xr:uid="{00000000-0005-0000-0000-00009A710000}"/>
    <cellStyle name="Normal 3 3 13 6 13 3" xfId="29093" xr:uid="{00000000-0005-0000-0000-00009B710000}"/>
    <cellStyle name="Normal 3 3 13 6 14" xfId="29094" xr:uid="{00000000-0005-0000-0000-00009C710000}"/>
    <cellStyle name="Normal 3 3 13 6 14 2" xfId="29095" xr:uid="{00000000-0005-0000-0000-00009D710000}"/>
    <cellStyle name="Normal 3 3 13 6 14 3" xfId="29096" xr:uid="{00000000-0005-0000-0000-00009E710000}"/>
    <cellStyle name="Normal 3 3 13 6 15" xfId="29097" xr:uid="{00000000-0005-0000-0000-00009F710000}"/>
    <cellStyle name="Normal 3 3 13 6 16" xfId="29098" xr:uid="{00000000-0005-0000-0000-0000A0710000}"/>
    <cellStyle name="Normal 3 3 13 6 2" xfId="29099" xr:uid="{00000000-0005-0000-0000-0000A1710000}"/>
    <cellStyle name="Normal 3 3 13 6 2 2" xfId="29100" xr:uid="{00000000-0005-0000-0000-0000A2710000}"/>
    <cellStyle name="Normal 3 3 13 6 2 3" xfId="29101" xr:uid="{00000000-0005-0000-0000-0000A3710000}"/>
    <cellStyle name="Normal 3 3 13 6 3" xfId="29102" xr:uid="{00000000-0005-0000-0000-0000A4710000}"/>
    <cellStyle name="Normal 3 3 13 6 3 2" xfId="29103" xr:uid="{00000000-0005-0000-0000-0000A5710000}"/>
    <cellStyle name="Normal 3 3 13 6 3 3" xfId="29104" xr:uid="{00000000-0005-0000-0000-0000A6710000}"/>
    <cellStyle name="Normal 3 3 13 6 4" xfId="29105" xr:uid="{00000000-0005-0000-0000-0000A7710000}"/>
    <cellStyle name="Normal 3 3 13 6 4 2" xfId="29106" xr:uid="{00000000-0005-0000-0000-0000A8710000}"/>
    <cellStyle name="Normal 3 3 13 6 4 3" xfId="29107" xr:uid="{00000000-0005-0000-0000-0000A9710000}"/>
    <cellStyle name="Normal 3 3 13 6 5" xfId="29108" xr:uid="{00000000-0005-0000-0000-0000AA710000}"/>
    <cellStyle name="Normal 3 3 13 6 5 2" xfId="29109" xr:uid="{00000000-0005-0000-0000-0000AB710000}"/>
    <cellStyle name="Normal 3 3 13 6 5 3" xfId="29110" xr:uid="{00000000-0005-0000-0000-0000AC710000}"/>
    <cellStyle name="Normal 3 3 13 6 6" xfId="29111" xr:uid="{00000000-0005-0000-0000-0000AD710000}"/>
    <cellStyle name="Normal 3 3 13 6 6 2" xfId="29112" xr:uid="{00000000-0005-0000-0000-0000AE710000}"/>
    <cellStyle name="Normal 3 3 13 6 6 3" xfId="29113" xr:uid="{00000000-0005-0000-0000-0000AF710000}"/>
    <cellStyle name="Normal 3 3 13 6 7" xfId="29114" xr:uid="{00000000-0005-0000-0000-0000B0710000}"/>
    <cellStyle name="Normal 3 3 13 6 7 2" xfId="29115" xr:uid="{00000000-0005-0000-0000-0000B1710000}"/>
    <cellStyle name="Normal 3 3 13 6 7 3" xfId="29116" xr:uid="{00000000-0005-0000-0000-0000B2710000}"/>
    <cellStyle name="Normal 3 3 13 6 8" xfId="29117" xr:uid="{00000000-0005-0000-0000-0000B3710000}"/>
    <cellStyle name="Normal 3 3 13 6 8 2" xfId="29118" xr:uid="{00000000-0005-0000-0000-0000B4710000}"/>
    <cellStyle name="Normal 3 3 13 6 8 3" xfId="29119" xr:uid="{00000000-0005-0000-0000-0000B5710000}"/>
    <cellStyle name="Normal 3 3 13 6 9" xfId="29120" xr:uid="{00000000-0005-0000-0000-0000B6710000}"/>
    <cellStyle name="Normal 3 3 13 6 9 2" xfId="29121" xr:uid="{00000000-0005-0000-0000-0000B7710000}"/>
    <cellStyle name="Normal 3 3 13 6 9 3" xfId="29122" xr:uid="{00000000-0005-0000-0000-0000B8710000}"/>
    <cellStyle name="Normal 3 3 13 7" xfId="29123" xr:uid="{00000000-0005-0000-0000-0000B9710000}"/>
    <cellStyle name="Normal 3 3 13 7 10" xfId="29124" xr:uid="{00000000-0005-0000-0000-0000BA710000}"/>
    <cellStyle name="Normal 3 3 13 7 10 2" xfId="29125" xr:uid="{00000000-0005-0000-0000-0000BB710000}"/>
    <cellStyle name="Normal 3 3 13 7 10 3" xfId="29126" xr:uid="{00000000-0005-0000-0000-0000BC710000}"/>
    <cellStyle name="Normal 3 3 13 7 11" xfId="29127" xr:uid="{00000000-0005-0000-0000-0000BD710000}"/>
    <cellStyle name="Normal 3 3 13 7 11 2" xfId="29128" xr:uid="{00000000-0005-0000-0000-0000BE710000}"/>
    <cellStyle name="Normal 3 3 13 7 11 3" xfId="29129" xr:uid="{00000000-0005-0000-0000-0000BF710000}"/>
    <cellStyle name="Normal 3 3 13 7 12" xfId="29130" xr:uid="{00000000-0005-0000-0000-0000C0710000}"/>
    <cellStyle name="Normal 3 3 13 7 12 2" xfId="29131" xr:uid="{00000000-0005-0000-0000-0000C1710000}"/>
    <cellStyle name="Normal 3 3 13 7 12 3" xfId="29132" xr:uid="{00000000-0005-0000-0000-0000C2710000}"/>
    <cellStyle name="Normal 3 3 13 7 13" xfId="29133" xr:uid="{00000000-0005-0000-0000-0000C3710000}"/>
    <cellStyle name="Normal 3 3 13 7 13 2" xfId="29134" xr:uid="{00000000-0005-0000-0000-0000C4710000}"/>
    <cellStyle name="Normal 3 3 13 7 13 3" xfId="29135" xr:uid="{00000000-0005-0000-0000-0000C5710000}"/>
    <cellStyle name="Normal 3 3 13 7 14" xfId="29136" xr:uid="{00000000-0005-0000-0000-0000C6710000}"/>
    <cellStyle name="Normal 3 3 13 7 14 2" xfId="29137" xr:uid="{00000000-0005-0000-0000-0000C7710000}"/>
    <cellStyle name="Normal 3 3 13 7 14 3" xfId="29138" xr:uid="{00000000-0005-0000-0000-0000C8710000}"/>
    <cellStyle name="Normal 3 3 13 7 15" xfId="29139" xr:uid="{00000000-0005-0000-0000-0000C9710000}"/>
    <cellStyle name="Normal 3 3 13 7 16" xfId="29140" xr:uid="{00000000-0005-0000-0000-0000CA710000}"/>
    <cellStyle name="Normal 3 3 13 7 2" xfId="29141" xr:uid="{00000000-0005-0000-0000-0000CB710000}"/>
    <cellStyle name="Normal 3 3 13 7 2 2" xfId="29142" xr:uid="{00000000-0005-0000-0000-0000CC710000}"/>
    <cellStyle name="Normal 3 3 13 7 2 3" xfId="29143" xr:uid="{00000000-0005-0000-0000-0000CD710000}"/>
    <cellStyle name="Normal 3 3 13 7 3" xfId="29144" xr:uid="{00000000-0005-0000-0000-0000CE710000}"/>
    <cellStyle name="Normal 3 3 13 7 3 2" xfId="29145" xr:uid="{00000000-0005-0000-0000-0000CF710000}"/>
    <cellStyle name="Normal 3 3 13 7 3 3" xfId="29146" xr:uid="{00000000-0005-0000-0000-0000D0710000}"/>
    <cellStyle name="Normal 3 3 13 7 4" xfId="29147" xr:uid="{00000000-0005-0000-0000-0000D1710000}"/>
    <cellStyle name="Normal 3 3 13 7 4 2" xfId="29148" xr:uid="{00000000-0005-0000-0000-0000D2710000}"/>
    <cellStyle name="Normal 3 3 13 7 4 3" xfId="29149" xr:uid="{00000000-0005-0000-0000-0000D3710000}"/>
    <cellStyle name="Normal 3 3 13 7 5" xfId="29150" xr:uid="{00000000-0005-0000-0000-0000D4710000}"/>
    <cellStyle name="Normal 3 3 13 7 5 2" xfId="29151" xr:uid="{00000000-0005-0000-0000-0000D5710000}"/>
    <cellStyle name="Normal 3 3 13 7 5 3" xfId="29152" xr:uid="{00000000-0005-0000-0000-0000D6710000}"/>
    <cellStyle name="Normal 3 3 13 7 6" xfId="29153" xr:uid="{00000000-0005-0000-0000-0000D7710000}"/>
    <cellStyle name="Normal 3 3 13 7 6 2" xfId="29154" xr:uid="{00000000-0005-0000-0000-0000D8710000}"/>
    <cellStyle name="Normal 3 3 13 7 6 3" xfId="29155" xr:uid="{00000000-0005-0000-0000-0000D9710000}"/>
    <cellStyle name="Normal 3 3 13 7 7" xfId="29156" xr:uid="{00000000-0005-0000-0000-0000DA710000}"/>
    <cellStyle name="Normal 3 3 13 7 7 2" xfId="29157" xr:uid="{00000000-0005-0000-0000-0000DB710000}"/>
    <cellStyle name="Normal 3 3 13 7 7 3" xfId="29158" xr:uid="{00000000-0005-0000-0000-0000DC710000}"/>
    <cellStyle name="Normal 3 3 13 7 8" xfId="29159" xr:uid="{00000000-0005-0000-0000-0000DD710000}"/>
    <cellStyle name="Normal 3 3 13 7 8 2" xfId="29160" xr:uid="{00000000-0005-0000-0000-0000DE710000}"/>
    <cellStyle name="Normal 3 3 13 7 8 3" xfId="29161" xr:uid="{00000000-0005-0000-0000-0000DF710000}"/>
    <cellStyle name="Normal 3 3 13 7 9" xfId="29162" xr:uid="{00000000-0005-0000-0000-0000E0710000}"/>
    <cellStyle name="Normal 3 3 13 7 9 2" xfId="29163" xr:uid="{00000000-0005-0000-0000-0000E1710000}"/>
    <cellStyle name="Normal 3 3 13 7 9 3" xfId="29164" xr:uid="{00000000-0005-0000-0000-0000E2710000}"/>
    <cellStyle name="Normal 3 3 13 8" xfId="29165" xr:uid="{00000000-0005-0000-0000-0000E3710000}"/>
    <cellStyle name="Normal 3 3 13 8 10" xfId="29166" xr:uid="{00000000-0005-0000-0000-0000E4710000}"/>
    <cellStyle name="Normal 3 3 13 8 10 2" xfId="29167" xr:uid="{00000000-0005-0000-0000-0000E5710000}"/>
    <cellStyle name="Normal 3 3 13 8 10 3" xfId="29168" xr:uid="{00000000-0005-0000-0000-0000E6710000}"/>
    <cellStyle name="Normal 3 3 13 8 11" xfId="29169" xr:uid="{00000000-0005-0000-0000-0000E7710000}"/>
    <cellStyle name="Normal 3 3 13 8 11 2" xfId="29170" xr:uid="{00000000-0005-0000-0000-0000E8710000}"/>
    <cellStyle name="Normal 3 3 13 8 11 3" xfId="29171" xr:uid="{00000000-0005-0000-0000-0000E9710000}"/>
    <cellStyle name="Normal 3 3 13 8 12" xfId="29172" xr:uid="{00000000-0005-0000-0000-0000EA710000}"/>
    <cellStyle name="Normal 3 3 13 8 12 2" xfId="29173" xr:uid="{00000000-0005-0000-0000-0000EB710000}"/>
    <cellStyle name="Normal 3 3 13 8 12 3" xfId="29174" xr:uid="{00000000-0005-0000-0000-0000EC710000}"/>
    <cellStyle name="Normal 3 3 13 8 13" xfId="29175" xr:uid="{00000000-0005-0000-0000-0000ED710000}"/>
    <cellStyle name="Normal 3 3 13 8 13 2" xfId="29176" xr:uid="{00000000-0005-0000-0000-0000EE710000}"/>
    <cellStyle name="Normal 3 3 13 8 13 3" xfId="29177" xr:uid="{00000000-0005-0000-0000-0000EF710000}"/>
    <cellStyle name="Normal 3 3 13 8 14" xfId="29178" xr:uid="{00000000-0005-0000-0000-0000F0710000}"/>
    <cellStyle name="Normal 3 3 13 8 14 2" xfId="29179" xr:uid="{00000000-0005-0000-0000-0000F1710000}"/>
    <cellStyle name="Normal 3 3 13 8 14 3" xfId="29180" xr:uid="{00000000-0005-0000-0000-0000F2710000}"/>
    <cellStyle name="Normal 3 3 13 8 15" xfId="29181" xr:uid="{00000000-0005-0000-0000-0000F3710000}"/>
    <cellStyle name="Normal 3 3 13 8 16" xfId="29182" xr:uid="{00000000-0005-0000-0000-0000F4710000}"/>
    <cellStyle name="Normal 3 3 13 8 2" xfId="29183" xr:uid="{00000000-0005-0000-0000-0000F5710000}"/>
    <cellStyle name="Normal 3 3 13 8 2 2" xfId="29184" xr:uid="{00000000-0005-0000-0000-0000F6710000}"/>
    <cellStyle name="Normal 3 3 13 8 2 3" xfId="29185" xr:uid="{00000000-0005-0000-0000-0000F7710000}"/>
    <cellStyle name="Normal 3 3 13 8 3" xfId="29186" xr:uid="{00000000-0005-0000-0000-0000F8710000}"/>
    <cellStyle name="Normal 3 3 13 8 3 2" xfId="29187" xr:uid="{00000000-0005-0000-0000-0000F9710000}"/>
    <cellStyle name="Normal 3 3 13 8 3 3" xfId="29188" xr:uid="{00000000-0005-0000-0000-0000FA710000}"/>
    <cellStyle name="Normal 3 3 13 8 4" xfId="29189" xr:uid="{00000000-0005-0000-0000-0000FB710000}"/>
    <cellStyle name="Normal 3 3 13 8 4 2" xfId="29190" xr:uid="{00000000-0005-0000-0000-0000FC710000}"/>
    <cellStyle name="Normal 3 3 13 8 4 3" xfId="29191" xr:uid="{00000000-0005-0000-0000-0000FD710000}"/>
    <cellStyle name="Normal 3 3 13 8 5" xfId="29192" xr:uid="{00000000-0005-0000-0000-0000FE710000}"/>
    <cellStyle name="Normal 3 3 13 8 5 2" xfId="29193" xr:uid="{00000000-0005-0000-0000-0000FF710000}"/>
    <cellStyle name="Normal 3 3 13 8 5 3" xfId="29194" xr:uid="{00000000-0005-0000-0000-000000720000}"/>
    <cellStyle name="Normal 3 3 13 8 6" xfId="29195" xr:uid="{00000000-0005-0000-0000-000001720000}"/>
    <cellStyle name="Normal 3 3 13 8 6 2" xfId="29196" xr:uid="{00000000-0005-0000-0000-000002720000}"/>
    <cellStyle name="Normal 3 3 13 8 6 3" xfId="29197" xr:uid="{00000000-0005-0000-0000-000003720000}"/>
    <cellStyle name="Normal 3 3 13 8 7" xfId="29198" xr:uid="{00000000-0005-0000-0000-000004720000}"/>
    <cellStyle name="Normal 3 3 13 8 7 2" xfId="29199" xr:uid="{00000000-0005-0000-0000-000005720000}"/>
    <cellStyle name="Normal 3 3 13 8 7 3" xfId="29200" xr:uid="{00000000-0005-0000-0000-000006720000}"/>
    <cellStyle name="Normal 3 3 13 8 8" xfId="29201" xr:uid="{00000000-0005-0000-0000-000007720000}"/>
    <cellStyle name="Normal 3 3 13 8 8 2" xfId="29202" xr:uid="{00000000-0005-0000-0000-000008720000}"/>
    <cellStyle name="Normal 3 3 13 8 8 3" xfId="29203" xr:uid="{00000000-0005-0000-0000-000009720000}"/>
    <cellStyle name="Normal 3 3 13 8 9" xfId="29204" xr:uid="{00000000-0005-0000-0000-00000A720000}"/>
    <cellStyle name="Normal 3 3 13 8 9 2" xfId="29205" xr:uid="{00000000-0005-0000-0000-00000B720000}"/>
    <cellStyle name="Normal 3 3 13 8 9 3" xfId="29206" xr:uid="{00000000-0005-0000-0000-00000C720000}"/>
    <cellStyle name="Normal 3 3 13 9" xfId="29207" xr:uid="{00000000-0005-0000-0000-00000D720000}"/>
    <cellStyle name="Normal 3 3 13 9 10" xfId="29208" xr:uid="{00000000-0005-0000-0000-00000E720000}"/>
    <cellStyle name="Normal 3 3 13 9 10 2" xfId="29209" xr:uid="{00000000-0005-0000-0000-00000F720000}"/>
    <cellStyle name="Normal 3 3 13 9 10 3" xfId="29210" xr:uid="{00000000-0005-0000-0000-000010720000}"/>
    <cellStyle name="Normal 3 3 13 9 11" xfId="29211" xr:uid="{00000000-0005-0000-0000-000011720000}"/>
    <cellStyle name="Normal 3 3 13 9 11 2" xfId="29212" xr:uid="{00000000-0005-0000-0000-000012720000}"/>
    <cellStyle name="Normal 3 3 13 9 11 3" xfId="29213" xr:uid="{00000000-0005-0000-0000-000013720000}"/>
    <cellStyle name="Normal 3 3 13 9 12" xfId="29214" xr:uid="{00000000-0005-0000-0000-000014720000}"/>
    <cellStyle name="Normal 3 3 13 9 12 2" xfId="29215" xr:uid="{00000000-0005-0000-0000-000015720000}"/>
    <cellStyle name="Normal 3 3 13 9 12 3" xfId="29216" xr:uid="{00000000-0005-0000-0000-000016720000}"/>
    <cellStyle name="Normal 3 3 13 9 13" xfId="29217" xr:uid="{00000000-0005-0000-0000-000017720000}"/>
    <cellStyle name="Normal 3 3 13 9 13 2" xfId="29218" xr:uid="{00000000-0005-0000-0000-000018720000}"/>
    <cellStyle name="Normal 3 3 13 9 13 3" xfId="29219" xr:uid="{00000000-0005-0000-0000-000019720000}"/>
    <cellStyle name="Normal 3 3 13 9 14" xfId="29220" xr:uid="{00000000-0005-0000-0000-00001A720000}"/>
    <cellStyle name="Normal 3 3 13 9 14 2" xfId="29221" xr:uid="{00000000-0005-0000-0000-00001B720000}"/>
    <cellStyle name="Normal 3 3 13 9 14 3" xfId="29222" xr:uid="{00000000-0005-0000-0000-00001C720000}"/>
    <cellStyle name="Normal 3 3 13 9 15" xfId="29223" xr:uid="{00000000-0005-0000-0000-00001D720000}"/>
    <cellStyle name="Normal 3 3 13 9 16" xfId="29224" xr:uid="{00000000-0005-0000-0000-00001E720000}"/>
    <cellStyle name="Normal 3 3 13 9 2" xfId="29225" xr:uid="{00000000-0005-0000-0000-00001F720000}"/>
    <cellStyle name="Normal 3 3 13 9 2 2" xfId="29226" xr:uid="{00000000-0005-0000-0000-000020720000}"/>
    <cellStyle name="Normal 3 3 13 9 2 3" xfId="29227" xr:uid="{00000000-0005-0000-0000-000021720000}"/>
    <cellStyle name="Normal 3 3 13 9 3" xfId="29228" xr:uid="{00000000-0005-0000-0000-000022720000}"/>
    <cellStyle name="Normal 3 3 13 9 3 2" xfId="29229" xr:uid="{00000000-0005-0000-0000-000023720000}"/>
    <cellStyle name="Normal 3 3 13 9 3 3" xfId="29230" xr:uid="{00000000-0005-0000-0000-000024720000}"/>
    <cellStyle name="Normal 3 3 13 9 4" xfId="29231" xr:uid="{00000000-0005-0000-0000-000025720000}"/>
    <cellStyle name="Normal 3 3 13 9 4 2" xfId="29232" xr:uid="{00000000-0005-0000-0000-000026720000}"/>
    <cellStyle name="Normal 3 3 13 9 4 3" xfId="29233" xr:uid="{00000000-0005-0000-0000-000027720000}"/>
    <cellStyle name="Normal 3 3 13 9 5" xfId="29234" xr:uid="{00000000-0005-0000-0000-000028720000}"/>
    <cellStyle name="Normal 3 3 13 9 5 2" xfId="29235" xr:uid="{00000000-0005-0000-0000-000029720000}"/>
    <cellStyle name="Normal 3 3 13 9 5 3" xfId="29236" xr:uid="{00000000-0005-0000-0000-00002A720000}"/>
    <cellStyle name="Normal 3 3 13 9 6" xfId="29237" xr:uid="{00000000-0005-0000-0000-00002B720000}"/>
    <cellStyle name="Normal 3 3 13 9 6 2" xfId="29238" xr:uid="{00000000-0005-0000-0000-00002C720000}"/>
    <cellStyle name="Normal 3 3 13 9 6 3" xfId="29239" xr:uid="{00000000-0005-0000-0000-00002D720000}"/>
    <cellStyle name="Normal 3 3 13 9 7" xfId="29240" xr:uid="{00000000-0005-0000-0000-00002E720000}"/>
    <cellStyle name="Normal 3 3 13 9 7 2" xfId="29241" xr:uid="{00000000-0005-0000-0000-00002F720000}"/>
    <cellStyle name="Normal 3 3 13 9 7 3" xfId="29242" xr:uid="{00000000-0005-0000-0000-000030720000}"/>
    <cellStyle name="Normal 3 3 13 9 8" xfId="29243" xr:uid="{00000000-0005-0000-0000-000031720000}"/>
    <cellStyle name="Normal 3 3 13 9 8 2" xfId="29244" xr:uid="{00000000-0005-0000-0000-000032720000}"/>
    <cellStyle name="Normal 3 3 13 9 8 3" xfId="29245" xr:uid="{00000000-0005-0000-0000-000033720000}"/>
    <cellStyle name="Normal 3 3 13 9 9" xfId="29246" xr:uid="{00000000-0005-0000-0000-000034720000}"/>
    <cellStyle name="Normal 3 3 13 9 9 2" xfId="29247" xr:uid="{00000000-0005-0000-0000-000035720000}"/>
    <cellStyle name="Normal 3 3 13 9 9 3" xfId="29248" xr:uid="{00000000-0005-0000-0000-000036720000}"/>
    <cellStyle name="Normal 3 3 14" xfId="29249" xr:uid="{00000000-0005-0000-0000-000037720000}"/>
    <cellStyle name="Normal 3 3 14 10" xfId="29250" xr:uid="{00000000-0005-0000-0000-000038720000}"/>
    <cellStyle name="Normal 3 3 14 10 10" xfId="29251" xr:uid="{00000000-0005-0000-0000-000039720000}"/>
    <cellStyle name="Normal 3 3 14 10 10 2" xfId="29252" xr:uid="{00000000-0005-0000-0000-00003A720000}"/>
    <cellStyle name="Normal 3 3 14 10 10 3" xfId="29253" xr:uid="{00000000-0005-0000-0000-00003B720000}"/>
    <cellStyle name="Normal 3 3 14 10 11" xfId="29254" xr:uid="{00000000-0005-0000-0000-00003C720000}"/>
    <cellStyle name="Normal 3 3 14 10 11 2" xfId="29255" xr:uid="{00000000-0005-0000-0000-00003D720000}"/>
    <cellStyle name="Normal 3 3 14 10 11 3" xfId="29256" xr:uid="{00000000-0005-0000-0000-00003E720000}"/>
    <cellStyle name="Normal 3 3 14 10 12" xfId="29257" xr:uid="{00000000-0005-0000-0000-00003F720000}"/>
    <cellStyle name="Normal 3 3 14 10 12 2" xfId="29258" xr:uid="{00000000-0005-0000-0000-000040720000}"/>
    <cellStyle name="Normal 3 3 14 10 12 3" xfId="29259" xr:uid="{00000000-0005-0000-0000-000041720000}"/>
    <cellStyle name="Normal 3 3 14 10 13" xfId="29260" xr:uid="{00000000-0005-0000-0000-000042720000}"/>
    <cellStyle name="Normal 3 3 14 10 13 2" xfId="29261" xr:uid="{00000000-0005-0000-0000-000043720000}"/>
    <cellStyle name="Normal 3 3 14 10 13 3" xfId="29262" xr:uid="{00000000-0005-0000-0000-000044720000}"/>
    <cellStyle name="Normal 3 3 14 10 14" xfId="29263" xr:uid="{00000000-0005-0000-0000-000045720000}"/>
    <cellStyle name="Normal 3 3 14 10 14 2" xfId="29264" xr:uid="{00000000-0005-0000-0000-000046720000}"/>
    <cellStyle name="Normal 3 3 14 10 14 3" xfId="29265" xr:uid="{00000000-0005-0000-0000-000047720000}"/>
    <cellStyle name="Normal 3 3 14 10 15" xfId="29266" xr:uid="{00000000-0005-0000-0000-000048720000}"/>
    <cellStyle name="Normal 3 3 14 10 16" xfId="29267" xr:uid="{00000000-0005-0000-0000-000049720000}"/>
    <cellStyle name="Normal 3 3 14 10 2" xfId="29268" xr:uid="{00000000-0005-0000-0000-00004A720000}"/>
    <cellStyle name="Normal 3 3 14 10 2 2" xfId="29269" xr:uid="{00000000-0005-0000-0000-00004B720000}"/>
    <cellStyle name="Normal 3 3 14 10 2 3" xfId="29270" xr:uid="{00000000-0005-0000-0000-00004C720000}"/>
    <cellStyle name="Normal 3 3 14 10 3" xfId="29271" xr:uid="{00000000-0005-0000-0000-00004D720000}"/>
    <cellStyle name="Normal 3 3 14 10 3 2" xfId="29272" xr:uid="{00000000-0005-0000-0000-00004E720000}"/>
    <cellStyle name="Normal 3 3 14 10 3 3" xfId="29273" xr:uid="{00000000-0005-0000-0000-00004F720000}"/>
    <cellStyle name="Normal 3 3 14 10 4" xfId="29274" xr:uid="{00000000-0005-0000-0000-000050720000}"/>
    <cellStyle name="Normal 3 3 14 10 4 2" xfId="29275" xr:uid="{00000000-0005-0000-0000-000051720000}"/>
    <cellStyle name="Normal 3 3 14 10 4 3" xfId="29276" xr:uid="{00000000-0005-0000-0000-000052720000}"/>
    <cellStyle name="Normal 3 3 14 10 5" xfId="29277" xr:uid="{00000000-0005-0000-0000-000053720000}"/>
    <cellStyle name="Normal 3 3 14 10 5 2" xfId="29278" xr:uid="{00000000-0005-0000-0000-000054720000}"/>
    <cellStyle name="Normal 3 3 14 10 5 3" xfId="29279" xr:uid="{00000000-0005-0000-0000-000055720000}"/>
    <cellStyle name="Normal 3 3 14 10 6" xfId="29280" xr:uid="{00000000-0005-0000-0000-000056720000}"/>
    <cellStyle name="Normal 3 3 14 10 6 2" xfId="29281" xr:uid="{00000000-0005-0000-0000-000057720000}"/>
    <cellStyle name="Normal 3 3 14 10 6 3" xfId="29282" xr:uid="{00000000-0005-0000-0000-000058720000}"/>
    <cellStyle name="Normal 3 3 14 10 7" xfId="29283" xr:uid="{00000000-0005-0000-0000-000059720000}"/>
    <cellStyle name="Normal 3 3 14 10 7 2" xfId="29284" xr:uid="{00000000-0005-0000-0000-00005A720000}"/>
    <cellStyle name="Normal 3 3 14 10 7 3" xfId="29285" xr:uid="{00000000-0005-0000-0000-00005B720000}"/>
    <cellStyle name="Normal 3 3 14 10 8" xfId="29286" xr:uid="{00000000-0005-0000-0000-00005C720000}"/>
    <cellStyle name="Normal 3 3 14 10 8 2" xfId="29287" xr:uid="{00000000-0005-0000-0000-00005D720000}"/>
    <cellStyle name="Normal 3 3 14 10 8 3" xfId="29288" xr:uid="{00000000-0005-0000-0000-00005E720000}"/>
    <cellStyle name="Normal 3 3 14 10 9" xfId="29289" xr:uid="{00000000-0005-0000-0000-00005F720000}"/>
    <cellStyle name="Normal 3 3 14 10 9 2" xfId="29290" xr:uid="{00000000-0005-0000-0000-000060720000}"/>
    <cellStyle name="Normal 3 3 14 10 9 3" xfId="29291" xr:uid="{00000000-0005-0000-0000-000061720000}"/>
    <cellStyle name="Normal 3 3 14 11" xfId="29292" xr:uid="{00000000-0005-0000-0000-000062720000}"/>
    <cellStyle name="Normal 3 3 14 11 2" xfId="29293" xr:uid="{00000000-0005-0000-0000-000063720000}"/>
    <cellStyle name="Normal 3 3 14 11 3" xfId="29294" xr:uid="{00000000-0005-0000-0000-000064720000}"/>
    <cellStyle name="Normal 3 3 14 12" xfId="29295" xr:uid="{00000000-0005-0000-0000-000065720000}"/>
    <cellStyle name="Normal 3 3 14 12 2" xfId="29296" xr:uid="{00000000-0005-0000-0000-000066720000}"/>
    <cellStyle name="Normal 3 3 14 12 3" xfId="29297" xr:uid="{00000000-0005-0000-0000-000067720000}"/>
    <cellStyle name="Normal 3 3 14 13" xfId="29298" xr:uid="{00000000-0005-0000-0000-000068720000}"/>
    <cellStyle name="Normal 3 3 14 13 2" xfId="29299" xr:uid="{00000000-0005-0000-0000-000069720000}"/>
    <cellStyle name="Normal 3 3 14 13 3" xfId="29300" xr:uid="{00000000-0005-0000-0000-00006A720000}"/>
    <cellStyle name="Normal 3 3 14 14" xfId="29301" xr:uid="{00000000-0005-0000-0000-00006B720000}"/>
    <cellStyle name="Normal 3 3 14 14 2" xfId="29302" xr:uid="{00000000-0005-0000-0000-00006C720000}"/>
    <cellStyle name="Normal 3 3 14 14 3" xfId="29303" xr:uid="{00000000-0005-0000-0000-00006D720000}"/>
    <cellStyle name="Normal 3 3 14 15" xfId="29304" xr:uid="{00000000-0005-0000-0000-00006E720000}"/>
    <cellStyle name="Normal 3 3 14 15 2" xfId="29305" xr:uid="{00000000-0005-0000-0000-00006F720000}"/>
    <cellStyle name="Normal 3 3 14 15 3" xfId="29306" xr:uid="{00000000-0005-0000-0000-000070720000}"/>
    <cellStyle name="Normal 3 3 14 16" xfId="29307" xr:uid="{00000000-0005-0000-0000-000071720000}"/>
    <cellStyle name="Normal 3 3 14 16 2" xfId="29308" xr:uid="{00000000-0005-0000-0000-000072720000}"/>
    <cellStyle name="Normal 3 3 14 16 3" xfId="29309" xr:uid="{00000000-0005-0000-0000-000073720000}"/>
    <cellStyle name="Normal 3 3 14 17" xfId="29310" xr:uid="{00000000-0005-0000-0000-000074720000}"/>
    <cellStyle name="Normal 3 3 14 17 2" xfId="29311" xr:uid="{00000000-0005-0000-0000-000075720000}"/>
    <cellStyle name="Normal 3 3 14 17 3" xfId="29312" xr:uid="{00000000-0005-0000-0000-000076720000}"/>
    <cellStyle name="Normal 3 3 14 18" xfId="29313" xr:uid="{00000000-0005-0000-0000-000077720000}"/>
    <cellStyle name="Normal 3 3 14 18 2" xfId="29314" xr:uid="{00000000-0005-0000-0000-000078720000}"/>
    <cellStyle name="Normal 3 3 14 18 3" xfId="29315" xr:uid="{00000000-0005-0000-0000-000079720000}"/>
    <cellStyle name="Normal 3 3 14 19" xfId="29316" xr:uid="{00000000-0005-0000-0000-00007A720000}"/>
    <cellStyle name="Normal 3 3 14 19 2" xfId="29317" xr:uid="{00000000-0005-0000-0000-00007B720000}"/>
    <cellStyle name="Normal 3 3 14 19 3" xfId="29318" xr:uid="{00000000-0005-0000-0000-00007C720000}"/>
    <cellStyle name="Normal 3 3 14 2" xfId="29319" xr:uid="{00000000-0005-0000-0000-00007D720000}"/>
    <cellStyle name="Normal 3 3 14 2 10" xfId="29320" xr:uid="{00000000-0005-0000-0000-00007E720000}"/>
    <cellStyle name="Normal 3 3 14 2 10 2" xfId="29321" xr:uid="{00000000-0005-0000-0000-00007F720000}"/>
    <cellStyle name="Normal 3 3 14 2 10 3" xfId="29322" xr:uid="{00000000-0005-0000-0000-000080720000}"/>
    <cellStyle name="Normal 3 3 14 2 11" xfId="29323" xr:uid="{00000000-0005-0000-0000-000081720000}"/>
    <cellStyle name="Normal 3 3 14 2 11 2" xfId="29324" xr:uid="{00000000-0005-0000-0000-000082720000}"/>
    <cellStyle name="Normal 3 3 14 2 11 3" xfId="29325" xr:uid="{00000000-0005-0000-0000-000083720000}"/>
    <cellStyle name="Normal 3 3 14 2 12" xfId="29326" xr:uid="{00000000-0005-0000-0000-000084720000}"/>
    <cellStyle name="Normal 3 3 14 2 12 2" xfId="29327" xr:uid="{00000000-0005-0000-0000-000085720000}"/>
    <cellStyle name="Normal 3 3 14 2 12 3" xfId="29328" xr:uid="{00000000-0005-0000-0000-000086720000}"/>
    <cellStyle name="Normal 3 3 14 2 13" xfId="29329" xr:uid="{00000000-0005-0000-0000-000087720000}"/>
    <cellStyle name="Normal 3 3 14 2 13 2" xfId="29330" xr:uid="{00000000-0005-0000-0000-000088720000}"/>
    <cellStyle name="Normal 3 3 14 2 13 3" xfId="29331" xr:uid="{00000000-0005-0000-0000-000089720000}"/>
    <cellStyle name="Normal 3 3 14 2 14" xfId="29332" xr:uid="{00000000-0005-0000-0000-00008A720000}"/>
    <cellStyle name="Normal 3 3 14 2 14 2" xfId="29333" xr:uid="{00000000-0005-0000-0000-00008B720000}"/>
    <cellStyle name="Normal 3 3 14 2 14 3" xfId="29334" xr:uid="{00000000-0005-0000-0000-00008C720000}"/>
    <cellStyle name="Normal 3 3 14 2 15" xfId="29335" xr:uid="{00000000-0005-0000-0000-00008D720000}"/>
    <cellStyle name="Normal 3 3 14 2 15 2" xfId="29336" xr:uid="{00000000-0005-0000-0000-00008E720000}"/>
    <cellStyle name="Normal 3 3 14 2 15 3" xfId="29337" xr:uid="{00000000-0005-0000-0000-00008F720000}"/>
    <cellStyle name="Normal 3 3 14 2 16" xfId="29338" xr:uid="{00000000-0005-0000-0000-000090720000}"/>
    <cellStyle name="Normal 3 3 14 2 17" xfId="29339" xr:uid="{00000000-0005-0000-0000-000091720000}"/>
    <cellStyle name="Normal 3 3 14 2 2" xfId="29340" xr:uid="{00000000-0005-0000-0000-000092720000}"/>
    <cellStyle name="Normal 3 3 14 2 2 10" xfId="29341" xr:uid="{00000000-0005-0000-0000-000093720000}"/>
    <cellStyle name="Normal 3 3 14 2 2 10 2" xfId="29342" xr:uid="{00000000-0005-0000-0000-000094720000}"/>
    <cellStyle name="Normal 3 3 14 2 2 10 3" xfId="29343" xr:uid="{00000000-0005-0000-0000-000095720000}"/>
    <cellStyle name="Normal 3 3 14 2 2 11" xfId="29344" xr:uid="{00000000-0005-0000-0000-000096720000}"/>
    <cellStyle name="Normal 3 3 14 2 2 11 2" xfId="29345" xr:uid="{00000000-0005-0000-0000-000097720000}"/>
    <cellStyle name="Normal 3 3 14 2 2 11 3" xfId="29346" xr:uid="{00000000-0005-0000-0000-000098720000}"/>
    <cellStyle name="Normal 3 3 14 2 2 12" xfId="29347" xr:uid="{00000000-0005-0000-0000-000099720000}"/>
    <cellStyle name="Normal 3 3 14 2 2 12 2" xfId="29348" xr:uid="{00000000-0005-0000-0000-00009A720000}"/>
    <cellStyle name="Normal 3 3 14 2 2 12 3" xfId="29349" xr:uid="{00000000-0005-0000-0000-00009B720000}"/>
    <cellStyle name="Normal 3 3 14 2 2 13" xfId="29350" xr:uid="{00000000-0005-0000-0000-00009C720000}"/>
    <cellStyle name="Normal 3 3 14 2 2 13 2" xfId="29351" xr:uid="{00000000-0005-0000-0000-00009D720000}"/>
    <cellStyle name="Normal 3 3 14 2 2 13 3" xfId="29352" xr:uid="{00000000-0005-0000-0000-00009E720000}"/>
    <cellStyle name="Normal 3 3 14 2 2 14" xfId="29353" xr:uid="{00000000-0005-0000-0000-00009F720000}"/>
    <cellStyle name="Normal 3 3 14 2 2 14 2" xfId="29354" xr:uid="{00000000-0005-0000-0000-0000A0720000}"/>
    <cellStyle name="Normal 3 3 14 2 2 14 3" xfId="29355" xr:uid="{00000000-0005-0000-0000-0000A1720000}"/>
    <cellStyle name="Normal 3 3 14 2 2 15" xfId="29356" xr:uid="{00000000-0005-0000-0000-0000A2720000}"/>
    <cellStyle name="Normal 3 3 14 2 2 16" xfId="29357" xr:uid="{00000000-0005-0000-0000-0000A3720000}"/>
    <cellStyle name="Normal 3 3 14 2 2 2" xfId="29358" xr:uid="{00000000-0005-0000-0000-0000A4720000}"/>
    <cellStyle name="Normal 3 3 14 2 2 2 2" xfId="29359" xr:uid="{00000000-0005-0000-0000-0000A5720000}"/>
    <cellStyle name="Normal 3 3 14 2 2 2 3" xfId="29360" xr:uid="{00000000-0005-0000-0000-0000A6720000}"/>
    <cellStyle name="Normal 3 3 14 2 2 3" xfId="29361" xr:uid="{00000000-0005-0000-0000-0000A7720000}"/>
    <cellStyle name="Normal 3 3 14 2 2 3 2" xfId="29362" xr:uid="{00000000-0005-0000-0000-0000A8720000}"/>
    <cellStyle name="Normal 3 3 14 2 2 3 3" xfId="29363" xr:uid="{00000000-0005-0000-0000-0000A9720000}"/>
    <cellStyle name="Normal 3 3 14 2 2 4" xfId="29364" xr:uid="{00000000-0005-0000-0000-0000AA720000}"/>
    <cellStyle name="Normal 3 3 14 2 2 4 2" xfId="29365" xr:uid="{00000000-0005-0000-0000-0000AB720000}"/>
    <cellStyle name="Normal 3 3 14 2 2 4 3" xfId="29366" xr:uid="{00000000-0005-0000-0000-0000AC720000}"/>
    <cellStyle name="Normal 3 3 14 2 2 5" xfId="29367" xr:uid="{00000000-0005-0000-0000-0000AD720000}"/>
    <cellStyle name="Normal 3 3 14 2 2 5 2" xfId="29368" xr:uid="{00000000-0005-0000-0000-0000AE720000}"/>
    <cellStyle name="Normal 3 3 14 2 2 5 3" xfId="29369" xr:uid="{00000000-0005-0000-0000-0000AF720000}"/>
    <cellStyle name="Normal 3 3 14 2 2 6" xfId="29370" xr:uid="{00000000-0005-0000-0000-0000B0720000}"/>
    <cellStyle name="Normal 3 3 14 2 2 6 2" xfId="29371" xr:uid="{00000000-0005-0000-0000-0000B1720000}"/>
    <cellStyle name="Normal 3 3 14 2 2 6 3" xfId="29372" xr:uid="{00000000-0005-0000-0000-0000B2720000}"/>
    <cellStyle name="Normal 3 3 14 2 2 7" xfId="29373" xr:uid="{00000000-0005-0000-0000-0000B3720000}"/>
    <cellStyle name="Normal 3 3 14 2 2 7 2" xfId="29374" xr:uid="{00000000-0005-0000-0000-0000B4720000}"/>
    <cellStyle name="Normal 3 3 14 2 2 7 3" xfId="29375" xr:uid="{00000000-0005-0000-0000-0000B5720000}"/>
    <cellStyle name="Normal 3 3 14 2 2 8" xfId="29376" xr:uid="{00000000-0005-0000-0000-0000B6720000}"/>
    <cellStyle name="Normal 3 3 14 2 2 8 2" xfId="29377" xr:uid="{00000000-0005-0000-0000-0000B7720000}"/>
    <cellStyle name="Normal 3 3 14 2 2 8 3" xfId="29378" xr:uid="{00000000-0005-0000-0000-0000B8720000}"/>
    <cellStyle name="Normal 3 3 14 2 2 9" xfId="29379" xr:uid="{00000000-0005-0000-0000-0000B9720000}"/>
    <cellStyle name="Normal 3 3 14 2 2 9 2" xfId="29380" xr:uid="{00000000-0005-0000-0000-0000BA720000}"/>
    <cellStyle name="Normal 3 3 14 2 2 9 3" xfId="29381" xr:uid="{00000000-0005-0000-0000-0000BB720000}"/>
    <cellStyle name="Normal 3 3 14 2 3" xfId="29382" xr:uid="{00000000-0005-0000-0000-0000BC720000}"/>
    <cellStyle name="Normal 3 3 14 2 3 2" xfId="29383" xr:uid="{00000000-0005-0000-0000-0000BD720000}"/>
    <cellStyle name="Normal 3 3 14 2 3 3" xfId="29384" xr:uid="{00000000-0005-0000-0000-0000BE720000}"/>
    <cellStyle name="Normal 3 3 14 2 4" xfId="29385" xr:uid="{00000000-0005-0000-0000-0000BF720000}"/>
    <cellStyle name="Normal 3 3 14 2 4 2" xfId="29386" xr:uid="{00000000-0005-0000-0000-0000C0720000}"/>
    <cellStyle name="Normal 3 3 14 2 4 3" xfId="29387" xr:uid="{00000000-0005-0000-0000-0000C1720000}"/>
    <cellStyle name="Normal 3 3 14 2 5" xfId="29388" xr:uid="{00000000-0005-0000-0000-0000C2720000}"/>
    <cellStyle name="Normal 3 3 14 2 5 2" xfId="29389" xr:uid="{00000000-0005-0000-0000-0000C3720000}"/>
    <cellStyle name="Normal 3 3 14 2 5 3" xfId="29390" xr:uid="{00000000-0005-0000-0000-0000C4720000}"/>
    <cellStyle name="Normal 3 3 14 2 6" xfId="29391" xr:uid="{00000000-0005-0000-0000-0000C5720000}"/>
    <cellStyle name="Normal 3 3 14 2 6 2" xfId="29392" xr:uid="{00000000-0005-0000-0000-0000C6720000}"/>
    <cellStyle name="Normal 3 3 14 2 6 3" xfId="29393" xr:uid="{00000000-0005-0000-0000-0000C7720000}"/>
    <cellStyle name="Normal 3 3 14 2 7" xfId="29394" xr:uid="{00000000-0005-0000-0000-0000C8720000}"/>
    <cellStyle name="Normal 3 3 14 2 7 2" xfId="29395" xr:uid="{00000000-0005-0000-0000-0000C9720000}"/>
    <cellStyle name="Normal 3 3 14 2 7 3" xfId="29396" xr:uid="{00000000-0005-0000-0000-0000CA720000}"/>
    <cellStyle name="Normal 3 3 14 2 8" xfId="29397" xr:uid="{00000000-0005-0000-0000-0000CB720000}"/>
    <cellStyle name="Normal 3 3 14 2 8 2" xfId="29398" xr:uid="{00000000-0005-0000-0000-0000CC720000}"/>
    <cellStyle name="Normal 3 3 14 2 8 3" xfId="29399" xr:uid="{00000000-0005-0000-0000-0000CD720000}"/>
    <cellStyle name="Normal 3 3 14 2 9" xfId="29400" xr:uid="{00000000-0005-0000-0000-0000CE720000}"/>
    <cellStyle name="Normal 3 3 14 2 9 2" xfId="29401" xr:uid="{00000000-0005-0000-0000-0000CF720000}"/>
    <cellStyle name="Normal 3 3 14 2 9 3" xfId="29402" xr:uid="{00000000-0005-0000-0000-0000D0720000}"/>
    <cellStyle name="Normal 3 3 14 20" xfId="29403" xr:uid="{00000000-0005-0000-0000-0000D1720000}"/>
    <cellStyle name="Normal 3 3 14 20 2" xfId="29404" xr:uid="{00000000-0005-0000-0000-0000D2720000}"/>
    <cellStyle name="Normal 3 3 14 20 3" xfId="29405" xr:uid="{00000000-0005-0000-0000-0000D3720000}"/>
    <cellStyle name="Normal 3 3 14 21" xfId="29406" xr:uid="{00000000-0005-0000-0000-0000D4720000}"/>
    <cellStyle name="Normal 3 3 14 21 2" xfId="29407" xr:uid="{00000000-0005-0000-0000-0000D5720000}"/>
    <cellStyle name="Normal 3 3 14 21 3" xfId="29408" xr:uid="{00000000-0005-0000-0000-0000D6720000}"/>
    <cellStyle name="Normal 3 3 14 22" xfId="29409" xr:uid="{00000000-0005-0000-0000-0000D7720000}"/>
    <cellStyle name="Normal 3 3 14 22 2" xfId="29410" xr:uid="{00000000-0005-0000-0000-0000D8720000}"/>
    <cellStyle name="Normal 3 3 14 22 3" xfId="29411" xr:uid="{00000000-0005-0000-0000-0000D9720000}"/>
    <cellStyle name="Normal 3 3 14 23" xfId="29412" xr:uid="{00000000-0005-0000-0000-0000DA720000}"/>
    <cellStyle name="Normal 3 3 14 23 2" xfId="29413" xr:uid="{00000000-0005-0000-0000-0000DB720000}"/>
    <cellStyle name="Normal 3 3 14 23 3" xfId="29414" xr:uid="{00000000-0005-0000-0000-0000DC720000}"/>
    <cellStyle name="Normal 3 3 14 24" xfId="29415" xr:uid="{00000000-0005-0000-0000-0000DD720000}"/>
    <cellStyle name="Normal 3 3 14 25" xfId="29416" xr:uid="{00000000-0005-0000-0000-0000DE720000}"/>
    <cellStyle name="Normal 3 3 14 3" xfId="29417" xr:uid="{00000000-0005-0000-0000-0000DF720000}"/>
    <cellStyle name="Normal 3 3 14 3 10" xfId="29418" xr:uid="{00000000-0005-0000-0000-0000E0720000}"/>
    <cellStyle name="Normal 3 3 14 3 10 2" xfId="29419" xr:uid="{00000000-0005-0000-0000-0000E1720000}"/>
    <cellStyle name="Normal 3 3 14 3 10 3" xfId="29420" xr:uid="{00000000-0005-0000-0000-0000E2720000}"/>
    <cellStyle name="Normal 3 3 14 3 11" xfId="29421" xr:uid="{00000000-0005-0000-0000-0000E3720000}"/>
    <cellStyle name="Normal 3 3 14 3 11 2" xfId="29422" xr:uid="{00000000-0005-0000-0000-0000E4720000}"/>
    <cellStyle name="Normal 3 3 14 3 11 3" xfId="29423" xr:uid="{00000000-0005-0000-0000-0000E5720000}"/>
    <cellStyle name="Normal 3 3 14 3 12" xfId="29424" xr:uid="{00000000-0005-0000-0000-0000E6720000}"/>
    <cellStyle name="Normal 3 3 14 3 12 2" xfId="29425" xr:uid="{00000000-0005-0000-0000-0000E7720000}"/>
    <cellStyle name="Normal 3 3 14 3 12 3" xfId="29426" xr:uid="{00000000-0005-0000-0000-0000E8720000}"/>
    <cellStyle name="Normal 3 3 14 3 13" xfId="29427" xr:uid="{00000000-0005-0000-0000-0000E9720000}"/>
    <cellStyle name="Normal 3 3 14 3 13 2" xfId="29428" xr:uid="{00000000-0005-0000-0000-0000EA720000}"/>
    <cellStyle name="Normal 3 3 14 3 13 3" xfId="29429" xr:uid="{00000000-0005-0000-0000-0000EB720000}"/>
    <cellStyle name="Normal 3 3 14 3 14" xfId="29430" xr:uid="{00000000-0005-0000-0000-0000EC720000}"/>
    <cellStyle name="Normal 3 3 14 3 14 2" xfId="29431" xr:uid="{00000000-0005-0000-0000-0000ED720000}"/>
    <cellStyle name="Normal 3 3 14 3 14 3" xfId="29432" xr:uid="{00000000-0005-0000-0000-0000EE720000}"/>
    <cellStyle name="Normal 3 3 14 3 15" xfId="29433" xr:uid="{00000000-0005-0000-0000-0000EF720000}"/>
    <cellStyle name="Normal 3 3 14 3 15 2" xfId="29434" xr:uid="{00000000-0005-0000-0000-0000F0720000}"/>
    <cellStyle name="Normal 3 3 14 3 15 3" xfId="29435" xr:uid="{00000000-0005-0000-0000-0000F1720000}"/>
    <cellStyle name="Normal 3 3 14 3 16" xfId="29436" xr:uid="{00000000-0005-0000-0000-0000F2720000}"/>
    <cellStyle name="Normal 3 3 14 3 17" xfId="29437" xr:uid="{00000000-0005-0000-0000-0000F3720000}"/>
    <cellStyle name="Normal 3 3 14 3 2" xfId="29438" xr:uid="{00000000-0005-0000-0000-0000F4720000}"/>
    <cellStyle name="Normal 3 3 14 3 2 10" xfId="29439" xr:uid="{00000000-0005-0000-0000-0000F5720000}"/>
    <cellStyle name="Normal 3 3 14 3 2 10 2" xfId="29440" xr:uid="{00000000-0005-0000-0000-0000F6720000}"/>
    <cellStyle name="Normal 3 3 14 3 2 10 3" xfId="29441" xr:uid="{00000000-0005-0000-0000-0000F7720000}"/>
    <cellStyle name="Normal 3 3 14 3 2 11" xfId="29442" xr:uid="{00000000-0005-0000-0000-0000F8720000}"/>
    <cellStyle name="Normal 3 3 14 3 2 11 2" xfId="29443" xr:uid="{00000000-0005-0000-0000-0000F9720000}"/>
    <cellStyle name="Normal 3 3 14 3 2 11 3" xfId="29444" xr:uid="{00000000-0005-0000-0000-0000FA720000}"/>
    <cellStyle name="Normal 3 3 14 3 2 12" xfId="29445" xr:uid="{00000000-0005-0000-0000-0000FB720000}"/>
    <cellStyle name="Normal 3 3 14 3 2 12 2" xfId="29446" xr:uid="{00000000-0005-0000-0000-0000FC720000}"/>
    <cellStyle name="Normal 3 3 14 3 2 12 3" xfId="29447" xr:uid="{00000000-0005-0000-0000-0000FD720000}"/>
    <cellStyle name="Normal 3 3 14 3 2 13" xfId="29448" xr:uid="{00000000-0005-0000-0000-0000FE720000}"/>
    <cellStyle name="Normal 3 3 14 3 2 13 2" xfId="29449" xr:uid="{00000000-0005-0000-0000-0000FF720000}"/>
    <cellStyle name="Normal 3 3 14 3 2 13 3" xfId="29450" xr:uid="{00000000-0005-0000-0000-000000730000}"/>
    <cellStyle name="Normal 3 3 14 3 2 14" xfId="29451" xr:uid="{00000000-0005-0000-0000-000001730000}"/>
    <cellStyle name="Normal 3 3 14 3 2 14 2" xfId="29452" xr:uid="{00000000-0005-0000-0000-000002730000}"/>
    <cellStyle name="Normal 3 3 14 3 2 14 3" xfId="29453" xr:uid="{00000000-0005-0000-0000-000003730000}"/>
    <cellStyle name="Normal 3 3 14 3 2 15" xfId="29454" xr:uid="{00000000-0005-0000-0000-000004730000}"/>
    <cellStyle name="Normal 3 3 14 3 2 16" xfId="29455" xr:uid="{00000000-0005-0000-0000-000005730000}"/>
    <cellStyle name="Normal 3 3 14 3 2 2" xfId="29456" xr:uid="{00000000-0005-0000-0000-000006730000}"/>
    <cellStyle name="Normal 3 3 14 3 2 2 2" xfId="29457" xr:uid="{00000000-0005-0000-0000-000007730000}"/>
    <cellStyle name="Normal 3 3 14 3 2 2 3" xfId="29458" xr:uid="{00000000-0005-0000-0000-000008730000}"/>
    <cellStyle name="Normal 3 3 14 3 2 3" xfId="29459" xr:uid="{00000000-0005-0000-0000-000009730000}"/>
    <cellStyle name="Normal 3 3 14 3 2 3 2" xfId="29460" xr:uid="{00000000-0005-0000-0000-00000A730000}"/>
    <cellStyle name="Normal 3 3 14 3 2 3 3" xfId="29461" xr:uid="{00000000-0005-0000-0000-00000B730000}"/>
    <cellStyle name="Normal 3 3 14 3 2 4" xfId="29462" xr:uid="{00000000-0005-0000-0000-00000C730000}"/>
    <cellStyle name="Normal 3 3 14 3 2 4 2" xfId="29463" xr:uid="{00000000-0005-0000-0000-00000D730000}"/>
    <cellStyle name="Normal 3 3 14 3 2 4 3" xfId="29464" xr:uid="{00000000-0005-0000-0000-00000E730000}"/>
    <cellStyle name="Normal 3 3 14 3 2 5" xfId="29465" xr:uid="{00000000-0005-0000-0000-00000F730000}"/>
    <cellStyle name="Normal 3 3 14 3 2 5 2" xfId="29466" xr:uid="{00000000-0005-0000-0000-000010730000}"/>
    <cellStyle name="Normal 3 3 14 3 2 5 3" xfId="29467" xr:uid="{00000000-0005-0000-0000-000011730000}"/>
    <cellStyle name="Normal 3 3 14 3 2 6" xfId="29468" xr:uid="{00000000-0005-0000-0000-000012730000}"/>
    <cellStyle name="Normal 3 3 14 3 2 6 2" xfId="29469" xr:uid="{00000000-0005-0000-0000-000013730000}"/>
    <cellStyle name="Normal 3 3 14 3 2 6 3" xfId="29470" xr:uid="{00000000-0005-0000-0000-000014730000}"/>
    <cellStyle name="Normal 3 3 14 3 2 7" xfId="29471" xr:uid="{00000000-0005-0000-0000-000015730000}"/>
    <cellStyle name="Normal 3 3 14 3 2 7 2" xfId="29472" xr:uid="{00000000-0005-0000-0000-000016730000}"/>
    <cellStyle name="Normal 3 3 14 3 2 7 3" xfId="29473" xr:uid="{00000000-0005-0000-0000-000017730000}"/>
    <cellStyle name="Normal 3 3 14 3 2 8" xfId="29474" xr:uid="{00000000-0005-0000-0000-000018730000}"/>
    <cellStyle name="Normal 3 3 14 3 2 8 2" xfId="29475" xr:uid="{00000000-0005-0000-0000-000019730000}"/>
    <cellStyle name="Normal 3 3 14 3 2 8 3" xfId="29476" xr:uid="{00000000-0005-0000-0000-00001A730000}"/>
    <cellStyle name="Normal 3 3 14 3 2 9" xfId="29477" xr:uid="{00000000-0005-0000-0000-00001B730000}"/>
    <cellStyle name="Normal 3 3 14 3 2 9 2" xfId="29478" xr:uid="{00000000-0005-0000-0000-00001C730000}"/>
    <cellStyle name="Normal 3 3 14 3 2 9 3" xfId="29479" xr:uid="{00000000-0005-0000-0000-00001D730000}"/>
    <cellStyle name="Normal 3 3 14 3 3" xfId="29480" xr:uid="{00000000-0005-0000-0000-00001E730000}"/>
    <cellStyle name="Normal 3 3 14 3 3 2" xfId="29481" xr:uid="{00000000-0005-0000-0000-00001F730000}"/>
    <cellStyle name="Normal 3 3 14 3 3 3" xfId="29482" xr:uid="{00000000-0005-0000-0000-000020730000}"/>
    <cellStyle name="Normal 3 3 14 3 4" xfId="29483" xr:uid="{00000000-0005-0000-0000-000021730000}"/>
    <cellStyle name="Normal 3 3 14 3 4 2" xfId="29484" xr:uid="{00000000-0005-0000-0000-000022730000}"/>
    <cellStyle name="Normal 3 3 14 3 4 3" xfId="29485" xr:uid="{00000000-0005-0000-0000-000023730000}"/>
    <cellStyle name="Normal 3 3 14 3 5" xfId="29486" xr:uid="{00000000-0005-0000-0000-000024730000}"/>
    <cellStyle name="Normal 3 3 14 3 5 2" xfId="29487" xr:uid="{00000000-0005-0000-0000-000025730000}"/>
    <cellStyle name="Normal 3 3 14 3 5 3" xfId="29488" xr:uid="{00000000-0005-0000-0000-000026730000}"/>
    <cellStyle name="Normal 3 3 14 3 6" xfId="29489" xr:uid="{00000000-0005-0000-0000-000027730000}"/>
    <cellStyle name="Normal 3 3 14 3 6 2" xfId="29490" xr:uid="{00000000-0005-0000-0000-000028730000}"/>
    <cellStyle name="Normal 3 3 14 3 6 3" xfId="29491" xr:uid="{00000000-0005-0000-0000-000029730000}"/>
    <cellStyle name="Normal 3 3 14 3 7" xfId="29492" xr:uid="{00000000-0005-0000-0000-00002A730000}"/>
    <cellStyle name="Normal 3 3 14 3 7 2" xfId="29493" xr:uid="{00000000-0005-0000-0000-00002B730000}"/>
    <cellStyle name="Normal 3 3 14 3 7 3" xfId="29494" xr:uid="{00000000-0005-0000-0000-00002C730000}"/>
    <cellStyle name="Normal 3 3 14 3 8" xfId="29495" xr:uid="{00000000-0005-0000-0000-00002D730000}"/>
    <cellStyle name="Normal 3 3 14 3 8 2" xfId="29496" xr:uid="{00000000-0005-0000-0000-00002E730000}"/>
    <cellStyle name="Normal 3 3 14 3 8 3" xfId="29497" xr:uid="{00000000-0005-0000-0000-00002F730000}"/>
    <cellStyle name="Normal 3 3 14 3 9" xfId="29498" xr:uid="{00000000-0005-0000-0000-000030730000}"/>
    <cellStyle name="Normal 3 3 14 3 9 2" xfId="29499" xr:uid="{00000000-0005-0000-0000-000031730000}"/>
    <cellStyle name="Normal 3 3 14 3 9 3" xfId="29500" xr:uid="{00000000-0005-0000-0000-000032730000}"/>
    <cellStyle name="Normal 3 3 14 4" xfId="29501" xr:uid="{00000000-0005-0000-0000-000033730000}"/>
    <cellStyle name="Normal 3 3 14 4 10" xfId="29502" xr:uid="{00000000-0005-0000-0000-000034730000}"/>
    <cellStyle name="Normal 3 3 14 4 10 2" xfId="29503" xr:uid="{00000000-0005-0000-0000-000035730000}"/>
    <cellStyle name="Normal 3 3 14 4 10 3" xfId="29504" xr:uid="{00000000-0005-0000-0000-000036730000}"/>
    <cellStyle name="Normal 3 3 14 4 11" xfId="29505" xr:uid="{00000000-0005-0000-0000-000037730000}"/>
    <cellStyle name="Normal 3 3 14 4 11 2" xfId="29506" xr:uid="{00000000-0005-0000-0000-000038730000}"/>
    <cellStyle name="Normal 3 3 14 4 11 3" xfId="29507" xr:uid="{00000000-0005-0000-0000-000039730000}"/>
    <cellStyle name="Normal 3 3 14 4 12" xfId="29508" xr:uid="{00000000-0005-0000-0000-00003A730000}"/>
    <cellStyle name="Normal 3 3 14 4 12 2" xfId="29509" xr:uid="{00000000-0005-0000-0000-00003B730000}"/>
    <cellStyle name="Normal 3 3 14 4 12 3" xfId="29510" xr:uid="{00000000-0005-0000-0000-00003C730000}"/>
    <cellStyle name="Normal 3 3 14 4 13" xfId="29511" xr:uid="{00000000-0005-0000-0000-00003D730000}"/>
    <cellStyle name="Normal 3 3 14 4 13 2" xfId="29512" xr:uid="{00000000-0005-0000-0000-00003E730000}"/>
    <cellStyle name="Normal 3 3 14 4 13 3" xfId="29513" xr:uid="{00000000-0005-0000-0000-00003F730000}"/>
    <cellStyle name="Normal 3 3 14 4 14" xfId="29514" xr:uid="{00000000-0005-0000-0000-000040730000}"/>
    <cellStyle name="Normal 3 3 14 4 14 2" xfId="29515" xr:uid="{00000000-0005-0000-0000-000041730000}"/>
    <cellStyle name="Normal 3 3 14 4 14 3" xfId="29516" xr:uid="{00000000-0005-0000-0000-000042730000}"/>
    <cellStyle name="Normal 3 3 14 4 15" xfId="29517" xr:uid="{00000000-0005-0000-0000-000043730000}"/>
    <cellStyle name="Normal 3 3 14 4 15 2" xfId="29518" xr:uid="{00000000-0005-0000-0000-000044730000}"/>
    <cellStyle name="Normal 3 3 14 4 15 3" xfId="29519" xr:uid="{00000000-0005-0000-0000-000045730000}"/>
    <cellStyle name="Normal 3 3 14 4 16" xfId="29520" xr:uid="{00000000-0005-0000-0000-000046730000}"/>
    <cellStyle name="Normal 3 3 14 4 17" xfId="29521" xr:uid="{00000000-0005-0000-0000-000047730000}"/>
    <cellStyle name="Normal 3 3 14 4 2" xfId="29522" xr:uid="{00000000-0005-0000-0000-000048730000}"/>
    <cellStyle name="Normal 3 3 14 4 2 10" xfId="29523" xr:uid="{00000000-0005-0000-0000-000049730000}"/>
    <cellStyle name="Normal 3 3 14 4 2 10 2" xfId="29524" xr:uid="{00000000-0005-0000-0000-00004A730000}"/>
    <cellStyle name="Normal 3 3 14 4 2 10 3" xfId="29525" xr:uid="{00000000-0005-0000-0000-00004B730000}"/>
    <cellStyle name="Normal 3 3 14 4 2 11" xfId="29526" xr:uid="{00000000-0005-0000-0000-00004C730000}"/>
    <cellStyle name="Normal 3 3 14 4 2 11 2" xfId="29527" xr:uid="{00000000-0005-0000-0000-00004D730000}"/>
    <cellStyle name="Normal 3 3 14 4 2 11 3" xfId="29528" xr:uid="{00000000-0005-0000-0000-00004E730000}"/>
    <cellStyle name="Normal 3 3 14 4 2 12" xfId="29529" xr:uid="{00000000-0005-0000-0000-00004F730000}"/>
    <cellStyle name="Normal 3 3 14 4 2 12 2" xfId="29530" xr:uid="{00000000-0005-0000-0000-000050730000}"/>
    <cellStyle name="Normal 3 3 14 4 2 12 3" xfId="29531" xr:uid="{00000000-0005-0000-0000-000051730000}"/>
    <cellStyle name="Normal 3 3 14 4 2 13" xfId="29532" xr:uid="{00000000-0005-0000-0000-000052730000}"/>
    <cellStyle name="Normal 3 3 14 4 2 13 2" xfId="29533" xr:uid="{00000000-0005-0000-0000-000053730000}"/>
    <cellStyle name="Normal 3 3 14 4 2 13 3" xfId="29534" xr:uid="{00000000-0005-0000-0000-000054730000}"/>
    <cellStyle name="Normal 3 3 14 4 2 14" xfId="29535" xr:uid="{00000000-0005-0000-0000-000055730000}"/>
    <cellStyle name="Normal 3 3 14 4 2 14 2" xfId="29536" xr:uid="{00000000-0005-0000-0000-000056730000}"/>
    <cellStyle name="Normal 3 3 14 4 2 14 3" xfId="29537" xr:uid="{00000000-0005-0000-0000-000057730000}"/>
    <cellStyle name="Normal 3 3 14 4 2 15" xfId="29538" xr:uid="{00000000-0005-0000-0000-000058730000}"/>
    <cellStyle name="Normal 3 3 14 4 2 16" xfId="29539" xr:uid="{00000000-0005-0000-0000-000059730000}"/>
    <cellStyle name="Normal 3 3 14 4 2 2" xfId="29540" xr:uid="{00000000-0005-0000-0000-00005A730000}"/>
    <cellStyle name="Normal 3 3 14 4 2 2 2" xfId="29541" xr:uid="{00000000-0005-0000-0000-00005B730000}"/>
    <cellStyle name="Normal 3 3 14 4 2 2 3" xfId="29542" xr:uid="{00000000-0005-0000-0000-00005C730000}"/>
    <cellStyle name="Normal 3 3 14 4 2 3" xfId="29543" xr:uid="{00000000-0005-0000-0000-00005D730000}"/>
    <cellStyle name="Normal 3 3 14 4 2 3 2" xfId="29544" xr:uid="{00000000-0005-0000-0000-00005E730000}"/>
    <cellStyle name="Normal 3 3 14 4 2 3 3" xfId="29545" xr:uid="{00000000-0005-0000-0000-00005F730000}"/>
    <cellStyle name="Normal 3 3 14 4 2 4" xfId="29546" xr:uid="{00000000-0005-0000-0000-000060730000}"/>
    <cellStyle name="Normal 3 3 14 4 2 4 2" xfId="29547" xr:uid="{00000000-0005-0000-0000-000061730000}"/>
    <cellStyle name="Normal 3 3 14 4 2 4 3" xfId="29548" xr:uid="{00000000-0005-0000-0000-000062730000}"/>
    <cellStyle name="Normal 3 3 14 4 2 5" xfId="29549" xr:uid="{00000000-0005-0000-0000-000063730000}"/>
    <cellStyle name="Normal 3 3 14 4 2 5 2" xfId="29550" xr:uid="{00000000-0005-0000-0000-000064730000}"/>
    <cellStyle name="Normal 3 3 14 4 2 5 3" xfId="29551" xr:uid="{00000000-0005-0000-0000-000065730000}"/>
    <cellStyle name="Normal 3 3 14 4 2 6" xfId="29552" xr:uid="{00000000-0005-0000-0000-000066730000}"/>
    <cellStyle name="Normal 3 3 14 4 2 6 2" xfId="29553" xr:uid="{00000000-0005-0000-0000-000067730000}"/>
    <cellStyle name="Normal 3 3 14 4 2 6 3" xfId="29554" xr:uid="{00000000-0005-0000-0000-000068730000}"/>
    <cellStyle name="Normal 3 3 14 4 2 7" xfId="29555" xr:uid="{00000000-0005-0000-0000-000069730000}"/>
    <cellStyle name="Normal 3 3 14 4 2 7 2" xfId="29556" xr:uid="{00000000-0005-0000-0000-00006A730000}"/>
    <cellStyle name="Normal 3 3 14 4 2 7 3" xfId="29557" xr:uid="{00000000-0005-0000-0000-00006B730000}"/>
    <cellStyle name="Normal 3 3 14 4 2 8" xfId="29558" xr:uid="{00000000-0005-0000-0000-00006C730000}"/>
    <cellStyle name="Normal 3 3 14 4 2 8 2" xfId="29559" xr:uid="{00000000-0005-0000-0000-00006D730000}"/>
    <cellStyle name="Normal 3 3 14 4 2 8 3" xfId="29560" xr:uid="{00000000-0005-0000-0000-00006E730000}"/>
    <cellStyle name="Normal 3 3 14 4 2 9" xfId="29561" xr:uid="{00000000-0005-0000-0000-00006F730000}"/>
    <cellStyle name="Normal 3 3 14 4 2 9 2" xfId="29562" xr:uid="{00000000-0005-0000-0000-000070730000}"/>
    <cellStyle name="Normal 3 3 14 4 2 9 3" xfId="29563" xr:uid="{00000000-0005-0000-0000-000071730000}"/>
    <cellStyle name="Normal 3 3 14 4 3" xfId="29564" xr:uid="{00000000-0005-0000-0000-000072730000}"/>
    <cellStyle name="Normal 3 3 14 4 3 2" xfId="29565" xr:uid="{00000000-0005-0000-0000-000073730000}"/>
    <cellStyle name="Normal 3 3 14 4 3 3" xfId="29566" xr:uid="{00000000-0005-0000-0000-000074730000}"/>
    <cellStyle name="Normal 3 3 14 4 4" xfId="29567" xr:uid="{00000000-0005-0000-0000-000075730000}"/>
    <cellStyle name="Normal 3 3 14 4 4 2" xfId="29568" xr:uid="{00000000-0005-0000-0000-000076730000}"/>
    <cellStyle name="Normal 3 3 14 4 4 3" xfId="29569" xr:uid="{00000000-0005-0000-0000-000077730000}"/>
    <cellStyle name="Normal 3 3 14 4 5" xfId="29570" xr:uid="{00000000-0005-0000-0000-000078730000}"/>
    <cellStyle name="Normal 3 3 14 4 5 2" xfId="29571" xr:uid="{00000000-0005-0000-0000-000079730000}"/>
    <cellStyle name="Normal 3 3 14 4 5 3" xfId="29572" xr:uid="{00000000-0005-0000-0000-00007A730000}"/>
    <cellStyle name="Normal 3 3 14 4 6" xfId="29573" xr:uid="{00000000-0005-0000-0000-00007B730000}"/>
    <cellStyle name="Normal 3 3 14 4 6 2" xfId="29574" xr:uid="{00000000-0005-0000-0000-00007C730000}"/>
    <cellStyle name="Normal 3 3 14 4 6 3" xfId="29575" xr:uid="{00000000-0005-0000-0000-00007D730000}"/>
    <cellStyle name="Normal 3 3 14 4 7" xfId="29576" xr:uid="{00000000-0005-0000-0000-00007E730000}"/>
    <cellStyle name="Normal 3 3 14 4 7 2" xfId="29577" xr:uid="{00000000-0005-0000-0000-00007F730000}"/>
    <cellStyle name="Normal 3 3 14 4 7 3" xfId="29578" xr:uid="{00000000-0005-0000-0000-000080730000}"/>
    <cellStyle name="Normal 3 3 14 4 8" xfId="29579" xr:uid="{00000000-0005-0000-0000-000081730000}"/>
    <cellStyle name="Normal 3 3 14 4 8 2" xfId="29580" xr:uid="{00000000-0005-0000-0000-000082730000}"/>
    <cellStyle name="Normal 3 3 14 4 8 3" xfId="29581" xr:uid="{00000000-0005-0000-0000-000083730000}"/>
    <cellStyle name="Normal 3 3 14 4 9" xfId="29582" xr:uid="{00000000-0005-0000-0000-000084730000}"/>
    <cellStyle name="Normal 3 3 14 4 9 2" xfId="29583" xr:uid="{00000000-0005-0000-0000-000085730000}"/>
    <cellStyle name="Normal 3 3 14 4 9 3" xfId="29584" xr:uid="{00000000-0005-0000-0000-000086730000}"/>
    <cellStyle name="Normal 3 3 14 5" xfId="29585" xr:uid="{00000000-0005-0000-0000-000087730000}"/>
    <cellStyle name="Normal 3 3 14 5 10" xfId="29586" xr:uid="{00000000-0005-0000-0000-000088730000}"/>
    <cellStyle name="Normal 3 3 14 5 10 2" xfId="29587" xr:uid="{00000000-0005-0000-0000-000089730000}"/>
    <cellStyle name="Normal 3 3 14 5 10 3" xfId="29588" xr:uid="{00000000-0005-0000-0000-00008A730000}"/>
    <cellStyle name="Normal 3 3 14 5 11" xfId="29589" xr:uid="{00000000-0005-0000-0000-00008B730000}"/>
    <cellStyle name="Normal 3 3 14 5 11 2" xfId="29590" xr:uid="{00000000-0005-0000-0000-00008C730000}"/>
    <cellStyle name="Normal 3 3 14 5 11 3" xfId="29591" xr:uid="{00000000-0005-0000-0000-00008D730000}"/>
    <cellStyle name="Normal 3 3 14 5 12" xfId="29592" xr:uid="{00000000-0005-0000-0000-00008E730000}"/>
    <cellStyle name="Normal 3 3 14 5 12 2" xfId="29593" xr:uid="{00000000-0005-0000-0000-00008F730000}"/>
    <cellStyle name="Normal 3 3 14 5 12 3" xfId="29594" xr:uid="{00000000-0005-0000-0000-000090730000}"/>
    <cellStyle name="Normal 3 3 14 5 13" xfId="29595" xr:uid="{00000000-0005-0000-0000-000091730000}"/>
    <cellStyle name="Normal 3 3 14 5 13 2" xfId="29596" xr:uid="{00000000-0005-0000-0000-000092730000}"/>
    <cellStyle name="Normal 3 3 14 5 13 3" xfId="29597" xr:uid="{00000000-0005-0000-0000-000093730000}"/>
    <cellStyle name="Normal 3 3 14 5 14" xfId="29598" xr:uid="{00000000-0005-0000-0000-000094730000}"/>
    <cellStyle name="Normal 3 3 14 5 14 2" xfId="29599" xr:uid="{00000000-0005-0000-0000-000095730000}"/>
    <cellStyle name="Normal 3 3 14 5 14 3" xfId="29600" xr:uid="{00000000-0005-0000-0000-000096730000}"/>
    <cellStyle name="Normal 3 3 14 5 15" xfId="29601" xr:uid="{00000000-0005-0000-0000-000097730000}"/>
    <cellStyle name="Normal 3 3 14 5 16" xfId="29602" xr:uid="{00000000-0005-0000-0000-000098730000}"/>
    <cellStyle name="Normal 3 3 14 5 2" xfId="29603" xr:uid="{00000000-0005-0000-0000-000099730000}"/>
    <cellStyle name="Normal 3 3 14 5 2 2" xfId="29604" xr:uid="{00000000-0005-0000-0000-00009A730000}"/>
    <cellStyle name="Normal 3 3 14 5 2 3" xfId="29605" xr:uid="{00000000-0005-0000-0000-00009B730000}"/>
    <cellStyle name="Normal 3 3 14 5 3" xfId="29606" xr:uid="{00000000-0005-0000-0000-00009C730000}"/>
    <cellStyle name="Normal 3 3 14 5 3 2" xfId="29607" xr:uid="{00000000-0005-0000-0000-00009D730000}"/>
    <cellStyle name="Normal 3 3 14 5 3 3" xfId="29608" xr:uid="{00000000-0005-0000-0000-00009E730000}"/>
    <cellStyle name="Normal 3 3 14 5 4" xfId="29609" xr:uid="{00000000-0005-0000-0000-00009F730000}"/>
    <cellStyle name="Normal 3 3 14 5 4 2" xfId="29610" xr:uid="{00000000-0005-0000-0000-0000A0730000}"/>
    <cellStyle name="Normal 3 3 14 5 4 3" xfId="29611" xr:uid="{00000000-0005-0000-0000-0000A1730000}"/>
    <cellStyle name="Normal 3 3 14 5 5" xfId="29612" xr:uid="{00000000-0005-0000-0000-0000A2730000}"/>
    <cellStyle name="Normal 3 3 14 5 5 2" xfId="29613" xr:uid="{00000000-0005-0000-0000-0000A3730000}"/>
    <cellStyle name="Normal 3 3 14 5 5 3" xfId="29614" xr:uid="{00000000-0005-0000-0000-0000A4730000}"/>
    <cellStyle name="Normal 3 3 14 5 6" xfId="29615" xr:uid="{00000000-0005-0000-0000-0000A5730000}"/>
    <cellStyle name="Normal 3 3 14 5 6 2" xfId="29616" xr:uid="{00000000-0005-0000-0000-0000A6730000}"/>
    <cellStyle name="Normal 3 3 14 5 6 3" xfId="29617" xr:uid="{00000000-0005-0000-0000-0000A7730000}"/>
    <cellStyle name="Normal 3 3 14 5 7" xfId="29618" xr:uid="{00000000-0005-0000-0000-0000A8730000}"/>
    <cellStyle name="Normal 3 3 14 5 7 2" xfId="29619" xr:uid="{00000000-0005-0000-0000-0000A9730000}"/>
    <cellStyle name="Normal 3 3 14 5 7 3" xfId="29620" xr:uid="{00000000-0005-0000-0000-0000AA730000}"/>
    <cellStyle name="Normal 3 3 14 5 8" xfId="29621" xr:uid="{00000000-0005-0000-0000-0000AB730000}"/>
    <cellStyle name="Normal 3 3 14 5 8 2" xfId="29622" xr:uid="{00000000-0005-0000-0000-0000AC730000}"/>
    <cellStyle name="Normal 3 3 14 5 8 3" xfId="29623" xr:uid="{00000000-0005-0000-0000-0000AD730000}"/>
    <cellStyle name="Normal 3 3 14 5 9" xfId="29624" xr:uid="{00000000-0005-0000-0000-0000AE730000}"/>
    <cellStyle name="Normal 3 3 14 5 9 2" xfId="29625" xr:uid="{00000000-0005-0000-0000-0000AF730000}"/>
    <cellStyle name="Normal 3 3 14 5 9 3" xfId="29626" xr:uid="{00000000-0005-0000-0000-0000B0730000}"/>
    <cellStyle name="Normal 3 3 14 6" xfId="29627" xr:uid="{00000000-0005-0000-0000-0000B1730000}"/>
    <cellStyle name="Normal 3 3 14 6 10" xfId="29628" xr:uid="{00000000-0005-0000-0000-0000B2730000}"/>
    <cellStyle name="Normal 3 3 14 6 10 2" xfId="29629" xr:uid="{00000000-0005-0000-0000-0000B3730000}"/>
    <cellStyle name="Normal 3 3 14 6 10 3" xfId="29630" xr:uid="{00000000-0005-0000-0000-0000B4730000}"/>
    <cellStyle name="Normal 3 3 14 6 11" xfId="29631" xr:uid="{00000000-0005-0000-0000-0000B5730000}"/>
    <cellStyle name="Normal 3 3 14 6 11 2" xfId="29632" xr:uid="{00000000-0005-0000-0000-0000B6730000}"/>
    <cellStyle name="Normal 3 3 14 6 11 3" xfId="29633" xr:uid="{00000000-0005-0000-0000-0000B7730000}"/>
    <cellStyle name="Normal 3 3 14 6 12" xfId="29634" xr:uid="{00000000-0005-0000-0000-0000B8730000}"/>
    <cellStyle name="Normal 3 3 14 6 12 2" xfId="29635" xr:uid="{00000000-0005-0000-0000-0000B9730000}"/>
    <cellStyle name="Normal 3 3 14 6 12 3" xfId="29636" xr:uid="{00000000-0005-0000-0000-0000BA730000}"/>
    <cellStyle name="Normal 3 3 14 6 13" xfId="29637" xr:uid="{00000000-0005-0000-0000-0000BB730000}"/>
    <cellStyle name="Normal 3 3 14 6 13 2" xfId="29638" xr:uid="{00000000-0005-0000-0000-0000BC730000}"/>
    <cellStyle name="Normal 3 3 14 6 13 3" xfId="29639" xr:uid="{00000000-0005-0000-0000-0000BD730000}"/>
    <cellStyle name="Normal 3 3 14 6 14" xfId="29640" xr:uid="{00000000-0005-0000-0000-0000BE730000}"/>
    <cellStyle name="Normal 3 3 14 6 14 2" xfId="29641" xr:uid="{00000000-0005-0000-0000-0000BF730000}"/>
    <cellStyle name="Normal 3 3 14 6 14 3" xfId="29642" xr:uid="{00000000-0005-0000-0000-0000C0730000}"/>
    <cellStyle name="Normal 3 3 14 6 15" xfId="29643" xr:uid="{00000000-0005-0000-0000-0000C1730000}"/>
    <cellStyle name="Normal 3 3 14 6 16" xfId="29644" xr:uid="{00000000-0005-0000-0000-0000C2730000}"/>
    <cellStyle name="Normal 3 3 14 6 2" xfId="29645" xr:uid="{00000000-0005-0000-0000-0000C3730000}"/>
    <cellStyle name="Normal 3 3 14 6 2 2" xfId="29646" xr:uid="{00000000-0005-0000-0000-0000C4730000}"/>
    <cellStyle name="Normal 3 3 14 6 2 3" xfId="29647" xr:uid="{00000000-0005-0000-0000-0000C5730000}"/>
    <cellStyle name="Normal 3 3 14 6 3" xfId="29648" xr:uid="{00000000-0005-0000-0000-0000C6730000}"/>
    <cellStyle name="Normal 3 3 14 6 3 2" xfId="29649" xr:uid="{00000000-0005-0000-0000-0000C7730000}"/>
    <cellStyle name="Normal 3 3 14 6 3 3" xfId="29650" xr:uid="{00000000-0005-0000-0000-0000C8730000}"/>
    <cellStyle name="Normal 3 3 14 6 4" xfId="29651" xr:uid="{00000000-0005-0000-0000-0000C9730000}"/>
    <cellStyle name="Normal 3 3 14 6 4 2" xfId="29652" xr:uid="{00000000-0005-0000-0000-0000CA730000}"/>
    <cellStyle name="Normal 3 3 14 6 4 3" xfId="29653" xr:uid="{00000000-0005-0000-0000-0000CB730000}"/>
    <cellStyle name="Normal 3 3 14 6 5" xfId="29654" xr:uid="{00000000-0005-0000-0000-0000CC730000}"/>
    <cellStyle name="Normal 3 3 14 6 5 2" xfId="29655" xr:uid="{00000000-0005-0000-0000-0000CD730000}"/>
    <cellStyle name="Normal 3 3 14 6 5 3" xfId="29656" xr:uid="{00000000-0005-0000-0000-0000CE730000}"/>
    <cellStyle name="Normal 3 3 14 6 6" xfId="29657" xr:uid="{00000000-0005-0000-0000-0000CF730000}"/>
    <cellStyle name="Normal 3 3 14 6 6 2" xfId="29658" xr:uid="{00000000-0005-0000-0000-0000D0730000}"/>
    <cellStyle name="Normal 3 3 14 6 6 3" xfId="29659" xr:uid="{00000000-0005-0000-0000-0000D1730000}"/>
    <cellStyle name="Normal 3 3 14 6 7" xfId="29660" xr:uid="{00000000-0005-0000-0000-0000D2730000}"/>
    <cellStyle name="Normal 3 3 14 6 7 2" xfId="29661" xr:uid="{00000000-0005-0000-0000-0000D3730000}"/>
    <cellStyle name="Normal 3 3 14 6 7 3" xfId="29662" xr:uid="{00000000-0005-0000-0000-0000D4730000}"/>
    <cellStyle name="Normal 3 3 14 6 8" xfId="29663" xr:uid="{00000000-0005-0000-0000-0000D5730000}"/>
    <cellStyle name="Normal 3 3 14 6 8 2" xfId="29664" xr:uid="{00000000-0005-0000-0000-0000D6730000}"/>
    <cellStyle name="Normal 3 3 14 6 8 3" xfId="29665" xr:uid="{00000000-0005-0000-0000-0000D7730000}"/>
    <cellStyle name="Normal 3 3 14 6 9" xfId="29666" xr:uid="{00000000-0005-0000-0000-0000D8730000}"/>
    <cellStyle name="Normal 3 3 14 6 9 2" xfId="29667" xr:uid="{00000000-0005-0000-0000-0000D9730000}"/>
    <cellStyle name="Normal 3 3 14 6 9 3" xfId="29668" xr:uid="{00000000-0005-0000-0000-0000DA730000}"/>
    <cellStyle name="Normal 3 3 14 7" xfId="29669" xr:uid="{00000000-0005-0000-0000-0000DB730000}"/>
    <cellStyle name="Normal 3 3 14 7 10" xfId="29670" xr:uid="{00000000-0005-0000-0000-0000DC730000}"/>
    <cellStyle name="Normal 3 3 14 7 10 2" xfId="29671" xr:uid="{00000000-0005-0000-0000-0000DD730000}"/>
    <cellStyle name="Normal 3 3 14 7 10 3" xfId="29672" xr:uid="{00000000-0005-0000-0000-0000DE730000}"/>
    <cellStyle name="Normal 3 3 14 7 11" xfId="29673" xr:uid="{00000000-0005-0000-0000-0000DF730000}"/>
    <cellStyle name="Normal 3 3 14 7 11 2" xfId="29674" xr:uid="{00000000-0005-0000-0000-0000E0730000}"/>
    <cellStyle name="Normal 3 3 14 7 11 3" xfId="29675" xr:uid="{00000000-0005-0000-0000-0000E1730000}"/>
    <cellStyle name="Normal 3 3 14 7 12" xfId="29676" xr:uid="{00000000-0005-0000-0000-0000E2730000}"/>
    <cellStyle name="Normal 3 3 14 7 12 2" xfId="29677" xr:uid="{00000000-0005-0000-0000-0000E3730000}"/>
    <cellStyle name="Normal 3 3 14 7 12 3" xfId="29678" xr:uid="{00000000-0005-0000-0000-0000E4730000}"/>
    <cellStyle name="Normal 3 3 14 7 13" xfId="29679" xr:uid="{00000000-0005-0000-0000-0000E5730000}"/>
    <cellStyle name="Normal 3 3 14 7 13 2" xfId="29680" xr:uid="{00000000-0005-0000-0000-0000E6730000}"/>
    <cellStyle name="Normal 3 3 14 7 13 3" xfId="29681" xr:uid="{00000000-0005-0000-0000-0000E7730000}"/>
    <cellStyle name="Normal 3 3 14 7 14" xfId="29682" xr:uid="{00000000-0005-0000-0000-0000E8730000}"/>
    <cellStyle name="Normal 3 3 14 7 14 2" xfId="29683" xr:uid="{00000000-0005-0000-0000-0000E9730000}"/>
    <cellStyle name="Normal 3 3 14 7 14 3" xfId="29684" xr:uid="{00000000-0005-0000-0000-0000EA730000}"/>
    <cellStyle name="Normal 3 3 14 7 15" xfId="29685" xr:uid="{00000000-0005-0000-0000-0000EB730000}"/>
    <cellStyle name="Normal 3 3 14 7 16" xfId="29686" xr:uid="{00000000-0005-0000-0000-0000EC730000}"/>
    <cellStyle name="Normal 3 3 14 7 2" xfId="29687" xr:uid="{00000000-0005-0000-0000-0000ED730000}"/>
    <cellStyle name="Normal 3 3 14 7 2 2" xfId="29688" xr:uid="{00000000-0005-0000-0000-0000EE730000}"/>
    <cellStyle name="Normal 3 3 14 7 2 3" xfId="29689" xr:uid="{00000000-0005-0000-0000-0000EF730000}"/>
    <cellStyle name="Normal 3 3 14 7 3" xfId="29690" xr:uid="{00000000-0005-0000-0000-0000F0730000}"/>
    <cellStyle name="Normal 3 3 14 7 3 2" xfId="29691" xr:uid="{00000000-0005-0000-0000-0000F1730000}"/>
    <cellStyle name="Normal 3 3 14 7 3 3" xfId="29692" xr:uid="{00000000-0005-0000-0000-0000F2730000}"/>
    <cellStyle name="Normal 3 3 14 7 4" xfId="29693" xr:uid="{00000000-0005-0000-0000-0000F3730000}"/>
    <cellStyle name="Normal 3 3 14 7 4 2" xfId="29694" xr:uid="{00000000-0005-0000-0000-0000F4730000}"/>
    <cellStyle name="Normal 3 3 14 7 4 3" xfId="29695" xr:uid="{00000000-0005-0000-0000-0000F5730000}"/>
    <cellStyle name="Normal 3 3 14 7 5" xfId="29696" xr:uid="{00000000-0005-0000-0000-0000F6730000}"/>
    <cellStyle name="Normal 3 3 14 7 5 2" xfId="29697" xr:uid="{00000000-0005-0000-0000-0000F7730000}"/>
    <cellStyle name="Normal 3 3 14 7 5 3" xfId="29698" xr:uid="{00000000-0005-0000-0000-0000F8730000}"/>
    <cellStyle name="Normal 3 3 14 7 6" xfId="29699" xr:uid="{00000000-0005-0000-0000-0000F9730000}"/>
    <cellStyle name="Normal 3 3 14 7 6 2" xfId="29700" xr:uid="{00000000-0005-0000-0000-0000FA730000}"/>
    <cellStyle name="Normal 3 3 14 7 6 3" xfId="29701" xr:uid="{00000000-0005-0000-0000-0000FB730000}"/>
    <cellStyle name="Normal 3 3 14 7 7" xfId="29702" xr:uid="{00000000-0005-0000-0000-0000FC730000}"/>
    <cellStyle name="Normal 3 3 14 7 7 2" xfId="29703" xr:uid="{00000000-0005-0000-0000-0000FD730000}"/>
    <cellStyle name="Normal 3 3 14 7 7 3" xfId="29704" xr:uid="{00000000-0005-0000-0000-0000FE730000}"/>
    <cellStyle name="Normal 3 3 14 7 8" xfId="29705" xr:uid="{00000000-0005-0000-0000-0000FF730000}"/>
    <cellStyle name="Normal 3 3 14 7 8 2" xfId="29706" xr:uid="{00000000-0005-0000-0000-000000740000}"/>
    <cellStyle name="Normal 3 3 14 7 8 3" xfId="29707" xr:uid="{00000000-0005-0000-0000-000001740000}"/>
    <cellStyle name="Normal 3 3 14 7 9" xfId="29708" xr:uid="{00000000-0005-0000-0000-000002740000}"/>
    <cellStyle name="Normal 3 3 14 7 9 2" xfId="29709" xr:uid="{00000000-0005-0000-0000-000003740000}"/>
    <cellStyle name="Normal 3 3 14 7 9 3" xfId="29710" xr:uid="{00000000-0005-0000-0000-000004740000}"/>
    <cellStyle name="Normal 3 3 14 8" xfId="29711" xr:uid="{00000000-0005-0000-0000-000005740000}"/>
    <cellStyle name="Normal 3 3 14 8 10" xfId="29712" xr:uid="{00000000-0005-0000-0000-000006740000}"/>
    <cellStyle name="Normal 3 3 14 8 10 2" xfId="29713" xr:uid="{00000000-0005-0000-0000-000007740000}"/>
    <cellStyle name="Normal 3 3 14 8 10 3" xfId="29714" xr:uid="{00000000-0005-0000-0000-000008740000}"/>
    <cellStyle name="Normal 3 3 14 8 11" xfId="29715" xr:uid="{00000000-0005-0000-0000-000009740000}"/>
    <cellStyle name="Normal 3 3 14 8 11 2" xfId="29716" xr:uid="{00000000-0005-0000-0000-00000A740000}"/>
    <cellStyle name="Normal 3 3 14 8 11 3" xfId="29717" xr:uid="{00000000-0005-0000-0000-00000B740000}"/>
    <cellStyle name="Normal 3 3 14 8 12" xfId="29718" xr:uid="{00000000-0005-0000-0000-00000C740000}"/>
    <cellStyle name="Normal 3 3 14 8 12 2" xfId="29719" xr:uid="{00000000-0005-0000-0000-00000D740000}"/>
    <cellStyle name="Normal 3 3 14 8 12 3" xfId="29720" xr:uid="{00000000-0005-0000-0000-00000E740000}"/>
    <cellStyle name="Normal 3 3 14 8 13" xfId="29721" xr:uid="{00000000-0005-0000-0000-00000F740000}"/>
    <cellStyle name="Normal 3 3 14 8 13 2" xfId="29722" xr:uid="{00000000-0005-0000-0000-000010740000}"/>
    <cellStyle name="Normal 3 3 14 8 13 3" xfId="29723" xr:uid="{00000000-0005-0000-0000-000011740000}"/>
    <cellStyle name="Normal 3 3 14 8 14" xfId="29724" xr:uid="{00000000-0005-0000-0000-000012740000}"/>
    <cellStyle name="Normal 3 3 14 8 14 2" xfId="29725" xr:uid="{00000000-0005-0000-0000-000013740000}"/>
    <cellStyle name="Normal 3 3 14 8 14 3" xfId="29726" xr:uid="{00000000-0005-0000-0000-000014740000}"/>
    <cellStyle name="Normal 3 3 14 8 15" xfId="29727" xr:uid="{00000000-0005-0000-0000-000015740000}"/>
    <cellStyle name="Normal 3 3 14 8 16" xfId="29728" xr:uid="{00000000-0005-0000-0000-000016740000}"/>
    <cellStyle name="Normal 3 3 14 8 2" xfId="29729" xr:uid="{00000000-0005-0000-0000-000017740000}"/>
    <cellStyle name="Normal 3 3 14 8 2 2" xfId="29730" xr:uid="{00000000-0005-0000-0000-000018740000}"/>
    <cellStyle name="Normal 3 3 14 8 2 3" xfId="29731" xr:uid="{00000000-0005-0000-0000-000019740000}"/>
    <cellStyle name="Normal 3 3 14 8 3" xfId="29732" xr:uid="{00000000-0005-0000-0000-00001A740000}"/>
    <cellStyle name="Normal 3 3 14 8 3 2" xfId="29733" xr:uid="{00000000-0005-0000-0000-00001B740000}"/>
    <cellStyle name="Normal 3 3 14 8 3 3" xfId="29734" xr:uid="{00000000-0005-0000-0000-00001C740000}"/>
    <cellStyle name="Normal 3 3 14 8 4" xfId="29735" xr:uid="{00000000-0005-0000-0000-00001D740000}"/>
    <cellStyle name="Normal 3 3 14 8 4 2" xfId="29736" xr:uid="{00000000-0005-0000-0000-00001E740000}"/>
    <cellStyle name="Normal 3 3 14 8 4 3" xfId="29737" xr:uid="{00000000-0005-0000-0000-00001F740000}"/>
    <cellStyle name="Normal 3 3 14 8 5" xfId="29738" xr:uid="{00000000-0005-0000-0000-000020740000}"/>
    <cellStyle name="Normal 3 3 14 8 5 2" xfId="29739" xr:uid="{00000000-0005-0000-0000-000021740000}"/>
    <cellStyle name="Normal 3 3 14 8 5 3" xfId="29740" xr:uid="{00000000-0005-0000-0000-000022740000}"/>
    <cellStyle name="Normal 3 3 14 8 6" xfId="29741" xr:uid="{00000000-0005-0000-0000-000023740000}"/>
    <cellStyle name="Normal 3 3 14 8 6 2" xfId="29742" xr:uid="{00000000-0005-0000-0000-000024740000}"/>
    <cellStyle name="Normal 3 3 14 8 6 3" xfId="29743" xr:uid="{00000000-0005-0000-0000-000025740000}"/>
    <cellStyle name="Normal 3 3 14 8 7" xfId="29744" xr:uid="{00000000-0005-0000-0000-000026740000}"/>
    <cellStyle name="Normal 3 3 14 8 7 2" xfId="29745" xr:uid="{00000000-0005-0000-0000-000027740000}"/>
    <cellStyle name="Normal 3 3 14 8 7 3" xfId="29746" xr:uid="{00000000-0005-0000-0000-000028740000}"/>
    <cellStyle name="Normal 3 3 14 8 8" xfId="29747" xr:uid="{00000000-0005-0000-0000-000029740000}"/>
    <cellStyle name="Normal 3 3 14 8 8 2" xfId="29748" xr:uid="{00000000-0005-0000-0000-00002A740000}"/>
    <cellStyle name="Normal 3 3 14 8 8 3" xfId="29749" xr:uid="{00000000-0005-0000-0000-00002B740000}"/>
    <cellStyle name="Normal 3 3 14 8 9" xfId="29750" xr:uid="{00000000-0005-0000-0000-00002C740000}"/>
    <cellStyle name="Normal 3 3 14 8 9 2" xfId="29751" xr:uid="{00000000-0005-0000-0000-00002D740000}"/>
    <cellStyle name="Normal 3 3 14 8 9 3" xfId="29752" xr:uid="{00000000-0005-0000-0000-00002E740000}"/>
    <cellStyle name="Normal 3 3 14 9" xfId="29753" xr:uid="{00000000-0005-0000-0000-00002F740000}"/>
    <cellStyle name="Normal 3 3 14 9 10" xfId="29754" xr:uid="{00000000-0005-0000-0000-000030740000}"/>
    <cellStyle name="Normal 3 3 14 9 10 2" xfId="29755" xr:uid="{00000000-0005-0000-0000-000031740000}"/>
    <cellStyle name="Normal 3 3 14 9 10 3" xfId="29756" xr:uid="{00000000-0005-0000-0000-000032740000}"/>
    <cellStyle name="Normal 3 3 14 9 11" xfId="29757" xr:uid="{00000000-0005-0000-0000-000033740000}"/>
    <cellStyle name="Normal 3 3 14 9 11 2" xfId="29758" xr:uid="{00000000-0005-0000-0000-000034740000}"/>
    <cellStyle name="Normal 3 3 14 9 11 3" xfId="29759" xr:uid="{00000000-0005-0000-0000-000035740000}"/>
    <cellStyle name="Normal 3 3 14 9 12" xfId="29760" xr:uid="{00000000-0005-0000-0000-000036740000}"/>
    <cellStyle name="Normal 3 3 14 9 12 2" xfId="29761" xr:uid="{00000000-0005-0000-0000-000037740000}"/>
    <cellStyle name="Normal 3 3 14 9 12 3" xfId="29762" xr:uid="{00000000-0005-0000-0000-000038740000}"/>
    <cellStyle name="Normal 3 3 14 9 13" xfId="29763" xr:uid="{00000000-0005-0000-0000-000039740000}"/>
    <cellStyle name="Normal 3 3 14 9 13 2" xfId="29764" xr:uid="{00000000-0005-0000-0000-00003A740000}"/>
    <cellStyle name="Normal 3 3 14 9 13 3" xfId="29765" xr:uid="{00000000-0005-0000-0000-00003B740000}"/>
    <cellStyle name="Normal 3 3 14 9 14" xfId="29766" xr:uid="{00000000-0005-0000-0000-00003C740000}"/>
    <cellStyle name="Normal 3 3 14 9 14 2" xfId="29767" xr:uid="{00000000-0005-0000-0000-00003D740000}"/>
    <cellStyle name="Normal 3 3 14 9 14 3" xfId="29768" xr:uid="{00000000-0005-0000-0000-00003E740000}"/>
    <cellStyle name="Normal 3 3 14 9 15" xfId="29769" xr:uid="{00000000-0005-0000-0000-00003F740000}"/>
    <cellStyle name="Normal 3 3 14 9 16" xfId="29770" xr:uid="{00000000-0005-0000-0000-000040740000}"/>
    <cellStyle name="Normal 3 3 14 9 2" xfId="29771" xr:uid="{00000000-0005-0000-0000-000041740000}"/>
    <cellStyle name="Normal 3 3 14 9 2 2" xfId="29772" xr:uid="{00000000-0005-0000-0000-000042740000}"/>
    <cellStyle name="Normal 3 3 14 9 2 3" xfId="29773" xr:uid="{00000000-0005-0000-0000-000043740000}"/>
    <cellStyle name="Normal 3 3 14 9 3" xfId="29774" xr:uid="{00000000-0005-0000-0000-000044740000}"/>
    <cellStyle name="Normal 3 3 14 9 3 2" xfId="29775" xr:uid="{00000000-0005-0000-0000-000045740000}"/>
    <cellStyle name="Normal 3 3 14 9 3 3" xfId="29776" xr:uid="{00000000-0005-0000-0000-000046740000}"/>
    <cellStyle name="Normal 3 3 14 9 4" xfId="29777" xr:uid="{00000000-0005-0000-0000-000047740000}"/>
    <cellStyle name="Normal 3 3 14 9 4 2" xfId="29778" xr:uid="{00000000-0005-0000-0000-000048740000}"/>
    <cellStyle name="Normal 3 3 14 9 4 3" xfId="29779" xr:uid="{00000000-0005-0000-0000-000049740000}"/>
    <cellStyle name="Normal 3 3 14 9 5" xfId="29780" xr:uid="{00000000-0005-0000-0000-00004A740000}"/>
    <cellStyle name="Normal 3 3 14 9 5 2" xfId="29781" xr:uid="{00000000-0005-0000-0000-00004B740000}"/>
    <cellStyle name="Normal 3 3 14 9 5 3" xfId="29782" xr:uid="{00000000-0005-0000-0000-00004C740000}"/>
    <cellStyle name="Normal 3 3 14 9 6" xfId="29783" xr:uid="{00000000-0005-0000-0000-00004D740000}"/>
    <cellStyle name="Normal 3 3 14 9 6 2" xfId="29784" xr:uid="{00000000-0005-0000-0000-00004E740000}"/>
    <cellStyle name="Normal 3 3 14 9 6 3" xfId="29785" xr:uid="{00000000-0005-0000-0000-00004F740000}"/>
    <cellStyle name="Normal 3 3 14 9 7" xfId="29786" xr:uid="{00000000-0005-0000-0000-000050740000}"/>
    <cellStyle name="Normal 3 3 14 9 7 2" xfId="29787" xr:uid="{00000000-0005-0000-0000-000051740000}"/>
    <cellStyle name="Normal 3 3 14 9 7 3" xfId="29788" xr:uid="{00000000-0005-0000-0000-000052740000}"/>
    <cellStyle name="Normal 3 3 14 9 8" xfId="29789" xr:uid="{00000000-0005-0000-0000-000053740000}"/>
    <cellStyle name="Normal 3 3 14 9 8 2" xfId="29790" xr:uid="{00000000-0005-0000-0000-000054740000}"/>
    <cellStyle name="Normal 3 3 14 9 8 3" xfId="29791" xr:uid="{00000000-0005-0000-0000-000055740000}"/>
    <cellStyle name="Normal 3 3 14 9 9" xfId="29792" xr:uid="{00000000-0005-0000-0000-000056740000}"/>
    <cellStyle name="Normal 3 3 14 9 9 2" xfId="29793" xr:uid="{00000000-0005-0000-0000-000057740000}"/>
    <cellStyle name="Normal 3 3 14 9 9 3" xfId="29794" xr:uid="{00000000-0005-0000-0000-000058740000}"/>
    <cellStyle name="Normal 3 3 15" xfId="29795" xr:uid="{00000000-0005-0000-0000-000059740000}"/>
    <cellStyle name="Normal 3 3 15 10" xfId="29796" xr:uid="{00000000-0005-0000-0000-00005A740000}"/>
    <cellStyle name="Normal 3 3 15 10 10" xfId="29797" xr:uid="{00000000-0005-0000-0000-00005B740000}"/>
    <cellStyle name="Normal 3 3 15 10 10 2" xfId="29798" xr:uid="{00000000-0005-0000-0000-00005C740000}"/>
    <cellStyle name="Normal 3 3 15 10 10 3" xfId="29799" xr:uid="{00000000-0005-0000-0000-00005D740000}"/>
    <cellStyle name="Normal 3 3 15 10 11" xfId="29800" xr:uid="{00000000-0005-0000-0000-00005E740000}"/>
    <cellStyle name="Normal 3 3 15 10 11 2" xfId="29801" xr:uid="{00000000-0005-0000-0000-00005F740000}"/>
    <cellStyle name="Normal 3 3 15 10 11 3" xfId="29802" xr:uid="{00000000-0005-0000-0000-000060740000}"/>
    <cellStyle name="Normal 3 3 15 10 12" xfId="29803" xr:uid="{00000000-0005-0000-0000-000061740000}"/>
    <cellStyle name="Normal 3 3 15 10 12 2" xfId="29804" xr:uid="{00000000-0005-0000-0000-000062740000}"/>
    <cellStyle name="Normal 3 3 15 10 12 3" xfId="29805" xr:uid="{00000000-0005-0000-0000-000063740000}"/>
    <cellStyle name="Normal 3 3 15 10 13" xfId="29806" xr:uid="{00000000-0005-0000-0000-000064740000}"/>
    <cellStyle name="Normal 3 3 15 10 13 2" xfId="29807" xr:uid="{00000000-0005-0000-0000-000065740000}"/>
    <cellStyle name="Normal 3 3 15 10 13 3" xfId="29808" xr:uid="{00000000-0005-0000-0000-000066740000}"/>
    <cellStyle name="Normal 3 3 15 10 14" xfId="29809" xr:uid="{00000000-0005-0000-0000-000067740000}"/>
    <cellStyle name="Normal 3 3 15 10 14 2" xfId="29810" xr:uid="{00000000-0005-0000-0000-000068740000}"/>
    <cellStyle name="Normal 3 3 15 10 14 3" xfId="29811" xr:uid="{00000000-0005-0000-0000-000069740000}"/>
    <cellStyle name="Normal 3 3 15 10 15" xfId="29812" xr:uid="{00000000-0005-0000-0000-00006A740000}"/>
    <cellStyle name="Normal 3 3 15 10 16" xfId="29813" xr:uid="{00000000-0005-0000-0000-00006B740000}"/>
    <cellStyle name="Normal 3 3 15 10 2" xfId="29814" xr:uid="{00000000-0005-0000-0000-00006C740000}"/>
    <cellStyle name="Normal 3 3 15 10 2 2" xfId="29815" xr:uid="{00000000-0005-0000-0000-00006D740000}"/>
    <cellStyle name="Normal 3 3 15 10 2 3" xfId="29816" xr:uid="{00000000-0005-0000-0000-00006E740000}"/>
    <cellStyle name="Normal 3 3 15 10 3" xfId="29817" xr:uid="{00000000-0005-0000-0000-00006F740000}"/>
    <cellStyle name="Normal 3 3 15 10 3 2" xfId="29818" xr:uid="{00000000-0005-0000-0000-000070740000}"/>
    <cellStyle name="Normal 3 3 15 10 3 3" xfId="29819" xr:uid="{00000000-0005-0000-0000-000071740000}"/>
    <cellStyle name="Normal 3 3 15 10 4" xfId="29820" xr:uid="{00000000-0005-0000-0000-000072740000}"/>
    <cellStyle name="Normal 3 3 15 10 4 2" xfId="29821" xr:uid="{00000000-0005-0000-0000-000073740000}"/>
    <cellStyle name="Normal 3 3 15 10 4 3" xfId="29822" xr:uid="{00000000-0005-0000-0000-000074740000}"/>
    <cellStyle name="Normal 3 3 15 10 5" xfId="29823" xr:uid="{00000000-0005-0000-0000-000075740000}"/>
    <cellStyle name="Normal 3 3 15 10 5 2" xfId="29824" xr:uid="{00000000-0005-0000-0000-000076740000}"/>
    <cellStyle name="Normal 3 3 15 10 5 3" xfId="29825" xr:uid="{00000000-0005-0000-0000-000077740000}"/>
    <cellStyle name="Normal 3 3 15 10 6" xfId="29826" xr:uid="{00000000-0005-0000-0000-000078740000}"/>
    <cellStyle name="Normal 3 3 15 10 6 2" xfId="29827" xr:uid="{00000000-0005-0000-0000-000079740000}"/>
    <cellStyle name="Normal 3 3 15 10 6 3" xfId="29828" xr:uid="{00000000-0005-0000-0000-00007A740000}"/>
    <cellStyle name="Normal 3 3 15 10 7" xfId="29829" xr:uid="{00000000-0005-0000-0000-00007B740000}"/>
    <cellStyle name="Normal 3 3 15 10 7 2" xfId="29830" xr:uid="{00000000-0005-0000-0000-00007C740000}"/>
    <cellStyle name="Normal 3 3 15 10 7 3" xfId="29831" xr:uid="{00000000-0005-0000-0000-00007D740000}"/>
    <cellStyle name="Normal 3 3 15 10 8" xfId="29832" xr:uid="{00000000-0005-0000-0000-00007E740000}"/>
    <cellStyle name="Normal 3 3 15 10 8 2" xfId="29833" xr:uid="{00000000-0005-0000-0000-00007F740000}"/>
    <cellStyle name="Normal 3 3 15 10 8 3" xfId="29834" xr:uid="{00000000-0005-0000-0000-000080740000}"/>
    <cellStyle name="Normal 3 3 15 10 9" xfId="29835" xr:uid="{00000000-0005-0000-0000-000081740000}"/>
    <cellStyle name="Normal 3 3 15 10 9 2" xfId="29836" xr:uid="{00000000-0005-0000-0000-000082740000}"/>
    <cellStyle name="Normal 3 3 15 10 9 3" xfId="29837" xr:uid="{00000000-0005-0000-0000-000083740000}"/>
    <cellStyle name="Normal 3 3 15 11" xfId="29838" xr:uid="{00000000-0005-0000-0000-000084740000}"/>
    <cellStyle name="Normal 3 3 15 11 2" xfId="29839" xr:uid="{00000000-0005-0000-0000-000085740000}"/>
    <cellStyle name="Normal 3 3 15 11 3" xfId="29840" xr:uid="{00000000-0005-0000-0000-000086740000}"/>
    <cellStyle name="Normal 3 3 15 12" xfId="29841" xr:uid="{00000000-0005-0000-0000-000087740000}"/>
    <cellStyle name="Normal 3 3 15 12 2" xfId="29842" xr:uid="{00000000-0005-0000-0000-000088740000}"/>
    <cellStyle name="Normal 3 3 15 12 3" xfId="29843" xr:uid="{00000000-0005-0000-0000-000089740000}"/>
    <cellStyle name="Normal 3 3 15 13" xfId="29844" xr:uid="{00000000-0005-0000-0000-00008A740000}"/>
    <cellStyle name="Normal 3 3 15 13 2" xfId="29845" xr:uid="{00000000-0005-0000-0000-00008B740000}"/>
    <cellStyle name="Normal 3 3 15 13 3" xfId="29846" xr:uid="{00000000-0005-0000-0000-00008C740000}"/>
    <cellStyle name="Normal 3 3 15 14" xfId="29847" xr:uid="{00000000-0005-0000-0000-00008D740000}"/>
    <cellStyle name="Normal 3 3 15 14 2" xfId="29848" xr:uid="{00000000-0005-0000-0000-00008E740000}"/>
    <cellStyle name="Normal 3 3 15 14 3" xfId="29849" xr:uid="{00000000-0005-0000-0000-00008F740000}"/>
    <cellStyle name="Normal 3 3 15 15" xfId="29850" xr:uid="{00000000-0005-0000-0000-000090740000}"/>
    <cellStyle name="Normal 3 3 15 15 2" xfId="29851" xr:uid="{00000000-0005-0000-0000-000091740000}"/>
    <cellStyle name="Normal 3 3 15 15 3" xfId="29852" xr:uid="{00000000-0005-0000-0000-000092740000}"/>
    <cellStyle name="Normal 3 3 15 16" xfId="29853" xr:uid="{00000000-0005-0000-0000-000093740000}"/>
    <cellStyle name="Normal 3 3 15 16 2" xfId="29854" xr:uid="{00000000-0005-0000-0000-000094740000}"/>
    <cellStyle name="Normal 3 3 15 16 3" xfId="29855" xr:uid="{00000000-0005-0000-0000-000095740000}"/>
    <cellStyle name="Normal 3 3 15 17" xfId="29856" xr:uid="{00000000-0005-0000-0000-000096740000}"/>
    <cellStyle name="Normal 3 3 15 17 2" xfId="29857" xr:uid="{00000000-0005-0000-0000-000097740000}"/>
    <cellStyle name="Normal 3 3 15 17 3" xfId="29858" xr:uid="{00000000-0005-0000-0000-000098740000}"/>
    <cellStyle name="Normal 3 3 15 18" xfId="29859" xr:uid="{00000000-0005-0000-0000-000099740000}"/>
    <cellStyle name="Normal 3 3 15 18 2" xfId="29860" xr:uid="{00000000-0005-0000-0000-00009A740000}"/>
    <cellStyle name="Normal 3 3 15 18 3" xfId="29861" xr:uid="{00000000-0005-0000-0000-00009B740000}"/>
    <cellStyle name="Normal 3 3 15 19" xfId="29862" xr:uid="{00000000-0005-0000-0000-00009C740000}"/>
    <cellStyle name="Normal 3 3 15 19 2" xfId="29863" xr:uid="{00000000-0005-0000-0000-00009D740000}"/>
    <cellStyle name="Normal 3 3 15 19 3" xfId="29864" xr:uid="{00000000-0005-0000-0000-00009E740000}"/>
    <cellStyle name="Normal 3 3 15 2" xfId="29865" xr:uid="{00000000-0005-0000-0000-00009F740000}"/>
    <cellStyle name="Normal 3 3 15 2 10" xfId="29866" xr:uid="{00000000-0005-0000-0000-0000A0740000}"/>
    <cellStyle name="Normal 3 3 15 2 10 2" xfId="29867" xr:uid="{00000000-0005-0000-0000-0000A1740000}"/>
    <cellStyle name="Normal 3 3 15 2 10 3" xfId="29868" xr:uid="{00000000-0005-0000-0000-0000A2740000}"/>
    <cellStyle name="Normal 3 3 15 2 11" xfId="29869" xr:uid="{00000000-0005-0000-0000-0000A3740000}"/>
    <cellStyle name="Normal 3 3 15 2 11 2" xfId="29870" xr:uid="{00000000-0005-0000-0000-0000A4740000}"/>
    <cellStyle name="Normal 3 3 15 2 11 3" xfId="29871" xr:uid="{00000000-0005-0000-0000-0000A5740000}"/>
    <cellStyle name="Normal 3 3 15 2 12" xfId="29872" xr:uid="{00000000-0005-0000-0000-0000A6740000}"/>
    <cellStyle name="Normal 3 3 15 2 12 2" xfId="29873" xr:uid="{00000000-0005-0000-0000-0000A7740000}"/>
    <cellStyle name="Normal 3 3 15 2 12 3" xfId="29874" xr:uid="{00000000-0005-0000-0000-0000A8740000}"/>
    <cellStyle name="Normal 3 3 15 2 13" xfId="29875" xr:uid="{00000000-0005-0000-0000-0000A9740000}"/>
    <cellStyle name="Normal 3 3 15 2 13 2" xfId="29876" xr:uid="{00000000-0005-0000-0000-0000AA740000}"/>
    <cellStyle name="Normal 3 3 15 2 13 3" xfId="29877" xr:uid="{00000000-0005-0000-0000-0000AB740000}"/>
    <cellStyle name="Normal 3 3 15 2 14" xfId="29878" xr:uid="{00000000-0005-0000-0000-0000AC740000}"/>
    <cellStyle name="Normal 3 3 15 2 14 2" xfId="29879" xr:uid="{00000000-0005-0000-0000-0000AD740000}"/>
    <cellStyle name="Normal 3 3 15 2 14 3" xfId="29880" xr:uid="{00000000-0005-0000-0000-0000AE740000}"/>
    <cellStyle name="Normal 3 3 15 2 15" xfId="29881" xr:uid="{00000000-0005-0000-0000-0000AF740000}"/>
    <cellStyle name="Normal 3 3 15 2 15 2" xfId="29882" xr:uid="{00000000-0005-0000-0000-0000B0740000}"/>
    <cellStyle name="Normal 3 3 15 2 15 3" xfId="29883" xr:uid="{00000000-0005-0000-0000-0000B1740000}"/>
    <cellStyle name="Normal 3 3 15 2 16" xfId="29884" xr:uid="{00000000-0005-0000-0000-0000B2740000}"/>
    <cellStyle name="Normal 3 3 15 2 17" xfId="29885" xr:uid="{00000000-0005-0000-0000-0000B3740000}"/>
    <cellStyle name="Normal 3 3 15 2 2" xfId="29886" xr:uid="{00000000-0005-0000-0000-0000B4740000}"/>
    <cellStyle name="Normal 3 3 15 2 2 10" xfId="29887" xr:uid="{00000000-0005-0000-0000-0000B5740000}"/>
    <cellStyle name="Normal 3 3 15 2 2 10 2" xfId="29888" xr:uid="{00000000-0005-0000-0000-0000B6740000}"/>
    <cellStyle name="Normal 3 3 15 2 2 10 3" xfId="29889" xr:uid="{00000000-0005-0000-0000-0000B7740000}"/>
    <cellStyle name="Normal 3 3 15 2 2 11" xfId="29890" xr:uid="{00000000-0005-0000-0000-0000B8740000}"/>
    <cellStyle name="Normal 3 3 15 2 2 11 2" xfId="29891" xr:uid="{00000000-0005-0000-0000-0000B9740000}"/>
    <cellStyle name="Normal 3 3 15 2 2 11 3" xfId="29892" xr:uid="{00000000-0005-0000-0000-0000BA740000}"/>
    <cellStyle name="Normal 3 3 15 2 2 12" xfId="29893" xr:uid="{00000000-0005-0000-0000-0000BB740000}"/>
    <cellStyle name="Normal 3 3 15 2 2 12 2" xfId="29894" xr:uid="{00000000-0005-0000-0000-0000BC740000}"/>
    <cellStyle name="Normal 3 3 15 2 2 12 3" xfId="29895" xr:uid="{00000000-0005-0000-0000-0000BD740000}"/>
    <cellStyle name="Normal 3 3 15 2 2 13" xfId="29896" xr:uid="{00000000-0005-0000-0000-0000BE740000}"/>
    <cellStyle name="Normal 3 3 15 2 2 13 2" xfId="29897" xr:uid="{00000000-0005-0000-0000-0000BF740000}"/>
    <cellStyle name="Normal 3 3 15 2 2 13 3" xfId="29898" xr:uid="{00000000-0005-0000-0000-0000C0740000}"/>
    <cellStyle name="Normal 3 3 15 2 2 14" xfId="29899" xr:uid="{00000000-0005-0000-0000-0000C1740000}"/>
    <cellStyle name="Normal 3 3 15 2 2 14 2" xfId="29900" xr:uid="{00000000-0005-0000-0000-0000C2740000}"/>
    <cellStyle name="Normal 3 3 15 2 2 14 3" xfId="29901" xr:uid="{00000000-0005-0000-0000-0000C3740000}"/>
    <cellStyle name="Normal 3 3 15 2 2 15" xfId="29902" xr:uid="{00000000-0005-0000-0000-0000C4740000}"/>
    <cellStyle name="Normal 3 3 15 2 2 16" xfId="29903" xr:uid="{00000000-0005-0000-0000-0000C5740000}"/>
    <cellStyle name="Normal 3 3 15 2 2 2" xfId="29904" xr:uid="{00000000-0005-0000-0000-0000C6740000}"/>
    <cellStyle name="Normal 3 3 15 2 2 2 2" xfId="29905" xr:uid="{00000000-0005-0000-0000-0000C7740000}"/>
    <cellStyle name="Normal 3 3 15 2 2 2 3" xfId="29906" xr:uid="{00000000-0005-0000-0000-0000C8740000}"/>
    <cellStyle name="Normal 3 3 15 2 2 3" xfId="29907" xr:uid="{00000000-0005-0000-0000-0000C9740000}"/>
    <cellStyle name="Normal 3 3 15 2 2 3 2" xfId="29908" xr:uid="{00000000-0005-0000-0000-0000CA740000}"/>
    <cellStyle name="Normal 3 3 15 2 2 3 3" xfId="29909" xr:uid="{00000000-0005-0000-0000-0000CB740000}"/>
    <cellStyle name="Normal 3 3 15 2 2 4" xfId="29910" xr:uid="{00000000-0005-0000-0000-0000CC740000}"/>
    <cellStyle name="Normal 3 3 15 2 2 4 2" xfId="29911" xr:uid="{00000000-0005-0000-0000-0000CD740000}"/>
    <cellStyle name="Normal 3 3 15 2 2 4 3" xfId="29912" xr:uid="{00000000-0005-0000-0000-0000CE740000}"/>
    <cellStyle name="Normal 3 3 15 2 2 5" xfId="29913" xr:uid="{00000000-0005-0000-0000-0000CF740000}"/>
    <cellStyle name="Normal 3 3 15 2 2 5 2" xfId="29914" xr:uid="{00000000-0005-0000-0000-0000D0740000}"/>
    <cellStyle name="Normal 3 3 15 2 2 5 3" xfId="29915" xr:uid="{00000000-0005-0000-0000-0000D1740000}"/>
    <cellStyle name="Normal 3 3 15 2 2 6" xfId="29916" xr:uid="{00000000-0005-0000-0000-0000D2740000}"/>
    <cellStyle name="Normal 3 3 15 2 2 6 2" xfId="29917" xr:uid="{00000000-0005-0000-0000-0000D3740000}"/>
    <cellStyle name="Normal 3 3 15 2 2 6 3" xfId="29918" xr:uid="{00000000-0005-0000-0000-0000D4740000}"/>
    <cellStyle name="Normal 3 3 15 2 2 7" xfId="29919" xr:uid="{00000000-0005-0000-0000-0000D5740000}"/>
    <cellStyle name="Normal 3 3 15 2 2 7 2" xfId="29920" xr:uid="{00000000-0005-0000-0000-0000D6740000}"/>
    <cellStyle name="Normal 3 3 15 2 2 7 3" xfId="29921" xr:uid="{00000000-0005-0000-0000-0000D7740000}"/>
    <cellStyle name="Normal 3 3 15 2 2 8" xfId="29922" xr:uid="{00000000-0005-0000-0000-0000D8740000}"/>
    <cellStyle name="Normal 3 3 15 2 2 8 2" xfId="29923" xr:uid="{00000000-0005-0000-0000-0000D9740000}"/>
    <cellStyle name="Normal 3 3 15 2 2 8 3" xfId="29924" xr:uid="{00000000-0005-0000-0000-0000DA740000}"/>
    <cellStyle name="Normal 3 3 15 2 2 9" xfId="29925" xr:uid="{00000000-0005-0000-0000-0000DB740000}"/>
    <cellStyle name="Normal 3 3 15 2 2 9 2" xfId="29926" xr:uid="{00000000-0005-0000-0000-0000DC740000}"/>
    <cellStyle name="Normal 3 3 15 2 2 9 3" xfId="29927" xr:uid="{00000000-0005-0000-0000-0000DD740000}"/>
    <cellStyle name="Normal 3 3 15 2 3" xfId="29928" xr:uid="{00000000-0005-0000-0000-0000DE740000}"/>
    <cellStyle name="Normal 3 3 15 2 3 2" xfId="29929" xr:uid="{00000000-0005-0000-0000-0000DF740000}"/>
    <cellStyle name="Normal 3 3 15 2 3 3" xfId="29930" xr:uid="{00000000-0005-0000-0000-0000E0740000}"/>
    <cellStyle name="Normal 3 3 15 2 4" xfId="29931" xr:uid="{00000000-0005-0000-0000-0000E1740000}"/>
    <cellStyle name="Normal 3 3 15 2 4 2" xfId="29932" xr:uid="{00000000-0005-0000-0000-0000E2740000}"/>
    <cellStyle name="Normal 3 3 15 2 4 3" xfId="29933" xr:uid="{00000000-0005-0000-0000-0000E3740000}"/>
    <cellStyle name="Normal 3 3 15 2 5" xfId="29934" xr:uid="{00000000-0005-0000-0000-0000E4740000}"/>
    <cellStyle name="Normal 3 3 15 2 5 2" xfId="29935" xr:uid="{00000000-0005-0000-0000-0000E5740000}"/>
    <cellStyle name="Normal 3 3 15 2 5 3" xfId="29936" xr:uid="{00000000-0005-0000-0000-0000E6740000}"/>
    <cellStyle name="Normal 3 3 15 2 6" xfId="29937" xr:uid="{00000000-0005-0000-0000-0000E7740000}"/>
    <cellStyle name="Normal 3 3 15 2 6 2" xfId="29938" xr:uid="{00000000-0005-0000-0000-0000E8740000}"/>
    <cellStyle name="Normal 3 3 15 2 6 3" xfId="29939" xr:uid="{00000000-0005-0000-0000-0000E9740000}"/>
    <cellStyle name="Normal 3 3 15 2 7" xfId="29940" xr:uid="{00000000-0005-0000-0000-0000EA740000}"/>
    <cellStyle name="Normal 3 3 15 2 7 2" xfId="29941" xr:uid="{00000000-0005-0000-0000-0000EB740000}"/>
    <cellStyle name="Normal 3 3 15 2 7 3" xfId="29942" xr:uid="{00000000-0005-0000-0000-0000EC740000}"/>
    <cellStyle name="Normal 3 3 15 2 8" xfId="29943" xr:uid="{00000000-0005-0000-0000-0000ED740000}"/>
    <cellStyle name="Normal 3 3 15 2 8 2" xfId="29944" xr:uid="{00000000-0005-0000-0000-0000EE740000}"/>
    <cellStyle name="Normal 3 3 15 2 8 3" xfId="29945" xr:uid="{00000000-0005-0000-0000-0000EF740000}"/>
    <cellStyle name="Normal 3 3 15 2 9" xfId="29946" xr:uid="{00000000-0005-0000-0000-0000F0740000}"/>
    <cellStyle name="Normal 3 3 15 2 9 2" xfId="29947" xr:uid="{00000000-0005-0000-0000-0000F1740000}"/>
    <cellStyle name="Normal 3 3 15 2 9 3" xfId="29948" xr:uid="{00000000-0005-0000-0000-0000F2740000}"/>
    <cellStyle name="Normal 3 3 15 20" xfId="29949" xr:uid="{00000000-0005-0000-0000-0000F3740000}"/>
    <cellStyle name="Normal 3 3 15 20 2" xfId="29950" xr:uid="{00000000-0005-0000-0000-0000F4740000}"/>
    <cellStyle name="Normal 3 3 15 20 3" xfId="29951" xr:uid="{00000000-0005-0000-0000-0000F5740000}"/>
    <cellStyle name="Normal 3 3 15 21" xfId="29952" xr:uid="{00000000-0005-0000-0000-0000F6740000}"/>
    <cellStyle name="Normal 3 3 15 21 2" xfId="29953" xr:uid="{00000000-0005-0000-0000-0000F7740000}"/>
    <cellStyle name="Normal 3 3 15 21 3" xfId="29954" xr:uid="{00000000-0005-0000-0000-0000F8740000}"/>
    <cellStyle name="Normal 3 3 15 22" xfId="29955" xr:uid="{00000000-0005-0000-0000-0000F9740000}"/>
    <cellStyle name="Normal 3 3 15 22 2" xfId="29956" xr:uid="{00000000-0005-0000-0000-0000FA740000}"/>
    <cellStyle name="Normal 3 3 15 22 3" xfId="29957" xr:uid="{00000000-0005-0000-0000-0000FB740000}"/>
    <cellStyle name="Normal 3 3 15 23" xfId="29958" xr:uid="{00000000-0005-0000-0000-0000FC740000}"/>
    <cellStyle name="Normal 3 3 15 23 2" xfId="29959" xr:uid="{00000000-0005-0000-0000-0000FD740000}"/>
    <cellStyle name="Normal 3 3 15 23 3" xfId="29960" xr:uid="{00000000-0005-0000-0000-0000FE740000}"/>
    <cellStyle name="Normal 3 3 15 24" xfId="29961" xr:uid="{00000000-0005-0000-0000-0000FF740000}"/>
    <cellStyle name="Normal 3 3 15 25" xfId="29962" xr:uid="{00000000-0005-0000-0000-000000750000}"/>
    <cellStyle name="Normal 3 3 15 3" xfId="29963" xr:uid="{00000000-0005-0000-0000-000001750000}"/>
    <cellStyle name="Normal 3 3 15 3 10" xfId="29964" xr:uid="{00000000-0005-0000-0000-000002750000}"/>
    <cellStyle name="Normal 3 3 15 3 10 2" xfId="29965" xr:uid="{00000000-0005-0000-0000-000003750000}"/>
    <cellStyle name="Normal 3 3 15 3 10 3" xfId="29966" xr:uid="{00000000-0005-0000-0000-000004750000}"/>
    <cellStyle name="Normal 3 3 15 3 11" xfId="29967" xr:uid="{00000000-0005-0000-0000-000005750000}"/>
    <cellStyle name="Normal 3 3 15 3 11 2" xfId="29968" xr:uid="{00000000-0005-0000-0000-000006750000}"/>
    <cellStyle name="Normal 3 3 15 3 11 3" xfId="29969" xr:uid="{00000000-0005-0000-0000-000007750000}"/>
    <cellStyle name="Normal 3 3 15 3 12" xfId="29970" xr:uid="{00000000-0005-0000-0000-000008750000}"/>
    <cellStyle name="Normal 3 3 15 3 12 2" xfId="29971" xr:uid="{00000000-0005-0000-0000-000009750000}"/>
    <cellStyle name="Normal 3 3 15 3 12 3" xfId="29972" xr:uid="{00000000-0005-0000-0000-00000A750000}"/>
    <cellStyle name="Normal 3 3 15 3 13" xfId="29973" xr:uid="{00000000-0005-0000-0000-00000B750000}"/>
    <cellStyle name="Normal 3 3 15 3 13 2" xfId="29974" xr:uid="{00000000-0005-0000-0000-00000C750000}"/>
    <cellStyle name="Normal 3 3 15 3 13 3" xfId="29975" xr:uid="{00000000-0005-0000-0000-00000D750000}"/>
    <cellStyle name="Normal 3 3 15 3 14" xfId="29976" xr:uid="{00000000-0005-0000-0000-00000E750000}"/>
    <cellStyle name="Normal 3 3 15 3 14 2" xfId="29977" xr:uid="{00000000-0005-0000-0000-00000F750000}"/>
    <cellStyle name="Normal 3 3 15 3 14 3" xfId="29978" xr:uid="{00000000-0005-0000-0000-000010750000}"/>
    <cellStyle name="Normal 3 3 15 3 15" xfId="29979" xr:uid="{00000000-0005-0000-0000-000011750000}"/>
    <cellStyle name="Normal 3 3 15 3 15 2" xfId="29980" xr:uid="{00000000-0005-0000-0000-000012750000}"/>
    <cellStyle name="Normal 3 3 15 3 15 3" xfId="29981" xr:uid="{00000000-0005-0000-0000-000013750000}"/>
    <cellStyle name="Normal 3 3 15 3 16" xfId="29982" xr:uid="{00000000-0005-0000-0000-000014750000}"/>
    <cellStyle name="Normal 3 3 15 3 17" xfId="29983" xr:uid="{00000000-0005-0000-0000-000015750000}"/>
    <cellStyle name="Normal 3 3 15 3 2" xfId="29984" xr:uid="{00000000-0005-0000-0000-000016750000}"/>
    <cellStyle name="Normal 3 3 15 3 2 10" xfId="29985" xr:uid="{00000000-0005-0000-0000-000017750000}"/>
    <cellStyle name="Normal 3 3 15 3 2 10 2" xfId="29986" xr:uid="{00000000-0005-0000-0000-000018750000}"/>
    <cellStyle name="Normal 3 3 15 3 2 10 3" xfId="29987" xr:uid="{00000000-0005-0000-0000-000019750000}"/>
    <cellStyle name="Normal 3 3 15 3 2 11" xfId="29988" xr:uid="{00000000-0005-0000-0000-00001A750000}"/>
    <cellStyle name="Normal 3 3 15 3 2 11 2" xfId="29989" xr:uid="{00000000-0005-0000-0000-00001B750000}"/>
    <cellStyle name="Normal 3 3 15 3 2 11 3" xfId="29990" xr:uid="{00000000-0005-0000-0000-00001C750000}"/>
    <cellStyle name="Normal 3 3 15 3 2 12" xfId="29991" xr:uid="{00000000-0005-0000-0000-00001D750000}"/>
    <cellStyle name="Normal 3 3 15 3 2 12 2" xfId="29992" xr:uid="{00000000-0005-0000-0000-00001E750000}"/>
    <cellStyle name="Normal 3 3 15 3 2 12 3" xfId="29993" xr:uid="{00000000-0005-0000-0000-00001F750000}"/>
    <cellStyle name="Normal 3 3 15 3 2 13" xfId="29994" xr:uid="{00000000-0005-0000-0000-000020750000}"/>
    <cellStyle name="Normal 3 3 15 3 2 13 2" xfId="29995" xr:uid="{00000000-0005-0000-0000-000021750000}"/>
    <cellStyle name="Normal 3 3 15 3 2 13 3" xfId="29996" xr:uid="{00000000-0005-0000-0000-000022750000}"/>
    <cellStyle name="Normal 3 3 15 3 2 14" xfId="29997" xr:uid="{00000000-0005-0000-0000-000023750000}"/>
    <cellStyle name="Normal 3 3 15 3 2 14 2" xfId="29998" xr:uid="{00000000-0005-0000-0000-000024750000}"/>
    <cellStyle name="Normal 3 3 15 3 2 14 3" xfId="29999" xr:uid="{00000000-0005-0000-0000-000025750000}"/>
    <cellStyle name="Normal 3 3 15 3 2 15" xfId="30000" xr:uid="{00000000-0005-0000-0000-000026750000}"/>
    <cellStyle name="Normal 3 3 15 3 2 16" xfId="30001" xr:uid="{00000000-0005-0000-0000-000027750000}"/>
    <cellStyle name="Normal 3 3 15 3 2 2" xfId="30002" xr:uid="{00000000-0005-0000-0000-000028750000}"/>
    <cellStyle name="Normal 3 3 15 3 2 2 2" xfId="30003" xr:uid="{00000000-0005-0000-0000-000029750000}"/>
    <cellStyle name="Normal 3 3 15 3 2 2 3" xfId="30004" xr:uid="{00000000-0005-0000-0000-00002A750000}"/>
    <cellStyle name="Normal 3 3 15 3 2 3" xfId="30005" xr:uid="{00000000-0005-0000-0000-00002B750000}"/>
    <cellStyle name="Normal 3 3 15 3 2 3 2" xfId="30006" xr:uid="{00000000-0005-0000-0000-00002C750000}"/>
    <cellStyle name="Normal 3 3 15 3 2 3 3" xfId="30007" xr:uid="{00000000-0005-0000-0000-00002D750000}"/>
    <cellStyle name="Normal 3 3 15 3 2 4" xfId="30008" xr:uid="{00000000-0005-0000-0000-00002E750000}"/>
    <cellStyle name="Normal 3 3 15 3 2 4 2" xfId="30009" xr:uid="{00000000-0005-0000-0000-00002F750000}"/>
    <cellStyle name="Normal 3 3 15 3 2 4 3" xfId="30010" xr:uid="{00000000-0005-0000-0000-000030750000}"/>
    <cellStyle name="Normal 3 3 15 3 2 5" xfId="30011" xr:uid="{00000000-0005-0000-0000-000031750000}"/>
    <cellStyle name="Normal 3 3 15 3 2 5 2" xfId="30012" xr:uid="{00000000-0005-0000-0000-000032750000}"/>
    <cellStyle name="Normal 3 3 15 3 2 5 3" xfId="30013" xr:uid="{00000000-0005-0000-0000-000033750000}"/>
    <cellStyle name="Normal 3 3 15 3 2 6" xfId="30014" xr:uid="{00000000-0005-0000-0000-000034750000}"/>
    <cellStyle name="Normal 3 3 15 3 2 6 2" xfId="30015" xr:uid="{00000000-0005-0000-0000-000035750000}"/>
    <cellStyle name="Normal 3 3 15 3 2 6 3" xfId="30016" xr:uid="{00000000-0005-0000-0000-000036750000}"/>
    <cellStyle name="Normal 3 3 15 3 2 7" xfId="30017" xr:uid="{00000000-0005-0000-0000-000037750000}"/>
    <cellStyle name="Normal 3 3 15 3 2 7 2" xfId="30018" xr:uid="{00000000-0005-0000-0000-000038750000}"/>
    <cellStyle name="Normal 3 3 15 3 2 7 3" xfId="30019" xr:uid="{00000000-0005-0000-0000-000039750000}"/>
    <cellStyle name="Normal 3 3 15 3 2 8" xfId="30020" xr:uid="{00000000-0005-0000-0000-00003A750000}"/>
    <cellStyle name="Normal 3 3 15 3 2 8 2" xfId="30021" xr:uid="{00000000-0005-0000-0000-00003B750000}"/>
    <cellStyle name="Normal 3 3 15 3 2 8 3" xfId="30022" xr:uid="{00000000-0005-0000-0000-00003C750000}"/>
    <cellStyle name="Normal 3 3 15 3 2 9" xfId="30023" xr:uid="{00000000-0005-0000-0000-00003D750000}"/>
    <cellStyle name="Normal 3 3 15 3 2 9 2" xfId="30024" xr:uid="{00000000-0005-0000-0000-00003E750000}"/>
    <cellStyle name="Normal 3 3 15 3 2 9 3" xfId="30025" xr:uid="{00000000-0005-0000-0000-00003F750000}"/>
    <cellStyle name="Normal 3 3 15 3 3" xfId="30026" xr:uid="{00000000-0005-0000-0000-000040750000}"/>
    <cellStyle name="Normal 3 3 15 3 3 2" xfId="30027" xr:uid="{00000000-0005-0000-0000-000041750000}"/>
    <cellStyle name="Normal 3 3 15 3 3 3" xfId="30028" xr:uid="{00000000-0005-0000-0000-000042750000}"/>
    <cellStyle name="Normal 3 3 15 3 4" xfId="30029" xr:uid="{00000000-0005-0000-0000-000043750000}"/>
    <cellStyle name="Normal 3 3 15 3 4 2" xfId="30030" xr:uid="{00000000-0005-0000-0000-000044750000}"/>
    <cellStyle name="Normal 3 3 15 3 4 3" xfId="30031" xr:uid="{00000000-0005-0000-0000-000045750000}"/>
    <cellStyle name="Normal 3 3 15 3 5" xfId="30032" xr:uid="{00000000-0005-0000-0000-000046750000}"/>
    <cellStyle name="Normal 3 3 15 3 5 2" xfId="30033" xr:uid="{00000000-0005-0000-0000-000047750000}"/>
    <cellStyle name="Normal 3 3 15 3 5 3" xfId="30034" xr:uid="{00000000-0005-0000-0000-000048750000}"/>
    <cellStyle name="Normal 3 3 15 3 6" xfId="30035" xr:uid="{00000000-0005-0000-0000-000049750000}"/>
    <cellStyle name="Normal 3 3 15 3 6 2" xfId="30036" xr:uid="{00000000-0005-0000-0000-00004A750000}"/>
    <cellStyle name="Normal 3 3 15 3 6 3" xfId="30037" xr:uid="{00000000-0005-0000-0000-00004B750000}"/>
    <cellStyle name="Normal 3 3 15 3 7" xfId="30038" xr:uid="{00000000-0005-0000-0000-00004C750000}"/>
    <cellStyle name="Normal 3 3 15 3 7 2" xfId="30039" xr:uid="{00000000-0005-0000-0000-00004D750000}"/>
    <cellStyle name="Normal 3 3 15 3 7 3" xfId="30040" xr:uid="{00000000-0005-0000-0000-00004E750000}"/>
    <cellStyle name="Normal 3 3 15 3 8" xfId="30041" xr:uid="{00000000-0005-0000-0000-00004F750000}"/>
    <cellStyle name="Normal 3 3 15 3 8 2" xfId="30042" xr:uid="{00000000-0005-0000-0000-000050750000}"/>
    <cellStyle name="Normal 3 3 15 3 8 3" xfId="30043" xr:uid="{00000000-0005-0000-0000-000051750000}"/>
    <cellStyle name="Normal 3 3 15 3 9" xfId="30044" xr:uid="{00000000-0005-0000-0000-000052750000}"/>
    <cellStyle name="Normal 3 3 15 3 9 2" xfId="30045" xr:uid="{00000000-0005-0000-0000-000053750000}"/>
    <cellStyle name="Normal 3 3 15 3 9 3" xfId="30046" xr:uid="{00000000-0005-0000-0000-000054750000}"/>
    <cellStyle name="Normal 3 3 15 4" xfId="30047" xr:uid="{00000000-0005-0000-0000-000055750000}"/>
    <cellStyle name="Normal 3 3 15 4 10" xfId="30048" xr:uid="{00000000-0005-0000-0000-000056750000}"/>
    <cellStyle name="Normal 3 3 15 4 10 2" xfId="30049" xr:uid="{00000000-0005-0000-0000-000057750000}"/>
    <cellStyle name="Normal 3 3 15 4 10 3" xfId="30050" xr:uid="{00000000-0005-0000-0000-000058750000}"/>
    <cellStyle name="Normal 3 3 15 4 11" xfId="30051" xr:uid="{00000000-0005-0000-0000-000059750000}"/>
    <cellStyle name="Normal 3 3 15 4 11 2" xfId="30052" xr:uid="{00000000-0005-0000-0000-00005A750000}"/>
    <cellStyle name="Normal 3 3 15 4 11 3" xfId="30053" xr:uid="{00000000-0005-0000-0000-00005B750000}"/>
    <cellStyle name="Normal 3 3 15 4 12" xfId="30054" xr:uid="{00000000-0005-0000-0000-00005C750000}"/>
    <cellStyle name="Normal 3 3 15 4 12 2" xfId="30055" xr:uid="{00000000-0005-0000-0000-00005D750000}"/>
    <cellStyle name="Normal 3 3 15 4 12 3" xfId="30056" xr:uid="{00000000-0005-0000-0000-00005E750000}"/>
    <cellStyle name="Normal 3 3 15 4 13" xfId="30057" xr:uid="{00000000-0005-0000-0000-00005F750000}"/>
    <cellStyle name="Normal 3 3 15 4 13 2" xfId="30058" xr:uid="{00000000-0005-0000-0000-000060750000}"/>
    <cellStyle name="Normal 3 3 15 4 13 3" xfId="30059" xr:uid="{00000000-0005-0000-0000-000061750000}"/>
    <cellStyle name="Normal 3 3 15 4 14" xfId="30060" xr:uid="{00000000-0005-0000-0000-000062750000}"/>
    <cellStyle name="Normal 3 3 15 4 14 2" xfId="30061" xr:uid="{00000000-0005-0000-0000-000063750000}"/>
    <cellStyle name="Normal 3 3 15 4 14 3" xfId="30062" xr:uid="{00000000-0005-0000-0000-000064750000}"/>
    <cellStyle name="Normal 3 3 15 4 15" xfId="30063" xr:uid="{00000000-0005-0000-0000-000065750000}"/>
    <cellStyle name="Normal 3 3 15 4 15 2" xfId="30064" xr:uid="{00000000-0005-0000-0000-000066750000}"/>
    <cellStyle name="Normal 3 3 15 4 15 3" xfId="30065" xr:uid="{00000000-0005-0000-0000-000067750000}"/>
    <cellStyle name="Normal 3 3 15 4 16" xfId="30066" xr:uid="{00000000-0005-0000-0000-000068750000}"/>
    <cellStyle name="Normal 3 3 15 4 17" xfId="30067" xr:uid="{00000000-0005-0000-0000-000069750000}"/>
    <cellStyle name="Normal 3 3 15 4 2" xfId="30068" xr:uid="{00000000-0005-0000-0000-00006A750000}"/>
    <cellStyle name="Normal 3 3 15 4 2 10" xfId="30069" xr:uid="{00000000-0005-0000-0000-00006B750000}"/>
    <cellStyle name="Normal 3 3 15 4 2 10 2" xfId="30070" xr:uid="{00000000-0005-0000-0000-00006C750000}"/>
    <cellStyle name="Normal 3 3 15 4 2 10 3" xfId="30071" xr:uid="{00000000-0005-0000-0000-00006D750000}"/>
    <cellStyle name="Normal 3 3 15 4 2 11" xfId="30072" xr:uid="{00000000-0005-0000-0000-00006E750000}"/>
    <cellStyle name="Normal 3 3 15 4 2 11 2" xfId="30073" xr:uid="{00000000-0005-0000-0000-00006F750000}"/>
    <cellStyle name="Normal 3 3 15 4 2 11 3" xfId="30074" xr:uid="{00000000-0005-0000-0000-000070750000}"/>
    <cellStyle name="Normal 3 3 15 4 2 12" xfId="30075" xr:uid="{00000000-0005-0000-0000-000071750000}"/>
    <cellStyle name="Normal 3 3 15 4 2 12 2" xfId="30076" xr:uid="{00000000-0005-0000-0000-000072750000}"/>
    <cellStyle name="Normal 3 3 15 4 2 12 3" xfId="30077" xr:uid="{00000000-0005-0000-0000-000073750000}"/>
    <cellStyle name="Normal 3 3 15 4 2 13" xfId="30078" xr:uid="{00000000-0005-0000-0000-000074750000}"/>
    <cellStyle name="Normal 3 3 15 4 2 13 2" xfId="30079" xr:uid="{00000000-0005-0000-0000-000075750000}"/>
    <cellStyle name="Normal 3 3 15 4 2 13 3" xfId="30080" xr:uid="{00000000-0005-0000-0000-000076750000}"/>
    <cellStyle name="Normal 3 3 15 4 2 14" xfId="30081" xr:uid="{00000000-0005-0000-0000-000077750000}"/>
    <cellStyle name="Normal 3 3 15 4 2 14 2" xfId="30082" xr:uid="{00000000-0005-0000-0000-000078750000}"/>
    <cellStyle name="Normal 3 3 15 4 2 14 3" xfId="30083" xr:uid="{00000000-0005-0000-0000-000079750000}"/>
    <cellStyle name="Normal 3 3 15 4 2 15" xfId="30084" xr:uid="{00000000-0005-0000-0000-00007A750000}"/>
    <cellStyle name="Normal 3 3 15 4 2 16" xfId="30085" xr:uid="{00000000-0005-0000-0000-00007B750000}"/>
    <cellStyle name="Normal 3 3 15 4 2 2" xfId="30086" xr:uid="{00000000-0005-0000-0000-00007C750000}"/>
    <cellStyle name="Normal 3 3 15 4 2 2 2" xfId="30087" xr:uid="{00000000-0005-0000-0000-00007D750000}"/>
    <cellStyle name="Normal 3 3 15 4 2 2 3" xfId="30088" xr:uid="{00000000-0005-0000-0000-00007E750000}"/>
    <cellStyle name="Normal 3 3 15 4 2 3" xfId="30089" xr:uid="{00000000-0005-0000-0000-00007F750000}"/>
    <cellStyle name="Normal 3 3 15 4 2 3 2" xfId="30090" xr:uid="{00000000-0005-0000-0000-000080750000}"/>
    <cellStyle name="Normal 3 3 15 4 2 3 3" xfId="30091" xr:uid="{00000000-0005-0000-0000-000081750000}"/>
    <cellStyle name="Normal 3 3 15 4 2 4" xfId="30092" xr:uid="{00000000-0005-0000-0000-000082750000}"/>
    <cellStyle name="Normal 3 3 15 4 2 4 2" xfId="30093" xr:uid="{00000000-0005-0000-0000-000083750000}"/>
    <cellStyle name="Normal 3 3 15 4 2 4 3" xfId="30094" xr:uid="{00000000-0005-0000-0000-000084750000}"/>
    <cellStyle name="Normal 3 3 15 4 2 5" xfId="30095" xr:uid="{00000000-0005-0000-0000-000085750000}"/>
    <cellStyle name="Normal 3 3 15 4 2 5 2" xfId="30096" xr:uid="{00000000-0005-0000-0000-000086750000}"/>
    <cellStyle name="Normal 3 3 15 4 2 5 3" xfId="30097" xr:uid="{00000000-0005-0000-0000-000087750000}"/>
    <cellStyle name="Normal 3 3 15 4 2 6" xfId="30098" xr:uid="{00000000-0005-0000-0000-000088750000}"/>
    <cellStyle name="Normal 3 3 15 4 2 6 2" xfId="30099" xr:uid="{00000000-0005-0000-0000-000089750000}"/>
    <cellStyle name="Normal 3 3 15 4 2 6 3" xfId="30100" xr:uid="{00000000-0005-0000-0000-00008A750000}"/>
    <cellStyle name="Normal 3 3 15 4 2 7" xfId="30101" xr:uid="{00000000-0005-0000-0000-00008B750000}"/>
    <cellStyle name="Normal 3 3 15 4 2 7 2" xfId="30102" xr:uid="{00000000-0005-0000-0000-00008C750000}"/>
    <cellStyle name="Normal 3 3 15 4 2 7 3" xfId="30103" xr:uid="{00000000-0005-0000-0000-00008D750000}"/>
    <cellStyle name="Normal 3 3 15 4 2 8" xfId="30104" xr:uid="{00000000-0005-0000-0000-00008E750000}"/>
    <cellStyle name="Normal 3 3 15 4 2 8 2" xfId="30105" xr:uid="{00000000-0005-0000-0000-00008F750000}"/>
    <cellStyle name="Normal 3 3 15 4 2 8 3" xfId="30106" xr:uid="{00000000-0005-0000-0000-000090750000}"/>
    <cellStyle name="Normal 3 3 15 4 2 9" xfId="30107" xr:uid="{00000000-0005-0000-0000-000091750000}"/>
    <cellStyle name="Normal 3 3 15 4 2 9 2" xfId="30108" xr:uid="{00000000-0005-0000-0000-000092750000}"/>
    <cellStyle name="Normal 3 3 15 4 2 9 3" xfId="30109" xr:uid="{00000000-0005-0000-0000-000093750000}"/>
    <cellStyle name="Normal 3 3 15 4 3" xfId="30110" xr:uid="{00000000-0005-0000-0000-000094750000}"/>
    <cellStyle name="Normal 3 3 15 4 3 2" xfId="30111" xr:uid="{00000000-0005-0000-0000-000095750000}"/>
    <cellStyle name="Normal 3 3 15 4 3 3" xfId="30112" xr:uid="{00000000-0005-0000-0000-000096750000}"/>
    <cellStyle name="Normal 3 3 15 4 4" xfId="30113" xr:uid="{00000000-0005-0000-0000-000097750000}"/>
    <cellStyle name="Normal 3 3 15 4 4 2" xfId="30114" xr:uid="{00000000-0005-0000-0000-000098750000}"/>
    <cellStyle name="Normal 3 3 15 4 4 3" xfId="30115" xr:uid="{00000000-0005-0000-0000-000099750000}"/>
    <cellStyle name="Normal 3 3 15 4 5" xfId="30116" xr:uid="{00000000-0005-0000-0000-00009A750000}"/>
    <cellStyle name="Normal 3 3 15 4 5 2" xfId="30117" xr:uid="{00000000-0005-0000-0000-00009B750000}"/>
    <cellStyle name="Normal 3 3 15 4 5 3" xfId="30118" xr:uid="{00000000-0005-0000-0000-00009C750000}"/>
    <cellStyle name="Normal 3 3 15 4 6" xfId="30119" xr:uid="{00000000-0005-0000-0000-00009D750000}"/>
    <cellStyle name="Normal 3 3 15 4 6 2" xfId="30120" xr:uid="{00000000-0005-0000-0000-00009E750000}"/>
    <cellStyle name="Normal 3 3 15 4 6 3" xfId="30121" xr:uid="{00000000-0005-0000-0000-00009F750000}"/>
    <cellStyle name="Normal 3 3 15 4 7" xfId="30122" xr:uid="{00000000-0005-0000-0000-0000A0750000}"/>
    <cellStyle name="Normal 3 3 15 4 7 2" xfId="30123" xr:uid="{00000000-0005-0000-0000-0000A1750000}"/>
    <cellStyle name="Normal 3 3 15 4 7 3" xfId="30124" xr:uid="{00000000-0005-0000-0000-0000A2750000}"/>
    <cellStyle name="Normal 3 3 15 4 8" xfId="30125" xr:uid="{00000000-0005-0000-0000-0000A3750000}"/>
    <cellStyle name="Normal 3 3 15 4 8 2" xfId="30126" xr:uid="{00000000-0005-0000-0000-0000A4750000}"/>
    <cellStyle name="Normal 3 3 15 4 8 3" xfId="30127" xr:uid="{00000000-0005-0000-0000-0000A5750000}"/>
    <cellStyle name="Normal 3 3 15 4 9" xfId="30128" xr:uid="{00000000-0005-0000-0000-0000A6750000}"/>
    <cellStyle name="Normal 3 3 15 4 9 2" xfId="30129" xr:uid="{00000000-0005-0000-0000-0000A7750000}"/>
    <cellStyle name="Normal 3 3 15 4 9 3" xfId="30130" xr:uid="{00000000-0005-0000-0000-0000A8750000}"/>
    <cellStyle name="Normal 3 3 15 5" xfId="30131" xr:uid="{00000000-0005-0000-0000-0000A9750000}"/>
    <cellStyle name="Normal 3 3 15 5 10" xfId="30132" xr:uid="{00000000-0005-0000-0000-0000AA750000}"/>
    <cellStyle name="Normal 3 3 15 5 10 2" xfId="30133" xr:uid="{00000000-0005-0000-0000-0000AB750000}"/>
    <cellStyle name="Normal 3 3 15 5 10 3" xfId="30134" xr:uid="{00000000-0005-0000-0000-0000AC750000}"/>
    <cellStyle name="Normal 3 3 15 5 11" xfId="30135" xr:uid="{00000000-0005-0000-0000-0000AD750000}"/>
    <cellStyle name="Normal 3 3 15 5 11 2" xfId="30136" xr:uid="{00000000-0005-0000-0000-0000AE750000}"/>
    <cellStyle name="Normal 3 3 15 5 11 3" xfId="30137" xr:uid="{00000000-0005-0000-0000-0000AF750000}"/>
    <cellStyle name="Normal 3 3 15 5 12" xfId="30138" xr:uid="{00000000-0005-0000-0000-0000B0750000}"/>
    <cellStyle name="Normal 3 3 15 5 12 2" xfId="30139" xr:uid="{00000000-0005-0000-0000-0000B1750000}"/>
    <cellStyle name="Normal 3 3 15 5 12 3" xfId="30140" xr:uid="{00000000-0005-0000-0000-0000B2750000}"/>
    <cellStyle name="Normal 3 3 15 5 13" xfId="30141" xr:uid="{00000000-0005-0000-0000-0000B3750000}"/>
    <cellStyle name="Normal 3 3 15 5 13 2" xfId="30142" xr:uid="{00000000-0005-0000-0000-0000B4750000}"/>
    <cellStyle name="Normal 3 3 15 5 13 3" xfId="30143" xr:uid="{00000000-0005-0000-0000-0000B5750000}"/>
    <cellStyle name="Normal 3 3 15 5 14" xfId="30144" xr:uid="{00000000-0005-0000-0000-0000B6750000}"/>
    <cellStyle name="Normal 3 3 15 5 14 2" xfId="30145" xr:uid="{00000000-0005-0000-0000-0000B7750000}"/>
    <cellStyle name="Normal 3 3 15 5 14 3" xfId="30146" xr:uid="{00000000-0005-0000-0000-0000B8750000}"/>
    <cellStyle name="Normal 3 3 15 5 15" xfId="30147" xr:uid="{00000000-0005-0000-0000-0000B9750000}"/>
    <cellStyle name="Normal 3 3 15 5 16" xfId="30148" xr:uid="{00000000-0005-0000-0000-0000BA750000}"/>
    <cellStyle name="Normal 3 3 15 5 2" xfId="30149" xr:uid="{00000000-0005-0000-0000-0000BB750000}"/>
    <cellStyle name="Normal 3 3 15 5 2 2" xfId="30150" xr:uid="{00000000-0005-0000-0000-0000BC750000}"/>
    <cellStyle name="Normal 3 3 15 5 2 3" xfId="30151" xr:uid="{00000000-0005-0000-0000-0000BD750000}"/>
    <cellStyle name="Normal 3 3 15 5 3" xfId="30152" xr:uid="{00000000-0005-0000-0000-0000BE750000}"/>
    <cellStyle name="Normal 3 3 15 5 3 2" xfId="30153" xr:uid="{00000000-0005-0000-0000-0000BF750000}"/>
    <cellStyle name="Normal 3 3 15 5 3 3" xfId="30154" xr:uid="{00000000-0005-0000-0000-0000C0750000}"/>
    <cellStyle name="Normal 3 3 15 5 4" xfId="30155" xr:uid="{00000000-0005-0000-0000-0000C1750000}"/>
    <cellStyle name="Normal 3 3 15 5 4 2" xfId="30156" xr:uid="{00000000-0005-0000-0000-0000C2750000}"/>
    <cellStyle name="Normal 3 3 15 5 4 3" xfId="30157" xr:uid="{00000000-0005-0000-0000-0000C3750000}"/>
    <cellStyle name="Normal 3 3 15 5 5" xfId="30158" xr:uid="{00000000-0005-0000-0000-0000C4750000}"/>
    <cellStyle name="Normal 3 3 15 5 5 2" xfId="30159" xr:uid="{00000000-0005-0000-0000-0000C5750000}"/>
    <cellStyle name="Normal 3 3 15 5 5 3" xfId="30160" xr:uid="{00000000-0005-0000-0000-0000C6750000}"/>
    <cellStyle name="Normal 3 3 15 5 6" xfId="30161" xr:uid="{00000000-0005-0000-0000-0000C7750000}"/>
    <cellStyle name="Normal 3 3 15 5 6 2" xfId="30162" xr:uid="{00000000-0005-0000-0000-0000C8750000}"/>
    <cellStyle name="Normal 3 3 15 5 6 3" xfId="30163" xr:uid="{00000000-0005-0000-0000-0000C9750000}"/>
    <cellStyle name="Normal 3 3 15 5 7" xfId="30164" xr:uid="{00000000-0005-0000-0000-0000CA750000}"/>
    <cellStyle name="Normal 3 3 15 5 7 2" xfId="30165" xr:uid="{00000000-0005-0000-0000-0000CB750000}"/>
    <cellStyle name="Normal 3 3 15 5 7 3" xfId="30166" xr:uid="{00000000-0005-0000-0000-0000CC750000}"/>
    <cellStyle name="Normal 3 3 15 5 8" xfId="30167" xr:uid="{00000000-0005-0000-0000-0000CD750000}"/>
    <cellStyle name="Normal 3 3 15 5 8 2" xfId="30168" xr:uid="{00000000-0005-0000-0000-0000CE750000}"/>
    <cellStyle name="Normal 3 3 15 5 8 3" xfId="30169" xr:uid="{00000000-0005-0000-0000-0000CF750000}"/>
    <cellStyle name="Normal 3 3 15 5 9" xfId="30170" xr:uid="{00000000-0005-0000-0000-0000D0750000}"/>
    <cellStyle name="Normal 3 3 15 5 9 2" xfId="30171" xr:uid="{00000000-0005-0000-0000-0000D1750000}"/>
    <cellStyle name="Normal 3 3 15 5 9 3" xfId="30172" xr:uid="{00000000-0005-0000-0000-0000D2750000}"/>
    <cellStyle name="Normal 3 3 15 6" xfId="30173" xr:uid="{00000000-0005-0000-0000-0000D3750000}"/>
    <cellStyle name="Normal 3 3 15 6 10" xfId="30174" xr:uid="{00000000-0005-0000-0000-0000D4750000}"/>
    <cellStyle name="Normal 3 3 15 6 10 2" xfId="30175" xr:uid="{00000000-0005-0000-0000-0000D5750000}"/>
    <cellStyle name="Normal 3 3 15 6 10 3" xfId="30176" xr:uid="{00000000-0005-0000-0000-0000D6750000}"/>
    <cellStyle name="Normal 3 3 15 6 11" xfId="30177" xr:uid="{00000000-0005-0000-0000-0000D7750000}"/>
    <cellStyle name="Normal 3 3 15 6 11 2" xfId="30178" xr:uid="{00000000-0005-0000-0000-0000D8750000}"/>
    <cellStyle name="Normal 3 3 15 6 11 3" xfId="30179" xr:uid="{00000000-0005-0000-0000-0000D9750000}"/>
    <cellStyle name="Normal 3 3 15 6 12" xfId="30180" xr:uid="{00000000-0005-0000-0000-0000DA750000}"/>
    <cellStyle name="Normal 3 3 15 6 12 2" xfId="30181" xr:uid="{00000000-0005-0000-0000-0000DB750000}"/>
    <cellStyle name="Normal 3 3 15 6 12 3" xfId="30182" xr:uid="{00000000-0005-0000-0000-0000DC750000}"/>
    <cellStyle name="Normal 3 3 15 6 13" xfId="30183" xr:uid="{00000000-0005-0000-0000-0000DD750000}"/>
    <cellStyle name="Normal 3 3 15 6 13 2" xfId="30184" xr:uid="{00000000-0005-0000-0000-0000DE750000}"/>
    <cellStyle name="Normal 3 3 15 6 13 3" xfId="30185" xr:uid="{00000000-0005-0000-0000-0000DF750000}"/>
    <cellStyle name="Normal 3 3 15 6 14" xfId="30186" xr:uid="{00000000-0005-0000-0000-0000E0750000}"/>
    <cellStyle name="Normal 3 3 15 6 14 2" xfId="30187" xr:uid="{00000000-0005-0000-0000-0000E1750000}"/>
    <cellStyle name="Normal 3 3 15 6 14 3" xfId="30188" xr:uid="{00000000-0005-0000-0000-0000E2750000}"/>
    <cellStyle name="Normal 3 3 15 6 15" xfId="30189" xr:uid="{00000000-0005-0000-0000-0000E3750000}"/>
    <cellStyle name="Normal 3 3 15 6 16" xfId="30190" xr:uid="{00000000-0005-0000-0000-0000E4750000}"/>
    <cellStyle name="Normal 3 3 15 6 2" xfId="30191" xr:uid="{00000000-0005-0000-0000-0000E5750000}"/>
    <cellStyle name="Normal 3 3 15 6 2 2" xfId="30192" xr:uid="{00000000-0005-0000-0000-0000E6750000}"/>
    <cellStyle name="Normal 3 3 15 6 2 3" xfId="30193" xr:uid="{00000000-0005-0000-0000-0000E7750000}"/>
    <cellStyle name="Normal 3 3 15 6 3" xfId="30194" xr:uid="{00000000-0005-0000-0000-0000E8750000}"/>
    <cellStyle name="Normal 3 3 15 6 3 2" xfId="30195" xr:uid="{00000000-0005-0000-0000-0000E9750000}"/>
    <cellStyle name="Normal 3 3 15 6 3 3" xfId="30196" xr:uid="{00000000-0005-0000-0000-0000EA750000}"/>
    <cellStyle name="Normal 3 3 15 6 4" xfId="30197" xr:uid="{00000000-0005-0000-0000-0000EB750000}"/>
    <cellStyle name="Normal 3 3 15 6 4 2" xfId="30198" xr:uid="{00000000-0005-0000-0000-0000EC750000}"/>
    <cellStyle name="Normal 3 3 15 6 4 3" xfId="30199" xr:uid="{00000000-0005-0000-0000-0000ED750000}"/>
    <cellStyle name="Normal 3 3 15 6 5" xfId="30200" xr:uid="{00000000-0005-0000-0000-0000EE750000}"/>
    <cellStyle name="Normal 3 3 15 6 5 2" xfId="30201" xr:uid="{00000000-0005-0000-0000-0000EF750000}"/>
    <cellStyle name="Normal 3 3 15 6 5 3" xfId="30202" xr:uid="{00000000-0005-0000-0000-0000F0750000}"/>
    <cellStyle name="Normal 3 3 15 6 6" xfId="30203" xr:uid="{00000000-0005-0000-0000-0000F1750000}"/>
    <cellStyle name="Normal 3 3 15 6 6 2" xfId="30204" xr:uid="{00000000-0005-0000-0000-0000F2750000}"/>
    <cellStyle name="Normal 3 3 15 6 6 3" xfId="30205" xr:uid="{00000000-0005-0000-0000-0000F3750000}"/>
    <cellStyle name="Normal 3 3 15 6 7" xfId="30206" xr:uid="{00000000-0005-0000-0000-0000F4750000}"/>
    <cellStyle name="Normal 3 3 15 6 7 2" xfId="30207" xr:uid="{00000000-0005-0000-0000-0000F5750000}"/>
    <cellStyle name="Normal 3 3 15 6 7 3" xfId="30208" xr:uid="{00000000-0005-0000-0000-0000F6750000}"/>
    <cellStyle name="Normal 3 3 15 6 8" xfId="30209" xr:uid="{00000000-0005-0000-0000-0000F7750000}"/>
    <cellStyle name="Normal 3 3 15 6 8 2" xfId="30210" xr:uid="{00000000-0005-0000-0000-0000F8750000}"/>
    <cellStyle name="Normal 3 3 15 6 8 3" xfId="30211" xr:uid="{00000000-0005-0000-0000-0000F9750000}"/>
    <cellStyle name="Normal 3 3 15 6 9" xfId="30212" xr:uid="{00000000-0005-0000-0000-0000FA750000}"/>
    <cellStyle name="Normal 3 3 15 6 9 2" xfId="30213" xr:uid="{00000000-0005-0000-0000-0000FB750000}"/>
    <cellStyle name="Normal 3 3 15 6 9 3" xfId="30214" xr:uid="{00000000-0005-0000-0000-0000FC750000}"/>
    <cellStyle name="Normal 3 3 15 7" xfId="30215" xr:uid="{00000000-0005-0000-0000-0000FD750000}"/>
    <cellStyle name="Normal 3 3 15 7 10" xfId="30216" xr:uid="{00000000-0005-0000-0000-0000FE750000}"/>
    <cellStyle name="Normal 3 3 15 7 10 2" xfId="30217" xr:uid="{00000000-0005-0000-0000-0000FF750000}"/>
    <cellStyle name="Normal 3 3 15 7 10 3" xfId="30218" xr:uid="{00000000-0005-0000-0000-000000760000}"/>
    <cellStyle name="Normal 3 3 15 7 11" xfId="30219" xr:uid="{00000000-0005-0000-0000-000001760000}"/>
    <cellStyle name="Normal 3 3 15 7 11 2" xfId="30220" xr:uid="{00000000-0005-0000-0000-000002760000}"/>
    <cellStyle name="Normal 3 3 15 7 11 3" xfId="30221" xr:uid="{00000000-0005-0000-0000-000003760000}"/>
    <cellStyle name="Normal 3 3 15 7 12" xfId="30222" xr:uid="{00000000-0005-0000-0000-000004760000}"/>
    <cellStyle name="Normal 3 3 15 7 12 2" xfId="30223" xr:uid="{00000000-0005-0000-0000-000005760000}"/>
    <cellStyle name="Normal 3 3 15 7 12 3" xfId="30224" xr:uid="{00000000-0005-0000-0000-000006760000}"/>
    <cellStyle name="Normal 3 3 15 7 13" xfId="30225" xr:uid="{00000000-0005-0000-0000-000007760000}"/>
    <cellStyle name="Normal 3 3 15 7 13 2" xfId="30226" xr:uid="{00000000-0005-0000-0000-000008760000}"/>
    <cellStyle name="Normal 3 3 15 7 13 3" xfId="30227" xr:uid="{00000000-0005-0000-0000-000009760000}"/>
    <cellStyle name="Normal 3 3 15 7 14" xfId="30228" xr:uid="{00000000-0005-0000-0000-00000A760000}"/>
    <cellStyle name="Normal 3 3 15 7 14 2" xfId="30229" xr:uid="{00000000-0005-0000-0000-00000B760000}"/>
    <cellStyle name="Normal 3 3 15 7 14 3" xfId="30230" xr:uid="{00000000-0005-0000-0000-00000C760000}"/>
    <cellStyle name="Normal 3 3 15 7 15" xfId="30231" xr:uid="{00000000-0005-0000-0000-00000D760000}"/>
    <cellStyle name="Normal 3 3 15 7 16" xfId="30232" xr:uid="{00000000-0005-0000-0000-00000E760000}"/>
    <cellStyle name="Normal 3 3 15 7 2" xfId="30233" xr:uid="{00000000-0005-0000-0000-00000F760000}"/>
    <cellStyle name="Normal 3 3 15 7 2 2" xfId="30234" xr:uid="{00000000-0005-0000-0000-000010760000}"/>
    <cellStyle name="Normal 3 3 15 7 2 3" xfId="30235" xr:uid="{00000000-0005-0000-0000-000011760000}"/>
    <cellStyle name="Normal 3 3 15 7 3" xfId="30236" xr:uid="{00000000-0005-0000-0000-000012760000}"/>
    <cellStyle name="Normal 3 3 15 7 3 2" xfId="30237" xr:uid="{00000000-0005-0000-0000-000013760000}"/>
    <cellStyle name="Normal 3 3 15 7 3 3" xfId="30238" xr:uid="{00000000-0005-0000-0000-000014760000}"/>
    <cellStyle name="Normal 3 3 15 7 4" xfId="30239" xr:uid="{00000000-0005-0000-0000-000015760000}"/>
    <cellStyle name="Normal 3 3 15 7 4 2" xfId="30240" xr:uid="{00000000-0005-0000-0000-000016760000}"/>
    <cellStyle name="Normal 3 3 15 7 4 3" xfId="30241" xr:uid="{00000000-0005-0000-0000-000017760000}"/>
    <cellStyle name="Normal 3 3 15 7 5" xfId="30242" xr:uid="{00000000-0005-0000-0000-000018760000}"/>
    <cellStyle name="Normal 3 3 15 7 5 2" xfId="30243" xr:uid="{00000000-0005-0000-0000-000019760000}"/>
    <cellStyle name="Normal 3 3 15 7 5 3" xfId="30244" xr:uid="{00000000-0005-0000-0000-00001A760000}"/>
    <cellStyle name="Normal 3 3 15 7 6" xfId="30245" xr:uid="{00000000-0005-0000-0000-00001B760000}"/>
    <cellStyle name="Normal 3 3 15 7 6 2" xfId="30246" xr:uid="{00000000-0005-0000-0000-00001C760000}"/>
    <cellStyle name="Normal 3 3 15 7 6 3" xfId="30247" xr:uid="{00000000-0005-0000-0000-00001D760000}"/>
    <cellStyle name="Normal 3 3 15 7 7" xfId="30248" xr:uid="{00000000-0005-0000-0000-00001E760000}"/>
    <cellStyle name="Normal 3 3 15 7 7 2" xfId="30249" xr:uid="{00000000-0005-0000-0000-00001F760000}"/>
    <cellStyle name="Normal 3 3 15 7 7 3" xfId="30250" xr:uid="{00000000-0005-0000-0000-000020760000}"/>
    <cellStyle name="Normal 3 3 15 7 8" xfId="30251" xr:uid="{00000000-0005-0000-0000-000021760000}"/>
    <cellStyle name="Normal 3 3 15 7 8 2" xfId="30252" xr:uid="{00000000-0005-0000-0000-000022760000}"/>
    <cellStyle name="Normal 3 3 15 7 8 3" xfId="30253" xr:uid="{00000000-0005-0000-0000-000023760000}"/>
    <cellStyle name="Normal 3 3 15 7 9" xfId="30254" xr:uid="{00000000-0005-0000-0000-000024760000}"/>
    <cellStyle name="Normal 3 3 15 7 9 2" xfId="30255" xr:uid="{00000000-0005-0000-0000-000025760000}"/>
    <cellStyle name="Normal 3 3 15 7 9 3" xfId="30256" xr:uid="{00000000-0005-0000-0000-000026760000}"/>
    <cellStyle name="Normal 3 3 15 8" xfId="30257" xr:uid="{00000000-0005-0000-0000-000027760000}"/>
    <cellStyle name="Normal 3 3 15 8 10" xfId="30258" xr:uid="{00000000-0005-0000-0000-000028760000}"/>
    <cellStyle name="Normal 3 3 15 8 10 2" xfId="30259" xr:uid="{00000000-0005-0000-0000-000029760000}"/>
    <cellStyle name="Normal 3 3 15 8 10 3" xfId="30260" xr:uid="{00000000-0005-0000-0000-00002A760000}"/>
    <cellStyle name="Normal 3 3 15 8 11" xfId="30261" xr:uid="{00000000-0005-0000-0000-00002B760000}"/>
    <cellStyle name="Normal 3 3 15 8 11 2" xfId="30262" xr:uid="{00000000-0005-0000-0000-00002C760000}"/>
    <cellStyle name="Normal 3 3 15 8 11 3" xfId="30263" xr:uid="{00000000-0005-0000-0000-00002D760000}"/>
    <cellStyle name="Normal 3 3 15 8 12" xfId="30264" xr:uid="{00000000-0005-0000-0000-00002E760000}"/>
    <cellStyle name="Normal 3 3 15 8 12 2" xfId="30265" xr:uid="{00000000-0005-0000-0000-00002F760000}"/>
    <cellStyle name="Normal 3 3 15 8 12 3" xfId="30266" xr:uid="{00000000-0005-0000-0000-000030760000}"/>
    <cellStyle name="Normal 3 3 15 8 13" xfId="30267" xr:uid="{00000000-0005-0000-0000-000031760000}"/>
    <cellStyle name="Normal 3 3 15 8 13 2" xfId="30268" xr:uid="{00000000-0005-0000-0000-000032760000}"/>
    <cellStyle name="Normal 3 3 15 8 13 3" xfId="30269" xr:uid="{00000000-0005-0000-0000-000033760000}"/>
    <cellStyle name="Normal 3 3 15 8 14" xfId="30270" xr:uid="{00000000-0005-0000-0000-000034760000}"/>
    <cellStyle name="Normal 3 3 15 8 14 2" xfId="30271" xr:uid="{00000000-0005-0000-0000-000035760000}"/>
    <cellStyle name="Normal 3 3 15 8 14 3" xfId="30272" xr:uid="{00000000-0005-0000-0000-000036760000}"/>
    <cellStyle name="Normal 3 3 15 8 15" xfId="30273" xr:uid="{00000000-0005-0000-0000-000037760000}"/>
    <cellStyle name="Normal 3 3 15 8 16" xfId="30274" xr:uid="{00000000-0005-0000-0000-000038760000}"/>
    <cellStyle name="Normal 3 3 15 8 2" xfId="30275" xr:uid="{00000000-0005-0000-0000-000039760000}"/>
    <cellStyle name="Normal 3 3 15 8 2 2" xfId="30276" xr:uid="{00000000-0005-0000-0000-00003A760000}"/>
    <cellStyle name="Normal 3 3 15 8 2 3" xfId="30277" xr:uid="{00000000-0005-0000-0000-00003B760000}"/>
    <cellStyle name="Normal 3 3 15 8 3" xfId="30278" xr:uid="{00000000-0005-0000-0000-00003C760000}"/>
    <cellStyle name="Normal 3 3 15 8 3 2" xfId="30279" xr:uid="{00000000-0005-0000-0000-00003D760000}"/>
    <cellStyle name="Normal 3 3 15 8 3 3" xfId="30280" xr:uid="{00000000-0005-0000-0000-00003E760000}"/>
    <cellStyle name="Normal 3 3 15 8 4" xfId="30281" xr:uid="{00000000-0005-0000-0000-00003F760000}"/>
    <cellStyle name="Normal 3 3 15 8 4 2" xfId="30282" xr:uid="{00000000-0005-0000-0000-000040760000}"/>
    <cellStyle name="Normal 3 3 15 8 4 3" xfId="30283" xr:uid="{00000000-0005-0000-0000-000041760000}"/>
    <cellStyle name="Normal 3 3 15 8 5" xfId="30284" xr:uid="{00000000-0005-0000-0000-000042760000}"/>
    <cellStyle name="Normal 3 3 15 8 5 2" xfId="30285" xr:uid="{00000000-0005-0000-0000-000043760000}"/>
    <cellStyle name="Normal 3 3 15 8 5 3" xfId="30286" xr:uid="{00000000-0005-0000-0000-000044760000}"/>
    <cellStyle name="Normal 3 3 15 8 6" xfId="30287" xr:uid="{00000000-0005-0000-0000-000045760000}"/>
    <cellStyle name="Normal 3 3 15 8 6 2" xfId="30288" xr:uid="{00000000-0005-0000-0000-000046760000}"/>
    <cellStyle name="Normal 3 3 15 8 6 3" xfId="30289" xr:uid="{00000000-0005-0000-0000-000047760000}"/>
    <cellStyle name="Normal 3 3 15 8 7" xfId="30290" xr:uid="{00000000-0005-0000-0000-000048760000}"/>
    <cellStyle name="Normal 3 3 15 8 7 2" xfId="30291" xr:uid="{00000000-0005-0000-0000-000049760000}"/>
    <cellStyle name="Normal 3 3 15 8 7 3" xfId="30292" xr:uid="{00000000-0005-0000-0000-00004A760000}"/>
    <cellStyle name="Normal 3 3 15 8 8" xfId="30293" xr:uid="{00000000-0005-0000-0000-00004B760000}"/>
    <cellStyle name="Normal 3 3 15 8 8 2" xfId="30294" xr:uid="{00000000-0005-0000-0000-00004C760000}"/>
    <cellStyle name="Normal 3 3 15 8 8 3" xfId="30295" xr:uid="{00000000-0005-0000-0000-00004D760000}"/>
    <cellStyle name="Normal 3 3 15 8 9" xfId="30296" xr:uid="{00000000-0005-0000-0000-00004E760000}"/>
    <cellStyle name="Normal 3 3 15 8 9 2" xfId="30297" xr:uid="{00000000-0005-0000-0000-00004F760000}"/>
    <cellStyle name="Normal 3 3 15 8 9 3" xfId="30298" xr:uid="{00000000-0005-0000-0000-000050760000}"/>
    <cellStyle name="Normal 3 3 15 9" xfId="30299" xr:uid="{00000000-0005-0000-0000-000051760000}"/>
    <cellStyle name="Normal 3 3 15 9 10" xfId="30300" xr:uid="{00000000-0005-0000-0000-000052760000}"/>
    <cellStyle name="Normal 3 3 15 9 10 2" xfId="30301" xr:uid="{00000000-0005-0000-0000-000053760000}"/>
    <cellStyle name="Normal 3 3 15 9 10 3" xfId="30302" xr:uid="{00000000-0005-0000-0000-000054760000}"/>
    <cellStyle name="Normal 3 3 15 9 11" xfId="30303" xr:uid="{00000000-0005-0000-0000-000055760000}"/>
    <cellStyle name="Normal 3 3 15 9 11 2" xfId="30304" xr:uid="{00000000-0005-0000-0000-000056760000}"/>
    <cellStyle name="Normal 3 3 15 9 11 3" xfId="30305" xr:uid="{00000000-0005-0000-0000-000057760000}"/>
    <cellStyle name="Normal 3 3 15 9 12" xfId="30306" xr:uid="{00000000-0005-0000-0000-000058760000}"/>
    <cellStyle name="Normal 3 3 15 9 12 2" xfId="30307" xr:uid="{00000000-0005-0000-0000-000059760000}"/>
    <cellStyle name="Normal 3 3 15 9 12 3" xfId="30308" xr:uid="{00000000-0005-0000-0000-00005A760000}"/>
    <cellStyle name="Normal 3 3 15 9 13" xfId="30309" xr:uid="{00000000-0005-0000-0000-00005B760000}"/>
    <cellStyle name="Normal 3 3 15 9 13 2" xfId="30310" xr:uid="{00000000-0005-0000-0000-00005C760000}"/>
    <cellStyle name="Normal 3 3 15 9 13 3" xfId="30311" xr:uid="{00000000-0005-0000-0000-00005D760000}"/>
    <cellStyle name="Normal 3 3 15 9 14" xfId="30312" xr:uid="{00000000-0005-0000-0000-00005E760000}"/>
    <cellStyle name="Normal 3 3 15 9 14 2" xfId="30313" xr:uid="{00000000-0005-0000-0000-00005F760000}"/>
    <cellStyle name="Normal 3 3 15 9 14 3" xfId="30314" xr:uid="{00000000-0005-0000-0000-000060760000}"/>
    <cellStyle name="Normal 3 3 15 9 15" xfId="30315" xr:uid="{00000000-0005-0000-0000-000061760000}"/>
    <cellStyle name="Normal 3 3 15 9 16" xfId="30316" xr:uid="{00000000-0005-0000-0000-000062760000}"/>
    <cellStyle name="Normal 3 3 15 9 2" xfId="30317" xr:uid="{00000000-0005-0000-0000-000063760000}"/>
    <cellStyle name="Normal 3 3 15 9 2 2" xfId="30318" xr:uid="{00000000-0005-0000-0000-000064760000}"/>
    <cellStyle name="Normal 3 3 15 9 2 3" xfId="30319" xr:uid="{00000000-0005-0000-0000-000065760000}"/>
    <cellStyle name="Normal 3 3 15 9 3" xfId="30320" xr:uid="{00000000-0005-0000-0000-000066760000}"/>
    <cellStyle name="Normal 3 3 15 9 3 2" xfId="30321" xr:uid="{00000000-0005-0000-0000-000067760000}"/>
    <cellStyle name="Normal 3 3 15 9 3 3" xfId="30322" xr:uid="{00000000-0005-0000-0000-000068760000}"/>
    <cellStyle name="Normal 3 3 15 9 4" xfId="30323" xr:uid="{00000000-0005-0000-0000-000069760000}"/>
    <cellStyle name="Normal 3 3 15 9 4 2" xfId="30324" xr:uid="{00000000-0005-0000-0000-00006A760000}"/>
    <cellStyle name="Normal 3 3 15 9 4 3" xfId="30325" xr:uid="{00000000-0005-0000-0000-00006B760000}"/>
    <cellStyle name="Normal 3 3 15 9 5" xfId="30326" xr:uid="{00000000-0005-0000-0000-00006C760000}"/>
    <cellStyle name="Normal 3 3 15 9 5 2" xfId="30327" xr:uid="{00000000-0005-0000-0000-00006D760000}"/>
    <cellStyle name="Normal 3 3 15 9 5 3" xfId="30328" xr:uid="{00000000-0005-0000-0000-00006E760000}"/>
    <cellStyle name="Normal 3 3 15 9 6" xfId="30329" xr:uid="{00000000-0005-0000-0000-00006F760000}"/>
    <cellStyle name="Normal 3 3 15 9 6 2" xfId="30330" xr:uid="{00000000-0005-0000-0000-000070760000}"/>
    <cellStyle name="Normal 3 3 15 9 6 3" xfId="30331" xr:uid="{00000000-0005-0000-0000-000071760000}"/>
    <cellStyle name="Normal 3 3 15 9 7" xfId="30332" xr:uid="{00000000-0005-0000-0000-000072760000}"/>
    <cellStyle name="Normal 3 3 15 9 7 2" xfId="30333" xr:uid="{00000000-0005-0000-0000-000073760000}"/>
    <cellStyle name="Normal 3 3 15 9 7 3" xfId="30334" xr:uid="{00000000-0005-0000-0000-000074760000}"/>
    <cellStyle name="Normal 3 3 15 9 8" xfId="30335" xr:uid="{00000000-0005-0000-0000-000075760000}"/>
    <cellStyle name="Normal 3 3 15 9 8 2" xfId="30336" xr:uid="{00000000-0005-0000-0000-000076760000}"/>
    <cellStyle name="Normal 3 3 15 9 8 3" xfId="30337" xr:uid="{00000000-0005-0000-0000-000077760000}"/>
    <cellStyle name="Normal 3 3 15 9 9" xfId="30338" xr:uid="{00000000-0005-0000-0000-000078760000}"/>
    <cellStyle name="Normal 3 3 15 9 9 2" xfId="30339" xr:uid="{00000000-0005-0000-0000-000079760000}"/>
    <cellStyle name="Normal 3 3 15 9 9 3" xfId="30340" xr:uid="{00000000-0005-0000-0000-00007A760000}"/>
    <cellStyle name="Normal 3 3 16" xfId="30341" xr:uid="{00000000-0005-0000-0000-00007B760000}"/>
    <cellStyle name="Normal 3 3 16 10" xfId="30342" xr:uid="{00000000-0005-0000-0000-00007C760000}"/>
    <cellStyle name="Normal 3 3 16 10 10" xfId="30343" xr:uid="{00000000-0005-0000-0000-00007D760000}"/>
    <cellStyle name="Normal 3 3 16 10 10 2" xfId="30344" xr:uid="{00000000-0005-0000-0000-00007E760000}"/>
    <cellStyle name="Normal 3 3 16 10 10 3" xfId="30345" xr:uid="{00000000-0005-0000-0000-00007F760000}"/>
    <cellStyle name="Normal 3 3 16 10 11" xfId="30346" xr:uid="{00000000-0005-0000-0000-000080760000}"/>
    <cellStyle name="Normal 3 3 16 10 11 2" xfId="30347" xr:uid="{00000000-0005-0000-0000-000081760000}"/>
    <cellStyle name="Normal 3 3 16 10 11 3" xfId="30348" xr:uid="{00000000-0005-0000-0000-000082760000}"/>
    <cellStyle name="Normal 3 3 16 10 12" xfId="30349" xr:uid="{00000000-0005-0000-0000-000083760000}"/>
    <cellStyle name="Normal 3 3 16 10 12 2" xfId="30350" xr:uid="{00000000-0005-0000-0000-000084760000}"/>
    <cellStyle name="Normal 3 3 16 10 12 3" xfId="30351" xr:uid="{00000000-0005-0000-0000-000085760000}"/>
    <cellStyle name="Normal 3 3 16 10 13" xfId="30352" xr:uid="{00000000-0005-0000-0000-000086760000}"/>
    <cellStyle name="Normal 3 3 16 10 13 2" xfId="30353" xr:uid="{00000000-0005-0000-0000-000087760000}"/>
    <cellStyle name="Normal 3 3 16 10 13 3" xfId="30354" xr:uid="{00000000-0005-0000-0000-000088760000}"/>
    <cellStyle name="Normal 3 3 16 10 14" xfId="30355" xr:uid="{00000000-0005-0000-0000-000089760000}"/>
    <cellStyle name="Normal 3 3 16 10 14 2" xfId="30356" xr:uid="{00000000-0005-0000-0000-00008A760000}"/>
    <cellStyle name="Normal 3 3 16 10 14 3" xfId="30357" xr:uid="{00000000-0005-0000-0000-00008B760000}"/>
    <cellStyle name="Normal 3 3 16 10 15" xfId="30358" xr:uid="{00000000-0005-0000-0000-00008C760000}"/>
    <cellStyle name="Normal 3 3 16 10 16" xfId="30359" xr:uid="{00000000-0005-0000-0000-00008D760000}"/>
    <cellStyle name="Normal 3 3 16 10 2" xfId="30360" xr:uid="{00000000-0005-0000-0000-00008E760000}"/>
    <cellStyle name="Normal 3 3 16 10 2 2" xfId="30361" xr:uid="{00000000-0005-0000-0000-00008F760000}"/>
    <cellStyle name="Normal 3 3 16 10 2 3" xfId="30362" xr:uid="{00000000-0005-0000-0000-000090760000}"/>
    <cellStyle name="Normal 3 3 16 10 3" xfId="30363" xr:uid="{00000000-0005-0000-0000-000091760000}"/>
    <cellStyle name="Normal 3 3 16 10 3 2" xfId="30364" xr:uid="{00000000-0005-0000-0000-000092760000}"/>
    <cellStyle name="Normal 3 3 16 10 3 3" xfId="30365" xr:uid="{00000000-0005-0000-0000-000093760000}"/>
    <cellStyle name="Normal 3 3 16 10 4" xfId="30366" xr:uid="{00000000-0005-0000-0000-000094760000}"/>
    <cellStyle name="Normal 3 3 16 10 4 2" xfId="30367" xr:uid="{00000000-0005-0000-0000-000095760000}"/>
    <cellStyle name="Normal 3 3 16 10 4 3" xfId="30368" xr:uid="{00000000-0005-0000-0000-000096760000}"/>
    <cellStyle name="Normal 3 3 16 10 5" xfId="30369" xr:uid="{00000000-0005-0000-0000-000097760000}"/>
    <cellStyle name="Normal 3 3 16 10 5 2" xfId="30370" xr:uid="{00000000-0005-0000-0000-000098760000}"/>
    <cellStyle name="Normal 3 3 16 10 5 3" xfId="30371" xr:uid="{00000000-0005-0000-0000-000099760000}"/>
    <cellStyle name="Normal 3 3 16 10 6" xfId="30372" xr:uid="{00000000-0005-0000-0000-00009A760000}"/>
    <cellStyle name="Normal 3 3 16 10 6 2" xfId="30373" xr:uid="{00000000-0005-0000-0000-00009B760000}"/>
    <cellStyle name="Normal 3 3 16 10 6 3" xfId="30374" xr:uid="{00000000-0005-0000-0000-00009C760000}"/>
    <cellStyle name="Normal 3 3 16 10 7" xfId="30375" xr:uid="{00000000-0005-0000-0000-00009D760000}"/>
    <cellStyle name="Normal 3 3 16 10 7 2" xfId="30376" xr:uid="{00000000-0005-0000-0000-00009E760000}"/>
    <cellStyle name="Normal 3 3 16 10 7 3" xfId="30377" xr:uid="{00000000-0005-0000-0000-00009F760000}"/>
    <cellStyle name="Normal 3 3 16 10 8" xfId="30378" xr:uid="{00000000-0005-0000-0000-0000A0760000}"/>
    <cellStyle name="Normal 3 3 16 10 8 2" xfId="30379" xr:uid="{00000000-0005-0000-0000-0000A1760000}"/>
    <cellStyle name="Normal 3 3 16 10 8 3" xfId="30380" xr:uid="{00000000-0005-0000-0000-0000A2760000}"/>
    <cellStyle name="Normal 3 3 16 10 9" xfId="30381" xr:uid="{00000000-0005-0000-0000-0000A3760000}"/>
    <cellStyle name="Normal 3 3 16 10 9 2" xfId="30382" xr:uid="{00000000-0005-0000-0000-0000A4760000}"/>
    <cellStyle name="Normal 3 3 16 10 9 3" xfId="30383" xr:uid="{00000000-0005-0000-0000-0000A5760000}"/>
    <cellStyle name="Normal 3 3 16 11" xfId="30384" xr:uid="{00000000-0005-0000-0000-0000A6760000}"/>
    <cellStyle name="Normal 3 3 16 11 2" xfId="30385" xr:uid="{00000000-0005-0000-0000-0000A7760000}"/>
    <cellStyle name="Normal 3 3 16 11 3" xfId="30386" xr:uid="{00000000-0005-0000-0000-0000A8760000}"/>
    <cellStyle name="Normal 3 3 16 12" xfId="30387" xr:uid="{00000000-0005-0000-0000-0000A9760000}"/>
    <cellStyle name="Normal 3 3 16 12 2" xfId="30388" xr:uid="{00000000-0005-0000-0000-0000AA760000}"/>
    <cellStyle name="Normal 3 3 16 12 3" xfId="30389" xr:uid="{00000000-0005-0000-0000-0000AB760000}"/>
    <cellStyle name="Normal 3 3 16 13" xfId="30390" xr:uid="{00000000-0005-0000-0000-0000AC760000}"/>
    <cellStyle name="Normal 3 3 16 13 2" xfId="30391" xr:uid="{00000000-0005-0000-0000-0000AD760000}"/>
    <cellStyle name="Normal 3 3 16 13 3" xfId="30392" xr:uid="{00000000-0005-0000-0000-0000AE760000}"/>
    <cellStyle name="Normal 3 3 16 14" xfId="30393" xr:uid="{00000000-0005-0000-0000-0000AF760000}"/>
    <cellStyle name="Normal 3 3 16 14 2" xfId="30394" xr:uid="{00000000-0005-0000-0000-0000B0760000}"/>
    <cellStyle name="Normal 3 3 16 14 3" xfId="30395" xr:uid="{00000000-0005-0000-0000-0000B1760000}"/>
    <cellStyle name="Normal 3 3 16 15" xfId="30396" xr:uid="{00000000-0005-0000-0000-0000B2760000}"/>
    <cellStyle name="Normal 3 3 16 15 2" xfId="30397" xr:uid="{00000000-0005-0000-0000-0000B3760000}"/>
    <cellStyle name="Normal 3 3 16 15 3" xfId="30398" xr:uid="{00000000-0005-0000-0000-0000B4760000}"/>
    <cellStyle name="Normal 3 3 16 16" xfId="30399" xr:uid="{00000000-0005-0000-0000-0000B5760000}"/>
    <cellStyle name="Normal 3 3 16 16 2" xfId="30400" xr:uid="{00000000-0005-0000-0000-0000B6760000}"/>
    <cellStyle name="Normal 3 3 16 16 3" xfId="30401" xr:uid="{00000000-0005-0000-0000-0000B7760000}"/>
    <cellStyle name="Normal 3 3 16 17" xfId="30402" xr:uid="{00000000-0005-0000-0000-0000B8760000}"/>
    <cellStyle name="Normal 3 3 16 17 2" xfId="30403" xr:uid="{00000000-0005-0000-0000-0000B9760000}"/>
    <cellStyle name="Normal 3 3 16 17 3" xfId="30404" xr:uid="{00000000-0005-0000-0000-0000BA760000}"/>
    <cellStyle name="Normal 3 3 16 18" xfId="30405" xr:uid="{00000000-0005-0000-0000-0000BB760000}"/>
    <cellStyle name="Normal 3 3 16 18 2" xfId="30406" xr:uid="{00000000-0005-0000-0000-0000BC760000}"/>
    <cellStyle name="Normal 3 3 16 18 3" xfId="30407" xr:uid="{00000000-0005-0000-0000-0000BD760000}"/>
    <cellStyle name="Normal 3 3 16 19" xfId="30408" xr:uid="{00000000-0005-0000-0000-0000BE760000}"/>
    <cellStyle name="Normal 3 3 16 19 2" xfId="30409" xr:uid="{00000000-0005-0000-0000-0000BF760000}"/>
    <cellStyle name="Normal 3 3 16 19 3" xfId="30410" xr:uid="{00000000-0005-0000-0000-0000C0760000}"/>
    <cellStyle name="Normal 3 3 16 2" xfId="30411" xr:uid="{00000000-0005-0000-0000-0000C1760000}"/>
    <cellStyle name="Normal 3 3 16 2 10" xfId="30412" xr:uid="{00000000-0005-0000-0000-0000C2760000}"/>
    <cellStyle name="Normal 3 3 16 2 10 2" xfId="30413" xr:uid="{00000000-0005-0000-0000-0000C3760000}"/>
    <cellStyle name="Normal 3 3 16 2 10 3" xfId="30414" xr:uid="{00000000-0005-0000-0000-0000C4760000}"/>
    <cellStyle name="Normal 3 3 16 2 11" xfId="30415" xr:uid="{00000000-0005-0000-0000-0000C5760000}"/>
    <cellStyle name="Normal 3 3 16 2 11 2" xfId="30416" xr:uid="{00000000-0005-0000-0000-0000C6760000}"/>
    <cellStyle name="Normal 3 3 16 2 11 3" xfId="30417" xr:uid="{00000000-0005-0000-0000-0000C7760000}"/>
    <cellStyle name="Normal 3 3 16 2 12" xfId="30418" xr:uid="{00000000-0005-0000-0000-0000C8760000}"/>
    <cellStyle name="Normal 3 3 16 2 12 2" xfId="30419" xr:uid="{00000000-0005-0000-0000-0000C9760000}"/>
    <cellStyle name="Normal 3 3 16 2 12 3" xfId="30420" xr:uid="{00000000-0005-0000-0000-0000CA760000}"/>
    <cellStyle name="Normal 3 3 16 2 13" xfId="30421" xr:uid="{00000000-0005-0000-0000-0000CB760000}"/>
    <cellStyle name="Normal 3 3 16 2 13 2" xfId="30422" xr:uid="{00000000-0005-0000-0000-0000CC760000}"/>
    <cellStyle name="Normal 3 3 16 2 13 3" xfId="30423" xr:uid="{00000000-0005-0000-0000-0000CD760000}"/>
    <cellStyle name="Normal 3 3 16 2 14" xfId="30424" xr:uid="{00000000-0005-0000-0000-0000CE760000}"/>
    <cellStyle name="Normal 3 3 16 2 14 2" xfId="30425" xr:uid="{00000000-0005-0000-0000-0000CF760000}"/>
    <cellStyle name="Normal 3 3 16 2 14 3" xfId="30426" xr:uid="{00000000-0005-0000-0000-0000D0760000}"/>
    <cellStyle name="Normal 3 3 16 2 15" xfId="30427" xr:uid="{00000000-0005-0000-0000-0000D1760000}"/>
    <cellStyle name="Normal 3 3 16 2 15 2" xfId="30428" xr:uid="{00000000-0005-0000-0000-0000D2760000}"/>
    <cellStyle name="Normal 3 3 16 2 15 3" xfId="30429" xr:uid="{00000000-0005-0000-0000-0000D3760000}"/>
    <cellStyle name="Normal 3 3 16 2 16" xfId="30430" xr:uid="{00000000-0005-0000-0000-0000D4760000}"/>
    <cellStyle name="Normal 3 3 16 2 17" xfId="30431" xr:uid="{00000000-0005-0000-0000-0000D5760000}"/>
    <cellStyle name="Normal 3 3 16 2 2" xfId="30432" xr:uid="{00000000-0005-0000-0000-0000D6760000}"/>
    <cellStyle name="Normal 3 3 16 2 2 10" xfId="30433" xr:uid="{00000000-0005-0000-0000-0000D7760000}"/>
    <cellStyle name="Normal 3 3 16 2 2 10 2" xfId="30434" xr:uid="{00000000-0005-0000-0000-0000D8760000}"/>
    <cellStyle name="Normal 3 3 16 2 2 10 3" xfId="30435" xr:uid="{00000000-0005-0000-0000-0000D9760000}"/>
    <cellStyle name="Normal 3 3 16 2 2 11" xfId="30436" xr:uid="{00000000-0005-0000-0000-0000DA760000}"/>
    <cellStyle name="Normal 3 3 16 2 2 11 2" xfId="30437" xr:uid="{00000000-0005-0000-0000-0000DB760000}"/>
    <cellStyle name="Normal 3 3 16 2 2 11 3" xfId="30438" xr:uid="{00000000-0005-0000-0000-0000DC760000}"/>
    <cellStyle name="Normal 3 3 16 2 2 12" xfId="30439" xr:uid="{00000000-0005-0000-0000-0000DD760000}"/>
    <cellStyle name="Normal 3 3 16 2 2 12 2" xfId="30440" xr:uid="{00000000-0005-0000-0000-0000DE760000}"/>
    <cellStyle name="Normal 3 3 16 2 2 12 3" xfId="30441" xr:uid="{00000000-0005-0000-0000-0000DF760000}"/>
    <cellStyle name="Normal 3 3 16 2 2 13" xfId="30442" xr:uid="{00000000-0005-0000-0000-0000E0760000}"/>
    <cellStyle name="Normal 3 3 16 2 2 13 2" xfId="30443" xr:uid="{00000000-0005-0000-0000-0000E1760000}"/>
    <cellStyle name="Normal 3 3 16 2 2 13 3" xfId="30444" xr:uid="{00000000-0005-0000-0000-0000E2760000}"/>
    <cellStyle name="Normal 3 3 16 2 2 14" xfId="30445" xr:uid="{00000000-0005-0000-0000-0000E3760000}"/>
    <cellStyle name="Normal 3 3 16 2 2 14 2" xfId="30446" xr:uid="{00000000-0005-0000-0000-0000E4760000}"/>
    <cellStyle name="Normal 3 3 16 2 2 14 3" xfId="30447" xr:uid="{00000000-0005-0000-0000-0000E5760000}"/>
    <cellStyle name="Normal 3 3 16 2 2 15" xfId="30448" xr:uid="{00000000-0005-0000-0000-0000E6760000}"/>
    <cellStyle name="Normal 3 3 16 2 2 16" xfId="30449" xr:uid="{00000000-0005-0000-0000-0000E7760000}"/>
    <cellStyle name="Normal 3 3 16 2 2 2" xfId="30450" xr:uid="{00000000-0005-0000-0000-0000E8760000}"/>
    <cellStyle name="Normal 3 3 16 2 2 2 2" xfId="30451" xr:uid="{00000000-0005-0000-0000-0000E9760000}"/>
    <cellStyle name="Normal 3 3 16 2 2 2 3" xfId="30452" xr:uid="{00000000-0005-0000-0000-0000EA760000}"/>
    <cellStyle name="Normal 3 3 16 2 2 3" xfId="30453" xr:uid="{00000000-0005-0000-0000-0000EB760000}"/>
    <cellStyle name="Normal 3 3 16 2 2 3 2" xfId="30454" xr:uid="{00000000-0005-0000-0000-0000EC760000}"/>
    <cellStyle name="Normal 3 3 16 2 2 3 3" xfId="30455" xr:uid="{00000000-0005-0000-0000-0000ED760000}"/>
    <cellStyle name="Normal 3 3 16 2 2 4" xfId="30456" xr:uid="{00000000-0005-0000-0000-0000EE760000}"/>
    <cellStyle name="Normal 3 3 16 2 2 4 2" xfId="30457" xr:uid="{00000000-0005-0000-0000-0000EF760000}"/>
    <cellStyle name="Normal 3 3 16 2 2 4 3" xfId="30458" xr:uid="{00000000-0005-0000-0000-0000F0760000}"/>
    <cellStyle name="Normal 3 3 16 2 2 5" xfId="30459" xr:uid="{00000000-0005-0000-0000-0000F1760000}"/>
    <cellStyle name="Normal 3 3 16 2 2 5 2" xfId="30460" xr:uid="{00000000-0005-0000-0000-0000F2760000}"/>
    <cellStyle name="Normal 3 3 16 2 2 5 3" xfId="30461" xr:uid="{00000000-0005-0000-0000-0000F3760000}"/>
    <cellStyle name="Normal 3 3 16 2 2 6" xfId="30462" xr:uid="{00000000-0005-0000-0000-0000F4760000}"/>
    <cellStyle name="Normal 3 3 16 2 2 6 2" xfId="30463" xr:uid="{00000000-0005-0000-0000-0000F5760000}"/>
    <cellStyle name="Normal 3 3 16 2 2 6 3" xfId="30464" xr:uid="{00000000-0005-0000-0000-0000F6760000}"/>
    <cellStyle name="Normal 3 3 16 2 2 7" xfId="30465" xr:uid="{00000000-0005-0000-0000-0000F7760000}"/>
    <cellStyle name="Normal 3 3 16 2 2 7 2" xfId="30466" xr:uid="{00000000-0005-0000-0000-0000F8760000}"/>
    <cellStyle name="Normal 3 3 16 2 2 7 3" xfId="30467" xr:uid="{00000000-0005-0000-0000-0000F9760000}"/>
    <cellStyle name="Normal 3 3 16 2 2 8" xfId="30468" xr:uid="{00000000-0005-0000-0000-0000FA760000}"/>
    <cellStyle name="Normal 3 3 16 2 2 8 2" xfId="30469" xr:uid="{00000000-0005-0000-0000-0000FB760000}"/>
    <cellStyle name="Normal 3 3 16 2 2 8 3" xfId="30470" xr:uid="{00000000-0005-0000-0000-0000FC760000}"/>
    <cellStyle name="Normal 3 3 16 2 2 9" xfId="30471" xr:uid="{00000000-0005-0000-0000-0000FD760000}"/>
    <cellStyle name="Normal 3 3 16 2 2 9 2" xfId="30472" xr:uid="{00000000-0005-0000-0000-0000FE760000}"/>
    <cellStyle name="Normal 3 3 16 2 2 9 3" xfId="30473" xr:uid="{00000000-0005-0000-0000-0000FF760000}"/>
    <cellStyle name="Normal 3 3 16 2 3" xfId="30474" xr:uid="{00000000-0005-0000-0000-000000770000}"/>
    <cellStyle name="Normal 3 3 16 2 3 2" xfId="30475" xr:uid="{00000000-0005-0000-0000-000001770000}"/>
    <cellStyle name="Normal 3 3 16 2 3 3" xfId="30476" xr:uid="{00000000-0005-0000-0000-000002770000}"/>
    <cellStyle name="Normal 3 3 16 2 4" xfId="30477" xr:uid="{00000000-0005-0000-0000-000003770000}"/>
    <cellStyle name="Normal 3 3 16 2 4 2" xfId="30478" xr:uid="{00000000-0005-0000-0000-000004770000}"/>
    <cellStyle name="Normal 3 3 16 2 4 3" xfId="30479" xr:uid="{00000000-0005-0000-0000-000005770000}"/>
    <cellStyle name="Normal 3 3 16 2 5" xfId="30480" xr:uid="{00000000-0005-0000-0000-000006770000}"/>
    <cellStyle name="Normal 3 3 16 2 5 2" xfId="30481" xr:uid="{00000000-0005-0000-0000-000007770000}"/>
    <cellStyle name="Normal 3 3 16 2 5 3" xfId="30482" xr:uid="{00000000-0005-0000-0000-000008770000}"/>
    <cellStyle name="Normal 3 3 16 2 6" xfId="30483" xr:uid="{00000000-0005-0000-0000-000009770000}"/>
    <cellStyle name="Normal 3 3 16 2 6 2" xfId="30484" xr:uid="{00000000-0005-0000-0000-00000A770000}"/>
    <cellStyle name="Normal 3 3 16 2 6 3" xfId="30485" xr:uid="{00000000-0005-0000-0000-00000B770000}"/>
    <cellStyle name="Normal 3 3 16 2 7" xfId="30486" xr:uid="{00000000-0005-0000-0000-00000C770000}"/>
    <cellStyle name="Normal 3 3 16 2 7 2" xfId="30487" xr:uid="{00000000-0005-0000-0000-00000D770000}"/>
    <cellStyle name="Normal 3 3 16 2 7 3" xfId="30488" xr:uid="{00000000-0005-0000-0000-00000E770000}"/>
    <cellStyle name="Normal 3 3 16 2 8" xfId="30489" xr:uid="{00000000-0005-0000-0000-00000F770000}"/>
    <cellStyle name="Normal 3 3 16 2 8 2" xfId="30490" xr:uid="{00000000-0005-0000-0000-000010770000}"/>
    <cellStyle name="Normal 3 3 16 2 8 3" xfId="30491" xr:uid="{00000000-0005-0000-0000-000011770000}"/>
    <cellStyle name="Normal 3 3 16 2 9" xfId="30492" xr:uid="{00000000-0005-0000-0000-000012770000}"/>
    <cellStyle name="Normal 3 3 16 2 9 2" xfId="30493" xr:uid="{00000000-0005-0000-0000-000013770000}"/>
    <cellStyle name="Normal 3 3 16 2 9 3" xfId="30494" xr:uid="{00000000-0005-0000-0000-000014770000}"/>
    <cellStyle name="Normal 3 3 16 20" xfId="30495" xr:uid="{00000000-0005-0000-0000-000015770000}"/>
    <cellStyle name="Normal 3 3 16 20 2" xfId="30496" xr:uid="{00000000-0005-0000-0000-000016770000}"/>
    <cellStyle name="Normal 3 3 16 20 3" xfId="30497" xr:uid="{00000000-0005-0000-0000-000017770000}"/>
    <cellStyle name="Normal 3 3 16 21" xfId="30498" xr:uid="{00000000-0005-0000-0000-000018770000}"/>
    <cellStyle name="Normal 3 3 16 21 2" xfId="30499" xr:uid="{00000000-0005-0000-0000-000019770000}"/>
    <cellStyle name="Normal 3 3 16 21 3" xfId="30500" xr:uid="{00000000-0005-0000-0000-00001A770000}"/>
    <cellStyle name="Normal 3 3 16 22" xfId="30501" xr:uid="{00000000-0005-0000-0000-00001B770000}"/>
    <cellStyle name="Normal 3 3 16 22 2" xfId="30502" xr:uid="{00000000-0005-0000-0000-00001C770000}"/>
    <cellStyle name="Normal 3 3 16 22 3" xfId="30503" xr:uid="{00000000-0005-0000-0000-00001D770000}"/>
    <cellStyle name="Normal 3 3 16 23" xfId="30504" xr:uid="{00000000-0005-0000-0000-00001E770000}"/>
    <cellStyle name="Normal 3 3 16 23 2" xfId="30505" xr:uid="{00000000-0005-0000-0000-00001F770000}"/>
    <cellStyle name="Normal 3 3 16 23 3" xfId="30506" xr:uid="{00000000-0005-0000-0000-000020770000}"/>
    <cellStyle name="Normal 3 3 16 24" xfId="30507" xr:uid="{00000000-0005-0000-0000-000021770000}"/>
    <cellStyle name="Normal 3 3 16 25" xfId="30508" xr:uid="{00000000-0005-0000-0000-000022770000}"/>
    <cellStyle name="Normal 3 3 16 3" xfId="30509" xr:uid="{00000000-0005-0000-0000-000023770000}"/>
    <cellStyle name="Normal 3 3 16 3 10" xfId="30510" xr:uid="{00000000-0005-0000-0000-000024770000}"/>
    <cellStyle name="Normal 3 3 16 3 10 2" xfId="30511" xr:uid="{00000000-0005-0000-0000-000025770000}"/>
    <cellStyle name="Normal 3 3 16 3 10 3" xfId="30512" xr:uid="{00000000-0005-0000-0000-000026770000}"/>
    <cellStyle name="Normal 3 3 16 3 11" xfId="30513" xr:uid="{00000000-0005-0000-0000-000027770000}"/>
    <cellStyle name="Normal 3 3 16 3 11 2" xfId="30514" xr:uid="{00000000-0005-0000-0000-000028770000}"/>
    <cellStyle name="Normal 3 3 16 3 11 3" xfId="30515" xr:uid="{00000000-0005-0000-0000-000029770000}"/>
    <cellStyle name="Normal 3 3 16 3 12" xfId="30516" xr:uid="{00000000-0005-0000-0000-00002A770000}"/>
    <cellStyle name="Normal 3 3 16 3 12 2" xfId="30517" xr:uid="{00000000-0005-0000-0000-00002B770000}"/>
    <cellStyle name="Normal 3 3 16 3 12 3" xfId="30518" xr:uid="{00000000-0005-0000-0000-00002C770000}"/>
    <cellStyle name="Normal 3 3 16 3 13" xfId="30519" xr:uid="{00000000-0005-0000-0000-00002D770000}"/>
    <cellStyle name="Normal 3 3 16 3 13 2" xfId="30520" xr:uid="{00000000-0005-0000-0000-00002E770000}"/>
    <cellStyle name="Normal 3 3 16 3 13 3" xfId="30521" xr:uid="{00000000-0005-0000-0000-00002F770000}"/>
    <cellStyle name="Normal 3 3 16 3 14" xfId="30522" xr:uid="{00000000-0005-0000-0000-000030770000}"/>
    <cellStyle name="Normal 3 3 16 3 14 2" xfId="30523" xr:uid="{00000000-0005-0000-0000-000031770000}"/>
    <cellStyle name="Normal 3 3 16 3 14 3" xfId="30524" xr:uid="{00000000-0005-0000-0000-000032770000}"/>
    <cellStyle name="Normal 3 3 16 3 15" xfId="30525" xr:uid="{00000000-0005-0000-0000-000033770000}"/>
    <cellStyle name="Normal 3 3 16 3 15 2" xfId="30526" xr:uid="{00000000-0005-0000-0000-000034770000}"/>
    <cellStyle name="Normal 3 3 16 3 15 3" xfId="30527" xr:uid="{00000000-0005-0000-0000-000035770000}"/>
    <cellStyle name="Normal 3 3 16 3 16" xfId="30528" xr:uid="{00000000-0005-0000-0000-000036770000}"/>
    <cellStyle name="Normal 3 3 16 3 17" xfId="30529" xr:uid="{00000000-0005-0000-0000-000037770000}"/>
    <cellStyle name="Normal 3 3 16 3 2" xfId="30530" xr:uid="{00000000-0005-0000-0000-000038770000}"/>
    <cellStyle name="Normal 3 3 16 3 2 10" xfId="30531" xr:uid="{00000000-0005-0000-0000-000039770000}"/>
    <cellStyle name="Normal 3 3 16 3 2 10 2" xfId="30532" xr:uid="{00000000-0005-0000-0000-00003A770000}"/>
    <cellStyle name="Normal 3 3 16 3 2 10 3" xfId="30533" xr:uid="{00000000-0005-0000-0000-00003B770000}"/>
    <cellStyle name="Normal 3 3 16 3 2 11" xfId="30534" xr:uid="{00000000-0005-0000-0000-00003C770000}"/>
    <cellStyle name="Normal 3 3 16 3 2 11 2" xfId="30535" xr:uid="{00000000-0005-0000-0000-00003D770000}"/>
    <cellStyle name="Normal 3 3 16 3 2 11 3" xfId="30536" xr:uid="{00000000-0005-0000-0000-00003E770000}"/>
    <cellStyle name="Normal 3 3 16 3 2 12" xfId="30537" xr:uid="{00000000-0005-0000-0000-00003F770000}"/>
    <cellStyle name="Normal 3 3 16 3 2 12 2" xfId="30538" xr:uid="{00000000-0005-0000-0000-000040770000}"/>
    <cellStyle name="Normal 3 3 16 3 2 12 3" xfId="30539" xr:uid="{00000000-0005-0000-0000-000041770000}"/>
    <cellStyle name="Normal 3 3 16 3 2 13" xfId="30540" xr:uid="{00000000-0005-0000-0000-000042770000}"/>
    <cellStyle name="Normal 3 3 16 3 2 13 2" xfId="30541" xr:uid="{00000000-0005-0000-0000-000043770000}"/>
    <cellStyle name="Normal 3 3 16 3 2 13 3" xfId="30542" xr:uid="{00000000-0005-0000-0000-000044770000}"/>
    <cellStyle name="Normal 3 3 16 3 2 14" xfId="30543" xr:uid="{00000000-0005-0000-0000-000045770000}"/>
    <cellStyle name="Normal 3 3 16 3 2 14 2" xfId="30544" xr:uid="{00000000-0005-0000-0000-000046770000}"/>
    <cellStyle name="Normal 3 3 16 3 2 14 3" xfId="30545" xr:uid="{00000000-0005-0000-0000-000047770000}"/>
    <cellStyle name="Normal 3 3 16 3 2 15" xfId="30546" xr:uid="{00000000-0005-0000-0000-000048770000}"/>
    <cellStyle name="Normal 3 3 16 3 2 16" xfId="30547" xr:uid="{00000000-0005-0000-0000-000049770000}"/>
    <cellStyle name="Normal 3 3 16 3 2 2" xfId="30548" xr:uid="{00000000-0005-0000-0000-00004A770000}"/>
    <cellStyle name="Normal 3 3 16 3 2 2 2" xfId="30549" xr:uid="{00000000-0005-0000-0000-00004B770000}"/>
    <cellStyle name="Normal 3 3 16 3 2 2 3" xfId="30550" xr:uid="{00000000-0005-0000-0000-00004C770000}"/>
    <cellStyle name="Normal 3 3 16 3 2 3" xfId="30551" xr:uid="{00000000-0005-0000-0000-00004D770000}"/>
    <cellStyle name="Normal 3 3 16 3 2 3 2" xfId="30552" xr:uid="{00000000-0005-0000-0000-00004E770000}"/>
    <cellStyle name="Normal 3 3 16 3 2 3 3" xfId="30553" xr:uid="{00000000-0005-0000-0000-00004F770000}"/>
    <cellStyle name="Normal 3 3 16 3 2 4" xfId="30554" xr:uid="{00000000-0005-0000-0000-000050770000}"/>
    <cellStyle name="Normal 3 3 16 3 2 4 2" xfId="30555" xr:uid="{00000000-0005-0000-0000-000051770000}"/>
    <cellStyle name="Normal 3 3 16 3 2 4 3" xfId="30556" xr:uid="{00000000-0005-0000-0000-000052770000}"/>
    <cellStyle name="Normal 3 3 16 3 2 5" xfId="30557" xr:uid="{00000000-0005-0000-0000-000053770000}"/>
    <cellStyle name="Normal 3 3 16 3 2 5 2" xfId="30558" xr:uid="{00000000-0005-0000-0000-000054770000}"/>
    <cellStyle name="Normal 3 3 16 3 2 5 3" xfId="30559" xr:uid="{00000000-0005-0000-0000-000055770000}"/>
    <cellStyle name="Normal 3 3 16 3 2 6" xfId="30560" xr:uid="{00000000-0005-0000-0000-000056770000}"/>
    <cellStyle name="Normal 3 3 16 3 2 6 2" xfId="30561" xr:uid="{00000000-0005-0000-0000-000057770000}"/>
    <cellStyle name="Normal 3 3 16 3 2 6 3" xfId="30562" xr:uid="{00000000-0005-0000-0000-000058770000}"/>
    <cellStyle name="Normal 3 3 16 3 2 7" xfId="30563" xr:uid="{00000000-0005-0000-0000-000059770000}"/>
    <cellStyle name="Normal 3 3 16 3 2 7 2" xfId="30564" xr:uid="{00000000-0005-0000-0000-00005A770000}"/>
    <cellStyle name="Normal 3 3 16 3 2 7 3" xfId="30565" xr:uid="{00000000-0005-0000-0000-00005B770000}"/>
    <cellStyle name="Normal 3 3 16 3 2 8" xfId="30566" xr:uid="{00000000-0005-0000-0000-00005C770000}"/>
    <cellStyle name="Normal 3 3 16 3 2 8 2" xfId="30567" xr:uid="{00000000-0005-0000-0000-00005D770000}"/>
    <cellStyle name="Normal 3 3 16 3 2 8 3" xfId="30568" xr:uid="{00000000-0005-0000-0000-00005E770000}"/>
    <cellStyle name="Normal 3 3 16 3 2 9" xfId="30569" xr:uid="{00000000-0005-0000-0000-00005F770000}"/>
    <cellStyle name="Normal 3 3 16 3 2 9 2" xfId="30570" xr:uid="{00000000-0005-0000-0000-000060770000}"/>
    <cellStyle name="Normal 3 3 16 3 2 9 3" xfId="30571" xr:uid="{00000000-0005-0000-0000-000061770000}"/>
    <cellStyle name="Normal 3 3 16 3 3" xfId="30572" xr:uid="{00000000-0005-0000-0000-000062770000}"/>
    <cellStyle name="Normal 3 3 16 3 3 2" xfId="30573" xr:uid="{00000000-0005-0000-0000-000063770000}"/>
    <cellStyle name="Normal 3 3 16 3 3 3" xfId="30574" xr:uid="{00000000-0005-0000-0000-000064770000}"/>
    <cellStyle name="Normal 3 3 16 3 4" xfId="30575" xr:uid="{00000000-0005-0000-0000-000065770000}"/>
    <cellStyle name="Normal 3 3 16 3 4 2" xfId="30576" xr:uid="{00000000-0005-0000-0000-000066770000}"/>
    <cellStyle name="Normal 3 3 16 3 4 3" xfId="30577" xr:uid="{00000000-0005-0000-0000-000067770000}"/>
    <cellStyle name="Normal 3 3 16 3 5" xfId="30578" xr:uid="{00000000-0005-0000-0000-000068770000}"/>
    <cellStyle name="Normal 3 3 16 3 5 2" xfId="30579" xr:uid="{00000000-0005-0000-0000-000069770000}"/>
    <cellStyle name="Normal 3 3 16 3 5 3" xfId="30580" xr:uid="{00000000-0005-0000-0000-00006A770000}"/>
    <cellStyle name="Normal 3 3 16 3 6" xfId="30581" xr:uid="{00000000-0005-0000-0000-00006B770000}"/>
    <cellStyle name="Normal 3 3 16 3 6 2" xfId="30582" xr:uid="{00000000-0005-0000-0000-00006C770000}"/>
    <cellStyle name="Normal 3 3 16 3 6 3" xfId="30583" xr:uid="{00000000-0005-0000-0000-00006D770000}"/>
    <cellStyle name="Normal 3 3 16 3 7" xfId="30584" xr:uid="{00000000-0005-0000-0000-00006E770000}"/>
    <cellStyle name="Normal 3 3 16 3 7 2" xfId="30585" xr:uid="{00000000-0005-0000-0000-00006F770000}"/>
    <cellStyle name="Normal 3 3 16 3 7 3" xfId="30586" xr:uid="{00000000-0005-0000-0000-000070770000}"/>
    <cellStyle name="Normal 3 3 16 3 8" xfId="30587" xr:uid="{00000000-0005-0000-0000-000071770000}"/>
    <cellStyle name="Normal 3 3 16 3 8 2" xfId="30588" xr:uid="{00000000-0005-0000-0000-000072770000}"/>
    <cellStyle name="Normal 3 3 16 3 8 3" xfId="30589" xr:uid="{00000000-0005-0000-0000-000073770000}"/>
    <cellStyle name="Normal 3 3 16 3 9" xfId="30590" xr:uid="{00000000-0005-0000-0000-000074770000}"/>
    <cellStyle name="Normal 3 3 16 3 9 2" xfId="30591" xr:uid="{00000000-0005-0000-0000-000075770000}"/>
    <cellStyle name="Normal 3 3 16 3 9 3" xfId="30592" xr:uid="{00000000-0005-0000-0000-000076770000}"/>
    <cellStyle name="Normal 3 3 16 4" xfId="30593" xr:uid="{00000000-0005-0000-0000-000077770000}"/>
    <cellStyle name="Normal 3 3 16 4 10" xfId="30594" xr:uid="{00000000-0005-0000-0000-000078770000}"/>
    <cellStyle name="Normal 3 3 16 4 10 2" xfId="30595" xr:uid="{00000000-0005-0000-0000-000079770000}"/>
    <cellStyle name="Normal 3 3 16 4 10 3" xfId="30596" xr:uid="{00000000-0005-0000-0000-00007A770000}"/>
    <cellStyle name="Normal 3 3 16 4 11" xfId="30597" xr:uid="{00000000-0005-0000-0000-00007B770000}"/>
    <cellStyle name="Normal 3 3 16 4 11 2" xfId="30598" xr:uid="{00000000-0005-0000-0000-00007C770000}"/>
    <cellStyle name="Normal 3 3 16 4 11 3" xfId="30599" xr:uid="{00000000-0005-0000-0000-00007D770000}"/>
    <cellStyle name="Normal 3 3 16 4 12" xfId="30600" xr:uid="{00000000-0005-0000-0000-00007E770000}"/>
    <cellStyle name="Normal 3 3 16 4 12 2" xfId="30601" xr:uid="{00000000-0005-0000-0000-00007F770000}"/>
    <cellStyle name="Normal 3 3 16 4 12 3" xfId="30602" xr:uid="{00000000-0005-0000-0000-000080770000}"/>
    <cellStyle name="Normal 3 3 16 4 13" xfId="30603" xr:uid="{00000000-0005-0000-0000-000081770000}"/>
    <cellStyle name="Normal 3 3 16 4 13 2" xfId="30604" xr:uid="{00000000-0005-0000-0000-000082770000}"/>
    <cellStyle name="Normal 3 3 16 4 13 3" xfId="30605" xr:uid="{00000000-0005-0000-0000-000083770000}"/>
    <cellStyle name="Normal 3 3 16 4 14" xfId="30606" xr:uid="{00000000-0005-0000-0000-000084770000}"/>
    <cellStyle name="Normal 3 3 16 4 14 2" xfId="30607" xr:uid="{00000000-0005-0000-0000-000085770000}"/>
    <cellStyle name="Normal 3 3 16 4 14 3" xfId="30608" xr:uid="{00000000-0005-0000-0000-000086770000}"/>
    <cellStyle name="Normal 3 3 16 4 15" xfId="30609" xr:uid="{00000000-0005-0000-0000-000087770000}"/>
    <cellStyle name="Normal 3 3 16 4 15 2" xfId="30610" xr:uid="{00000000-0005-0000-0000-000088770000}"/>
    <cellStyle name="Normal 3 3 16 4 15 3" xfId="30611" xr:uid="{00000000-0005-0000-0000-000089770000}"/>
    <cellStyle name="Normal 3 3 16 4 16" xfId="30612" xr:uid="{00000000-0005-0000-0000-00008A770000}"/>
    <cellStyle name="Normal 3 3 16 4 17" xfId="30613" xr:uid="{00000000-0005-0000-0000-00008B770000}"/>
    <cellStyle name="Normal 3 3 16 4 2" xfId="30614" xr:uid="{00000000-0005-0000-0000-00008C770000}"/>
    <cellStyle name="Normal 3 3 16 4 2 10" xfId="30615" xr:uid="{00000000-0005-0000-0000-00008D770000}"/>
    <cellStyle name="Normal 3 3 16 4 2 10 2" xfId="30616" xr:uid="{00000000-0005-0000-0000-00008E770000}"/>
    <cellStyle name="Normal 3 3 16 4 2 10 3" xfId="30617" xr:uid="{00000000-0005-0000-0000-00008F770000}"/>
    <cellStyle name="Normal 3 3 16 4 2 11" xfId="30618" xr:uid="{00000000-0005-0000-0000-000090770000}"/>
    <cellStyle name="Normal 3 3 16 4 2 11 2" xfId="30619" xr:uid="{00000000-0005-0000-0000-000091770000}"/>
    <cellStyle name="Normal 3 3 16 4 2 11 3" xfId="30620" xr:uid="{00000000-0005-0000-0000-000092770000}"/>
    <cellStyle name="Normal 3 3 16 4 2 12" xfId="30621" xr:uid="{00000000-0005-0000-0000-000093770000}"/>
    <cellStyle name="Normal 3 3 16 4 2 12 2" xfId="30622" xr:uid="{00000000-0005-0000-0000-000094770000}"/>
    <cellStyle name="Normal 3 3 16 4 2 12 3" xfId="30623" xr:uid="{00000000-0005-0000-0000-000095770000}"/>
    <cellStyle name="Normal 3 3 16 4 2 13" xfId="30624" xr:uid="{00000000-0005-0000-0000-000096770000}"/>
    <cellStyle name="Normal 3 3 16 4 2 13 2" xfId="30625" xr:uid="{00000000-0005-0000-0000-000097770000}"/>
    <cellStyle name="Normal 3 3 16 4 2 13 3" xfId="30626" xr:uid="{00000000-0005-0000-0000-000098770000}"/>
    <cellStyle name="Normal 3 3 16 4 2 14" xfId="30627" xr:uid="{00000000-0005-0000-0000-000099770000}"/>
    <cellStyle name="Normal 3 3 16 4 2 14 2" xfId="30628" xr:uid="{00000000-0005-0000-0000-00009A770000}"/>
    <cellStyle name="Normal 3 3 16 4 2 14 3" xfId="30629" xr:uid="{00000000-0005-0000-0000-00009B770000}"/>
    <cellStyle name="Normal 3 3 16 4 2 15" xfId="30630" xr:uid="{00000000-0005-0000-0000-00009C770000}"/>
    <cellStyle name="Normal 3 3 16 4 2 16" xfId="30631" xr:uid="{00000000-0005-0000-0000-00009D770000}"/>
    <cellStyle name="Normal 3 3 16 4 2 2" xfId="30632" xr:uid="{00000000-0005-0000-0000-00009E770000}"/>
    <cellStyle name="Normal 3 3 16 4 2 2 2" xfId="30633" xr:uid="{00000000-0005-0000-0000-00009F770000}"/>
    <cellStyle name="Normal 3 3 16 4 2 2 3" xfId="30634" xr:uid="{00000000-0005-0000-0000-0000A0770000}"/>
    <cellStyle name="Normal 3 3 16 4 2 3" xfId="30635" xr:uid="{00000000-0005-0000-0000-0000A1770000}"/>
    <cellStyle name="Normal 3 3 16 4 2 3 2" xfId="30636" xr:uid="{00000000-0005-0000-0000-0000A2770000}"/>
    <cellStyle name="Normal 3 3 16 4 2 3 3" xfId="30637" xr:uid="{00000000-0005-0000-0000-0000A3770000}"/>
    <cellStyle name="Normal 3 3 16 4 2 4" xfId="30638" xr:uid="{00000000-0005-0000-0000-0000A4770000}"/>
    <cellStyle name="Normal 3 3 16 4 2 4 2" xfId="30639" xr:uid="{00000000-0005-0000-0000-0000A5770000}"/>
    <cellStyle name="Normal 3 3 16 4 2 4 3" xfId="30640" xr:uid="{00000000-0005-0000-0000-0000A6770000}"/>
    <cellStyle name="Normal 3 3 16 4 2 5" xfId="30641" xr:uid="{00000000-0005-0000-0000-0000A7770000}"/>
    <cellStyle name="Normal 3 3 16 4 2 5 2" xfId="30642" xr:uid="{00000000-0005-0000-0000-0000A8770000}"/>
    <cellStyle name="Normal 3 3 16 4 2 5 3" xfId="30643" xr:uid="{00000000-0005-0000-0000-0000A9770000}"/>
    <cellStyle name="Normal 3 3 16 4 2 6" xfId="30644" xr:uid="{00000000-0005-0000-0000-0000AA770000}"/>
    <cellStyle name="Normal 3 3 16 4 2 6 2" xfId="30645" xr:uid="{00000000-0005-0000-0000-0000AB770000}"/>
    <cellStyle name="Normal 3 3 16 4 2 6 3" xfId="30646" xr:uid="{00000000-0005-0000-0000-0000AC770000}"/>
    <cellStyle name="Normal 3 3 16 4 2 7" xfId="30647" xr:uid="{00000000-0005-0000-0000-0000AD770000}"/>
    <cellStyle name="Normal 3 3 16 4 2 7 2" xfId="30648" xr:uid="{00000000-0005-0000-0000-0000AE770000}"/>
    <cellStyle name="Normal 3 3 16 4 2 7 3" xfId="30649" xr:uid="{00000000-0005-0000-0000-0000AF770000}"/>
    <cellStyle name="Normal 3 3 16 4 2 8" xfId="30650" xr:uid="{00000000-0005-0000-0000-0000B0770000}"/>
    <cellStyle name="Normal 3 3 16 4 2 8 2" xfId="30651" xr:uid="{00000000-0005-0000-0000-0000B1770000}"/>
    <cellStyle name="Normal 3 3 16 4 2 8 3" xfId="30652" xr:uid="{00000000-0005-0000-0000-0000B2770000}"/>
    <cellStyle name="Normal 3 3 16 4 2 9" xfId="30653" xr:uid="{00000000-0005-0000-0000-0000B3770000}"/>
    <cellStyle name="Normal 3 3 16 4 2 9 2" xfId="30654" xr:uid="{00000000-0005-0000-0000-0000B4770000}"/>
    <cellStyle name="Normal 3 3 16 4 2 9 3" xfId="30655" xr:uid="{00000000-0005-0000-0000-0000B5770000}"/>
    <cellStyle name="Normal 3 3 16 4 3" xfId="30656" xr:uid="{00000000-0005-0000-0000-0000B6770000}"/>
    <cellStyle name="Normal 3 3 16 4 3 2" xfId="30657" xr:uid="{00000000-0005-0000-0000-0000B7770000}"/>
    <cellStyle name="Normal 3 3 16 4 3 3" xfId="30658" xr:uid="{00000000-0005-0000-0000-0000B8770000}"/>
    <cellStyle name="Normal 3 3 16 4 4" xfId="30659" xr:uid="{00000000-0005-0000-0000-0000B9770000}"/>
    <cellStyle name="Normal 3 3 16 4 4 2" xfId="30660" xr:uid="{00000000-0005-0000-0000-0000BA770000}"/>
    <cellStyle name="Normal 3 3 16 4 4 3" xfId="30661" xr:uid="{00000000-0005-0000-0000-0000BB770000}"/>
    <cellStyle name="Normal 3 3 16 4 5" xfId="30662" xr:uid="{00000000-0005-0000-0000-0000BC770000}"/>
    <cellStyle name="Normal 3 3 16 4 5 2" xfId="30663" xr:uid="{00000000-0005-0000-0000-0000BD770000}"/>
    <cellStyle name="Normal 3 3 16 4 5 3" xfId="30664" xr:uid="{00000000-0005-0000-0000-0000BE770000}"/>
    <cellStyle name="Normal 3 3 16 4 6" xfId="30665" xr:uid="{00000000-0005-0000-0000-0000BF770000}"/>
    <cellStyle name="Normal 3 3 16 4 6 2" xfId="30666" xr:uid="{00000000-0005-0000-0000-0000C0770000}"/>
    <cellStyle name="Normal 3 3 16 4 6 3" xfId="30667" xr:uid="{00000000-0005-0000-0000-0000C1770000}"/>
    <cellStyle name="Normal 3 3 16 4 7" xfId="30668" xr:uid="{00000000-0005-0000-0000-0000C2770000}"/>
    <cellStyle name="Normal 3 3 16 4 7 2" xfId="30669" xr:uid="{00000000-0005-0000-0000-0000C3770000}"/>
    <cellStyle name="Normal 3 3 16 4 7 3" xfId="30670" xr:uid="{00000000-0005-0000-0000-0000C4770000}"/>
    <cellStyle name="Normal 3 3 16 4 8" xfId="30671" xr:uid="{00000000-0005-0000-0000-0000C5770000}"/>
    <cellStyle name="Normal 3 3 16 4 8 2" xfId="30672" xr:uid="{00000000-0005-0000-0000-0000C6770000}"/>
    <cellStyle name="Normal 3 3 16 4 8 3" xfId="30673" xr:uid="{00000000-0005-0000-0000-0000C7770000}"/>
    <cellStyle name="Normal 3 3 16 4 9" xfId="30674" xr:uid="{00000000-0005-0000-0000-0000C8770000}"/>
    <cellStyle name="Normal 3 3 16 4 9 2" xfId="30675" xr:uid="{00000000-0005-0000-0000-0000C9770000}"/>
    <cellStyle name="Normal 3 3 16 4 9 3" xfId="30676" xr:uid="{00000000-0005-0000-0000-0000CA770000}"/>
    <cellStyle name="Normal 3 3 16 5" xfId="30677" xr:uid="{00000000-0005-0000-0000-0000CB770000}"/>
    <cellStyle name="Normal 3 3 16 5 10" xfId="30678" xr:uid="{00000000-0005-0000-0000-0000CC770000}"/>
    <cellStyle name="Normal 3 3 16 5 10 2" xfId="30679" xr:uid="{00000000-0005-0000-0000-0000CD770000}"/>
    <cellStyle name="Normal 3 3 16 5 10 3" xfId="30680" xr:uid="{00000000-0005-0000-0000-0000CE770000}"/>
    <cellStyle name="Normal 3 3 16 5 11" xfId="30681" xr:uid="{00000000-0005-0000-0000-0000CF770000}"/>
    <cellStyle name="Normal 3 3 16 5 11 2" xfId="30682" xr:uid="{00000000-0005-0000-0000-0000D0770000}"/>
    <cellStyle name="Normal 3 3 16 5 11 3" xfId="30683" xr:uid="{00000000-0005-0000-0000-0000D1770000}"/>
    <cellStyle name="Normal 3 3 16 5 12" xfId="30684" xr:uid="{00000000-0005-0000-0000-0000D2770000}"/>
    <cellStyle name="Normal 3 3 16 5 12 2" xfId="30685" xr:uid="{00000000-0005-0000-0000-0000D3770000}"/>
    <cellStyle name="Normal 3 3 16 5 12 3" xfId="30686" xr:uid="{00000000-0005-0000-0000-0000D4770000}"/>
    <cellStyle name="Normal 3 3 16 5 13" xfId="30687" xr:uid="{00000000-0005-0000-0000-0000D5770000}"/>
    <cellStyle name="Normal 3 3 16 5 13 2" xfId="30688" xr:uid="{00000000-0005-0000-0000-0000D6770000}"/>
    <cellStyle name="Normal 3 3 16 5 13 3" xfId="30689" xr:uid="{00000000-0005-0000-0000-0000D7770000}"/>
    <cellStyle name="Normal 3 3 16 5 14" xfId="30690" xr:uid="{00000000-0005-0000-0000-0000D8770000}"/>
    <cellStyle name="Normal 3 3 16 5 14 2" xfId="30691" xr:uid="{00000000-0005-0000-0000-0000D9770000}"/>
    <cellStyle name="Normal 3 3 16 5 14 3" xfId="30692" xr:uid="{00000000-0005-0000-0000-0000DA770000}"/>
    <cellStyle name="Normal 3 3 16 5 15" xfId="30693" xr:uid="{00000000-0005-0000-0000-0000DB770000}"/>
    <cellStyle name="Normal 3 3 16 5 16" xfId="30694" xr:uid="{00000000-0005-0000-0000-0000DC770000}"/>
    <cellStyle name="Normal 3 3 16 5 2" xfId="30695" xr:uid="{00000000-0005-0000-0000-0000DD770000}"/>
    <cellStyle name="Normal 3 3 16 5 2 2" xfId="30696" xr:uid="{00000000-0005-0000-0000-0000DE770000}"/>
    <cellStyle name="Normal 3 3 16 5 2 3" xfId="30697" xr:uid="{00000000-0005-0000-0000-0000DF770000}"/>
    <cellStyle name="Normal 3 3 16 5 3" xfId="30698" xr:uid="{00000000-0005-0000-0000-0000E0770000}"/>
    <cellStyle name="Normal 3 3 16 5 3 2" xfId="30699" xr:uid="{00000000-0005-0000-0000-0000E1770000}"/>
    <cellStyle name="Normal 3 3 16 5 3 3" xfId="30700" xr:uid="{00000000-0005-0000-0000-0000E2770000}"/>
    <cellStyle name="Normal 3 3 16 5 4" xfId="30701" xr:uid="{00000000-0005-0000-0000-0000E3770000}"/>
    <cellStyle name="Normal 3 3 16 5 4 2" xfId="30702" xr:uid="{00000000-0005-0000-0000-0000E4770000}"/>
    <cellStyle name="Normal 3 3 16 5 4 3" xfId="30703" xr:uid="{00000000-0005-0000-0000-0000E5770000}"/>
    <cellStyle name="Normal 3 3 16 5 5" xfId="30704" xr:uid="{00000000-0005-0000-0000-0000E6770000}"/>
    <cellStyle name="Normal 3 3 16 5 5 2" xfId="30705" xr:uid="{00000000-0005-0000-0000-0000E7770000}"/>
    <cellStyle name="Normal 3 3 16 5 5 3" xfId="30706" xr:uid="{00000000-0005-0000-0000-0000E8770000}"/>
    <cellStyle name="Normal 3 3 16 5 6" xfId="30707" xr:uid="{00000000-0005-0000-0000-0000E9770000}"/>
    <cellStyle name="Normal 3 3 16 5 6 2" xfId="30708" xr:uid="{00000000-0005-0000-0000-0000EA770000}"/>
    <cellStyle name="Normal 3 3 16 5 6 3" xfId="30709" xr:uid="{00000000-0005-0000-0000-0000EB770000}"/>
    <cellStyle name="Normal 3 3 16 5 7" xfId="30710" xr:uid="{00000000-0005-0000-0000-0000EC770000}"/>
    <cellStyle name="Normal 3 3 16 5 7 2" xfId="30711" xr:uid="{00000000-0005-0000-0000-0000ED770000}"/>
    <cellStyle name="Normal 3 3 16 5 7 3" xfId="30712" xr:uid="{00000000-0005-0000-0000-0000EE770000}"/>
    <cellStyle name="Normal 3 3 16 5 8" xfId="30713" xr:uid="{00000000-0005-0000-0000-0000EF770000}"/>
    <cellStyle name="Normal 3 3 16 5 8 2" xfId="30714" xr:uid="{00000000-0005-0000-0000-0000F0770000}"/>
    <cellStyle name="Normal 3 3 16 5 8 3" xfId="30715" xr:uid="{00000000-0005-0000-0000-0000F1770000}"/>
    <cellStyle name="Normal 3 3 16 5 9" xfId="30716" xr:uid="{00000000-0005-0000-0000-0000F2770000}"/>
    <cellStyle name="Normal 3 3 16 5 9 2" xfId="30717" xr:uid="{00000000-0005-0000-0000-0000F3770000}"/>
    <cellStyle name="Normal 3 3 16 5 9 3" xfId="30718" xr:uid="{00000000-0005-0000-0000-0000F4770000}"/>
    <cellStyle name="Normal 3 3 16 6" xfId="30719" xr:uid="{00000000-0005-0000-0000-0000F5770000}"/>
    <cellStyle name="Normal 3 3 16 6 10" xfId="30720" xr:uid="{00000000-0005-0000-0000-0000F6770000}"/>
    <cellStyle name="Normal 3 3 16 6 10 2" xfId="30721" xr:uid="{00000000-0005-0000-0000-0000F7770000}"/>
    <cellStyle name="Normal 3 3 16 6 10 3" xfId="30722" xr:uid="{00000000-0005-0000-0000-0000F8770000}"/>
    <cellStyle name="Normal 3 3 16 6 11" xfId="30723" xr:uid="{00000000-0005-0000-0000-0000F9770000}"/>
    <cellStyle name="Normal 3 3 16 6 11 2" xfId="30724" xr:uid="{00000000-0005-0000-0000-0000FA770000}"/>
    <cellStyle name="Normal 3 3 16 6 11 3" xfId="30725" xr:uid="{00000000-0005-0000-0000-0000FB770000}"/>
    <cellStyle name="Normal 3 3 16 6 12" xfId="30726" xr:uid="{00000000-0005-0000-0000-0000FC770000}"/>
    <cellStyle name="Normal 3 3 16 6 12 2" xfId="30727" xr:uid="{00000000-0005-0000-0000-0000FD770000}"/>
    <cellStyle name="Normal 3 3 16 6 12 3" xfId="30728" xr:uid="{00000000-0005-0000-0000-0000FE770000}"/>
    <cellStyle name="Normal 3 3 16 6 13" xfId="30729" xr:uid="{00000000-0005-0000-0000-0000FF770000}"/>
    <cellStyle name="Normal 3 3 16 6 13 2" xfId="30730" xr:uid="{00000000-0005-0000-0000-000000780000}"/>
    <cellStyle name="Normal 3 3 16 6 13 3" xfId="30731" xr:uid="{00000000-0005-0000-0000-000001780000}"/>
    <cellStyle name="Normal 3 3 16 6 14" xfId="30732" xr:uid="{00000000-0005-0000-0000-000002780000}"/>
    <cellStyle name="Normal 3 3 16 6 14 2" xfId="30733" xr:uid="{00000000-0005-0000-0000-000003780000}"/>
    <cellStyle name="Normal 3 3 16 6 14 3" xfId="30734" xr:uid="{00000000-0005-0000-0000-000004780000}"/>
    <cellStyle name="Normal 3 3 16 6 15" xfId="30735" xr:uid="{00000000-0005-0000-0000-000005780000}"/>
    <cellStyle name="Normal 3 3 16 6 16" xfId="30736" xr:uid="{00000000-0005-0000-0000-000006780000}"/>
    <cellStyle name="Normal 3 3 16 6 2" xfId="30737" xr:uid="{00000000-0005-0000-0000-000007780000}"/>
    <cellStyle name="Normal 3 3 16 6 2 2" xfId="30738" xr:uid="{00000000-0005-0000-0000-000008780000}"/>
    <cellStyle name="Normal 3 3 16 6 2 3" xfId="30739" xr:uid="{00000000-0005-0000-0000-000009780000}"/>
    <cellStyle name="Normal 3 3 16 6 3" xfId="30740" xr:uid="{00000000-0005-0000-0000-00000A780000}"/>
    <cellStyle name="Normal 3 3 16 6 3 2" xfId="30741" xr:uid="{00000000-0005-0000-0000-00000B780000}"/>
    <cellStyle name="Normal 3 3 16 6 3 3" xfId="30742" xr:uid="{00000000-0005-0000-0000-00000C780000}"/>
    <cellStyle name="Normal 3 3 16 6 4" xfId="30743" xr:uid="{00000000-0005-0000-0000-00000D780000}"/>
    <cellStyle name="Normal 3 3 16 6 4 2" xfId="30744" xr:uid="{00000000-0005-0000-0000-00000E780000}"/>
    <cellStyle name="Normal 3 3 16 6 4 3" xfId="30745" xr:uid="{00000000-0005-0000-0000-00000F780000}"/>
    <cellStyle name="Normal 3 3 16 6 5" xfId="30746" xr:uid="{00000000-0005-0000-0000-000010780000}"/>
    <cellStyle name="Normal 3 3 16 6 5 2" xfId="30747" xr:uid="{00000000-0005-0000-0000-000011780000}"/>
    <cellStyle name="Normal 3 3 16 6 5 3" xfId="30748" xr:uid="{00000000-0005-0000-0000-000012780000}"/>
    <cellStyle name="Normal 3 3 16 6 6" xfId="30749" xr:uid="{00000000-0005-0000-0000-000013780000}"/>
    <cellStyle name="Normal 3 3 16 6 6 2" xfId="30750" xr:uid="{00000000-0005-0000-0000-000014780000}"/>
    <cellStyle name="Normal 3 3 16 6 6 3" xfId="30751" xr:uid="{00000000-0005-0000-0000-000015780000}"/>
    <cellStyle name="Normal 3 3 16 6 7" xfId="30752" xr:uid="{00000000-0005-0000-0000-000016780000}"/>
    <cellStyle name="Normal 3 3 16 6 7 2" xfId="30753" xr:uid="{00000000-0005-0000-0000-000017780000}"/>
    <cellStyle name="Normal 3 3 16 6 7 3" xfId="30754" xr:uid="{00000000-0005-0000-0000-000018780000}"/>
    <cellStyle name="Normal 3 3 16 6 8" xfId="30755" xr:uid="{00000000-0005-0000-0000-000019780000}"/>
    <cellStyle name="Normal 3 3 16 6 8 2" xfId="30756" xr:uid="{00000000-0005-0000-0000-00001A780000}"/>
    <cellStyle name="Normal 3 3 16 6 8 3" xfId="30757" xr:uid="{00000000-0005-0000-0000-00001B780000}"/>
    <cellStyle name="Normal 3 3 16 6 9" xfId="30758" xr:uid="{00000000-0005-0000-0000-00001C780000}"/>
    <cellStyle name="Normal 3 3 16 6 9 2" xfId="30759" xr:uid="{00000000-0005-0000-0000-00001D780000}"/>
    <cellStyle name="Normal 3 3 16 6 9 3" xfId="30760" xr:uid="{00000000-0005-0000-0000-00001E780000}"/>
    <cellStyle name="Normal 3 3 16 7" xfId="30761" xr:uid="{00000000-0005-0000-0000-00001F780000}"/>
    <cellStyle name="Normal 3 3 16 7 10" xfId="30762" xr:uid="{00000000-0005-0000-0000-000020780000}"/>
    <cellStyle name="Normal 3 3 16 7 10 2" xfId="30763" xr:uid="{00000000-0005-0000-0000-000021780000}"/>
    <cellStyle name="Normal 3 3 16 7 10 3" xfId="30764" xr:uid="{00000000-0005-0000-0000-000022780000}"/>
    <cellStyle name="Normal 3 3 16 7 11" xfId="30765" xr:uid="{00000000-0005-0000-0000-000023780000}"/>
    <cellStyle name="Normal 3 3 16 7 11 2" xfId="30766" xr:uid="{00000000-0005-0000-0000-000024780000}"/>
    <cellStyle name="Normal 3 3 16 7 11 3" xfId="30767" xr:uid="{00000000-0005-0000-0000-000025780000}"/>
    <cellStyle name="Normal 3 3 16 7 12" xfId="30768" xr:uid="{00000000-0005-0000-0000-000026780000}"/>
    <cellStyle name="Normal 3 3 16 7 12 2" xfId="30769" xr:uid="{00000000-0005-0000-0000-000027780000}"/>
    <cellStyle name="Normal 3 3 16 7 12 3" xfId="30770" xr:uid="{00000000-0005-0000-0000-000028780000}"/>
    <cellStyle name="Normal 3 3 16 7 13" xfId="30771" xr:uid="{00000000-0005-0000-0000-000029780000}"/>
    <cellStyle name="Normal 3 3 16 7 13 2" xfId="30772" xr:uid="{00000000-0005-0000-0000-00002A780000}"/>
    <cellStyle name="Normal 3 3 16 7 13 3" xfId="30773" xr:uid="{00000000-0005-0000-0000-00002B780000}"/>
    <cellStyle name="Normal 3 3 16 7 14" xfId="30774" xr:uid="{00000000-0005-0000-0000-00002C780000}"/>
    <cellStyle name="Normal 3 3 16 7 14 2" xfId="30775" xr:uid="{00000000-0005-0000-0000-00002D780000}"/>
    <cellStyle name="Normal 3 3 16 7 14 3" xfId="30776" xr:uid="{00000000-0005-0000-0000-00002E780000}"/>
    <cellStyle name="Normal 3 3 16 7 15" xfId="30777" xr:uid="{00000000-0005-0000-0000-00002F780000}"/>
    <cellStyle name="Normal 3 3 16 7 16" xfId="30778" xr:uid="{00000000-0005-0000-0000-000030780000}"/>
    <cellStyle name="Normal 3 3 16 7 2" xfId="30779" xr:uid="{00000000-0005-0000-0000-000031780000}"/>
    <cellStyle name="Normal 3 3 16 7 2 2" xfId="30780" xr:uid="{00000000-0005-0000-0000-000032780000}"/>
    <cellStyle name="Normal 3 3 16 7 2 3" xfId="30781" xr:uid="{00000000-0005-0000-0000-000033780000}"/>
    <cellStyle name="Normal 3 3 16 7 3" xfId="30782" xr:uid="{00000000-0005-0000-0000-000034780000}"/>
    <cellStyle name="Normal 3 3 16 7 3 2" xfId="30783" xr:uid="{00000000-0005-0000-0000-000035780000}"/>
    <cellStyle name="Normal 3 3 16 7 3 3" xfId="30784" xr:uid="{00000000-0005-0000-0000-000036780000}"/>
    <cellStyle name="Normal 3 3 16 7 4" xfId="30785" xr:uid="{00000000-0005-0000-0000-000037780000}"/>
    <cellStyle name="Normal 3 3 16 7 4 2" xfId="30786" xr:uid="{00000000-0005-0000-0000-000038780000}"/>
    <cellStyle name="Normal 3 3 16 7 4 3" xfId="30787" xr:uid="{00000000-0005-0000-0000-000039780000}"/>
    <cellStyle name="Normal 3 3 16 7 5" xfId="30788" xr:uid="{00000000-0005-0000-0000-00003A780000}"/>
    <cellStyle name="Normal 3 3 16 7 5 2" xfId="30789" xr:uid="{00000000-0005-0000-0000-00003B780000}"/>
    <cellStyle name="Normal 3 3 16 7 5 3" xfId="30790" xr:uid="{00000000-0005-0000-0000-00003C780000}"/>
    <cellStyle name="Normal 3 3 16 7 6" xfId="30791" xr:uid="{00000000-0005-0000-0000-00003D780000}"/>
    <cellStyle name="Normal 3 3 16 7 6 2" xfId="30792" xr:uid="{00000000-0005-0000-0000-00003E780000}"/>
    <cellStyle name="Normal 3 3 16 7 6 3" xfId="30793" xr:uid="{00000000-0005-0000-0000-00003F780000}"/>
    <cellStyle name="Normal 3 3 16 7 7" xfId="30794" xr:uid="{00000000-0005-0000-0000-000040780000}"/>
    <cellStyle name="Normal 3 3 16 7 7 2" xfId="30795" xr:uid="{00000000-0005-0000-0000-000041780000}"/>
    <cellStyle name="Normal 3 3 16 7 7 3" xfId="30796" xr:uid="{00000000-0005-0000-0000-000042780000}"/>
    <cellStyle name="Normal 3 3 16 7 8" xfId="30797" xr:uid="{00000000-0005-0000-0000-000043780000}"/>
    <cellStyle name="Normal 3 3 16 7 8 2" xfId="30798" xr:uid="{00000000-0005-0000-0000-000044780000}"/>
    <cellStyle name="Normal 3 3 16 7 8 3" xfId="30799" xr:uid="{00000000-0005-0000-0000-000045780000}"/>
    <cellStyle name="Normal 3 3 16 7 9" xfId="30800" xr:uid="{00000000-0005-0000-0000-000046780000}"/>
    <cellStyle name="Normal 3 3 16 7 9 2" xfId="30801" xr:uid="{00000000-0005-0000-0000-000047780000}"/>
    <cellStyle name="Normal 3 3 16 7 9 3" xfId="30802" xr:uid="{00000000-0005-0000-0000-000048780000}"/>
    <cellStyle name="Normal 3 3 16 8" xfId="30803" xr:uid="{00000000-0005-0000-0000-000049780000}"/>
    <cellStyle name="Normal 3 3 16 8 10" xfId="30804" xr:uid="{00000000-0005-0000-0000-00004A780000}"/>
    <cellStyle name="Normal 3 3 16 8 10 2" xfId="30805" xr:uid="{00000000-0005-0000-0000-00004B780000}"/>
    <cellStyle name="Normal 3 3 16 8 10 3" xfId="30806" xr:uid="{00000000-0005-0000-0000-00004C780000}"/>
    <cellStyle name="Normal 3 3 16 8 11" xfId="30807" xr:uid="{00000000-0005-0000-0000-00004D780000}"/>
    <cellStyle name="Normal 3 3 16 8 11 2" xfId="30808" xr:uid="{00000000-0005-0000-0000-00004E780000}"/>
    <cellStyle name="Normal 3 3 16 8 11 3" xfId="30809" xr:uid="{00000000-0005-0000-0000-00004F780000}"/>
    <cellStyle name="Normal 3 3 16 8 12" xfId="30810" xr:uid="{00000000-0005-0000-0000-000050780000}"/>
    <cellStyle name="Normal 3 3 16 8 12 2" xfId="30811" xr:uid="{00000000-0005-0000-0000-000051780000}"/>
    <cellStyle name="Normal 3 3 16 8 12 3" xfId="30812" xr:uid="{00000000-0005-0000-0000-000052780000}"/>
    <cellStyle name="Normal 3 3 16 8 13" xfId="30813" xr:uid="{00000000-0005-0000-0000-000053780000}"/>
    <cellStyle name="Normal 3 3 16 8 13 2" xfId="30814" xr:uid="{00000000-0005-0000-0000-000054780000}"/>
    <cellStyle name="Normal 3 3 16 8 13 3" xfId="30815" xr:uid="{00000000-0005-0000-0000-000055780000}"/>
    <cellStyle name="Normal 3 3 16 8 14" xfId="30816" xr:uid="{00000000-0005-0000-0000-000056780000}"/>
    <cellStyle name="Normal 3 3 16 8 14 2" xfId="30817" xr:uid="{00000000-0005-0000-0000-000057780000}"/>
    <cellStyle name="Normal 3 3 16 8 14 3" xfId="30818" xr:uid="{00000000-0005-0000-0000-000058780000}"/>
    <cellStyle name="Normal 3 3 16 8 15" xfId="30819" xr:uid="{00000000-0005-0000-0000-000059780000}"/>
    <cellStyle name="Normal 3 3 16 8 16" xfId="30820" xr:uid="{00000000-0005-0000-0000-00005A780000}"/>
    <cellStyle name="Normal 3 3 16 8 2" xfId="30821" xr:uid="{00000000-0005-0000-0000-00005B780000}"/>
    <cellStyle name="Normal 3 3 16 8 2 2" xfId="30822" xr:uid="{00000000-0005-0000-0000-00005C780000}"/>
    <cellStyle name="Normal 3 3 16 8 2 3" xfId="30823" xr:uid="{00000000-0005-0000-0000-00005D780000}"/>
    <cellStyle name="Normal 3 3 16 8 3" xfId="30824" xr:uid="{00000000-0005-0000-0000-00005E780000}"/>
    <cellStyle name="Normal 3 3 16 8 3 2" xfId="30825" xr:uid="{00000000-0005-0000-0000-00005F780000}"/>
    <cellStyle name="Normal 3 3 16 8 3 3" xfId="30826" xr:uid="{00000000-0005-0000-0000-000060780000}"/>
    <cellStyle name="Normal 3 3 16 8 4" xfId="30827" xr:uid="{00000000-0005-0000-0000-000061780000}"/>
    <cellStyle name="Normal 3 3 16 8 4 2" xfId="30828" xr:uid="{00000000-0005-0000-0000-000062780000}"/>
    <cellStyle name="Normal 3 3 16 8 4 3" xfId="30829" xr:uid="{00000000-0005-0000-0000-000063780000}"/>
    <cellStyle name="Normal 3 3 16 8 5" xfId="30830" xr:uid="{00000000-0005-0000-0000-000064780000}"/>
    <cellStyle name="Normal 3 3 16 8 5 2" xfId="30831" xr:uid="{00000000-0005-0000-0000-000065780000}"/>
    <cellStyle name="Normal 3 3 16 8 5 3" xfId="30832" xr:uid="{00000000-0005-0000-0000-000066780000}"/>
    <cellStyle name="Normal 3 3 16 8 6" xfId="30833" xr:uid="{00000000-0005-0000-0000-000067780000}"/>
    <cellStyle name="Normal 3 3 16 8 6 2" xfId="30834" xr:uid="{00000000-0005-0000-0000-000068780000}"/>
    <cellStyle name="Normal 3 3 16 8 6 3" xfId="30835" xr:uid="{00000000-0005-0000-0000-000069780000}"/>
    <cellStyle name="Normal 3 3 16 8 7" xfId="30836" xr:uid="{00000000-0005-0000-0000-00006A780000}"/>
    <cellStyle name="Normal 3 3 16 8 7 2" xfId="30837" xr:uid="{00000000-0005-0000-0000-00006B780000}"/>
    <cellStyle name="Normal 3 3 16 8 7 3" xfId="30838" xr:uid="{00000000-0005-0000-0000-00006C780000}"/>
    <cellStyle name="Normal 3 3 16 8 8" xfId="30839" xr:uid="{00000000-0005-0000-0000-00006D780000}"/>
    <cellStyle name="Normal 3 3 16 8 8 2" xfId="30840" xr:uid="{00000000-0005-0000-0000-00006E780000}"/>
    <cellStyle name="Normal 3 3 16 8 8 3" xfId="30841" xr:uid="{00000000-0005-0000-0000-00006F780000}"/>
    <cellStyle name="Normal 3 3 16 8 9" xfId="30842" xr:uid="{00000000-0005-0000-0000-000070780000}"/>
    <cellStyle name="Normal 3 3 16 8 9 2" xfId="30843" xr:uid="{00000000-0005-0000-0000-000071780000}"/>
    <cellStyle name="Normal 3 3 16 8 9 3" xfId="30844" xr:uid="{00000000-0005-0000-0000-000072780000}"/>
    <cellStyle name="Normal 3 3 16 9" xfId="30845" xr:uid="{00000000-0005-0000-0000-000073780000}"/>
    <cellStyle name="Normal 3 3 16 9 10" xfId="30846" xr:uid="{00000000-0005-0000-0000-000074780000}"/>
    <cellStyle name="Normal 3 3 16 9 10 2" xfId="30847" xr:uid="{00000000-0005-0000-0000-000075780000}"/>
    <cellStyle name="Normal 3 3 16 9 10 3" xfId="30848" xr:uid="{00000000-0005-0000-0000-000076780000}"/>
    <cellStyle name="Normal 3 3 16 9 11" xfId="30849" xr:uid="{00000000-0005-0000-0000-000077780000}"/>
    <cellStyle name="Normal 3 3 16 9 11 2" xfId="30850" xr:uid="{00000000-0005-0000-0000-000078780000}"/>
    <cellStyle name="Normal 3 3 16 9 11 3" xfId="30851" xr:uid="{00000000-0005-0000-0000-000079780000}"/>
    <cellStyle name="Normal 3 3 16 9 12" xfId="30852" xr:uid="{00000000-0005-0000-0000-00007A780000}"/>
    <cellStyle name="Normal 3 3 16 9 12 2" xfId="30853" xr:uid="{00000000-0005-0000-0000-00007B780000}"/>
    <cellStyle name="Normal 3 3 16 9 12 3" xfId="30854" xr:uid="{00000000-0005-0000-0000-00007C780000}"/>
    <cellStyle name="Normal 3 3 16 9 13" xfId="30855" xr:uid="{00000000-0005-0000-0000-00007D780000}"/>
    <cellStyle name="Normal 3 3 16 9 13 2" xfId="30856" xr:uid="{00000000-0005-0000-0000-00007E780000}"/>
    <cellStyle name="Normal 3 3 16 9 13 3" xfId="30857" xr:uid="{00000000-0005-0000-0000-00007F780000}"/>
    <cellStyle name="Normal 3 3 16 9 14" xfId="30858" xr:uid="{00000000-0005-0000-0000-000080780000}"/>
    <cellStyle name="Normal 3 3 16 9 14 2" xfId="30859" xr:uid="{00000000-0005-0000-0000-000081780000}"/>
    <cellStyle name="Normal 3 3 16 9 14 3" xfId="30860" xr:uid="{00000000-0005-0000-0000-000082780000}"/>
    <cellStyle name="Normal 3 3 16 9 15" xfId="30861" xr:uid="{00000000-0005-0000-0000-000083780000}"/>
    <cellStyle name="Normal 3 3 16 9 16" xfId="30862" xr:uid="{00000000-0005-0000-0000-000084780000}"/>
    <cellStyle name="Normal 3 3 16 9 2" xfId="30863" xr:uid="{00000000-0005-0000-0000-000085780000}"/>
    <cellStyle name="Normal 3 3 16 9 2 2" xfId="30864" xr:uid="{00000000-0005-0000-0000-000086780000}"/>
    <cellStyle name="Normal 3 3 16 9 2 3" xfId="30865" xr:uid="{00000000-0005-0000-0000-000087780000}"/>
    <cellStyle name="Normal 3 3 16 9 3" xfId="30866" xr:uid="{00000000-0005-0000-0000-000088780000}"/>
    <cellStyle name="Normal 3 3 16 9 3 2" xfId="30867" xr:uid="{00000000-0005-0000-0000-000089780000}"/>
    <cellStyle name="Normal 3 3 16 9 3 3" xfId="30868" xr:uid="{00000000-0005-0000-0000-00008A780000}"/>
    <cellStyle name="Normal 3 3 16 9 4" xfId="30869" xr:uid="{00000000-0005-0000-0000-00008B780000}"/>
    <cellStyle name="Normal 3 3 16 9 4 2" xfId="30870" xr:uid="{00000000-0005-0000-0000-00008C780000}"/>
    <cellStyle name="Normal 3 3 16 9 4 3" xfId="30871" xr:uid="{00000000-0005-0000-0000-00008D780000}"/>
    <cellStyle name="Normal 3 3 16 9 5" xfId="30872" xr:uid="{00000000-0005-0000-0000-00008E780000}"/>
    <cellStyle name="Normal 3 3 16 9 5 2" xfId="30873" xr:uid="{00000000-0005-0000-0000-00008F780000}"/>
    <cellStyle name="Normal 3 3 16 9 5 3" xfId="30874" xr:uid="{00000000-0005-0000-0000-000090780000}"/>
    <cellStyle name="Normal 3 3 16 9 6" xfId="30875" xr:uid="{00000000-0005-0000-0000-000091780000}"/>
    <cellStyle name="Normal 3 3 16 9 6 2" xfId="30876" xr:uid="{00000000-0005-0000-0000-000092780000}"/>
    <cellStyle name="Normal 3 3 16 9 6 3" xfId="30877" xr:uid="{00000000-0005-0000-0000-000093780000}"/>
    <cellStyle name="Normal 3 3 16 9 7" xfId="30878" xr:uid="{00000000-0005-0000-0000-000094780000}"/>
    <cellStyle name="Normal 3 3 16 9 7 2" xfId="30879" xr:uid="{00000000-0005-0000-0000-000095780000}"/>
    <cellStyle name="Normal 3 3 16 9 7 3" xfId="30880" xr:uid="{00000000-0005-0000-0000-000096780000}"/>
    <cellStyle name="Normal 3 3 16 9 8" xfId="30881" xr:uid="{00000000-0005-0000-0000-000097780000}"/>
    <cellStyle name="Normal 3 3 16 9 8 2" xfId="30882" xr:uid="{00000000-0005-0000-0000-000098780000}"/>
    <cellStyle name="Normal 3 3 16 9 8 3" xfId="30883" xr:uid="{00000000-0005-0000-0000-000099780000}"/>
    <cellStyle name="Normal 3 3 16 9 9" xfId="30884" xr:uid="{00000000-0005-0000-0000-00009A780000}"/>
    <cellStyle name="Normal 3 3 16 9 9 2" xfId="30885" xr:uid="{00000000-0005-0000-0000-00009B780000}"/>
    <cellStyle name="Normal 3 3 16 9 9 3" xfId="30886" xr:uid="{00000000-0005-0000-0000-00009C780000}"/>
    <cellStyle name="Normal 3 3 17" xfId="30887" xr:uid="{00000000-0005-0000-0000-00009D780000}"/>
    <cellStyle name="Normal 3 3 17 10" xfId="30888" xr:uid="{00000000-0005-0000-0000-00009E780000}"/>
    <cellStyle name="Normal 3 3 17 10 10" xfId="30889" xr:uid="{00000000-0005-0000-0000-00009F780000}"/>
    <cellStyle name="Normal 3 3 17 10 10 2" xfId="30890" xr:uid="{00000000-0005-0000-0000-0000A0780000}"/>
    <cellStyle name="Normal 3 3 17 10 10 3" xfId="30891" xr:uid="{00000000-0005-0000-0000-0000A1780000}"/>
    <cellStyle name="Normal 3 3 17 10 11" xfId="30892" xr:uid="{00000000-0005-0000-0000-0000A2780000}"/>
    <cellStyle name="Normal 3 3 17 10 11 2" xfId="30893" xr:uid="{00000000-0005-0000-0000-0000A3780000}"/>
    <cellStyle name="Normal 3 3 17 10 11 3" xfId="30894" xr:uid="{00000000-0005-0000-0000-0000A4780000}"/>
    <cellStyle name="Normal 3 3 17 10 12" xfId="30895" xr:uid="{00000000-0005-0000-0000-0000A5780000}"/>
    <cellStyle name="Normal 3 3 17 10 12 2" xfId="30896" xr:uid="{00000000-0005-0000-0000-0000A6780000}"/>
    <cellStyle name="Normal 3 3 17 10 12 3" xfId="30897" xr:uid="{00000000-0005-0000-0000-0000A7780000}"/>
    <cellStyle name="Normal 3 3 17 10 13" xfId="30898" xr:uid="{00000000-0005-0000-0000-0000A8780000}"/>
    <cellStyle name="Normal 3 3 17 10 13 2" xfId="30899" xr:uid="{00000000-0005-0000-0000-0000A9780000}"/>
    <cellStyle name="Normal 3 3 17 10 13 3" xfId="30900" xr:uid="{00000000-0005-0000-0000-0000AA780000}"/>
    <cellStyle name="Normal 3 3 17 10 14" xfId="30901" xr:uid="{00000000-0005-0000-0000-0000AB780000}"/>
    <cellStyle name="Normal 3 3 17 10 14 2" xfId="30902" xr:uid="{00000000-0005-0000-0000-0000AC780000}"/>
    <cellStyle name="Normal 3 3 17 10 14 3" xfId="30903" xr:uid="{00000000-0005-0000-0000-0000AD780000}"/>
    <cellStyle name="Normal 3 3 17 10 15" xfId="30904" xr:uid="{00000000-0005-0000-0000-0000AE780000}"/>
    <cellStyle name="Normal 3 3 17 10 16" xfId="30905" xr:uid="{00000000-0005-0000-0000-0000AF780000}"/>
    <cellStyle name="Normal 3 3 17 10 2" xfId="30906" xr:uid="{00000000-0005-0000-0000-0000B0780000}"/>
    <cellStyle name="Normal 3 3 17 10 2 2" xfId="30907" xr:uid="{00000000-0005-0000-0000-0000B1780000}"/>
    <cellStyle name="Normal 3 3 17 10 2 3" xfId="30908" xr:uid="{00000000-0005-0000-0000-0000B2780000}"/>
    <cellStyle name="Normal 3 3 17 10 3" xfId="30909" xr:uid="{00000000-0005-0000-0000-0000B3780000}"/>
    <cellStyle name="Normal 3 3 17 10 3 2" xfId="30910" xr:uid="{00000000-0005-0000-0000-0000B4780000}"/>
    <cellStyle name="Normal 3 3 17 10 3 3" xfId="30911" xr:uid="{00000000-0005-0000-0000-0000B5780000}"/>
    <cellStyle name="Normal 3 3 17 10 4" xfId="30912" xr:uid="{00000000-0005-0000-0000-0000B6780000}"/>
    <cellStyle name="Normal 3 3 17 10 4 2" xfId="30913" xr:uid="{00000000-0005-0000-0000-0000B7780000}"/>
    <cellStyle name="Normal 3 3 17 10 4 3" xfId="30914" xr:uid="{00000000-0005-0000-0000-0000B8780000}"/>
    <cellStyle name="Normal 3 3 17 10 5" xfId="30915" xr:uid="{00000000-0005-0000-0000-0000B9780000}"/>
    <cellStyle name="Normal 3 3 17 10 5 2" xfId="30916" xr:uid="{00000000-0005-0000-0000-0000BA780000}"/>
    <cellStyle name="Normal 3 3 17 10 5 3" xfId="30917" xr:uid="{00000000-0005-0000-0000-0000BB780000}"/>
    <cellStyle name="Normal 3 3 17 10 6" xfId="30918" xr:uid="{00000000-0005-0000-0000-0000BC780000}"/>
    <cellStyle name="Normal 3 3 17 10 6 2" xfId="30919" xr:uid="{00000000-0005-0000-0000-0000BD780000}"/>
    <cellStyle name="Normal 3 3 17 10 6 3" xfId="30920" xr:uid="{00000000-0005-0000-0000-0000BE780000}"/>
    <cellStyle name="Normal 3 3 17 10 7" xfId="30921" xr:uid="{00000000-0005-0000-0000-0000BF780000}"/>
    <cellStyle name="Normal 3 3 17 10 7 2" xfId="30922" xr:uid="{00000000-0005-0000-0000-0000C0780000}"/>
    <cellStyle name="Normal 3 3 17 10 7 3" xfId="30923" xr:uid="{00000000-0005-0000-0000-0000C1780000}"/>
    <cellStyle name="Normal 3 3 17 10 8" xfId="30924" xr:uid="{00000000-0005-0000-0000-0000C2780000}"/>
    <cellStyle name="Normal 3 3 17 10 8 2" xfId="30925" xr:uid="{00000000-0005-0000-0000-0000C3780000}"/>
    <cellStyle name="Normal 3 3 17 10 8 3" xfId="30926" xr:uid="{00000000-0005-0000-0000-0000C4780000}"/>
    <cellStyle name="Normal 3 3 17 10 9" xfId="30927" xr:uid="{00000000-0005-0000-0000-0000C5780000}"/>
    <cellStyle name="Normal 3 3 17 10 9 2" xfId="30928" xr:uid="{00000000-0005-0000-0000-0000C6780000}"/>
    <cellStyle name="Normal 3 3 17 10 9 3" xfId="30929" xr:uid="{00000000-0005-0000-0000-0000C7780000}"/>
    <cellStyle name="Normal 3 3 17 11" xfId="30930" xr:uid="{00000000-0005-0000-0000-0000C8780000}"/>
    <cellStyle name="Normal 3 3 17 11 2" xfId="30931" xr:uid="{00000000-0005-0000-0000-0000C9780000}"/>
    <cellStyle name="Normal 3 3 17 11 3" xfId="30932" xr:uid="{00000000-0005-0000-0000-0000CA780000}"/>
    <cellStyle name="Normal 3 3 17 12" xfId="30933" xr:uid="{00000000-0005-0000-0000-0000CB780000}"/>
    <cellStyle name="Normal 3 3 17 12 2" xfId="30934" xr:uid="{00000000-0005-0000-0000-0000CC780000}"/>
    <cellStyle name="Normal 3 3 17 12 3" xfId="30935" xr:uid="{00000000-0005-0000-0000-0000CD780000}"/>
    <cellStyle name="Normal 3 3 17 13" xfId="30936" xr:uid="{00000000-0005-0000-0000-0000CE780000}"/>
    <cellStyle name="Normal 3 3 17 13 2" xfId="30937" xr:uid="{00000000-0005-0000-0000-0000CF780000}"/>
    <cellStyle name="Normal 3 3 17 13 3" xfId="30938" xr:uid="{00000000-0005-0000-0000-0000D0780000}"/>
    <cellStyle name="Normal 3 3 17 14" xfId="30939" xr:uid="{00000000-0005-0000-0000-0000D1780000}"/>
    <cellStyle name="Normal 3 3 17 14 2" xfId="30940" xr:uid="{00000000-0005-0000-0000-0000D2780000}"/>
    <cellStyle name="Normal 3 3 17 14 3" xfId="30941" xr:uid="{00000000-0005-0000-0000-0000D3780000}"/>
    <cellStyle name="Normal 3 3 17 15" xfId="30942" xr:uid="{00000000-0005-0000-0000-0000D4780000}"/>
    <cellStyle name="Normal 3 3 17 15 2" xfId="30943" xr:uid="{00000000-0005-0000-0000-0000D5780000}"/>
    <cellStyle name="Normal 3 3 17 15 3" xfId="30944" xr:uid="{00000000-0005-0000-0000-0000D6780000}"/>
    <cellStyle name="Normal 3 3 17 16" xfId="30945" xr:uid="{00000000-0005-0000-0000-0000D7780000}"/>
    <cellStyle name="Normal 3 3 17 16 2" xfId="30946" xr:uid="{00000000-0005-0000-0000-0000D8780000}"/>
    <cellStyle name="Normal 3 3 17 16 3" xfId="30947" xr:uid="{00000000-0005-0000-0000-0000D9780000}"/>
    <cellStyle name="Normal 3 3 17 17" xfId="30948" xr:uid="{00000000-0005-0000-0000-0000DA780000}"/>
    <cellStyle name="Normal 3 3 17 17 2" xfId="30949" xr:uid="{00000000-0005-0000-0000-0000DB780000}"/>
    <cellStyle name="Normal 3 3 17 17 3" xfId="30950" xr:uid="{00000000-0005-0000-0000-0000DC780000}"/>
    <cellStyle name="Normal 3 3 17 18" xfId="30951" xr:uid="{00000000-0005-0000-0000-0000DD780000}"/>
    <cellStyle name="Normal 3 3 17 18 2" xfId="30952" xr:uid="{00000000-0005-0000-0000-0000DE780000}"/>
    <cellStyle name="Normal 3 3 17 18 3" xfId="30953" xr:uid="{00000000-0005-0000-0000-0000DF780000}"/>
    <cellStyle name="Normal 3 3 17 19" xfId="30954" xr:uid="{00000000-0005-0000-0000-0000E0780000}"/>
    <cellStyle name="Normal 3 3 17 19 2" xfId="30955" xr:uid="{00000000-0005-0000-0000-0000E1780000}"/>
    <cellStyle name="Normal 3 3 17 19 3" xfId="30956" xr:uid="{00000000-0005-0000-0000-0000E2780000}"/>
    <cellStyle name="Normal 3 3 17 2" xfId="30957" xr:uid="{00000000-0005-0000-0000-0000E3780000}"/>
    <cellStyle name="Normal 3 3 17 2 10" xfId="30958" xr:uid="{00000000-0005-0000-0000-0000E4780000}"/>
    <cellStyle name="Normal 3 3 17 2 10 2" xfId="30959" xr:uid="{00000000-0005-0000-0000-0000E5780000}"/>
    <cellStyle name="Normal 3 3 17 2 10 3" xfId="30960" xr:uid="{00000000-0005-0000-0000-0000E6780000}"/>
    <cellStyle name="Normal 3 3 17 2 11" xfId="30961" xr:uid="{00000000-0005-0000-0000-0000E7780000}"/>
    <cellStyle name="Normal 3 3 17 2 11 2" xfId="30962" xr:uid="{00000000-0005-0000-0000-0000E8780000}"/>
    <cellStyle name="Normal 3 3 17 2 11 3" xfId="30963" xr:uid="{00000000-0005-0000-0000-0000E9780000}"/>
    <cellStyle name="Normal 3 3 17 2 12" xfId="30964" xr:uid="{00000000-0005-0000-0000-0000EA780000}"/>
    <cellStyle name="Normal 3 3 17 2 12 2" xfId="30965" xr:uid="{00000000-0005-0000-0000-0000EB780000}"/>
    <cellStyle name="Normal 3 3 17 2 12 3" xfId="30966" xr:uid="{00000000-0005-0000-0000-0000EC780000}"/>
    <cellStyle name="Normal 3 3 17 2 13" xfId="30967" xr:uid="{00000000-0005-0000-0000-0000ED780000}"/>
    <cellStyle name="Normal 3 3 17 2 13 2" xfId="30968" xr:uid="{00000000-0005-0000-0000-0000EE780000}"/>
    <cellStyle name="Normal 3 3 17 2 13 3" xfId="30969" xr:uid="{00000000-0005-0000-0000-0000EF780000}"/>
    <cellStyle name="Normal 3 3 17 2 14" xfId="30970" xr:uid="{00000000-0005-0000-0000-0000F0780000}"/>
    <cellStyle name="Normal 3 3 17 2 14 2" xfId="30971" xr:uid="{00000000-0005-0000-0000-0000F1780000}"/>
    <cellStyle name="Normal 3 3 17 2 14 3" xfId="30972" xr:uid="{00000000-0005-0000-0000-0000F2780000}"/>
    <cellStyle name="Normal 3 3 17 2 15" xfId="30973" xr:uid="{00000000-0005-0000-0000-0000F3780000}"/>
    <cellStyle name="Normal 3 3 17 2 15 2" xfId="30974" xr:uid="{00000000-0005-0000-0000-0000F4780000}"/>
    <cellStyle name="Normal 3 3 17 2 15 3" xfId="30975" xr:uid="{00000000-0005-0000-0000-0000F5780000}"/>
    <cellStyle name="Normal 3 3 17 2 16" xfId="30976" xr:uid="{00000000-0005-0000-0000-0000F6780000}"/>
    <cellStyle name="Normal 3 3 17 2 17" xfId="30977" xr:uid="{00000000-0005-0000-0000-0000F7780000}"/>
    <cellStyle name="Normal 3 3 17 2 2" xfId="30978" xr:uid="{00000000-0005-0000-0000-0000F8780000}"/>
    <cellStyle name="Normal 3 3 17 2 2 10" xfId="30979" xr:uid="{00000000-0005-0000-0000-0000F9780000}"/>
    <cellStyle name="Normal 3 3 17 2 2 10 2" xfId="30980" xr:uid="{00000000-0005-0000-0000-0000FA780000}"/>
    <cellStyle name="Normal 3 3 17 2 2 10 3" xfId="30981" xr:uid="{00000000-0005-0000-0000-0000FB780000}"/>
    <cellStyle name="Normal 3 3 17 2 2 11" xfId="30982" xr:uid="{00000000-0005-0000-0000-0000FC780000}"/>
    <cellStyle name="Normal 3 3 17 2 2 11 2" xfId="30983" xr:uid="{00000000-0005-0000-0000-0000FD780000}"/>
    <cellStyle name="Normal 3 3 17 2 2 11 3" xfId="30984" xr:uid="{00000000-0005-0000-0000-0000FE780000}"/>
    <cellStyle name="Normal 3 3 17 2 2 12" xfId="30985" xr:uid="{00000000-0005-0000-0000-0000FF780000}"/>
    <cellStyle name="Normal 3 3 17 2 2 12 2" xfId="30986" xr:uid="{00000000-0005-0000-0000-000000790000}"/>
    <cellStyle name="Normal 3 3 17 2 2 12 3" xfId="30987" xr:uid="{00000000-0005-0000-0000-000001790000}"/>
    <cellStyle name="Normal 3 3 17 2 2 13" xfId="30988" xr:uid="{00000000-0005-0000-0000-000002790000}"/>
    <cellStyle name="Normal 3 3 17 2 2 13 2" xfId="30989" xr:uid="{00000000-0005-0000-0000-000003790000}"/>
    <cellStyle name="Normal 3 3 17 2 2 13 3" xfId="30990" xr:uid="{00000000-0005-0000-0000-000004790000}"/>
    <cellStyle name="Normal 3 3 17 2 2 14" xfId="30991" xr:uid="{00000000-0005-0000-0000-000005790000}"/>
    <cellStyle name="Normal 3 3 17 2 2 14 2" xfId="30992" xr:uid="{00000000-0005-0000-0000-000006790000}"/>
    <cellStyle name="Normal 3 3 17 2 2 14 3" xfId="30993" xr:uid="{00000000-0005-0000-0000-000007790000}"/>
    <cellStyle name="Normal 3 3 17 2 2 15" xfId="30994" xr:uid="{00000000-0005-0000-0000-000008790000}"/>
    <cellStyle name="Normal 3 3 17 2 2 16" xfId="30995" xr:uid="{00000000-0005-0000-0000-000009790000}"/>
    <cellStyle name="Normal 3 3 17 2 2 2" xfId="30996" xr:uid="{00000000-0005-0000-0000-00000A790000}"/>
    <cellStyle name="Normal 3 3 17 2 2 2 2" xfId="30997" xr:uid="{00000000-0005-0000-0000-00000B790000}"/>
    <cellStyle name="Normal 3 3 17 2 2 2 3" xfId="30998" xr:uid="{00000000-0005-0000-0000-00000C790000}"/>
    <cellStyle name="Normal 3 3 17 2 2 3" xfId="30999" xr:uid="{00000000-0005-0000-0000-00000D790000}"/>
    <cellStyle name="Normal 3 3 17 2 2 3 2" xfId="31000" xr:uid="{00000000-0005-0000-0000-00000E790000}"/>
    <cellStyle name="Normal 3 3 17 2 2 3 3" xfId="31001" xr:uid="{00000000-0005-0000-0000-00000F790000}"/>
    <cellStyle name="Normal 3 3 17 2 2 4" xfId="31002" xr:uid="{00000000-0005-0000-0000-000010790000}"/>
    <cellStyle name="Normal 3 3 17 2 2 4 2" xfId="31003" xr:uid="{00000000-0005-0000-0000-000011790000}"/>
    <cellStyle name="Normal 3 3 17 2 2 4 3" xfId="31004" xr:uid="{00000000-0005-0000-0000-000012790000}"/>
    <cellStyle name="Normal 3 3 17 2 2 5" xfId="31005" xr:uid="{00000000-0005-0000-0000-000013790000}"/>
    <cellStyle name="Normal 3 3 17 2 2 5 2" xfId="31006" xr:uid="{00000000-0005-0000-0000-000014790000}"/>
    <cellStyle name="Normal 3 3 17 2 2 5 3" xfId="31007" xr:uid="{00000000-0005-0000-0000-000015790000}"/>
    <cellStyle name="Normal 3 3 17 2 2 6" xfId="31008" xr:uid="{00000000-0005-0000-0000-000016790000}"/>
    <cellStyle name="Normal 3 3 17 2 2 6 2" xfId="31009" xr:uid="{00000000-0005-0000-0000-000017790000}"/>
    <cellStyle name="Normal 3 3 17 2 2 6 3" xfId="31010" xr:uid="{00000000-0005-0000-0000-000018790000}"/>
    <cellStyle name="Normal 3 3 17 2 2 7" xfId="31011" xr:uid="{00000000-0005-0000-0000-000019790000}"/>
    <cellStyle name="Normal 3 3 17 2 2 7 2" xfId="31012" xr:uid="{00000000-0005-0000-0000-00001A790000}"/>
    <cellStyle name="Normal 3 3 17 2 2 7 3" xfId="31013" xr:uid="{00000000-0005-0000-0000-00001B790000}"/>
    <cellStyle name="Normal 3 3 17 2 2 8" xfId="31014" xr:uid="{00000000-0005-0000-0000-00001C790000}"/>
    <cellStyle name="Normal 3 3 17 2 2 8 2" xfId="31015" xr:uid="{00000000-0005-0000-0000-00001D790000}"/>
    <cellStyle name="Normal 3 3 17 2 2 8 3" xfId="31016" xr:uid="{00000000-0005-0000-0000-00001E790000}"/>
    <cellStyle name="Normal 3 3 17 2 2 9" xfId="31017" xr:uid="{00000000-0005-0000-0000-00001F790000}"/>
    <cellStyle name="Normal 3 3 17 2 2 9 2" xfId="31018" xr:uid="{00000000-0005-0000-0000-000020790000}"/>
    <cellStyle name="Normal 3 3 17 2 2 9 3" xfId="31019" xr:uid="{00000000-0005-0000-0000-000021790000}"/>
    <cellStyle name="Normal 3 3 17 2 3" xfId="31020" xr:uid="{00000000-0005-0000-0000-000022790000}"/>
    <cellStyle name="Normal 3 3 17 2 3 2" xfId="31021" xr:uid="{00000000-0005-0000-0000-000023790000}"/>
    <cellStyle name="Normal 3 3 17 2 3 3" xfId="31022" xr:uid="{00000000-0005-0000-0000-000024790000}"/>
    <cellStyle name="Normal 3 3 17 2 4" xfId="31023" xr:uid="{00000000-0005-0000-0000-000025790000}"/>
    <cellStyle name="Normal 3 3 17 2 4 2" xfId="31024" xr:uid="{00000000-0005-0000-0000-000026790000}"/>
    <cellStyle name="Normal 3 3 17 2 4 3" xfId="31025" xr:uid="{00000000-0005-0000-0000-000027790000}"/>
    <cellStyle name="Normal 3 3 17 2 5" xfId="31026" xr:uid="{00000000-0005-0000-0000-000028790000}"/>
    <cellStyle name="Normal 3 3 17 2 5 2" xfId="31027" xr:uid="{00000000-0005-0000-0000-000029790000}"/>
    <cellStyle name="Normal 3 3 17 2 5 3" xfId="31028" xr:uid="{00000000-0005-0000-0000-00002A790000}"/>
    <cellStyle name="Normal 3 3 17 2 6" xfId="31029" xr:uid="{00000000-0005-0000-0000-00002B790000}"/>
    <cellStyle name="Normal 3 3 17 2 6 2" xfId="31030" xr:uid="{00000000-0005-0000-0000-00002C790000}"/>
    <cellStyle name="Normal 3 3 17 2 6 3" xfId="31031" xr:uid="{00000000-0005-0000-0000-00002D790000}"/>
    <cellStyle name="Normal 3 3 17 2 7" xfId="31032" xr:uid="{00000000-0005-0000-0000-00002E790000}"/>
    <cellStyle name="Normal 3 3 17 2 7 2" xfId="31033" xr:uid="{00000000-0005-0000-0000-00002F790000}"/>
    <cellStyle name="Normal 3 3 17 2 7 3" xfId="31034" xr:uid="{00000000-0005-0000-0000-000030790000}"/>
    <cellStyle name="Normal 3 3 17 2 8" xfId="31035" xr:uid="{00000000-0005-0000-0000-000031790000}"/>
    <cellStyle name="Normal 3 3 17 2 8 2" xfId="31036" xr:uid="{00000000-0005-0000-0000-000032790000}"/>
    <cellStyle name="Normal 3 3 17 2 8 3" xfId="31037" xr:uid="{00000000-0005-0000-0000-000033790000}"/>
    <cellStyle name="Normal 3 3 17 2 9" xfId="31038" xr:uid="{00000000-0005-0000-0000-000034790000}"/>
    <cellStyle name="Normal 3 3 17 2 9 2" xfId="31039" xr:uid="{00000000-0005-0000-0000-000035790000}"/>
    <cellStyle name="Normal 3 3 17 2 9 3" xfId="31040" xr:uid="{00000000-0005-0000-0000-000036790000}"/>
    <cellStyle name="Normal 3 3 17 20" xfId="31041" xr:uid="{00000000-0005-0000-0000-000037790000}"/>
    <cellStyle name="Normal 3 3 17 20 2" xfId="31042" xr:uid="{00000000-0005-0000-0000-000038790000}"/>
    <cellStyle name="Normal 3 3 17 20 3" xfId="31043" xr:uid="{00000000-0005-0000-0000-000039790000}"/>
    <cellStyle name="Normal 3 3 17 21" xfId="31044" xr:uid="{00000000-0005-0000-0000-00003A790000}"/>
    <cellStyle name="Normal 3 3 17 21 2" xfId="31045" xr:uid="{00000000-0005-0000-0000-00003B790000}"/>
    <cellStyle name="Normal 3 3 17 21 3" xfId="31046" xr:uid="{00000000-0005-0000-0000-00003C790000}"/>
    <cellStyle name="Normal 3 3 17 22" xfId="31047" xr:uid="{00000000-0005-0000-0000-00003D790000}"/>
    <cellStyle name="Normal 3 3 17 22 2" xfId="31048" xr:uid="{00000000-0005-0000-0000-00003E790000}"/>
    <cellStyle name="Normal 3 3 17 22 3" xfId="31049" xr:uid="{00000000-0005-0000-0000-00003F790000}"/>
    <cellStyle name="Normal 3 3 17 23" xfId="31050" xr:uid="{00000000-0005-0000-0000-000040790000}"/>
    <cellStyle name="Normal 3 3 17 23 2" xfId="31051" xr:uid="{00000000-0005-0000-0000-000041790000}"/>
    <cellStyle name="Normal 3 3 17 23 3" xfId="31052" xr:uid="{00000000-0005-0000-0000-000042790000}"/>
    <cellStyle name="Normal 3 3 17 24" xfId="31053" xr:uid="{00000000-0005-0000-0000-000043790000}"/>
    <cellStyle name="Normal 3 3 17 25" xfId="31054" xr:uid="{00000000-0005-0000-0000-000044790000}"/>
    <cellStyle name="Normal 3 3 17 3" xfId="31055" xr:uid="{00000000-0005-0000-0000-000045790000}"/>
    <cellStyle name="Normal 3 3 17 3 10" xfId="31056" xr:uid="{00000000-0005-0000-0000-000046790000}"/>
    <cellStyle name="Normal 3 3 17 3 10 2" xfId="31057" xr:uid="{00000000-0005-0000-0000-000047790000}"/>
    <cellStyle name="Normal 3 3 17 3 10 3" xfId="31058" xr:uid="{00000000-0005-0000-0000-000048790000}"/>
    <cellStyle name="Normal 3 3 17 3 11" xfId="31059" xr:uid="{00000000-0005-0000-0000-000049790000}"/>
    <cellStyle name="Normal 3 3 17 3 11 2" xfId="31060" xr:uid="{00000000-0005-0000-0000-00004A790000}"/>
    <cellStyle name="Normal 3 3 17 3 11 3" xfId="31061" xr:uid="{00000000-0005-0000-0000-00004B790000}"/>
    <cellStyle name="Normal 3 3 17 3 12" xfId="31062" xr:uid="{00000000-0005-0000-0000-00004C790000}"/>
    <cellStyle name="Normal 3 3 17 3 12 2" xfId="31063" xr:uid="{00000000-0005-0000-0000-00004D790000}"/>
    <cellStyle name="Normal 3 3 17 3 12 3" xfId="31064" xr:uid="{00000000-0005-0000-0000-00004E790000}"/>
    <cellStyle name="Normal 3 3 17 3 13" xfId="31065" xr:uid="{00000000-0005-0000-0000-00004F790000}"/>
    <cellStyle name="Normal 3 3 17 3 13 2" xfId="31066" xr:uid="{00000000-0005-0000-0000-000050790000}"/>
    <cellStyle name="Normal 3 3 17 3 13 3" xfId="31067" xr:uid="{00000000-0005-0000-0000-000051790000}"/>
    <cellStyle name="Normal 3 3 17 3 14" xfId="31068" xr:uid="{00000000-0005-0000-0000-000052790000}"/>
    <cellStyle name="Normal 3 3 17 3 14 2" xfId="31069" xr:uid="{00000000-0005-0000-0000-000053790000}"/>
    <cellStyle name="Normal 3 3 17 3 14 3" xfId="31070" xr:uid="{00000000-0005-0000-0000-000054790000}"/>
    <cellStyle name="Normal 3 3 17 3 15" xfId="31071" xr:uid="{00000000-0005-0000-0000-000055790000}"/>
    <cellStyle name="Normal 3 3 17 3 15 2" xfId="31072" xr:uid="{00000000-0005-0000-0000-000056790000}"/>
    <cellStyle name="Normal 3 3 17 3 15 3" xfId="31073" xr:uid="{00000000-0005-0000-0000-000057790000}"/>
    <cellStyle name="Normal 3 3 17 3 16" xfId="31074" xr:uid="{00000000-0005-0000-0000-000058790000}"/>
    <cellStyle name="Normal 3 3 17 3 17" xfId="31075" xr:uid="{00000000-0005-0000-0000-000059790000}"/>
    <cellStyle name="Normal 3 3 17 3 2" xfId="31076" xr:uid="{00000000-0005-0000-0000-00005A790000}"/>
    <cellStyle name="Normal 3 3 17 3 2 10" xfId="31077" xr:uid="{00000000-0005-0000-0000-00005B790000}"/>
    <cellStyle name="Normal 3 3 17 3 2 10 2" xfId="31078" xr:uid="{00000000-0005-0000-0000-00005C790000}"/>
    <cellStyle name="Normal 3 3 17 3 2 10 3" xfId="31079" xr:uid="{00000000-0005-0000-0000-00005D790000}"/>
    <cellStyle name="Normal 3 3 17 3 2 11" xfId="31080" xr:uid="{00000000-0005-0000-0000-00005E790000}"/>
    <cellStyle name="Normal 3 3 17 3 2 11 2" xfId="31081" xr:uid="{00000000-0005-0000-0000-00005F790000}"/>
    <cellStyle name="Normal 3 3 17 3 2 11 3" xfId="31082" xr:uid="{00000000-0005-0000-0000-000060790000}"/>
    <cellStyle name="Normal 3 3 17 3 2 12" xfId="31083" xr:uid="{00000000-0005-0000-0000-000061790000}"/>
    <cellStyle name="Normal 3 3 17 3 2 12 2" xfId="31084" xr:uid="{00000000-0005-0000-0000-000062790000}"/>
    <cellStyle name="Normal 3 3 17 3 2 12 3" xfId="31085" xr:uid="{00000000-0005-0000-0000-000063790000}"/>
    <cellStyle name="Normal 3 3 17 3 2 13" xfId="31086" xr:uid="{00000000-0005-0000-0000-000064790000}"/>
    <cellStyle name="Normal 3 3 17 3 2 13 2" xfId="31087" xr:uid="{00000000-0005-0000-0000-000065790000}"/>
    <cellStyle name="Normal 3 3 17 3 2 13 3" xfId="31088" xr:uid="{00000000-0005-0000-0000-000066790000}"/>
    <cellStyle name="Normal 3 3 17 3 2 14" xfId="31089" xr:uid="{00000000-0005-0000-0000-000067790000}"/>
    <cellStyle name="Normal 3 3 17 3 2 14 2" xfId="31090" xr:uid="{00000000-0005-0000-0000-000068790000}"/>
    <cellStyle name="Normal 3 3 17 3 2 14 3" xfId="31091" xr:uid="{00000000-0005-0000-0000-000069790000}"/>
    <cellStyle name="Normal 3 3 17 3 2 15" xfId="31092" xr:uid="{00000000-0005-0000-0000-00006A790000}"/>
    <cellStyle name="Normal 3 3 17 3 2 16" xfId="31093" xr:uid="{00000000-0005-0000-0000-00006B790000}"/>
    <cellStyle name="Normal 3 3 17 3 2 2" xfId="31094" xr:uid="{00000000-0005-0000-0000-00006C790000}"/>
    <cellStyle name="Normal 3 3 17 3 2 2 2" xfId="31095" xr:uid="{00000000-0005-0000-0000-00006D790000}"/>
    <cellStyle name="Normal 3 3 17 3 2 2 3" xfId="31096" xr:uid="{00000000-0005-0000-0000-00006E790000}"/>
    <cellStyle name="Normal 3 3 17 3 2 3" xfId="31097" xr:uid="{00000000-0005-0000-0000-00006F790000}"/>
    <cellStyle name="Normal 3 3 17 3 2 3 2" xfId="31098" xr:uid="{00000000-0005-0000-0000-000070790000}"/>
    <cellStyle name="Normal 3 3 17 3 2 3 3" xfId="31099" xr:uid="{00000000-0005-0000-0000-000071790000}"/>
    <cellStyle name="Normal 3 3 17 3 2 4" xfId="31100" xr:uid="{00000000-0005-0000-0000-000072790000}"/>
    <cellStyle name="Normal 3 3 17 3 2 4 2" xfId="31101" xr:uid="{00000000-0005-0000-0000-000073790000}"/>
    <cellStyle name="Normal 3 3 17 3 2 4 3" xfId="31102" xr:uid="{00000000-0005-0000-0000-000074790000}"/>
    <cellStyle name="Normal 3 3 17 3 2 5" xfId="31103" xr:uid="{00000000-0005-0000-0000-000075790000}"/>
    <cellStyle name="Normal 3 3 17 3 2 5 2" xfId="31104" xr:uid="{00000000-0005-0000-0000-000076790000}"/>
    <cellStyle name="Normal 3 3 17 3 2 5 3" xfId="31105" xr:uid="{00000000-0005-0000-0000-000077790000}"/>
    <cellStyle name="Normal 3 3 17 3 2 6" xfId="31106" xr:uid="{00000000-0005-0000-0000-000078790000}"/>
    <cellStyle name="Normal 3 3 17 3 2 6 2" xfId="31107" xr:uid="{00000000-0005-0000-0000-000079790000}"/>
    <cellStyle name="Normal 3 3 17 3 2 6 3" xfId="31108" xr:uid="{00000000-0005-0000-0000-00007A790000}"/>
    <cellStyle name="Normal 3 3 17 3 2 7" xfId="31109" xr:uid="{00000000-0005-0000-0000-00007B790000}"/>
    <cellStyle name="Normal 3 3 17 3 2 7 2" xfId="31110" xr:uid="{00000000-0005-0000-0000-00007C790000}"/>
    <cellStyle name="Normal 3 3 17 3 2 7 3" xfId="31111" xr:uid="{00000000-0005-0000-0000-00007D790000}"/>
    <cellStyle name="Normal 3 3 17 3 2 8" xfId="31112" xr:uid="{00000000-0005-0000-0000-00007E790000}"/>
    <cellStyle name="Normal 3 3 17 3 2 8 2" xfId="31113" xr:uid="{00000000-0005-0000-0000-00007F790000}"/>
    <cellStyle name="Normal 3 3 17 3 2 8 3" xfId="31114" xr:uid="{00000000-0005-0000-0000-000080790000}"/>
    <cellStyle name="Normal 3 3 17 3 2 9" xfId="31115" xr:uid="{00000000-0005-0000-0000-000081790000}"/>
    <cellStyle name="Normal 3 3 17 3 2 9 2" xfId="31116" xr:uid="{00000000-0005-0000-0000-000082790000}"/>
    <cellStyle name="Normal 3 3 17 3 2 9 3" xfId="31117" xr:uid="{00000000-0005-0000-0000-000083790000}"/>
    <cellStyle name="Normal 3 3 17 3 3" xfId="31118" xr:uid="{00000000-0005-0000-0000-000084790000}"/>
    <cellStyle name="Normal 3 3 17 3 3 2" xfId="31119" xr:uid="{00000000-0005-0000-0000-000085790000}"/>
    <cellStyle name="Normal 3 3 17 3 3 3" xfId="31120" xr:uid="{00000000-0005-0000-0000-000086790000}"/>
    <cellStyle name="Normal 3 3 17 3 4" xfId="31121" xr:uid="{00000000-0005-0000-0000-000087790000}"/>
    <cellStyle name="Normal 3 3 17 3 4 2" xfId="31122" xr:uid="{00000000-0005-0000-0000-000088790000}"/>
    <cellStyle name="Normal 3 3 17 3 4 3" xfId="31123" xr:uid="{00000000-0005-0000-0000-000089790000}"/>
    <cellStyle name="Normal 3 3 17 3 5" xfId="31124" xr:uid="{00000000-0005-0000-0000-00008A790000}"/>
    <cellStyle name="Normal 3 3 17 3 5 2" xfId="31125" xr:uid="{00000000-0005-0000-0000-00008B790000}"/>
    <cellStyle name="Normal 3 3 17 3 5 3" xfId="31126" xr:uid="{00000000-0005-0000-0000-00008C790000}"/>
    <cellStyle name="Normal 3 3 17 3 6" xfId="31127" xr:uid="{00000000-0005-0000-0000-00008D790000}"/>
    <cellStyle name="Normal 3 3 17 3 6 2" xfId="31128" xr:uid="{00000000-0005-0000-0000-00008E790000}"/>
    <cellStyle name="Normal 3 3 17 3 6 3" xfId="31129" xr:uid="{00000000-0005-0000-0000-00008F790000}"/>
    <cellStyle name="Normal 3 3 17 3 7" xfId="31130" xr:uid="{00000000-0005-0000-0000-000090790000}"/>
    <cellStyle name="Normal 3 3 17 3 7 2" xfId="31131" xr:uid="{00000000-0005-0000-0000-000091790000}"/>
    <cellStyle name="Normal 3 3 17 3 7 3" xfId="31132" xr:uid="{00000000-0005-0000-0000-000092790000}"/>
    <cellStyle name="Normal 3 3 17 3 8" xfId="31133" xr:uid="{00000000-0005-0000-0000-000093790000}"/>
    <cellStyle name="Normal 3 3 17 3 8 2" xfId="31134" xr:uid="{00000000-0005-0000-0000-000094790000}"/>
    <cellStyle name="Normal 3 3 17 3 8 3" xfId="31135" xr:uid="{00000000-0005-0000-0000-000095790000}"/>
    <cellStyle name="Normal 3 3 17 3 9" xfId="31136" xr:uid="{00000000-0005-0000-0000-000096790000}"/>
    <cellStyle name="Normal 3 3 17 3 9 2" xfId="31137" xr:uid="{00000000-0005-0000-0000-000097790000}"/>
    <cellStyle name="Normal 3 3 17 3 9 3" xfId="31138" xr:uid="{00000000-0005-0000-0000-000098790000}"/>
    <cellStyle name="Normal 3 3 17 4" xfId="31139" xr:uid="{00000000-0005-0000-0000-000099790000}"/>
    <cellStyle name="Normal 3 3 17 4 10" xfId="31140" xr:uid="{00000000-0005-0000-0000-00009A790000}"/>
    <cellStyle name="Normal 3 3 17 4 10 2" xfId="31141" xr:uid="{00000000-0005-0000-0000-00009B790000}"/>
    <cellStyle name="Normal 3 3 17 4 10 3" xfId="31142" xr:uid="{00000000-0005-0000-0000-00009C790000}"/>
    <cellStyle name="Normal 3 3 17 4 11" xfId="31143" xr:uid="{00000000-0005-0000-0000-00009D790000}"/>
    <cellStyle name="Normal 3 3 17 4 11 2" xfId="31144" xr:uid="{00000000-0005-0000-0000-00009E790000}"/>
    <cellStyle name="Normal 3 3 17 4 11 3" xfId="31145" xr:uid="{00000000-0005-0000-0000-00009F790000}"/>
    <cellStyle name="Normal 3 3 17 4 12" xfId="31146" xr:uid="{00000000-0005-0000-0000-0000A0790000}"/>
    <cellStyle name="Normal 3 3 17 4 12 2" xfId="31147" xr:uid="{00000000-0005-0000-0000-0000A1790000}"/>
    <cellStyle name="Normal 3 3 17 4 12 3" xfId="31148" xr:uid="{00000000-0005-0000-0000-0000A2790000}"/>
    <cellStyle name="Normal 3 3 17 4 13" xfId="31149" xr:uid="{00000000-0005-0000-0000-0000A3790000}"/>
    <cellStyle name="Normal 3 3 17 4 13 2" xfId="31150" xr:uid="{00000000-0005-0000-0000-0000A4790000}"/>
    <cellStyle name="Normal 3 3 17 4 13 3" xfId="31151" xr:uid="{00000000-0005-0000-0000-0000A5790000}"/>
    <cellStyle name="Normal 3 3 17 4 14" xfId="31152" xr:uid="{00000000-0005-0000-0000-0000A6790000}"/>
    <cellStyle name="Normal 3 3 17 4 14 2" xfId="31153" xr:uid="{00000000-0005-0000-0000-0000A7790000}"/>
    <cellStyle name="Normal 3 3 17 4 14 3" xfId="31154" xr:uid="{00000000-0005-0000-0000-0000A8790000}"/>
    <cellStyle name="Normal 3 3 17 4 15" xfId="31155" xr:uid="{00000000-0005-0000-0000-0000A9790000}"/>
    <cellStyle name="Normal 3 3 17 4 15 2" xfId="31156" xr:uid="{00000000-0005-0000-0000-0000AA790000}"/>
    <cellStyle name="Normal 3 3 17 4 15 3" xfId="31157" xr:uid="{00000000-0005-0000-0000-0000AB790000}"/>
    <cellStyle name="Normal 3 3 17 4 16" xfId="31158" xr:uid="{00000000-0005-0000-0000-0000AC790000}"/>
    <cellStyle name="Normal 3 3 17 4 17" xfId="31159" xr:uid="{00000000-0005-0000-0000-0000AD790000}"/>
    <cellStyle name="Normal 3 3 17 4 2" xfId="31160" xr:uid="{00000000-0005-0000-0000-0000AE790000}"/>
    <cellStyle name="Normal 3 3 17 4 2 10" xfId="31161" xr:uid="{00000000-0005-0000-0000-0000AF790000}"/>
    <cellStyle name="Normal 3 3 17 4 2 10 2" xfId="31162" xr:uid="{00000000-0005-0000-0000-0000B0790000}"/>
    <cellStyle name="Normal 3 3 17 4 2 10 3" xfId="31163" xr:uid="{00000000-0005-0000-0000-0000B1790000}"/>
    <cellStyle name="Normal 3 3 17 4 2 11" xfId="31164" xr:uid="{00000000-0005-0000-0000-0000B2790000}"/>
    <cellStyle name="Normal 3 3 17 4 2 11 2" xfId="31165" xr:uid="{00000000-0005-0000-0000-0000B3790000}"/>
    <cellStyle name="Normal 3 3 17 4 2 11 3" xfId="31166" xr:uid="{00000000-0005-0000-0000-0000B4790000}"/>
    <cellStyle name="Normal 3 3 17 4 2 12" xfId="31167" xr:uid="{00000000-0005-0000-0000-0000B5790000}"/>
    <cellStyle name="Normal 3 3 17 4 2 12 2" xfId="31168" xr:uid="{00000000-0005-0000-0000-0000B6790000}"/>
    <cellStyle name="Normal 3 3 17 4 2 12 3" xfId="31169" xr:uid="{00000000-0005-0000-0000-0000B7790000}"/>
    <cellStyle name="Normal 3 3 17 4 2 13" xfId="31170" xr:uid="{00000000-0005-0000-0000-0000B8790000}"/>
    <cellStyle name="Normal 3 3 17 4 2 13 2" xfId="31171" xr:uid="{00000000-0005-0000-0000-0000B9790000}"/>
    <cellStyle name="Normal 3 3 17 4 2 13 3" xfId="31172" xr:uid="{00000000-0005-0000-0000-0000BA790000}"/>
    <cellStyle name="Normal 3 3 17 4 2 14" xfId="31173" xr:uid="{00000000-0005-0000-0000-0000BB790000}"/>
    <cellStyle name="Normal 3 3 17 4 2 14 2" xfId="31174" xr:uid="{00000000-0005-0000-0000-0000BC790000}"/>
    <cellStyle name="Normal 3 3 17 4 2 14 3" xfId="31175" xr:uid="{00000000-0005-0000-0000-0000BD790000}"/>
    <cellStyle name="Normal 3 3 17 4 2 15" xfId="31176" xr:uid="{00000000-0005-0000-0000-0000BE790000}"/>
    <cellStyle name="Normal 3 3 17 4 2 16" xfId="31177" xr:uid="{00000000-0005-0000-0000-0000BF790000}"/>
    <cellStyle name="Normal 3 3 17 4 2 2" xfId="31178" xr:uid="{00000000-0005-0000-0000-0000C0790000}"/>
    <cellStyle name="Normal 3 3 17 4 2 2 2" xfId="31179" xr:uid="{00000000-0005-0000-0000-0000C1790000}"/>
    <cellStyle name="Normal 3 3 17 4 2 2 3" xfId="31180" xr:uid="{00000000-0005-0000-0000-0000C2790000}"/>
    <cellStyle name="Normal 3 3 17 4 2 3" xfId="31181" xr:uid="{00000000-0005-0000-0000-0000C3790000}"/>
    <cellStyle name="Normal 3 3 17 4 2 3 2" xfId="31182" xr:uid="{00000000-0005-0000-0000-0000C4790000}"/>
    <cellStyle name="Normal 3 3 17 4 2 3 3" xfId="31183" xr:uid="{00000000-0005-0000-0000-0000C5790000}"/>
    <cellStyle name="Normal 3 3 17 4 2 4" xfId="31184" xr:uid="{00000000-0005-0000-0000-0000C6790000}"/>
    <cellStyle name="Normal 3 3 17 4 2 4 2" xfId="31185" xr:uid="{00000000-0005-0000-0000-0000C7790000}"/>
    <cellStyle name="Normal 3 3 17 4 2 4 3" xfId="31186" xr:uid="{00000000-0005-0000-0000-0000C8790000}"/>
    <cellStyle name="Normal 3 3 17 4 2 5" xfId="31187" xr:uid="{00000000-0005-0000-0000-0000C9790000}"/>
    <cellStyle name="Normal 3 3 17 4 2 5 2" xfId="31188" xr:uid="{00000000-0005-0000-0000-0000CA790000}"/>
    <cellStyle name="Normal 3 3 17 4 2 5 3" xfId="31189" xr:uid="{00000000-0005-0000-0000-0000CB790000}"/>
    <cellStyle name="Normal 3 3 17 4 2 6" xfId="31190" xr:uid="{00000000-0005-0000-0000-0000CC790000}"/>
    <cellStyle name="Normal 3 3 17 4 2 6 2" xfId="31191" xr:uid="{00000000-0005-0000-0000-0000CD790000}"/>
    <cellStyle name="Normal 3 3 17 4 2 6 3" xfId="31192" xr:uid="{00000000-0005-0000-0000-0000CE790000}"/>
    <cellStyle name="Normal 3 3 17 4 2 7" xfId="31193" xr:uid="{00000000-0005-0000-0000-0000CF790000}"/>
    <cellStyle name="Normal 3 3 17 4 2 7 2" xfId="31194" xr:uid="{00000000-0005-0000-0000-0000D0790000}"/>
    <cellStyle name="Normal 3 3 17 4 2 7 3" xfId="31195" xr:uid="{00000000-0005-0000-0000-0000D1790000}"/>
    <cellStyle name="Normal 3 3 17 4 2 8" xfId="31196" xr:uid="{00000000-0005-0000-0000-0000D2790000}"/>
    <cellStyle name="Normal 3 3 17 4 2 8 2" xfId="31197" xr:uid="{00000000-0005-0000-0000-0000D3790000}"/>
    <cellStyle name="Normal 3 3 17 4 2 8 3" xfId="31198" xr:uid="{00000000-0005-0000-0000-0000D4790000}"/>
    <cellStyle name="Normal 3 3 17 4 2 9" xfId="31199" xr:uid="{00000000-0005-0000-0000-0000D5790000}"/>
    <cellStyle name="Normal 3 3 17 4 2 9 2" xfId="31200" xr:uid="{00000000-0005-0000-0000-0000D6790000}"/>
    <cellStyle name="Normal 3 3 17 4 2 9 3" xfId="31201" xr:uid="{00000000-0005-0000-0000-0000D7790000}"/>
    <cellStyle name="Normal 3 3 17 4 3" xfId="31202" xr:uid="{00000000-0005-0000-0000-0000D8790000}"/>
    <cellStyle name="Normal 3 3 17 4 3 2" xfId="31203" xr:uid="{00000000-0005-0000-0000-0000D9790000}"/>
    <cellStyle name="Normal 3 3 17 4 3 3" xfId="31204" xr:uid="{00000000-0005-0000-0000-0000DA790000}"/>
    <cellStyle name="Normal 3 3 17 4 4" xfId="31205" xr:uid="{00000000-0005-0000-0000-0000DB790000}"/>
    <cellStyle name="Normal 3 3 17 4 4 2" xfId="31206" xr:uid="{00000000-0005-0000-0000-0000DC790000}"/>
    <cellStyle name="Normal 3 3 17 4 4 3" xfId="31207" xr:uid="{00000000-0005-0000-0000-0000DD790000}"/>
    <cellStyle name="Normal 3 3 17 4 5" xfId="31208" xr:uid="{00000000-0005-0000-0000-0000DE790000}"/>
    <cellStyle name="Normal 3 3 17 4 5 2" xfId="31209" xr:uid="{00000000-0005-0000-0000-0000DF790000}"/>
    <cellStyle name="Normal 3 3 17 4 5 3" xfId="31210" xr:uid="{00000000-0005-0000-0000-0000E0790000}"/>
    <cellStyle name="Normal 3 3 17 4 6" xfId="31211" xr:uid="{00000000-0005-0000-0000-0000E1790000}"/>
    <cellStyle name="Normal 3 3 17 4 6 2" xfId="31212" xr:uid="{00000000-0005-0000-0000-0000E2790000}"/>
    <cellStyle name="Normal 3 3 17 4 6 3" xfId="31213" xr:uid="{00000000-0005-0000-0000-0000E3790000}"/>
    <cellStyle name="Normal 3 3 17 4 7" xfId="31214" xr:uid="{00000000-0005-0000-0000-0000E4790000}"/>
    <cellStyle name="Normal 3 3 17 4 7 2" xfId="31215" xr:uid="{00000000-0005-0000-0000-0000E5790000}"/>
    <cellStyle name="Normal 3 3 17 4 7 3" xfId="31216" xr:uid="{00000000-0005-0000-0000-0000E6790000}"/>
    <cellStyle name="Normal 3 3 17 4 8" xfId="31217" xr:uid="{00000000-0005-0000-0000-0000E7790000}"/>
    <cellStyle name="Normal 3 3 17 4 8 2" xfId="31218" xr:uid="{00000000-0005-0000-0000-0000E8790000}"/>
    <cellStyle name="Normal 3 3 17 4 8 3" xfId="31219" xr:uid="{00000000-0005-0000-0000-0000E9790000}"/>
    <cellStyle name="Normal 3 3 17 4 9" xfId="31220" xr:uid="{00000000-0005-0000-0000-0000EA790000}"/>
    <cellStyle name="Normal 3 3 17 4 9 2" xfId="31221" xr:uid="{00000000-0005-0000-0000-0000EB790000}"/>
    <cellStyle name="Normal 3 3 17 4 9 3" xfId="31222" xr:uid="{00000000-0005-0000-0000-0000EC790000}"/>
    <cellStyle name="Normal 3 3 17 5" xfId="31223" xr:uid="{00000000-0005-0000-0000-0000ED790000}"/>
    <cellStyle name="Normal 3 3 17 5 10" xfId="31224" xr:uid="{00000000-0005-0000-0000-0000EE790000}"/>
    <cellStyle name="Normal 3 3 17 5 10 2" xfId="31225" xr:uid="{00000000-0005-0000-0000-0000EF790000}"/>
    <cellStyle name="Normal 3 3 17 5 10 3" xfId="31226" xr:uid="{00000000-0005-0000-0000-0000F0790000}"/>
    <cellStyle name="Normal 3 3 17 5 11" xfId="31227" xr:uid="{00000000-0005-0000-0000-0000F1790000}"/>
    <cellStyle name="Normal 3 3 17 5 11 2" xfId="31228" xr:uid="{00000000-0005-0000-0000-0000F2790000}"/>
    <cellStyle name="Normal 3 3 17 5 11 3" xfId="31229" xr:uid="{00000000-0005-0000-0000-0000F3790000}"/>
    <cellStyle name="Normal 3 3 17 5 12" xfId="31230" xr:uid="{00000000-0005-0000-0000-0000F4790000}"/>
    <cellStyle name="Normal 3 3 17 5 12 2" xfId="31231" xr:uid="{00000000-0005-0000-0000-0000F5790000}"/>
    <cellStyle name="Normal 3 3 17 5 12 3" xfId="31232" xr:uid="{00000000-0005-0000-0000-0000F6790000}"/>
    <cellStyle name="Normal 3 3 17 5 13" xfId="31233" xr:uid="{00000000-0005-0000-0000-0000F7790000}"/>
    <cellStyle name="Normal 3 3 17 5 13 2" xfId="31234" xr:uid="{00000000-0005-0000-0000-0000F8790000}"/>
    <cellStyle name="Normal 3 3 17 5 13 3" xfId="31235" xr:uid="{00000000-0005-0000-0000-0000F9790000}"/>
    <cellStyle name="Normal 3 3 17 5 14" xfId="31236" xr:uid="{00000000-0005-0000-0000-0000FA790000}"/>
    <cellStyle name="Normal 3 3 17 5 14 2" xfId="31237" xr:uid="{00000000-0005-0000-0000-0000FB790000}"/>
    <cellStyle name="Normal 3 3 17 5 14 3" xfId="31238" xr:uid="{00000000-0005-0000-0000-0000FC790000}"/>
    <cellStyle name="Normal 3 3 17 5 15" xfId="31239" xr:uid="{00000000-0005-0000-0000-0000FD790000}"/>
    <cellStyle name="Normal 3 3 17 5 16" xfId="31240" xr:uid="{00000000-0005-0000-0000-0000FE790000}"/>
    <cellStyle name="Normal 3 3 17 5 2" xfId="31241" xr:uid="{00000000-0005-0000-0000-0000FF790000}"/>
    <cellStyle name="Normal 3 3 17 5 2 2" xfId="31242" xr:uid="{00000000-0005-0000-0000-0000007A0000}"/>
    <cellStyle name="Normal 3 3 17 5 2 3" xfId="31243" xr:uid="{00000000-0005-0000-0000-0000017A0000}"/>
    <cellStyle name="Normal 3 3 17 5 3" xfId="31244" xr:uid="{00000000-0005-0000-0000-0000027A0000}"/>
    <cellStyle name="Normal 3 3 17 5 3 2" xfId="31245" xr:uid="{00000000-0005-0000-0000-0000037A0000}"/>
    <cellStyle name="Normal 3 3 17 5 3 3" xfId="31246" xr:uid="{00000000-0005-0000-0000-0000047A0000}"/>
    <cellStyle name="Normal 3 3 17 5 4" xfId="31247" xr:uid="{00000000-0005-0000-0000-0000057A0000}"/>
    <cellStyle name="Normal 3 3 17 5 4 2" xfId="31248" xr:uid="{00000000-0005-0000-0000-0000067A0000}"/>
    <cellStyle name="Normal 3 3 17 5 4 3" xfId="31249" xr:uid="{00000000-0005-0000-0000-0000077A0000}"/>
    <cellStyle name="Normal 3 3 17 5 5" xfId="31250" xr:uid="{00000000-0005-0000-0000-0000087A0000}"/>
    <cellStyle name="Normal 3 3 17 5 5 2" xfId="31251" xr:uid="{00000000-0005-0000-0000-0000097A0000}"/>
    <cellStyle name="Normal 3 3 17 5 5 3" xfId="31252" xr:uid="{00000000-0005-0000-0000-00000A7A0000}"/>
    <cellStyle name="Normal 3 3 17 5 6" xfId="31253" xr:uid="{00000000-0005-0000-0000-00000B7A0000}"/>
    <cellStyle name="Normal 3 3 17 5 6 2" xfId="31254" xr:uid="{00000000-0005-0000-0000-00000C7A0000}"/>
    <cellStyle name="Normal 3 3 17 5 6 3" xfId="31255" xr:uid="{00000000-0005-0000-0000-00000D7A0000}"/>
    <cellStyle name="Normal 3 3 17 5 7" xfId="31256" xr:uid="{00000000-0005-0000-0000-00000E7A0000}"/>
    <cellStyle name="Normal 3 3 17 5 7 2" xfId="31257" xr:uid="{00000000-0005-0000-0000-00000F7A0000}"/>
    <cellStyle name="Normal 3 3 17 5 7 3" xfId="31258" xr:uid="{00000000-0005-0000-0000-0000107A0000}"/>
    <cellStyle name="Normal 3 3 17 5 8" xfId="31259" xr:uid="{00000000-0005-0000-0000-0000117A0000}"/>
    <cellStyle name="Normal 3 3 17 5 8 2" xfId="31260" xr:uid="{00000000-0005-0000-0000-0000127A0000}"/>
    <cellStyle name="Normal 3 3 17 5 8 3" xfId="31261" xr:uid="{00000000-0005-0000-0000-0000137A0000}"/>
    <cellStyle name="Normal 3 3 17 5 9" xfId="31262" xr:uid="{00000000-0005-0000-0000-0000147A0000}"/>
    <cellStyle name="Normal 3 3 17 5 9 2" xfId="31263" xr:uid="{00000000-0005-0000-0000-0000157A0000}"/>
    <cellStyle name="Normal 3 3 17 5 9 3" xfId="31264" xr:uid="{00000000-0005-0000-0000-0000167A0000}"/>
    <cellStyle name="Normal 3 3 17 6" xfId="31265" xr:uid="{00000000-0005-0000-0000-0000177A0000}"/>
    <cellStyle name="Normal 3 3 17 6 10" xfId="31266" xr:uid="{00000000-0005-0000-0000-0000187A0000}"/>
    <cellStyle name="Normal 3 3 17 6 10 2" xfId="31267" xr:uid="{00000000-0005-0000-0000-0000197A0000}"/>
    <cellStyle name="Normal 3 3 17 6 10 3" xfId="31268" xr:uid="{00000000-0005-0000-0000-00001A7A0000}"/>
    <cellStyle name="Normal 3 3 17 6 11" xfId="31269" xr:uid="{00000000-0005-0000-0000-00001B7A0000}"/>
    <cellStyle name="Normal 3 3 17 6 11 2" xfId="31270" xr:uid="{00000000-0005-0000-0000-00001C7A0000}"/>
    <cellStyle name="Normal 3 3 17 6 11 3" xfId="31271" xr:uid="{00000000-0005-0000-0000-00001D7A0000}"/>
    <cellStyle name="Normal 3 3 17 6 12" xfId="31272" xr:uid="{00000000-0005-0000-0000-00001E7A0000}"/>
    <cellStyle name="Normal 3 3 17 6 12 2" xfId="31273" xr:uid="{00000000-0005-0000-0000-00001F7A0000}"/>
    <cellStyle name="Normal 3 3 17 6 12 3" xfId="31274" xr:uid="{00000000-0005-0000-0000-0000207A0000}"/>
    <cellStyle name="Normal 3 3 17 6 13" xfId="31275" xr:uid="{00000000-0005-0000-0000-0000217A0000}"/>
    <cellStyle name="Normal 3 3 17 6 13 2" xfId="31276" xr:uid="{00000000-0005-0000-0000-0000227A0000}"/>
    <cellStyle name="Normal 3 3 17 6 13 3" xfId="31277" xr:uid="{00000000-0005-0000-0000-0000237A0000}"/>
    <cellStyle name="Normal 3 3 17 6 14" xfId="31278" xr:uid="{00000000-0005-0000-0000-0000247A0000}"/>
    <cellStyle name="Normal 3 3 17 6 14 2" xfId="31279" xr:uid="{00000000-0005-0000-0000-0000257A0000}"/>
    <cellStyle name="Normal 3 3 17 6 14 3" xfId="31280" xr:uid="{00000000-0005-0000-0000-0000267A0000}"/>
    <cellStyle name="Normal 3 3 17 6 15" xfId="31281" xr:uid="{00000000-0005-0000-0000-0000277A0000}"/>
    <cellStyle name="Normal 3 3 17 6 16" xfId="31282" xr:uid="{00000000-0005-0000-0000-0000287A0000}"/>
    <cellStyle name="Normal 3 3 17 6 2" xfId="31283" xr:uid="{00000000-0005-0000-0000-0000297A0000}"/>
    <cellStyle name="Normal 3 3 17 6 2 2" xfId="31284" xr:uid="{00000000-0005-0000-0000-00002A7A0000}"/>
    <cellStyle name="Normal 3 3 17 6 2 3" xfId="31285" xr:uid="{00000000-0005-0000-0000-00002B7A0000}"/>
    <cellStyle name="Normal 3 3 17 6 3" xfId="31286" xr:uid="{00000000-0005-0000-0000-00002C7A0000}"/>
    <cellStyle name="Normal 3 3 17 6 3 2" xfId="31287" xr:uid="{00000000-0005-0000-0000-00002D7A0000}"/>
    <cellStyle name="Normal 3 3 17 6 3 3" xfId="31288" xr:uid="{00000000-0005-0000-0000-00002E7A0000}"/>
    <cellStyle name="Normal 3 3 17 6 4" xfId="31289" xr:uid="{00000000-0005-0000-0000-00002F7A0000}"/>
    <cellStyle name="Normal 3 3 17 6 4 2" xfId="31290" xr:uid="{00000000-0005-0000-0000-0000307A0000}"/>
    <cellStyle name="Normal 3 3 17 6 4 3" xfId="31291" xr:uid="{00000000-0005-0000-0000-0000317A0000}"/>
    <cellStyle name="Normal 3 3 17 6 5" xfId="31292" xr:uid="{00000000-0005-0000-0000-0000327A0000}"/>
    <cellStyle name="Normal 3 3 17 6 5 2" xfId="31293" xr:uid="{00000000-0005-0000-0000-0000337A0000}"/>
    <cellStyle name="Normal 3 3 17 6 5 3" xfId="31294" xr:uid="{00000000-0005-0000-0000-0000347A0000}"/>
    <cellStyle name="Normal 3 3 17 6 6" xfId="31295" xr:uid="{00000000-0005-0000-0000-0000357A0000}"/>
    <cellStyle name="Normal 3 3 17 6 6 2" xfId="31296" xr:uid="{00000000-0005-0000-0000-0000367A0000}"/>
    <cellStyle name="Normal 3 3 17 6 6 3" xfId="31297" xr:uid="{00000000-0005-0000-0000-0000377A0000}"/>
    <cellStyle name="Normal 3 3 17 6 7" xfId="31298" xr:uid="{00000000-0005-0000-0000-0000387A0000}"/>
    <cellStyle name="Normal 3 3 17 6 7 2" xfId="31299" xr:uid="{00000000-0005-0000-0000-0000397A0000}"/>
    <cellStyle name="Normal 3 3 17 6 7 3" xfId="31300" xr:uid="{00000000-0005-0000-0000-00003A7A0000}"/>
    <cellStyle name="Normal 3 3 17 6 8" xfId="31301" xr:uid="{00000000-0005-0000-0000-00003B7A0000}"/>
    <cellStyle name="Normal 3 3 17 6 8 2" xfId="31302" xr:uid="{00000000-0005-0000-0000-00003C7A0000}"/>
    <cellStyle name="Normal 3 3 17 6 8 3" xfId="31303" xr:uid="{00000000-0005-0000-0000-00003D7A0000}"/>
    <cellStyle name="Normal 3 3 17 6 9" xfId="31304" xr:uid="{00000000-0005-0000-0000-00003E7A0000}"/>
    <cellStyle name="Normal 3 3 17 6 9 2" xfId="31305" xr:uid="{00000000-0005-0000-0000-00003F7A0000}"/>
    <cellStyle name="Normal 3 3 17 6 9 3" xfId="31306" xr:uid="{00000000-0005-0000-0000-0000407A0000}"/>
    <cellStyle name="Normal 3 3 17 7" xfId="31307" xr:uid="{00000000-0005-0000-0000-0000417A0000}"/>
    <cellStyle name="Normal 3 3 17 7 10" xfId="31308" xr:uid="{00000000-0005-0000-0000-0000427A0000}"/>
    <cellStyle name="Normal 3 3 17 7 10 2" xfId="31309" xr:uid="{00000000-0005-0000-0000-0000437A0000}"/>
    <cellStyle name="Normal 3 3 17 7 10 3" xfId="31310" xr:uid="{00000000-0005-0000-0000-0000447A0000}"/>
    <cellStyle name="Normal 3 3 17 7 11" xfId="31311" xr:uid="{00000000-0005-0000-0000-0000457A0000}"/>
    <cellStyle name="Normal 3 3 17 7 11 2" xfId="31312" xr:uid="{00000000-0005-0000-0000-0000467A0000}"/>
    <cellStyle name="Normal 3 3 17 7 11 3" xfId="31313" xr:uid="{00000000-0005-0000-0000-0000477A0000}"/>
    <cellStyle name="Normal 3 3 17 7 12" xfId="31314" xr:uid="{00000000-0005-0000-0000-0000487A0000}"/>
    <cellStyle name="Normal 3 3 17 7 12 2" xfId="31315" xr:uid="{00000000-0005-0000-0000-0000497A0000}"/>
    <cellStyle name="Normal 3 3 17 7 12 3" xfId="31316" xr:uid="{00000000-0005-0000-0000-00004A7A0000}"/>
    <cellStyle name="Normal 3 3 17 7 13" xfId="31317" xr:uid="{00000000-0005-0000-0000-00004B7A0000}"/>
    <cellStyle name="Normal 3 3 17 7 13 2" xfId="31318" xr:uid="{00000000-0005-0000-0000-00004C7A0000}"/>
    <cellStyle name="Normal 3 3 17 7 13 3" xfId="31319" xr:uid="{00000000-0005-0000-0000-00004D7A0000}"/>
    <cellStyle name="Normal 3 3 17 7 14" xfId="31320" xr:uid="{00000000-0005-0000-0000-00004E7A0000}"/>
    <cellStyle name="Normal 3 3 17 7 14 2" xfId="31321" xr:uid="{00000000-0005-0000-0000-00004F7A0000}"/>
    <cellStyle name="Normal 3 3 17 7 14 3" xfId="31322" xr:uid="{00000000-0005-0000-0000-0000507A0000}"/>
    <cellStyle name="Normal 3 3 17 7 15" xfId="31323" xr:uid="{00000000-0005-0000-0000-0000517A0000}"/>
    <cellStyle name="Normal 3 3 17 7 16" xfId="31324" xr:uid="{00000000-0005-0000-0000-0000527A0000}"/>
    <cellStyle name="Normal 3 3 17 7 2" xfId="31325" xr:uid="{00000000-0005-0000-0000-0000537A0000}"/>
    <cellStyle name="Normal 3 3 17 7 2 2" xfId="31326" xr:uid="{00000000-0005-0000-0000-0000547A0000}"/>
    <cellStyle name="Normal 3 3 17 7 2 3" xfId="31327" xr:uid="{00000000-0005-0000-0000-0000557A0000}"/>
    <cellStyle name="Normal 3 3 17 7 3" xfId="31328" xr:uid="{00000000-0005-0000-0000-0000567A0000}"/>
    <cellStyle name="Normal 3 3 17 7 3 2" xfId="31329" xr:uid="{00000000-0005-0000-0000-0000577A0000}"/>
    <cellStyle name="Normal 3 3 17 7 3 3" xfId="31330" xr:uid="{00000000-0005-0000-0000-0000587A0000}"/>
    <cellStyle name="Normal 3 3 17 7 4" xfId="31331" xr:uid="{00000000-0005-0000-0000-0000597A0000}"/>
    <cellStyle name="Normal 3 3 17 7 4 2" xfId="31332" xr:uid="{00000000-0005-0000-0000-00005A7A0000}"/>
    <cellStyle name="Normal 3 3 17 7 4 3" xfId="31333" xr:uid="{00000000-0005-0000-0000-00005B7A0000}"/>
    <cellStyle name="Normal 3 3 17 7 5" xfId="31334" xr:uid="{00000000-0005-0000-0000-00005C7A0000}"/>
    <cellStyle name="Normal 3 3 17 7 5 2" xfId="31335" xr:uid="{00000000-0005-0000-0000-00005D7A0000}"/>
    <cellStyle name="Normal 3 3 17 7 5 3" xfId="31336" xr:uid="{00000000-0005-0000-0000-00005E7A0000}"/>
    <cellStyle name="Normal 3 3 17 7 6" xfId="31337" xr:uid="{00000000-0005-0000-0000-00005F7A0000}"/>
    <cellStyle name="Normal 3 3 17 7 6 2" xfId="31338" xr:uid="{00000000-0005-0000-0000-0000607A0000}"/>
    <cellStyle name="Normal 3 3 17 7 6 3" xfId="31339" xr:uid="{00000000-0005-0000-0000-0000617A0000}"/>
    <cellStyle name="Normal 3 3 17 7 7" xfId="31340" xr:uid="{00000000-0005-0000-0000-0000627A0000}"/>
    <cellStyle name="Normal 3 3 17 7 7 2" xfId="31341" xr:uid="{00000000-0005-0000-0000-0000637A0000}"/>
    <cellStyle name="Normal 3 3 17 7 7 3" xfId="31342" xr:uid="{00000000-0005-0000-0000-0000647A0000}"/>
    <cellStyle name="Normal 3 3 17 7 8" xfId="31343" xr:uid="{00000000-0005-0000-0000-0000657A0000}"/>
    <cellStyle name="Normal 3 3 17 7 8 2" xfId="31344" xr:uid="{00000000-0005-0000-0000-0000667A0000}"/>
    <cellStyle name="Normal 3 3 17 7 8 3" xfId="31345" xr:uid="{00000000-0005-0000-0000-0000677A0000}"/>
    <cellStyle name="Normal 3 3 17 7 9" xfId="31346" xr:uid="{00000000-0005-0000-0000-0000687A0000}"/>
    <cellStyle name="Normal 3 3 17 7 9 2" xfId="31347" xr:uid="{00000000-0005-0000-0000-0000697A0000}"/>
    <cellStyle name="Normal 3 3 17 7 9 3" xfId="31348" xr:uid="{00000000-0005-0000-0000-00006A7A0000}"/>
    <cellStyle name="Normal 3 3 17 8" xfId="31349" xr:uid="{00000000-0005-0000-0000-00006B7A0000}"/>
    <cellStyle name="Normal 3 3 17 8 10" xfId="31350" xr:uid="{00000000-0005-0000-0000-00006C7A0000}"/>
    <cellStyle name="Normal 3 3 17 8 10 2" xfId="31351" xr:uid="{00000000-0005-0000-0000-00006D7A0000}"/>
    <cellStyle name="Normal 3 3 17 8 10 3" xfId="31352" xr:uid="{00000000-0005-0000-0000-00006E7A0000}"/>
    <cellStyle name="Normal 3 3 17 8 11" xfId="31353" xr:uid="{00000000-0005-0000-0000-00006F7A0000}"/>
    <cellStyle name="Normal 3 3 17 8 11 2" xfId="31354" xr:uid="{00000000-0005-0000-0000-0000707A0000}"/>
    <cellStyle name="Normal 3 3 17 8 11 3" xfId="31355" xr:uid="{00000000-0005-0000-0000-0000717A0000}"/>
    <cellStyle name="Normal 3 3 17 8 12" xfId="31356" xr:uid="{00000000-0005-0000-0000-0000727A0000}"/>
    <cellStyle name="Normal 3 3 17 8 12 2" xfId="31357" xr:uid="{00000000-0005-0000-0000-0000737A0000}"/>
    <cellStyle name="Normal 3 3 17 8 12 3" xfId="31358" xr:uid="{00000000-0005-0000-0000-0000747A0000}"/>
    <cellStyle name="Normal 3 3 17 8 13" xfId="31359" xr:uid="{00000000-0005-0000-0000-0000757A0000}"/>
    <cellStyle name="Normal 3 3 17 8 13 2" xfId="31360" xr:uid="{00000000-0005-0000-0000-0000767A0000}"/>
    <cellStyle name="Normal 3 3 17 8 13 3" xfId="31361" xr:uid="{00000000-0005-0000-0000-0000777A0000}"/>
    <cellStyle name="Normal 3 3 17 8 14" xfId="31362" xr:uid="{00000000-0005-0000-0000-0000787A0000}"/>
    <cellStyle name="Normal 3 3 17 8 14 2" xfId="31363" xr:uid="{00000000-0005-0000-0000-0000797A0000}"/>
    <cellStyle name="Normal 3 3 17 8 14 3" xfId="31364" xr:uid="{00000000-0005-0000-0000-00007A7A0000}"/>
    <cellStyle name="Normal 3 3 17 8 15" xfId="31365" xr:uid="{00000000-0005-0000-0000-00007B7A0000}"/>
    <cellStyle name="Normal 3 3 17 8 16" xfId="31366" xr:uid="{00000000-0005-0000-0000-00007C7A0000}"/>
    <cellStyle name="Normal 3 3 17 8 2" xfId="31367" xr:uid="{00000000-0005-0000-0000-00007D7A0000}"/>
    <cellStyle name="Normal 3 3 17 8 2 2" xfId="31368" xr:uid="{00000000-0005-0000-0000-00007E7A0000}"/>
    <cellStyle name="Normal 3 3 17 8 2 3" xfId="31369" xr:uid="{00000000-0005-0000-0000-00007F7A0000}"/>
    <cellStyle name="Normal 3 3 17 8 3" xfId="31370" xr:uid="{00000000-0005-0000-0000-0000807A0000}"/>
    <cellStyle name="Normal 3 3 17 8 3 2" xfId="31371" xr:uid="{00000000-0005-0000-0000-0000817A0000}"/>
    <cellStyle name="Normal 3 3 17 8 3 3" xfId="31372" xr:uid="{00000000-0005-0000-0000-0000827A0000}"/>
    <cellStyle name="Normal 3 3 17 8 4" xfId="31373" xr:uid="{00000000-0005-0000-0000-0000837A0000}"/>
    <cellStyle name="Normal 3 3 17 8 4 2" xfId="31374" xr:uid="{00000000-0005-0000-0000-0000847A0000}"/>
    <cellStyle name="Normal 3 3 17 8 4 3" xfId="31375" xr:uid="{00000000-0005-0000-0000-0000857A0000}"/>
    <cellStyle name="Normal 3 3 17 8 5" xfId="31376" xr:uid="{00000000-0005-0000-0000-0000867A0000}"/>
    <cellStyle name="Normal 3 3 17 8 5 2" xfId="31377" xr:uid="{00000000-0005-0000-0000-0000877A0000}"/>
    <cellStyle name="Normal 3 3 17 8 5 3" xfId="31378" xr:uid="{00000000-0005-0000-0000-0000887A0000}"/>
    <cellStyle name="Normal 3 3 17 8 6" xfId="31379" xr:uid="{00000000-0005-0000-0000-0000897A0000}"/>
    <cellStyle name="Normal 3 3 17 8 6 2" xfId="31380" xr:uid="{00000000-0005-0000-0000-00008A7A0000}"/>
    <cellStyle name="Normal 3 3 17 8 6 3" xfId="31381" xr:uid="{00000000-0005-0000-0000-00008B7A0000}"/>
    <cellStyle name="Normal 3 3 17 8 7" xfId="31382" xr:uid="{00000000-0005-0000-0000-00008C7A0000}"/>
    <cellStyle name="Normal 3 3 17 8 7 2" xfId="31383" xr:uid="{00000000-0005-0000-0000-00008D7A0000}"/>
    <cellStyle name="Normal 3 3 17 8 7 3" xfId="31384" xr:uid="{00000000-0005-0000-0000-00008E7A0000}"/>
    <cellStyle name="Normal 3 3 17 8 8" xfId="31385" xr:uid="{00000000-0005-0000-0000-00008F7A0000}"/>
    <cellStyle name="Normal 3 3 17 8 8 2" xfId="31386" xr:uid="{00000000-0005-0000-0000-0000907A0000}"/>
    <cellStyle name="Normal 3 3 17 8 8 3" xfId="31387" xr:uid="{00000000-0005-0000-0000-0000917A0000}"/>
    <cellStyle name="Normal 3 3 17 8 9" xfId="31388" xr:uid="{00000000-0005-0000-0000-0000927A0000}"/>
    <cellStyle name="Normal 3 3 17 8 9 2" xfId="31389" xr:uid="{00000000-0005-0000-0000-0000937A0000}"/>
    <cellStyle name="Normal 3 3 17 8 9 3" xfId="31390" xr:uid="{00000000-0005-0000-0000-0000947A0000}"/>
    <cellStyle name="Normal 3 3 17 9" xfId="31391" xr:uid="{00000000-0005-0000-0000-0000957A0000}"/>
    <cellStyle name="Normal 3 3 17 9 10" xfId="31392" xr:uid="{00000000-0005-0000-0000-0000967A0000}"/>
    <cellStyle name="Normal 3 3 17 9 10 2" xfId="31393" xr:uid="{00000000-0005-0000-0000-0000977A0000}"/>
    <cellStyle name="Normal 3 3 17 9 10 3" xfId="31394" xr:uid="{00000000-0005-0000-0000-0000987A0000}"/>
    <cellStyle name="Normal 3 3 17 9 11" xfId="31395" xr:uid="{00000000-0005-0000-0000-0000997A0000}"/>
    <cellStyle name="Normal 3 3 17 9 11 2" xfId="31396" xr:uid="{00000000-0005-0000-0000-00009A7A0000}"/>
    <cellStyle name="Normal 3 3 17 9 11 3" xfId="31397" xr:uid="{00000000-0005-0000-0000-00009B7A0000}"/>
    <cellStyle name="Normal 3 3 17 9 12" xfId="31398" xr:uid="{00000000-0005-0000-0000-00009C7A0000}"/>
    <cellStyle name="Normal 3 3 17 9 12 2" xfId="31399" xr:uid="{00000000-0005-0000-0000-00009D7A0000}"/>
    <cellStyle name="Normal 3 3 17 9 12 3" xfId="31400" xr:uid="{00000000-0005-0000-0000-00009E7A0000}"/>
    <cellStyle name="Normal 3 3 17 9 13" xfId="31401" xr:uid="{00000000-0005-0000-0000-00009F7A0000}"/>
    <cellStyle name="Normal 3 3 17 9 13 2" xfId="31402" xr:uid="{00000000-0005-0000-0000-0000A07A0000}"/>
    <cellStyle name="Normal 3 3 17 9 13 3" xfId="31403" xr:uid="{00000000-0005-0000-0000-0000A17A0000}"/>
    <cellStyle name="Normal 3 3 17 9 14" xfId="31404" xr:uid="{00000000-0005-0000-0000-0000A27A0000}"/>
    <cellStyle name="Normal 3 3 17 9 14 2" xfId="31405" xr:uid="{00000000-0005-0000-0000-0000A37A0000}"/>
    <cellStyle name="Normal 3 3 17 9 14 3" xfId="31406" xr:uid="{00000000-0005-0000-0000-0000A47A0000}"/>
    <cellStyle name="Normal 3 3 17 9 15" xfId="31407" xr:uid="{00000000-0005-0000-0000-0000A57A0000}"/>
    <cellStyle name="Normal 3 3 17 9 16" xfId="31408" xr:uid="{00000000-0005-0000-0000-0000A67A0000}"/>
    <cellStyle name="Normal 3 3 17 9 2" xfId="31409" xr:uid="{00000000-0005-0000-0000-0000A77A0000}"/>
    <cellStyle name="Normal 3 3 17 9 2 2" xfId="31410" xr:uid="{00000000-0005-0000-0000-0000A87A0000}"/>
    <cellStyle name="Normal 3 3 17 9 2 3" xfId="31411" xr:uid="{00000000-0005-0000-0000-0000A97A0000}"/>
    <cellStyle name="Normal 3 3 17 9 3" xfId="31412" xr:uid="{00000000-0005-0000-0000-0000AA7A0000}"/>
    <cellStyle name="Normal 3 3 17 9 3 2" xfId="31413" xr:uid="{00000000-0005-0000-0000-0000AB7A0000}"/>
    <cellStyle name="Normal 3 3 17 9 3 3" xfId="31414" xr:uid="{00000000-0005-0000-0000-0000AC7A0000}"/>
    <cellStyle name="Normal 3 3 17 9 4" xfId="31415" xr:uid="{00000000-0005-0000-0000-0000AD7A0000}"/>
    <cellStyle name="Normal 3 3 17 9 4 2" xfId="31416" xr:uid="{00000000-0005-0000-0000-0000AE7A0000}"/>
    <cellStyle name="Normal 3 3 17 9 4 3" xfId="31417" xr:uid="{00000000-0005-0000-0000-0000AF7A0000}"/>
    <cellStyle name="Normal 3 3 17 9 5" xfId="31418" xr:uid="{00000000-0005-0000-0000-0000B07A0000}"/>
    <cellStyle name="Normal 3 3 17 9 5 2" xfId="31419" xr:uid="{00000000-0005-0000-0000-0000B17A0000}"/>
    <cellStyle name="Normal 3 3 17 9 5 3" xfId="31420" xr:uid="{00000000-0005-0000-0000-0000B27A0000}"/>
    <cellStyle name="Normal 3 3 17 9 6" xfId="31421" xr:uid="{00000000-0005-0000-0000-0000B37A0000}"/>
    <cellStyle name="Normal 3 3 17 9 6 2" xfId="31422" xr:uid="{00000000-0005-0000-0000-0000B47A0000}"/>
    <cellStyle name="Normal 3 3 17 9 6 3" xfId="31423" xr:uid="{00000000-0005-0000-0000-0000B57A0000}"/>
    <cellStyle name="Normal 3 3 17 9 7" xfId="31424" xr:uid="{00000000-0005-0000-0000-0000B67A0000}"/>
    <cellStyle name="Normal 3 3 17 9 7 2" xfId="31425" xr:uid="{00000000-0005-0000-0000-0000B77A0000}"/>
    <cellStyle name="Normal 3 3 17 9 7 3" xfId="31426" xr:uid="{00000000-0005-0000-0000-0000B87A0000}"/>
    <cellStyle name="Normal 3 3 17 9 8" xfId="31427" xr:uid="{00000000-0005-0000-0000-0000B97A0000}"/>
    <cellStyle name="Normal 3 3 17 9 8 2" xfId="31428" xr:uid="{00000000-0005-0000-0000-0000BA7A0000}"/>
    <cellStyle name="Normal 3 3 17 9 8 3" xfId="31429" xr:uid="{00000000-0005-0000-0000-0000BB7A0000}"/>
    <cellStyle name="Normal 3 3 17 9 9" xfId="31430" xr:uid="{00000000-0005-0000-0000-0000BC7A0000}"/>
    <cellStyle name="Normal 3 3 17 9 9 2" xfId="31431" xr:uid="{00000000-0005-0000-0000-0000BD7A0000}"/>
    <cellStyle name="Normal 3 3 17 9 9 3" xfId="31432" xr:uid="{00000000-0005-0000-0000-0000BE7A0000}"/>
    <cellStyle name="Normal 3 3 18" xfId="31433" xr:uid="{00000000-0005-0000-0000-0000BF7A0000}"/>
    <cellStyle name="Normal 3 3 18 10" xfId="31434" xr:uid="{00000000-0005-0000-0000-0000C07A0000}"/>
    <cellStyle name="Normal 3 3 18 10 10" xfId="31435" xr:uid="{00000000-0005-0000-0000-0000C17A0000}"/>
    <cellStyle name="Normal 3 3 18 10 10 2" xfId="31436" xr:uid="{00000000-0005-0000-0000-0000C27A0000}"/>
    <cellStyle name="Normal 3 3 18 10 10 3" xfId="31437" xr:uid="{00000000-0005-0000-0000-0000C37A0000}"/>
    <cellStyle name="Normal 3 3 18 10 11" xfId="31438" xr:uid="{00000000-0005-0000-0000-0000C47A0000}"/>
    <cellStyle name="Normal 3 3 18 10 11 2" xfId="31439" xr:uid="{00000000-0005-0000-0000-0000C57A0000}"/>
    <cellStyle name="Normal 3 3 18 10 11 3" xfId="31440" xr:uid="{00000000-0005-0000-0000-0000C67A0000}"/>
    <cellStyle name="Normal 3 3 18 10 12" xfId="31441" xr:uid="{00000000-0005-0000-0000-0000C77A0000}"/>
    <cellStyle name="Normal 3 3 18 10 12 2" xfId="31442" xr:uid="{00000000-0005-0000-0000-0000C87A0000}"/>
    <cellStyle name="Normal 3 3 18 10 12 3" xfId="31443" xr:uid="{00000000-0005-0000-0000-0000C97A0000}"/>
    <cellStyle name="Normal 3 3 18 10 13" xfId="31444" xr:uid="{00000000-0005-0000-0000-0000CA7A0000}"/>
    <cellStyle name="Normal 3 3 18 10 13 2" xfId="31445" xr:uid="{00000000-0005-0000-0000-0000CB7A0000}"/>
    <cellStyle name="Normal 3 3 18 10 13 3" xfId="31446" xr:uid="{00000000-0005-0000-0000-0000CC7A0000}"/>
    <cellStyle name="Normal 3 3 18 10 14" xfId="31447" xr:uid="{00000000-0005-0000-0000-0000CD7A0000}"/>
    <cellStyle name="Normal 3 3 18 10 14 2" xfId="31448" xr:uid="{00000000-0005-0000-0000-0000CE7A0000}"/>
    <cellStyle name="Normal 3 3 18 10 14 3" xfId="31449" xr:uid="{00000000-0005-0000-0000-0000CF7A0000}"/>
    <cellStyle name="Normal 3 3 18 10 15" xfId="31450" xr:uid="{00000000-0005-0000-0000-0000D07A0000}"/>
    <cellStyle name="Normal 3 3 18 10 16" xfId="31451" xr:uid="{00000000-0005-0000-0000-0000D17A0000}"/>
    <cellStyle name="Normal 3 3 18 10 2" xfId="31452" xr:uid="{00000000-0005-0000-0000-0000D27A0000}"/>
    <cellStyle name="Normal 3 3 18 10 2 2" xfId="31453" xr:uid="{00000000-0005-0000-0000-0000D37A0000}"/>
    <cellStyle name="Normal 3 3 18 10 2 3" xfId="31454" xr:uid="{00000000-0005-0000-0000-0000D47A0000}"/>
    <cellStyle name="Normal 3 3 18 10 3" xfId="31455" xr:uid="{00000000-0005-0000-0000-0000D57A0000}"/>
    <cellStyle name="Normal 3 3 18 10 3 2" xfId="31456" xr:uid="{00000000-0005-0000-0000-0000D67A0000}"/>
    <cellStyle name="Normal 3 3 18 10 3 3" xfId="31457" xr:uid="{00000000-0005-0000-0000-0000D77A0000}"/>
    <cellStyle name="Normal 3 3 18 10 4" xfId="31458" xr:uid="{00000000-0005-0000-0000-0000D87A0000}"/>
    <cellStyle name="Normal 3 3 18 10 4 2" xfId="31459" xr:uid="{00000000-0005-0000-0000-0000D97A0000}"/>
    <cellStyle name="Normal 3 3 18 10 4 3" xfId="31460" xr:uid="{00000000-0005-0000-0000-0000DA7A0000}"/>
    <cellStyle name="Normal 3 3 18 10 5" xfId="31461" xr:uid="{00000000-0005-0000-0000-0000DB7A0000}"/>
    <cellStyle name="Normal 3 3 18 10 5 2" xfId="31462" xr:uid="{00000000-0005-0000-0000-0000DC7A0000}"/>
    <cellStyle name="Normal 3 3 18 10 5 3" xfId="31463" xr:uid="{00000000-0005-0000-0000-0000DD7A0000}"/>
    <cellStyle name="Normal 3 3 18 10 6" xfId="31464" xr:uid="{00000000-0005-0000-0000-0000DE7A0000}"/>
    <cellStyle name="Normal 3 3 18 10 6 2" xfId="31465" xr:uid="{00000000-0005-0000-0000-0000DF7A0000}"/>
    <cellStyle name="Normal 3 3 18 10 6 3" xfId="31466" xr:uid="{00000000-0005-0000-0000-0000E07A0000}"/>
    <cellStyle name="Normal 3 3 18 10 7" xfId="31467" xr:uid="{00000000-0005-0000-0000-0000E17A0000}"/>
    <cellStyle name="Normal 3 3 18 10 7 2" xfId="31468" xr:uid="{00000000-0005-0000-0000-0000E27A0000}"/>
    <cellStyle name="Normal 3 3 18 10 7 3" xfId="31469" xr:uid="{00000000-0005-0000-0000-0000E37A0000}"/>
    <cellStyle name="Normal 3 3 18 10 8" xfId="31470" xr:uid="{00000000-0005-0000-0000-0000E47A0000}"/>
    <cellStyle name="Normal 3 3 18 10 8 2" xfId="31471" xr:uid="{00000000-0005-0000-0000-0000E57A0000}"/>
    <cellStyle name="Normal 3 3 18 10 8 3" xfId="31472" xr:uid="{00000000-0005-0000-0000-0000E67A0000}"/>
    <cellStyle name="Normal 3 3 18 10 9" xfId="31473" xr:uid="{00000000-0005-0000-0000-0000E77A0000}"/>
    <cellStyle name="Normal 3 3 18 10 9 2" xfId="31474" xr:uid="{00000000-0005-0000-0000-0000E87A0000}"/>
    <cellStyle name="Normal 3 3 18 10 9 3" xfId="31475" xr:uid="{00000000-0005-0000-0000-0000E97A0000}"/>
    <cellStyle name="Normal 3 3 18 11" xfId="31476" xr:uid="{00000000-0005-0000-0000-0000EA7A0000}"/>
    <cellStyle name="Normal 3 3 18 11 2" xfId="31477" xr:uid="{00000000-0005-0000-0000-0000EB7A0000}"/>
    <cellStyle name="Normal 3 3 18 11 3" xfId="31478" xr:uid="{00000000-0005-0000-0000-0000EC7A0000}"/>
    <cellStyle name="Normal 3 3 18 12" xfId="31479" xr:uid="{00000000-0005-0000-0000-0000ED7A0000}"/>
    <cellStyle name="Normal 3 3 18 12 2" xfId="31480" xr:uid="{00000000-0005-0000-0000-0000EE7A0000}"/>
    <cellStyle name="Normal 3 3 18 12 3" xfId="31481" xr:uid="{00000000-0005-0000-0000-0000EF7A0000}"/>
    <cellStyle name="Normal 3 3 18 13" xfId="31482" xr:uid="{00000000-0005-0000-0000-0000F07A0000}"/>
    <cellStyle name="Normal 3 3 18 13 2" xfId="31483" xr:uid="{00000000-0005-0000-0000-0000F17A0000}"/>
    <cellStyle name="Normal 3 3 18 13 3" xfId="31484" xr:uid="{00000000-0005-0000-0000-0000F27A0000}"/>
    <cellStyle name="Normal 3 3 18 14" xfId="31485" xr:uid="{00000000-0005-0000-0000-0000F37A0000}"/>
    <cellStyle name="Normal 3 3 18 14 2" xfId="31486" xr:uid="{00000000-0005-0000-0000-0000F47A0000}"/>
    <cellStyle name="Normal 3 3 18 14 3" xfId="31487" xr:uid="{00000000-0005-0000-0000-0000F57A0000}"/>
    <cellStyle name="Normal 3 3 18 15" xfId="31488" xr:uid="{00000000-0005-0000-0000-0000F67A0000}"/>
    <cellStyle name="Normal 3 3 18 15 2" xfId="31489" xr:uid="{00000000-0005-0000-0000-0000F77A0000}"/>
    <cellStyle name="Normal 3 3 18 15 3" xfId="31490" xr:uid="{00000000-0005-0000-0000-0000F87A0000}"/>
    <cellStyle name="Normal 3 3 18 16" xfId="31491" xr:uid="{00000000-0005-0000-0000-0000F97A0000}"/>
    <cellStyle name="Normal 3 3 18 16 2" xfId="31492" xr:uid="{00000000-0005-0000-0000-0000FA7A0000}"/>
    <cellStyle name="Normal 3 3 18 16 3" xfId="31493" xr:uid="{00000000-0005-0000-0000-0000FB7A0000}"/>
    <cellStyle name="Normal 3 3 18 17" xfId="31494" xr:uid="{00000000-0005-0000-0000-0000FC7A0000}"/>
    <cellStyle name="Normal 3 3 18 17 2" xfId="31495" xr:uid="{00000000-0005-0000-0000-0000FD7A0000}"/>
    <cellStyle name="Normal 3 3 18 17 3" xfId="31496" xr:uid="{00000000-0005-0000-0000-0000FE7A0000}"/>
    <cellStyle name="Normal 3 3 18 18" xfId="31497" xr:uid="{00000000-0005-0000-0000-0000FF7A0000}"/>
    <cellStyle name="Normal 3 3 18 18 2" xfId="31498" xr:uid="{00000000-0005-0000-0000-0000007B0000}"/>
    <cellStyle name="Normal 3 3 18 18 3" xfId="31499" xr:uid="{00000000-0005-0000-0000-0000017B0000}"/>
    <cellStyle name="Normal 3 3 18 19" xfId="31500" xr:uid="{00000000-0005-0000-0000-0000027B0000}"/>
    <cellStyle name="Normal 3 3 18 19 2" xfId="31501" xr:uid="{00000000-0005-0000-0000-0000037B0000}"/>
    <cellStyle name="Normal 3 3 18 19 3" xfId="31502" xr:uid="{00000000-0005-0000-0000-0000047B0000}"/>
    <cellStyle name="Normal 3 3 18 2" xfId="31503" xr:uid="{00000000-0005-0000-0000-0000057B0000}"/>
    <cellStyle name="Normal 3 3 18 2 10" xfId="31504" xr:uid="{00000000-0005-0000-0000-0000067B0000}"/>
    <cellStyle name="Normal 3 3 18 2 10 2" xfId="31505" xr:uid="{00000000-0005-0000-0000-0000077B0000}"/>
    <cellStyle name="Normal 3 3 18 2 10 3" xfId="31506" xr:uid="{00000000-0005-0000-0000-0000087B0000}"/>
    <cellStyle name="Normal 3 3 18 2 11" xfId="31507" xr:uid="{00000000-0005-0000-0000-0000097B0000}"/>
    <cellStyle name="Normal 3 3 18 2 11 2" xfId="31508" xr:uid="{00000000-0005-0000-0000-00000A7B0000}"/>
    <cellStyle name="Normal 3 3 18 2 11 3" xfId="31509" xr:uid="{00000000-0005-0000-0000-00000B7B0000}"/>
    <cellStyle name="Normal 3 3 18 2 12" xfId="31510" xr:uid="{00000000-0005-0000-0000-00000C7B0000}"/>
    <cellStyle name="Normal 3 3 18 2 12 2" xfId="31511" xr:uid="{00000000-0005-0000-0000-00000D7B0000}"/>
    <cellStyle name="Normal 3 3 18 2 12 3" xfId="31512" xr:uid="{00000000-0005-0000-0000-00000E7B0000}"/>
    <cellStyle name="Normal 3 3 18 2 13" xfId="31513" xr:uid="{00000000-0005-0000-0000-00000F7B0000}"/>
    <cellStyle name="Normal 3 3 18 2 13 2" xfId="31514" xr:uid="{00000000-0005-0000-0000-0000107B0000}"/>
    <cellStyle name="Normal 3 3 18 2 13 3" xfId="31515" xr:uid="{00000000-0005-0000-0000-0000117B0000}"/>
    <cellStyle name="Normal 3 3 18 2 14" xfId="31516" xr:uid="{00000000-0005-0000-0000-0000127B0000}"/>
    <cellStyle name="Normal 3 3 18 2 14 2" xfId="31517" xr:uid="{00000000-0005-0000-0000-0000137B0000}"/>
    <cellStyle name="Normal 3 3 18 2 14 3" xfId="31518" xr:uid="{00000000-0005-0000-0000-0000147B0000}"/>
    <cellStyle name="Normal 3 3 18 2 15" xfId="31519" xr:uid="{00000000-0005-0000-0000-0000157B0000}"/>
    <cellStyle name="Normal 3 3 18 2 15 2" xfId="31520" xr:uid="{00000000-0005-0000-0000-0000167B0000}"/>
    <cellStyle name="Normal 3 3 18 2 15 3" xfId="31521" xr:uid="{00000000-0005-0000-0000-0000177B0000}"/>
    <cellStyle name="Normal 3 3 18 2 16" xfId="31522" xr:uid="{00000000-0005-0000-0000-0000187B0000}"/>
    <cellStyle name="Normal 3 3 18 2 17" xfId="31523" xr:uid="{00000000-0005-0000-0000-0000197B0000}"/>
    <cellStyle name="Normal 3 3 18 2 2" xfId="31524" xr:uid="{00000000-0005-0000-0000-00001A7B0000}"/>
    <cellStyle name="Normal 3 3 18 2 2 10" xfId="31525" xr:uid="{00000000-0005-0000-0000-00001B7B0000}"/>
    <cellStyle name="Normal 3 3 18 2 2 10 2" xfId="31526" xr:uid="{00000000-0005-0000-0000-00001C7B0000}"/>
    <cellStyle name="Normal 3 3 18 2 2 10 3" xfId="31527" xr:uid="{00000000-0005-0000-0000-00001D7B0000}"/>
    <cellStyle name="Normal 3 3 18 2 2 11" xfId="31528" xr:uid="{00000000-0005-0000-0000-00001E7B0000}"/>
    <cellStyle name="Normal 3 3 18 2 2 11 2" xfId="31529" xr:uid="{00000000-0005-0000-0000-00001F7B0000}"/>
    <cellStyle name="Normal 3 3 18 2 2 11 3" xfId="31530" xr:uid="{00000000-0005-0000-0000-0000207B0000}"/>
    <cellStyle name="Normal 3 3 18 2 2 12" xfId="31531" xr:uid="{00000000-0005-0000-0000-0000217B0000}"/>
    <cellStyle name="Normal 3 3 18 2 2 12 2" xfId="31532" xr:uid="{00000000-0005-0000-0000-0000227B0000}"/>
    <cellStyle name="Normal 3 3 18 2 2 12 3" xfId="31533" xr:uid="{00000000-0005-0000-0000-0000237B0000}"/>
    <cellStyle name="Normal 3 3 18 2 2 13" xfId="31534" xr:uid="{00000000-0005-0000-0000-0000247B0000}"/>
    <cellStyle name="Normal 3 3 18 2 2 13 2" xfId="31535" xr:uid="{00000000-0005-0000-0000-0000257B0000}"/>
    <cellStyle name="Normal 3 3 18 2 2 13 3" xfId="31536" xr:uid="{00000000-0005-0000-0000-0000267B0000}"/>
    <cellStyle name="Normal 3 3 18 2 2 14" xfId="31537" xr:uid="{00000000-0005-0000-0000-0000277B0000}"/>
    <cellStyle name="Normal 3 3 18 2 2 14 2" xfId="31538" xr:uid="{00000000-0005-0000-0000-0000287B0000}"/>
    <cellStyle name="Normal 3 3 18 2 2 14 3" xfId="31539" xr:uid="{00000000-0005-0000-0000-0000297B0000}"/>
    <cellStyle name="Normal 3 3 18 2 2 15" xfId="31540" xr:uid="{00000000-0005-0000-0000-00002A7B0000}"/>
    <cellStyle name="Normal 3 3 18 2 2 16" xfId="31541" xr:uid="{00000000-0005-0000-0000-00002B7B0000}"/>
    <cellStyle name="Normal 3 3 18 2 2 2" xfId="31542" xr:uid="{00000000-0005-0000-0000-00002C7B0000}"/>
    <cellStyle name="Normal 3 3 18 2 2 2 2" xfId="31543" xr:uid="{00000000-0005-0000-0000-00002D7B0000}"/>
    <cellStyle name="Normal 3 3 18 2 2 2 3" xfId="31544" xr:uid="{00000000-0005-0000-0000-00002E7B0000}"/>
    <cellStyle name="Normal 3 3 18 2 2 3" xfId="31545" xr:uid="{00000000-0005-0000-0000-00002F7B0000}"/>
    <cellStyle name="Normal 3 3 18 2 2 3 2" xfId="31546" xr:uid="{00000000-0005-0000-0000-0000307B0000}"/>
    <cellStyle name="Normal 3 3 18 2 2 3 3" xfId="31547" xr:uid="{00000000-0005-0000-0000-0000317B0000}"/>
    <cellStyle name="Normal 3 3 18 2 2 4" xfId="31548" xr:uid="{00000000-0005-0000-0000-0000327B0000}"/>
    <cellStyle name="Normal 3 3 18 2 2 4 2" xfId="31549" xr:uid="{00000000-0005-0000-0000-0000337B0000}"/>
    <cellStyle name="Normal 3 3 18 2 2 4 3" xfId="31550" xr:uid="{00000000-0005-0000-0000-0000347B0000}"/>
    <cellStyle name="Normal 3 3 18 2 2 5" xfId="31551" xr:uid="{00000000-0005-0000-0000-0000357B0000}"/>
    <cellStyle name="Normal 3 3 18 2 2 5 2" xfId="31552" xr:uid="{00000000-0005-0000-0000-0000367B0000}"/>
    <cellStyle name="Normal 3 3 18 2 2 5 3" xfId="31553" xr:uid="{00000000-0005-0000-0000-0000377B0000}"/>
    <cellStyle name="Normal 3 3 18 2 2 6" xfId="31554" xr:uid="{00000000-0005-0000-0000-0000387B0000}"/>
    <cellStyle name="Normal 3 3 18 2 2 6 2" xfId="31555" xr:uid="{00000000-0005-0000-0000-0000397B0000}"/>
    <cellStyle name="Normal 3 3 18 2 2 6 3" xfId="31556" xr:uid="{00000000-0005-0000-0000-00003A7B0000}"/>
    <cellStyle name="Normal 3 3 18 2 2 7" xfId="31557" xr:uid="{00000000-0005-0000-0000-00003B7B0000}"/>
    <cellStyle name="Normal 3 3 18 2 2 7 2" xfId="31558" xr:uid="{00000000-0005-0000-0000-00003C7B0000}"/>
    <cellStyle name="Normal 3 3 18 2 2 7 3" xfId="31559" xr:uid="{00000000-0005-0000-0000-00003D7B0000}"/>
    <cellStyle name="Normal 3 3 18 2 2 8" xfId="31560" xr:uid="{00000000-0005-0000-0000-00003E7B0000}"/>
    <cellStyle name="Normal 3 3 18 2 2 8 2" xfId="31561" xr:uid="{00000000-0005-0000-0000-00003F7B0000}"/>
    <cellStyle name="Normal 3 3 18 2 2 8 3" xfId="31562" xr:uid="{00000000-0005-0000-0000-0000407B0000}"/>
    <cellStyle name="Normal 3 3 18 2 2 9" xfId="31563" xr:uid="{00000000-0005-0000-0000-0000417B0000}"/>
    <cellStyle name="Normal 3 3 18 2 2 9 2" xfId="31564" xr:uid="{00000000-0005-0000-0000-0000427B0000}"/>
    <cellStyle name="Normal 3 3 18 2 2 9 3" xfId="31565" xr:uid="{00000000-0005-0000-0000-0000437B0000}"/>
    <cellStyle name="Normal 3 3 18 2 3" xfId="31566" xr:uid="{00000000-0005-0000-0000-0000447B0000}"/>
    <cellStyle name="Normal 3 3 18 2 3 2" xfId="31567" xr:uid="{00000000-0005-0000-0000-0000457B0000}"/>
    <cellStyle name="Normal 3 3 18 2 3 3" xfId="31568" xr:uid="{00000000-0005-0000-0000-0000467B0000}"/>
    <cellStyle name="Normal 3 3 18 2 4" xfId="31569" xr:uid="{00000000-0005-0000-0000-0000477B0000}"/>
    <cellStyle name="Normal 3 3 18 2 4 2" xfId="31570" xr:uid="{00000000-0005-0000-0000-0000487B0000}"/>
    <cellStyle name="Normal 3 3 18 2 4 3" xfId="31571" xr:uid="{00000000-0005-0000-0000-0000497B0000}"/>
    <cellStyle name="Normal 3 3 18 2 5" xfId="31572" xr:uid="{00000000-0005-0000-0000-00004A7B0000}"/>
    <cellStyle name="Normal 3 3 18 2 5 2" xfId="31573" xr:uid="{00000000-0005-0000-0000-00004B7B0000}"/>
    <cellStyle name="Normal 3 3 18 2 5 3" xfId="31574" xr:uid="{00000000-0005-0000-0000-00004C7B0000}"/>
    <cellStyle name="Normal 3 3 18 2 6" xfId="31575" xr:uid="{00000000-0005-0000-0000-00004D7B0000}"/>
    <cellStyle name="Normal 3 3 18 2 6 2" xfId="31576" xr:uid="{00000000-0005-0000-0000-00004E7B0000}"/>
    <cellStyle name="Normal 3 3 18 2 6 3" xfId="31577" xr:uid="{00000000-0005-0000-0000-00004F7B0000}"/>
    <cellStyle name="Normal 3 3 18 2 7" xfId="31578" xr:uid="{00000000-0005-0000-0000-0000507B0000}"/>
    <cellStyle name="Normal 3 3 18 2 7 2" xfId="31579" xr:uid="{00000000-0005-0000-0000-0000517B0000}"/>
    <cellStyle name="Normal 3 3 18 2 7 3" xfId="31580" xr:uid="{00000000-0005-0000-0000-0000527B0000}"/>
    <cellStyle name="Normal 3 3 18 2 8" xfId="31581" xr:uid="{00000000-0005-0000-0000-0000537B0000}"/>
    <cellStyle name="Normal 3 3 18 2 8 2" xfId="31582" xr:uid="{00000000-0005-0000-0000-0000547B0000}"/>
    <cellStyle name="Normal 3 3 18 2 8 3" xfId="31583" xr:uid="{00000000-0005-0000-0000-0000557B0000}"/>
    <cellStyle name="Normal 3 3 18 2 9" xfId="31584" xr:uid="{00000000-0005-0000-0000-0000567B0000}"/>
    <cellStyle name="Normal 3 3 18 2 9 2" xfId="31585" xr:uid="{00000000-0005-0000-0000-0000577B0000}"/>
    <cellStyle name="Normal 3 3 18 2 9 3" xfId="31586" xr:uid="{00000000-0005-0000-0000-0000587B0000}"/>
    <cellStyle name="Normal 3 3 18 20" xfId="31587" xr:uid="{00000000-0005-0000-0000-0000597B0000}"/>
    <cellStyle name="Normal 3 3 18 20 2" xfId="31588" xr:uid="{00000000-0005-0000-0000-00005A7B0000}"/>
    <cellStyle name="Normal 3 3 18 20 3" xfId="31589" xr:uid="{00000000-0005-0000-0000-00005B7B0000}"/>
    <cellStyle name="Normal 3 3 18 21" xfId="31590" xr:uid="{00000000-0005-0000-0000-00005C7B0000}"/>
    <cellStyle name="Normal 3 3 18 21 2" xfId="31591" xr:uid="{00000000-0005-0000-0000-00005D7B0000}"/>
    <cellStyle name="Normal 3 3 18 21 3" xfId="31592" xr:uid="{00000000-0005-0000-0000-00005E7B0000}"/>
    <cellStyle name="Normal 3 3 18 22" xfId="31593" xr:uid="{00000000-0005-0000-0000-00005F7B0000}"/>
    <cellStyle name="Normal 3 3 18 22 2" xfId="31594" xr:uid="{00000000-0005-0000-0000-0000607B0000}"/>
    <cellStyle name="Normal 3 3 18 22 3" xfId="31595" xr:uid="{00000000-0005-0000-0000-0000617B0000}"/>
    <cellStyle name="Normal 3 3 18 23" xfId="31596" xr:uid="{00000000-0005-0000-0000-0000627B0000}"/>
    <cellStyle name="Normal 3 3 18 23 2" xfId="31597" xr:uid="{00000000-0005-0000-0000-0000637B0000}"/>
    <cellStyle name="Normal 3 3 18 23 3" xfId="31598" xr:uid="{00000000-0005-0000-0000-0000647B0000}"/>
    <cellStyle name="Normal 3 3 18 24" xfId="31599" xr:uid="{00000000-0005-0000-0000-0000657B0000}"/>
    <cellStyle name="Normal 3 3 18 25" xfId="31600" xr:uid="{00000000-0005-0000-0000-0000667B0000}"/>
    <cellStyle name="Normal 3 3 18 3" xfId="31601" xr:uid="{00000000-0005-0000-0000-0000677B0000}"/>
    <cellStyle name="Normal 3 3 18 3 10" xfId="31602" xr:uid="{00000000-0005-0000-0000-0000687B0000}"/>
    <cellStyle name="Normal 3 3 18 3 10 2" xfId="31603" xr:uid="{00000000-0005-0000-0000-0000697B0000}"/>
    <cellStyle name="Normal 3 3 18 3 10 3" xfId="31604" xr:uid="{00000000-0005-0000-0000-00006A7B0000}"/>
    <cellStyle name="Normal 3 3 18 3 11" xfId="31605" xr:uid="{00000000-0005-0000-0000-00006B7B0000}"/>
    <cellStyle name="Normal 3 3 18 3 11 2" xfId="31606" xr:uid="{00000000-0005-0000-0000-00006C7B0000}"/>
    <cellStyle name="Normal 3 3 18 3 11 3" xfId="31607" xr:uid="{00000000-0005-0000-0000-00006D7B0000}"/>
    <cellStyle name="Normal 3 3 18 3 12" xfId="31608" xr:uid="{00000000-0005-0000-0000-00006E7B0000}"/>
    <cellStyle name="Normal 3 3 18 3 12 2" xfId="31609" xr:uid="{00000000-0005-0000-0000-00006F7B0000}"/>
    <cellStyle name="Normal 3 3 18 3 12 3" xfId="31610" xr:uid="{00000000-0005-0000-0000-0000707B0000}"/>
    <cellStyle name="Normal 3 3 18 3 13" xfId="31611" xr:uid="{00000000-0005-0000-0000-0000717B0000}"/>
    <cellStyle name="Normal 3 3 18 3 13 2" xfId="31612" xr:uid="{00000000-0005-0000-0000-0000727B0000}"/>
    <cellStyle name="Normal 3 3 18 3 13 3" xfId="31613" xr:uid="{00000000-0005-0000-0000-0000737B0000}"/>
    <cellStyle name="Normal 3 3 18 3 14" xfId="31614" xr:uid="{00000000-0005-0000-0000-0000747B0000}"/>
    <cellStyle name="Normal 3 3 18 3 14 2" xfId="31615" xr:uid="{00000000-0005-0000-0000-0000757B0000}"/>
    <cellStyle name="Normal 3 3 18 3 14 3" xfId="31616" xr:uid="{00000000-0005-0000-0000-0000767B0000}"/>
    <cellStyle name="Normal 3 3 18 3 15" xfId="31617" xr:uid="{00000000-0005-0000-0000-0000777B0000}"/>
    <cellStyle name="Normal 3 3 18 3 15 2" xfId="31618" xr:uid="{00000000-0005-0000-0000-0000787B0000}"/>
    <cellStyle name="Normal 3 3 18 3 15 3" xfId="31619" xr:uid="{00000000-0005-0000-0000-0000797B0000}"/>
    <cellStyle name="Normal 3 3 18 3 16" xfId="31620" xr:uid="{00000000-0005-0000-0000-00007A7B0000}"/>
    <cellStyle name="Normal 3 3 18 3 17" xfId="31621" xr:uid="{00000000-0005-0000-0000-00007B7B0000}"/>
    <cellStyle name="Normal 3 3 18 3 2" xfId="31622" xr:uid="{00000000-0005-0000-0000-00007C7B0000}"/>
    <cellStyle name="Normal 3 3 18 3 2 10" xfId="31623" xr:uid="{00000000-0005-0000-0000-00007D7B0000}"/>
    <cellStyle name="Normal 3 3 18 3 2 10 2" xfId="31624" xr:uid="{00000000-0005-0000-0000-00007E7B0000}"/>
    <cellStyle name="Normal 3 3 18 3 2 10 3" xfId="31625" xr:uid="{00000000-0005-0000-0000-00007F7B0000}"/>
    <cellStyle name="Normal 3 3 18 3 2 11" xfId="31626" xr:uid="{00000000-0005-0000-0000-0000807B0000}"/>
    <cellStyle name="Normal 3 3 18 3 2 11 2" xfId="31627" xr:uid="{00000000-0005-0000-0000-0000817B0000}"/>
    <cellStyle name="Normal 3 3 18 3 2 11 3" xfId="31628" xr:uid="{00000000-0005-0000-0000-0000827B0000}"/>
    <cellStyle name="Normal 3 3 18 3 2 12" xfId="31629" xr:uid="{00000000-0005-0000-0000-0000837B0000}"/>
    <cellStyle name="Normal 3 3 18 3 2 12 2" xfId="31630" xr:uid="{00000000-0005-0000-0000-0000847B0000}"/>
    <cellStyle name="Normal 3 3 18 3 2 12 3" xfId="31631" xr:uid="{00000000-0005-0000-0000-0000857B0000}"/>
    <cellStyle name="Normal 3 3 18 3 2 13" xfId="31632" xr:uid="{00000000-0005-0000-0000-0000867B0000}"/>
    <cellStyle name="Normal 3 3 18 3 2 13 2" xfId="31633" xr:uid="{00000000-0005-0000-0000-0000877B0000}"/>
    <cellStyle name="Normal 3 3 18 3 2 13 3" xfId="31634" xr:uid="{00000000-0005-0000-0000-0000887B0000}"/>
    <cellStyle name="Normal 3 3 18 3 2 14" xfId="31635" xr:uid="{00000000-0005-0000-0000-0000897B0000}"/>
    <cellStyle name="Normal 3 3 18 3 2 14 2" xfId="31636" xr:uid="{00000000-0005-0000-0000-00008A7B0000}"/>
    <cellStyle name="Normal 3 3 18 3 2 14 3" xfId="31637" xr:uid="{00000000-0005-0000-0000-00008B7B0000}"/>
    <cellStyle name="Normal 3 3 18 3 2 15" xfId="31638" xr:uid="{00000000-0005-0000-0000-00008C7B0000}"/>
    <cellStyle name="Normal 3 3 18 3 2 16" xfId="31639" xr:uid="{00000000-0005-0000-0000-00008D7B0000}"/>
    <cellStyle name="Normal 3 3 18 3 2 2" xfId="31640" xr:uid="{00000000-0005-0000-0000-00008E7B0000}"/>
    <cellStyle name="Normal 3 3 18 3 2 2 2" xfId="31641" xr:uid="{00000000-0005-0000-0000-00008F7B0000}"/>
    <cellStyle name="Normal 3 3 18 3 2 2 3" xfId="31642" xr:uid="{00000000-0005-0000-0000-0000907B0000}"/>
    <cellStyle name="Normal 3 3 18 3 2 3" xfId="31643" xr:uid="{00000000-0005-0000-0000-0000917B0000}"/>
    <cellStyle name="Normal 3 3 18 3 2 3 2" xfId="31644" xr:uid="{00000000-0005-0000-0000-0000927B0000}"/>
    <cellStyle name="Normal 3 3 18 3 2 3 3" xfId="31645" xr:uid="{00000000-0005-0000-0000-0000937B0000}"/>
    <cellStyle name="Normal 3 3 18 3 2 4" xfId="31646" xr:uid="{00000000-0005-0000-0000-0000947B0000}"/>
    <cellStyle name="Normal 3 3 18 3 2 4 2" xfId="31647" xr:uid="{00000000-0005-0000-0000-0000957B0000}"/>
    <cellStyle name="Normal 3 3 18 3 2 4 3" xfId="31648" xr:uid="{00000000-0005-0000-0000-0000967B0000}"/>
    <cellStyle name="Normal 3 3 18 3 2 5" xfId="31649" xr:uid="{00000000-0005-0000-0000-0000977B0000}"/>
    <cellStyle name="Normal 3 3 18 3 2 5 2" xfId="31650" xr:uid="{00000000-0005-0000-0000-0000987B0000}"/>
    <cellStyle name="Normal 3 3 18 3 2 5 3" xfId="31651" xr:uid="{00000000-0005-0000-0000-0000997B0000}"/>
    <cellStyle name="Normal 3 3 18 3 2 6" xfId="31652" xr:uid="{00000000-0005-0000-0000-00009A7B0000}"/>
    <cellStyle name="Normal 3 3 18 3 2 6 2" xfId="31653" xr:uid="{00000000-0005-0000-0000-00009B7B0000}"/>
    <cellStyle name="Normal 3 3 18 3 2 6 3" xfId="31654" xr:uid="{00000000-0005-0000-0000-00009C7B0000}"/>
    <cellStyle name="Normal 3 3 18 3 2 7" xfId="31655" xr:uid="{00000000-0005-0000-0000-00009D7B0000}"/>
    <cellStyle name="Normal 3 3 18 3 2 7 2" xfId="31656" xr:uid="{00000000-0005-0000-0000-00009E7B0000}"/>
    <cellStyle name="Normal 3 3 18 3 2 7 3" xfId="31657" xr:uid="{00000000-0005-0000-0000-00009F7B0000}"/>
    <cellStyle name="Normal 3 3 18 3 2 8" xfId="31658" xr:uid="{00000000-0005-0000-0000-0000A07B0000}"/>
    <cellStyle name="Normal 3 3 18 3 2 8 2" xfId="31659" xr:uid="{00000000-0005-0000-0000-0000A17B0000}"/>
    <cellStyle name="Normal 3 3 18 3 2 8 3" xfId="31660" xr:uid="{00000000-0005-0000-0000-0000A27B0000}"/>
    <cellStyle name="Normal 3 3 18 3 2 9" xfId="31661" xr:uid="{00000000-0005-0000-0000-0000A37B0000}"/>
    <cellStyle name="Normal 3 3 18 3 2 9 2" xfId="31662" xr:uid="{00000000-0005-0000-0000-0000A47B0000}"/>
    <cellStyle name="Normal 3 3 18 3 2 9 3" xfId="31663" xr:uid="{00000000-0005-0000-0000-0000A57B0000}"/>
    <cellStyle name="Normal 3 3 18 3 3" xfId="31664" xr:uid="{00000000-0005-0000-0000-0000A67B0000}"/>
    <cellStyle name="Normal 3 3 18 3 3 2" xfId="31665" xr:uid="{00000000-0005-0000-0000-0000A77B0000}"/>
    <cellStyle name="Normal 3 3 18 3 3 3" xfId="31666" xr:uid="{00000000-0005-0000-0000-0000A87B0000}"/>
    <cellStyle name="Normal 3 3 18 3 4" xfId="31667" xr:uid="{00000000-0005-0000-0000-0000A97B0000}"/>
    <cellStyle name="Normal 3 3 18 3 4 2" xfId="31668" xr:uid="{00000000-0005-0000-0000-0000AA7B0000}"/>
    <cellStyle name="Normal 3 3 18 3 4 3" xfId="31669" xr:uid="{00000000-0005-0000-0000-0000AB7B0000}"/>
    <cellStyle name="Normal 3 3 18 3 5" xfId="31670" xr:uid="{00000000-0005-0000-0000-0000AC7B0000}"/>
    <cellStyle name="Normal 3 3 18 3 5 2" xfId="31671" xr:uid="{00000000-0005-0000-0000-0000AD7B0000}"/>
    <cellStyle name="Normal 3 3 18 3 5 3" xfId="31672" xr:uid="{00000000-0005-0000-0000-0000AE7B0000}"/>
    <cellStyle name="Normal 3 3 18 3 6" xfId="31673" xr:uid="{00000000-0005-0000-0000-0000AF7B0000}"/>
    <cellStyle name="Normal 3 3 18 3 6 2" xfId="31674" xr:uid="{00000000-0005-0000-0000-0000B07B0000}"/>
    <cellStyle name="Normal 3 3 18 3 6 3" xfId="31675" xr:uid="{00000000-0005-0000-0000-0000B17B0000}"/>
    <cellStyle name="Normal 3 3 18 3 7" xfId="31676" xr:uid="{00000000-0005-0000-0000-0000B27B0000}"/>
    <cellStyle name="Normal 3 3 18 3 7 2" xfId="31677" xr:uid="{00000000-0005-0000-0000-0000B37B0000}"/>
    <cellStyle name="Normal 3 3 18 3 7 3" xfId="31678" xr:uid="{00000000-0005-0000-0000-0000B47B0000}"/>
    <cellStyle name="Normal 3 3 18 3 8" xfId="31679" xr:uid="{00000000-0005-0000-0000-0000B57B0000}"/>
    <cellStyle name="Normal 3 3 18 3 8 2" xfId="31680" xr:uid="{00000000-0005-0000-0000-0000B67B0000}"/>
    <cellStyle name="Normal 3 3 18 3 8 3" xfId="31681" xr:uid="{00000000-0005-0000-0000-0000B77B0000}"/>
    <cellStyle name="Normal 3 3 18 3 9" xfId="31682" xr:uid="{00000000-0005-0000-0000-0000B87B0000}"/>
    <cellStyle name="Normal 3 3 18 3 9 2" xfId="31683" xr:uid="{00000000-0005-0000-0000-0000B97B0000}"/>
    <cellStyle name="Normal 3 3 18 3 9 3" xfId="31684" xr:uid="{00000000-0005-0000-0000-0000BA7B0000}"/>
    <cellStyle name="Normal 3 3 18 4" xfId="31685" xr:uid="{00000000-0005-0000-0000-0000BB7B0000}"/>
    <cellStyle name="Normal 3 3 18 4 10" xfId="31686" xr:uid="{00000000-0005-0000-0000-0000BC7B0000}"/>
    <cellStyle name="Normal 3 3 18 4 10 2" xfId="31687" xr:uid="{00000000-0005-0000-0000-0000BD7B0000}"/>
    <cellStyle name="Normal 3 3 18 4 10 3" xfId="31688" xr:uid="{00000000-0005-0000-0000-0000BE7B0000}"/>
    <cellStyle name="Normal 3 3 18 4 11" xfId="31689" xr:uid="{00000000-0005-0000-0000-0000BF7B0000}"/>
    <cellStyle name="Normal 3 3 18 4 11 2" xfId="31690" xr:uid="{00000000-0005-0000-0000-0000C07B0000}"/>
    <cellStyle name="Normal 3 3 18 4 11 3" xfId="31691" xr:uid="{00000000-0005-0000-0000-0000C17B0000}"/>
    <cellStyle name="Normal 3 3 18 4 12" xfId="31692" xr:uid="{00000000-0005-0000-0000-0000C27B0000}"/>
    <cellStyle name="Normal 3 3 18 4 12 2" xfId="31693" xr:uid="{00000000-0005-0000-0000-0000C37B0000}"/>
    <cellStyle name="Normal 3 3 18 4 12 3" xfId="31694" xr:uid="{00000000-0005-0000-0000-0000C47B0000}"/>
    <cellStyle name="Normal 3 3 18 4 13" xfId="31695" xr:uid="{00000000-0005-0000-0000-0000C57B0000}"/>
    <cellStyle name="Normal 3 3 18 4 13 2" xfId="31696" xr:uid="{00000000-0005-0000-0000-0000C67B0000}"/>
    <cellStyle name="Normal 3 3 18 4 13 3" xfId="31697" xr:uid="{00000000-0005-0000-0000-0000C77B0000}"/>
    <cellStyle name="Normal 3 3 18 4 14" xfId="31698" xr:uid="{00000000-0005-0000-0000-0000C87B0000}"/>
    <cellStyle name="Normal 3 3 18 4 14 2" xfId="31699" xr:uid="{00000000-0005-0000-0000-0000C97B0000}"/>
    <cellStyle name="Normal 3 3 18 4 14 3" xfId="31700" xr:uid="{00000000-0005-0000-0000-0000CA7B0000}"/>
    <cellStyle name="Normal 3 3 18 4 15" xfId="31701" xr:uid="{00000000-0005-0000-0000-0000CB7B0000}"/>
    <cellStyle name="Normal 3 3 18 4 15 2" xfId="31702" xr:uid="{00000000-0005-0000-0000-0000CC7B0000}"/>
    <cellStyle name="Normal 3 3 18 4 15 3" xfId="31703" xr:uid="{00000000-0005-0000-0000-0000CD7B0000}"/>
    <cellStyle name="Normal 3 3 18 4 16" xfId="31704" xr:uid="{00000000-0005-0000-0000-0000CE7B0000}"/>
    <cellStyle name="Normal 3 3 18 4 17" xfId="31705" xr:uid="{00000000-0005-0000-0000-0000CF7B0000}"/>
    <cellStyle name="Normal 3 3 18 4 2" xfId="31706" xr:uid="{00000000-0005-0000-0000-0000D07B0000}"/>
    <cellStyle name="Normal 3 3 18 4 2 10" xfId="31707" xr:uid="{00000000-0005-0000-0000-0000D17B0000}"/>
    <cellStyle name="Normal 3 3 18 4 2 10 2" xfId="31708" xr:uid="{00000000-0005-0000-0000-0000D27B0000}"/>
    <cellStyle name="Normal 3 3 18 4 2 10 3" xfId="31709" xr:uid="{00000000-0005-0000-0000-0000D37B0000}"/>
    <cellStyle name="Normal 3 3 18 4 2 11" xfId="31710" xr:uid="{00000000-0005-0000-0000-0000D47B0000}"/>
    <cellStyle name="Normal 3 3 18 4 2 11 2" xfId="31711" xr:uid="{00000000-0005-0000-0000-0000D57B0000}"/>
    <cellStyle name="Normal 3 3 18 4 2 11 3" xfId="31712" xr:uid="{00000000-0005-0000-0000-0000D67B0000}"/>
    <cellStyle name="Normal 3 3 18 4 2 12" xfId="31713" xr:uid="{00000000-0005-0000-0000-0000D77B0000}"/>
    <cellStyle name="Normal 3 3 18 4 2 12 2" xfId="31714" xr:uid="{00000000-0005-0000-0000-0000D87B0000}"/>
    <cellStyle name="Normal 3 3 18 4 2 12 3" xfId="31715" xr:uid="{00000000-0005-0000-0000-0000D97B0000}"/>
    <cellStyle name="Normal 3 3 18 4 2 13" xfId="31716" xr:uid="{00000000-0005-0000-0000-0000DA7B0000}"/>
    <cellStyle name="Normal 3 3 18 4 2 13 2" xfId="31717" xr:uid="{00000000-0005-0000-0000-0000DB7B0000}"/>
    <cellStyle name="Normal 3 3 18 4 2 13 3" xfId="31718" xr:uid="{00000000-0005-0000-0000-0000DC7B0000}"/>
    <cellStyle name="Normal 3 3 18 4 2 14" xfId="31719" xr:uid="{00000000-0005-0000-0000-0000DD7B0000}"/>
    <cellStyle name="Normal 3 3 18 4 2 14 2" xfId="31720" xr:uid="{00000000-0005-0000-0000-0000DE7B0000}"/>
    <cellStyle name="Normal 3 3 18 4 2 14 3" xfId="31721" xr:uid="{00000000-0005-0000-0000-0000DF7B0000}"/>
    <cellStyle name="Normal 3 3 18 4 2 15" xfId="31722" xr:uid="{00000000-0005-0000-0000-0000E07B0000}"/>
    <cellStyle name="Normal 3 3 18 4 2 16" xfId="31723" xr:uid="{00000000-0005-0000-0000-0000E17B0000}"/>
    <cellStyle name="Normal 3 3 18 4 2 2" xfId="31724" xr:uid="{00000000-0005-0000-0000-0000E27B0000}"/>
    <cellStyle name="Normal 3 3 18 4 2 2 2" xfId="31725" xr:uid="{00000000-0005-0000-0000-0000E37B0000}"/>
    <cellStyle name="Normal 3 3 18 4 2 2 3" xfId="31726" xr:uid="{00000000-0005-0000-0000-0000E47B0000}"/>
    <cellStyle name="Normal 3 3 18 4 2 3" xfId="31727" xr:uid="{00000000-0005-0000-0000-0000E57B0000}"/>
    <cellStyle name="Normal 3 3 18 4 2 3 2" xfId="31728" xr:uid="{00000000-0005-0000-0000-0000E67B0000}"/>
    <cellStyle name="Normal 3 3 18 4 2 3 3" xfId="31729" xr:uid="{00000000-0005-0000-0000-0000E77B0000}"/>
    <cellStyle name="Normal 3 3 18 4 2 4" xfId="31730" xr:uid="{00000000-0005-0000-0000-0000E87B0000}"/>
    <cellStyle name="Normal 3 3 18 4 2 4 2" xfId="31731" xr:uid="{00000000-0005-0000-0000-0000E97B0000}"/>
    <cellStyle name="Normal 3 3 18 4 2 4 3" xfId="31732" xr:uid="{00000000-0005-0000-0000-0000EA7B0000}"/>
    <cellStyle name="Normal 3 3 18 4 2 5" xfId="31733" xr:uid="{00000000-0005-0000-0000-0000EB7B0000}"/>
    <cellStyle name="Normal 3 3 18 4 2 5 2" xfId="31734" xr:uid="{00000000-0005-0000-0000-0000EC7B0000}"/>
    <cellStyle name="Normal 3 3 18 4 2 5 3" xfId="31735" xr:uid="{00000000-0005-0000-0000-0000ED7B0000}"/>
    <cellStyle name="Normal 3 3 18 4 2 6" xfId="31736" xr:uid="{00000000-0005-0000-0000-0000EE7B0000}"/>
    <cellStyle name="Normal 3 3 18 4 2 6 2" xfId="31737" xr:uid="{00000000-0005-0000-0000-0000EF7B0000}"/>
    <cellStyle name="Normal 3 3 18 4 2 6 3" xfId="31738" xr:uid="{00000000-0005-0000-0000-0000F07B0000}"/>
    <cellStyle name="Normal 3 3 18 4 2 7" xfId="31739" xr:uid="{00000000-0005-0000-0000-0000F17B0000}"/>
    <cellStyle name="Normal 3 3 18 4 2 7 2" xfId="31740" xr:uid="{00000000-0005-0000-0000-0000F27B0000}"/>
    <cellStyle name="Normal 3 3 18 4 2 7 3" xfId="31741" xr:uid="{00000000-0005-0000-0000-0000F37B0000}"/>
    <cellStyle name="Normal 3 3 18 4 2 8" xfId="31742" xr:uid="{00000000-0005-0000-0000-0000F47B0000}"/>
    <cellStyle name="Normal 3 3 18 4 2 8 2" xfId="31743" xr:uid="{00000000-0005-0000-0000-0000F57B0000}"/>
    <cellStyle name="Normal 3 3 18 4 2 8 3" xfId="31744" xr:uid="{00000000-0005-0000-0000-0000F67B0000}"/>
    <cellStyle name="Normal 3 3 18 4 2 9" xfId="31745" xr:uid="{00000000-0005-0000-0000-0000F77B0000}"/>
    <cellStyle name="Normal 3 3 18 4 2 9 2" xfId="31746" xr:uid="{00000000-0005-0000-0000-0000F87B0000}"/>
    <cellStyle name="Normal 3 3 18 4 2 9 3" xfId="31747" xr:uid="{00000000-0005-0000-0000-0000F97B0000}"/>
    <cellStyle name="Normal 3 3 18 4 3" xfId="31748" xr:uid="{00000000-0005-0000-0000-0000FA7B0000}"/>
    <cellStyle name="Normal 3 3 18 4 3 2" xfId="31749" xr:uid="{00000000-0005-0000-0000-0000FB7B0000}"/>
    <cellStyle name="Normal 3 3 18 4 3 3" xfId="31750" xr:uid="{00000000-0005-0000-0000-0000FC7B0000}"/>
    <cellStyle name="Normal 3 3 18 4 4" xfId="31751" xr:uid="{00000000-0005-0000-0000-0000FD7B0000}"/>
    <cellStyle name="Normal 3 3 18 4 4 2" xfId="31752" xr:uid="{00000000-0005-0000-0000-0000FE7B0000}"/>
    <cellStyle name="Normal 3 3 18 4 4 3" xfId="31753" xr:uid="{00000000-0005-0000-0000-0000FF7B0000}"/>
    <cellStyle name="Normal 3 3 18 4 5" xfId="31754" xr:uid="{00000000-0005-0000-0000-0000007C0000}"/>
    <cellStyle name="Normal 3 3 18 4 5 2" xfId="31755" xr:uid="{00000000-0005-0000-0000-0000017C0000}"/>
    <cellStyle name="Normal 3 3 18 4 5 3" xfId="31756" xr:uid="{00000000-0005-0000-0000-0000027C0000}"/>
    <cellStyle name="Normal 3 3 18 4 6" xfId="31757" xr:uid="{00000000-0005-0000-0000-0000037C0000}"/>
    <cellStyle name="Normal 3 3 18 4 6 2" xfId="31758" xr:uid="{00000000-0005-0000-0000-0000047C0000}"/>
    <cellStyle name="Normal 3 3 18 4 6 3" xfId="31759" xr:uid="{00000000-0005-0000-0000-0000057C0000}"/>
    <cellStyle name="Normal 3 3 18 4 7" xfId="31760" xr:uid="{00000000-0005-0000-0000-0000067C0000}"/>
    <cellStyle name="Normal 3 3 18 4 7 2" xfId="31761" xr:uid="{00000000-0005-0000-0000-0000077C0000}"/>
    <cellStyle name="Normal 3 3 18 4 7 3" xfId="31762" xr:uid="{00000000-0005-0000-0000-0000087C0000}"/>
    <cellStyle name="Normal 3 3 18 4 8" xfId="31763" xr:uid="{00000000-0005-0000-0000-0000097C0000}"/>
    <cellStyle name="Normal 3 3 18 4 8 2" xfId="31764" xr:uid="{00000000-0005-0000-0000-00000A7C0000}"/>
    <cellStyle name="Normal 3 3 18 4 8 3" xfId="31765" xr:uid="{00000000-0005-0000-0000-00000B7C0000}"/>
    <cellStyle name="Normal 3 3 18 4 9" xfId="31766" xr:uid="{00000000-0005-0000-0000-00000C7C0000}"/>
    <cellStyle name="Normal 3 3 18 4 9 2" xfId="31767" xr:uid="{00000000-0005-0000-0000-00000D7C0000}"/>
    <cellStyle name="Normal 3 3 18 4 9 3" xfId="31768" xr:uid="{00000000-0005-0000-0000-00000E7C0000}"/>
    <cellStyle name="Normal 3 3 18 5" xfId="31769" xr:uid="{00000000-0005-0000-0000-00000F7C0000}"/>
    <cellStyle name="Normal 3 3 18 5 10" xfId="31770" xr:uid="{00000000-0005-0000-0000-0000107C0000}"/>
    <cellStyle name="Normal 3 3 18 5 10 2" xfId="31771" xr:uid="{00000000-0005-0000-0000-0000117C0000}"/>
    <cellStyle name="Normal 3 3 18 5 10 3" xfId="31772" xr:uid="{00000000-0005-0000-0000-0000127C0000}"/>
    <cellStyle name="Normal 3 3 18 5 11" xfId="31773" xr:uid="{00000000-0005-0000-0000-0000137C0000}"/>
    <cellStyle name="Normal 3 3 18 5 11 2" xfId="31774" xr:uid="{00000000-0005-0000-0000-0000147C0000}"/>
    <cellStyle name="Normal 3 3 18 5 11 3" xfId="31775" xr:uid="{00000000-0005-0000-0000-0000157C0000}"/>
    <cellStyle name="Normal 3 3 18 5 12" xfId="31776" xr:uid="{00000000-0005-0000-0000-0000167C0000}"/>
    <cellStyle name="Normal 3 3 18 5 12 2" xfId="31777" xr:uid="{00000000-0005-0000-0000-0000177C0000}"/>
    <cellStyle name="Normal 3 3 18 5 12 3" xfId="31778" xr:uid="{00000000-0005-0000-0000-0000187C0000}"/>
    <cellStyle name="Normal 3 3 18 5 13" xfId="31779" xr:uid="{00000000-0005-0000-0000-0000197C0000}"/>
    <cellStyle name="Normal 3 3 18 5 13 2" xfId="31780" xr:uid="{00000000-0005-0000-0000-00001A7C0000}"/>
    <cellStyle name="Normal 3 3 18 5 13 3" xfId="31781" xr:uid="{00000000-0005-0000-0000-00001B7C0000}"/>
    <cellStyle name="Normal 3 3 18 5 14" xfId="31782" xr:uid="{00000000-0005-0000-0000-00001C7C0000}"/>
    <cellStyle name="Normal 3 3 18 5 14 2" xfId="31783" xr:uid="{00000000-0005-0000-0000-00001D7C0000}"/>
    <cellStyle name="Normal 3 3 18 5 14 3" xfId="31784" xr:uid="{00000000-0005-0000-0000-00001E7C0000}"/>
    <cellStyle name="Normal 3 3 18 5 15" xfId="31785" xr:uid="{00000000-0005-0000-0000-00001F7C0000}"/>
    <cellStyle name="Normal 3 3 18 5 16" xfId="31786" xr:uid="{00000000-0005-0000-0000-0000207C0000}"/>
    <cellStyle name="Normal 3 3 18 5 2" xfId="31787" xr:uid="{00000000-0005-0000-0000-0000217C0000}"/>
    <cellStyle name="Normal 3 3 18 5 2 2" xfId="31788" xr:uid="{00000000-0005-0000-0000-0000227C0000}"/>
    <cellStyle name="Normal 3 3 18 5 2 3" xfId="31789" xr:uid="{00000000-0005-0000-0000-0000237C0000}"/>
    <cellStyle name="Normal 3 3 18 5 3" xfId="31790" xr:uid="{00000000-0005-0000-0000-0000247C0000}"/>
    <cellStyle name="Normal 3 3 18 5 3 2" xfId="31791" xr:uid="{00000000-0005-0000-0000-0000257C0000}"/>
    <cellStyle name="Normal 3 3 18 5 3 3" xfId="31792" xr:uid="{00000000-0005-0000-0000-0000267C0000}"/>
    <cellStyle name="Normal 3 3 18 5 4" xfId="31793" xr:uid="{00000000-0005-0000-0000-0000277C0000}"/>
    <cellStyle name="Normal 3 3 18 5 4 2" xfId="31794" xr:uid="{00000000-0005-0000-0000-0000287C0000}"/>
    <cellStyle name="Normal 3 3 18 5 4 3" xfId="31795" xr:uid="{00000000-0005-0000-0000-0000297C0000}"/>
    <cellStyle name="Normal 3 3 18 5 5" xfId="31796" xr:uid="{00000000-0005-0000-0000-00002A7C0000}"/>
    <cellStyle name="Normal 3 3 18 5 5 2" xfId="31797" xr:uid="{00000000-0005-0000-0000-00002B7C0000}"/>
    <cellStyle name="Normal 3 3 18 5 5 3" xfId="31798" xr:uid="{00000000-0005-0000-0000-00002C7C0000}"/>
    <cellStyle name="Normal 3 3 18 5 6" xfId="31799" xr:uid="{00000000-0005-0000-0000-00002D7C0000}"/>
    <cellStyle name="Normal 3 3 18 5 6 2" xfId="31800" xr:uid="{00000000-0005-0000-0000-00002E7C0000}"/>
    <cellStyle name="Normal 3 3 18 5 6 3" xfId="31801" xr:uid="{00000000-0005-0000-0000-00002F7C0000}"/>
    <cellStyle name="Normal 3 3 18 5 7" xfId="31802" xr:uid="{00000000-0005-0000-0000-0000307C0000}"/>
    <cellStyle name="Normal 3 3 18 5 7 2" xfId="31803" xr:uid="{00000000-0005-0000-0000-0000317C0000}"/>
    <cellStyle name="Normal 3 3 18 5 7 3" xfId="31804" xr:uid="{00000000-0005-0000-0000-0000327C0000}"/>
    <cellStyle name="Normal 3 3 18 5 8" xfId="31805" xr:uid="{00000000-0005-0000-0000-0000337C0000}"/>
    <cellStyle name="Normal 3 3 18 5 8 2" xfId="31806" xr:uid="{00000000-0005-0000-0000-0000347C0000}"/>
    <cellStyle name="Normal 3 3 18 5 8 3" xfId="31807" xr:uid="{00000000-0005-0000-0000-0000357C0000}"/>
    <cellStyle name="Normal 3 3 18 5 9" xfId="31808" xr:uid="{00000000-0005-0000-0000-0000367C0000}"/>
    <cellStyle name="Normal 3 3 18 5 9 2" xfId="31809" xr:uid="{00000000-0005-0000-0000-0000377C0000}"/>
    <cellStyle name="Normal 3 3 18 5 9 3" xfId="31810" xr:uid="{00000000-0005-0000-0000-0000387C0000}"/>
    <cellStyle name="Normal 3 3 18 6" xfId="31811" xr:uid="{00000000-0005-0000-0000-0000397C0000}"/>
    <cellStyle name="Normal 3 3 18 6 10" xfId="31812" xr:uid="{00000000-0005-0000-0000-00003A7C0000}"/>
    <cellStyle name="Normal 3 3 18 6 10 2" xfId="31813" xr:uid="{00000000-0005-0000-0000-00003B7C0000}"/>
    <cellStyle name="Normal 3 3 18 6 10 3" xfId="31814" xr:uid="{00000000-0005-0000-0000-00003C7C0000}"/>
    <cellStyle name="Normal 3 3 18 6 11" xfId="31815" xr:uid="{00000000-0005-0000-0000-00003D7C0000}"/>
    <cellStyle name="Normal 3 3 18 6 11 2" xfId="31816" xr:uid="{00000000-0005-0000-0000-00003E7C0000}"/>
    <cellStyle name="Normal 3 3 18 6 11 3" xfId="31817" xr:uid="{00000000-0005-0000-0000-00003F7C0000}"/>
    <cellStyle name="Normal 3 3 18 6 12" xfId="31818" xr:uid="{00000000-0005-0000-0000-0000407C0000}"/>
    <cellStyle name="Normal 3 3 18 6 12 2" xfId="31819" xr:uid="{00000000-0005-0000-0000-0000417C0000}"/>
    <cellStyle name="Normal 3 3 18 6 12 3" xfId="31820" xr:uid="{00000000-0005-0000-0000-0000427C0000}"/>
    <cellStyle name="Normal 3 3 18 6 13" xfId="31821" xr:uid="{00000000-0005-0000-0000-0000437C0000}"/>
    <cellStyle name="Normal 3 3 18 6 13 2" xfId="31822" xr:uid="{00000000-0005-0000-0000-0000447C0000}"/>
    <cellStyle name="Normal 3 3 18 6 13 3" xfId="31823" xr:uid="{00000000-0005-0000-0000-0000457C0000}"/>
    <cellStyle name="Normal 3 3 18 6 14" xfId="31824" xr:uid="{00000000-0005-0000-0000-0000467C0000}"/>
    <cellStyle name="Normal 3 3 18 6 14 2" xfId="31825" xr:uid="{00000000-0005-0000-0000-0000477C0000}"/>
    <cellStyle name="Normal 3 3 18 6 14 3" xfId="31826" xr:uid="{00000000-0005-0000-0000-0000487C0000}"/>
    <cellStyle name="Normal 3 3 18 6 15" xfId="31827" xr:uid="{00000000-0005-0000-0000-0000497C0000}"/>
    <cellStyle name="Normal 3 3 18 6 16" xfId="31828" xr:uid="{00000000-0005-0000-0000-00004A7C0000}"/>
    <cellStyle name="Normal 3 3 18 6 2" xfId="31829" xr:uid="{00000000-0005-0000-0000-00004B7C0000}"/>
    <cellStyle name="Normal 3 3 18 6 2 2" xfId="31830" xr:uid="{00000000-0005-0000-0000-00004C7C0000}"/>
    <cellStyle name="Normal 3 3 18 6 2 3" xfId="31831" xr:uid="{00000000-0005-0000-0000-00004D7C0000}"/>
    <cellStyle name="Normal 3 3 18 6 3" xfId="31832" xr:uid="{00000000-0005-0000-0000-00004E7C0000}"/>
    <cellStyle name="Normal 3 3 18 6 3 2" xfId="31833" xr:uid="{00000000-0005-0000-0000-00004F7C0000}"/>
    <cellStyle name="Normal 3 3 18 6 3 3" xfId="31834" xr:uid="{00000000-0005-0000-0000-0000507C0000}"/>
    <cellStyle name="Normal 3 3 18 6 4" xfId="31835" xr:uid="{00000000-0005-0000-0000-0000517C0000}"/>
    <cellStyle name="Normal 3 3 18 6 4 2" xfId="31836" xr:uid="{00000000-0005-0000-0000-0000527C0000}"/>
    <cellStyle name="Normal 3 3 18 6 4 3" xfId="31837" xr:uid="{00000000-0005-0000-0000-0000537C0000}"/>
    <cellStyle name="Normal 3 3 18 6 5" xfId="31838" xr:uid="{00000000-0005-0000-0000-0000547C0000}"/>
    <cellStyle name="Normal 3 3 18 6 5 2" xfId="31839" xr:uid="{00000000-0005-0000-0000-0000557C0000}"/>
    <cellStyle name="Normal 3 3 18 6 5 3" xfId="31840" xr:uid="{00000000-0005-0000-0000-0000567C0000}"/>
    <cellStyle name="Normal 3 3 18 6 6" xfId="31841" xr:uid="{00000000-0005-0000-0000-0000577C0000}"/>
    <cellStyle name="Normal 3 3 18 6 6 2" xfId="31842" xr:uid="{00000000-0005-0000-0000-0000587C0000}"/>
    <cellStyle name="Normal 3 3 18 6 6 3" xfId="31843" xr:uid="{00000000-0005-0000-0000-0000597C0000}"/>
    <cellStyle name="Normal 3 3 18 6 7" xfId="31844" xr:uid="{00000000-0005-0000-0000-00005A7C0000}"/>
    <cellStyle name="Normal 3 3 18 6 7 2" xfId="31845" xr:uid="{00000000-0005-0000-0000-00005B7C0000}"/>
    <cellStyle name="Normal 3 3 18 6 7 3" xfId="31846" xr:uid="{00000000-0005-0000-0000-00005C7C0000}"/>
    <cellStyle name="Normal 3 3 18 6 8" xfId="31847" xr:uid="{00000000-0005-0000-0000-00005D7C0000}"/>
    <cellStyle name="Normal 3 3 18 6 8 2" xfId="31848" xr:uid="{00000000-0005-0000-0000-00005E7C0000}"/>
    <cellStyle name="Normal 3 3 18 6 8 3" xfId="31849" xr:uid="{00000000-0005-0000-0000-00005F7C0000}"/>
    <cellStyle name="Normal 3 3 18 6 9" xfId="31850" xr:uid="{00000000-0005-0000-0000-0000607C0000}"/>
    <cellStyle name="Normal 3 3 18 6 9 2" xfId="31851" xr:uid="{00000000-0005-0000-0000-0000617C0000}"/>
    <cellStyle name="Normal 3 3 18 6 9 3" xfId="31852" xr:uid="{00000000-0005-0000-0000-0000627C0000}"/>
    <cellStyle name="Normal 3 3 18 7" xfId="31853" xr:uid="{00000000-0005-0000-0000-0000637C0000}"/>
    <cellStyle name="Normal 3 3 18 7 10" xfId="31854" xr:uid="{00000000-0005-0000-0000-0000647C0000}"/>
    <cellStyle name="Normal 3 3 18 7 10 2" xfId="31855" xr:uid="{00000000-0005-0000-0000-0000657C0000}"/>
    <cellStyle name="Normal 3 3 18 7 10 3" xfId="31856" xr:uid="{00000000-0005-0000-0000-0000667C0000}"/>
    <cellStyle name="Normal 3 3 18 7 11" xfId="31857" xr:uid="{00000000-0005-0000-0000-0000677C0000}"/>
    <cellStyle name="Normal 3 3 18 7 11 2" xfId="31858" xr:uid="{00000000-0005-0000-0000-0000687C0000}"/>
    <cellStyle name="Normal 3 3 18 7 11 3" xfId="31859" xr:uid="{00000000-0005-0000-0000-0000697C0000}"/>
    <cellStyle name="Normal 3 3 18 7 12" xfId="31860" xr:uid="{00000000-0005-0000-0000-00006A7C0000}"/>
    <cellStyle name="Normal 3 3 18 7 12 2" xfId="31861" xr:uid="{00000000-0005-0000-0000-00006B7C0000}"/>
    <cellStyle name="Normal 3 3 18 7 12 3" xfId="31862" xr:uid="{00000000-0005-0000-0000-00006C7C0000}"/>
    <cellStyle name="Normal 3 3 18 7 13" xfId="31863" xr:uid="{00000000-0005-0000-0000-00006D7C0000}"/>
    <cellStyle name="Normal 3 3 18 7 13 2" xfId="31864" xr:uid="{00000000-0005-0000-0000-00006E7C0000}"/>
    <cellStyle name="Normal 3 3 18 7 13 3" xfId="31865" xr:uid="{00000000-0005-0000-0000-00006F7C0000}"/>
    <cellStyle name="Normal 3 3 18 7 14" xfId="31866" xr:uid="{00000000-0005-0000-0000-0000707C0000}"/>
    <cellStyle name="Normal 3 3 18 7 14 2" xfId="31867" xr:uid="{00000000-0005-0000-0000-0000717C0000}"/>
    <cellStyle name="Normal 3 3 18 7 14 3" xfId="31868" xr:uid="{00000000-0005-0000-0000-0000727C0000}"/>
    <cellStyle name="Normal 3 3 18 7 15" xfId="31869" xr:uid="{00000000-0005-0000-0000-0000737C0000}"/>
    <cellStyle name="Normal 3 3 18 7 16" xfId="31870" xr:uid="{00000000-0005-0000-0000-0000747C0000}"/>
    <cellStyle name="Normal 3 3 18 7 2" xfId="31871" xr:uid="{00000000-0005-0000-0000-0000757C0000}"/>
    <cellStyle name="Normal 3 3 18 7 2 2" xfId="31872" xr:uid="{00000000-0005-0000-0000-0000767C0000}"/>
    <cellStyle name="Normal 3 3 18 7 2 3" xfId="31873" xr:uid="{00000000-0005-0000-0000-0000777C0000}"/>
    <cellStyle name="Normal 3 3 18 7 3" xfId="31874" xr:uid="{00000000-0005-0000-0000-0000787C0000}"/>
    <cellStyle name="Normal 3 3 18 7 3 2" xfId="31875" xr:uid="{00000000-0005-0000-0000-0000797C0000}"/>
    <cellStyle name="Normal 3 3 18 7 3 3" xfId="31876" xr:uid="{00000000-0005-0000-0000-00007A7C0000}"/>
    <cellStyle name="Normal 3 3 18 7 4" xfId="31877" xr:uid="{00000000-0005-0000-0000-00007B7C0000}"/>
    <cellStyle name="Normal 3 3 18 7 4 2" xfId="31878" xr:uid="{00000000-0005-0000-0000-00007C7C0000}"/>
    <cellStyle name="Normal 3 3 18 7 4 3" xfId="31879" xr:uid="{00000000-0005-0000-0000-00007D7C0000}"/>
    <cellStyle name="Normal 3 3 18 7 5" xfId="31880" xr:uid="{00000000-0005-0000-0000-00007E7C0000}"/>
    <cellStyle name="Normal 3 3 18 7 5 2" xfId="31881" xr:uid="{00000000-0005-0000-0000-00007F7C0000}"/>
    <cellStyle name="Normal 3 3 18 7 5 3" xfId="31882" xr:uid="{00000000-0005-0000-0000-0000807C0000}"/>
    <cellStyle name="Normal 3 3 18 7 6" xfId="31883" xr:uid="{00000000-0005-0000-0000-0000817C0000}"/>
    <cellStyle name="Normal 3 3 18 7 6 2" xfId="31884" xr:uid="{00000000-0005-0000-0000-0000827C0000}"/>
    <cellStyle name="Normal 3 3 18 7 6 3" xfId="31885" xr:uid="{00000000-0005-0000-0000-0000837C0000}"/>
    <cellStyle name="Normal 3 3 18 7 7" xfId="31886" xr:uid="{00000000-0005-0000-0000-0000847C0000}"/>
    <cellStyle name="Normal 3 3 18 7 7 2" xfId="31887" xr:uid="{00000000-0005-0000-0000-0000857C0000}"/>
    <cellStyle name="Normal 3 3 18 7 7 3" xfId="31888" xr:uid="{00000000-0005-0000-0000-0000867C0000}"/>
    <cellStyle name="Normal 3 3 18 7 8" xfId="31889" xr:uid="{00000000-0005-0000-0000-0000877C0000}"/>
    <cellStyle name="Normal 3 3 18 7 8 2" xfId="31890" xr:uid="{00000000-0005-0000-0000-0000887C0000}"/>
    <cellStyle name="Normal 3 3 18 7 8 3" xfId="31891" xr:uid="{00000000-0005-0000-0000-0000897C0000}"/>
    <cellStyle name="Normal 3 3 18 7 9" xfId="31892" xr:uid="{00000000-0005-0000-0000-00008A7C0000}"/>
    <cellStyle name="Normal 3 3 18 7 9 2" xfId="31893" xr:uid="{00000000-0005-0000-0000-00008B7C0000}"/>
    <cellStyle name="Normal 3 3 18 7 9 3" xfId="31894" xr:uid="{00000000-0005-0000-0000-00008C7C0000}"/>
    <cellStyle name="Normal 3 3 18 8" xfId="31895" xr:uid="{00000000-0005-0000-0000-00008D7C0000}"/>
    <cellStyle name="Normal 3 3 18 8 10" xfId="31896" xr:uid="{00000000-0005-0000-0000-00008E7C0000}"/>
    <cellStyle name="Normal 3 3 18 8 10 2" xfId="31897" xr:uid="{00000000-0005-0000-0000-00008F7C0000}"/>
    <cellStyle name="Normal 3 3 18 8 10 3" xfId="31898" xr:uid="{00000000-0005-0000-0000-0000907C0000}"/>
    <cellStyle name="Normal 3 3 18 8 11" xfId="31899" xr:uid="{00000000-0005-0000-0000-0000917C0000}"/>
    <cellStyle name="Normal 3 3 18 8 11 2" xfId="31900" xr:uid="{00000000-0005-0000-0000-0000927C0000}"/>
    <cellStyle name="Normal 3 3 18 8 11 3" xfId="31901" xr:uid="{00000000-0005-0000-0000-0000937C0000}"/>
    <cellStyle name="Normal 3 3 18 8 12" xfId="31902" xr:uid="{00000000-0005-0000-0000-0000947C0000}"/>
    <cellStyle name="Normal 3 3 18 8 12 2" xfId="31903" xr:uid="{00000000-0005-0000-0000-0000957C0000}"/>
    <cellStyle name="Normal 3 3 18 8 12 3" xfId="31904" xr:uid="{00000000-0005-0000-0000-0000967C0000}"/>
    <cellStyle name="Normal 3 3 18 8 13" xfId="31905" xr:uid="{00000000-0005-0000-0000-0000977C0000}"/>
    <cellStyle name="Normal 3 3 18 8 13 2" xfId="31906" xr:uid="{00000000-0005-0000-0000-0000987C0000}"/>
    <cellStyle name="Normal 3 3 18 8 13 3" xfId="31907" xr:uid="{00000000-0005-0000-0000-0000997C0000}"/>
    <cellStyle name="Normal 3 3 18 8 14" xfId="31908" xr:uid="{00000000-0005-0000-0000-00009A7C0000}"/>
    <cellStyle name="Normal 3 3 18 8 14 2" xfId="31909" xr:uid="{00000000-0005-0000-0000-00009B7C0000}"/>
    <cellStyle name="Normal 3 3 18 8 14 3" xfId="31910" xr:uid="{00000000-0005-0000-0000-00009C7C0000}"/>
    <cellStyle name="Normal 3 3 18 8 15" xfId="31911" xr:uid="{00000000-0005-0000-0000-00009D7C0000}"/>
    <cellStyle name="Normal 3 3 18 8 16" xfId="31912" xr:uid="{00000000-0005-0000-0000-00009E7C0000}"/>
    <cellStyle name="Normal 3 3 18 8 2" xfId="31913" xr:uid="{00000000-0005-0000-0000-00009F7C0000}"/>
    <cellStyle name="Normal 3 3 18 8 2 2" xfId="31914" xr:uid="{00000000-0005-0000-0000-0000A07C0000}"/>
    <cellStyle name="Normal 3 3 18 8 2 3" xfId="31915" xr:uid="{00000000-0005-0000-0000-0000A17C0000}"/>
    <cellStyle name="Normal 3 3 18 8 3" xfId="31916" xr:uid="{00000000-0005-0000-0000-0000A27C0000}"/>
    <cellStyle name="Normal 3 3 18 8 3 2" xfId="31917" xr:uid="{00000000-0005-0000-0000-0000A37C0000}"/>
    <cellStyle name="Normal 3 3 18 8 3 3" xfId="31918" xr:uid="{00000000-0005-0000-0000-0000A47C0000}"/>
    <cellStyle name="Normal 3 3 18 8 4" xfId="31919" xr:uid="{00000000-0005-0000-0000-0000A57C0000}"/>
    <cellStyle name="Normal 3 3 18 8 4 2" xfId="31920" xr:uid="{00000000-0005-0000-0000-0000A67C0000}"/>
    <cellStyle name="Normal 3 3 18 8 4 3" xfId="31921" xr:uid="{00000000-0005-0000-0000-0000A77C0000}"/>
    <cellStyle name="Normal 3 3 18 8 5" xfId="31922" xr:uid="{00000000-0005-0000-0000-0000A87C0000}"/>
    <cellStyle name="Normal 3 3 18 8 5 2" xfId="31923" xr:uid="{00000000-0005-0000-0000-0000A97C0000}"/>
    <cellStyle name="Normal 3 3 18 8 5 3" xfId="31924" xr:uid="{00000000-0005-0000-0000-0000AA7C0000}"/>
    <cellStyle name="Normal 3 3 18 8 6" xfId="31925" xr:uid="{00000000-0005-0000-0000-0000AB7C0000}"/>
    <cellStyle name="Normal 3 3 18 8 6 2" xfId="31926" xr:uid="{00000000-0005-0000-0000-0000AC7C0000}"/>
    <cellStyle name="Normal 3 3 18 8 6 3" xfId="31927" xr:uid="{00000000-0005-0000-0000-0000AD7C0000}"/>
    <cellStyle name="Normal 3 3 18 8 7" xfId="31928" xr:uid="{00000000-0005-0000-0000-0000AE7C0000}"/>
    <cellStyle name="Normal 3 3 18 8 7 2" xfId="31929" xr:uid="{00000000-0005-0000-0000-0000AF7C0000}"/>
    <cellStyle name="Normal 3 3 18 8 7 3" xfId="31930" xr:uid="{00000000-0005-0000-0000-0000B07C0000}"/>
    <cellStyle name="Normal 3 3 18 8 8" xfId="31931" xr:uid="{00000000-0005-0000-0000-0000B17C0000}"/>
    <cellStyle name="Normal 3 3 18 8 8 2" xfId="31932" xr:uid="{00000000-0005-0000-0000-0000B27C0000}"/>
    <cellStyle name="Normal 3 3 18 8 8 3" xfId="31933" xr:uid="{00000000-0005-0000-0000-0000B37C0000}"/>
    <cellStyle name="Normal 3 3 18 8 9" xfId="31934" xr:uid="{00000000-0005-0000-0000-0000B47C0000}"/>
    <cellStyle name="Normal 3 3 18 8 9 2" xfId="31935" xr:uid="{00000000-0005-0000-0000-0000B57C0000}"/>
    <cellStyle name="Normal 3 3 18 8 9 3" xfId="31936" xr:uid="{00000000-0005-0000-0000-0000B67C0000}"/>
    <cellStyle name="Normal 3 3 18 9" xfId="31937" xr:uid="{00000000-0005-0000-0000-0000B77C0000}"/>
    <cellStyle name="Normal 3 3 18 9 10" xfId="31938" xr:uid="{00000000-0005-0000-0000-0000B87C0000}"/>
    <cellStyle name="Normal 3 3 18 9 10 2" xfId="31939" xr:uid="{00000000-0005-0000-0000-0000B97C0000}"/>
    <cellStyle name="Normal 3 3 18 9 10 3" xfId="31940" xr:uid="{00000000-0005-0000-0000-0000BA7C0000}"/>
    <cellStyle name="Normal 3 3 18 9 11" xfId="31941" xr:uid="{00000000-0005-0000-0000-0000BB7C0000}"/>
    <cellStyle name="Normal 3 3 18 9 11 2" xfId="31942" xr:uid="{00000000-0005-0000-0000-0000BC7C0000}"/>
    <cellStyle name="Normal 3 3 18 9 11 3" xfId="31943" xr:uid="{00000000-0005-0000-0000-0000BD7C0000}"/>
    <cellStyle name="Normal 3 3 18 9 12" xfId="31944" xr:uid="{00000000-0005-0000-0000-0000BE7C0000}"/>
    <cellStyle name="Normal 3 3 18 9 12 2" xfId="31945" xr:uid="{00000000-0005-0000-0000-0000BF7C0000}"/>
    <cellStyle name="Normal 3 3 18 9 12 3" xfId="31946" xr:uid="{00000000-0005-0000-0000-0000C07C0000}"/>
    <cellStyle name="Normal 3 3 18 9 13" xfId="31947" xr:uid="{00000000-0005-0000-0000-0000C17C0000}"/>
    <cellStyle name="Normal 3 3 18 9 13 2" xfId="31948" xr:uid="{00000000-0005-0000-0000-0000C27C0000}"/>
    <cellStyle name="Normal 3 3 18 9 13 3" xfId="31949" xr:uid="{00000000-0005-0000-0000-0000C37C0000}"/>
    <cellStyle name="Normal 3 3 18 9 14" xfId="31950" xr:uid="{00000000-0005-0000-0000-0000C47C0000}"/>
    <cellStyle name="Normal 3 3 18 9 14 2" xfId="31951" xr:uid="{00000000-0005-0000-0000-0000C57C0000}"/>
    <cellStyle name="Normal 3 3 18 9 14 3" xfId="31952" xr:uid="{00000000-0005-0000-0000-0000C67C0000}"/>
    <cellStyle name="Normal 3 3 18 9 15" xfId="31953" xr:uid="{00000000-0005-0000-0000-0000C77C0000}"/>
    <cellStyle name="Normal 3 3 18 9 16" xfId="31954" xr:uid="{00000000-0005-0000-0000-0000C87C0000}"/>
    <cellStyle name="Normal 3 3 18 9 2" xfId="31955" xr:uid="{00000000-0005-0000-0000-0000C97C0000}"/>
    <cellStyle name="Normal 3 3 18 9 2 2" xfId="31956" xr:uid="{00000000-0005-0000-0000-0000CA7C0000}"/>
    <cellStyle name="Normal 3 3 18 9 2 3" xfId="31957" xr:uid="{00000000-0005-0000-0000-0000CB7C0000}"/>
    <cellStyle name="Normal 3 3 18 9 3" xfId="31958" xr:uid="{00000000-0005-0000-0000-0000CC7C0000}"/>
    <cellStyle name="Normal 3 3 18 9 3 2" xfId="31959" xr:uid="{00000000-0005-0000-0000-0000CD7C0000}"/>
    <cellStyle name="Normal 3 3 18 9 3 3" xfId="31960" xr:uid="{00000000-0005-0000-0000-0000CE7C0000}"/>
    <cellStyle name="Normal 3 3 18 9 4" xfId="31961" xr:uid="{00000000-0005-0000-0000-0000CF7C0000}"/>
    <cellStyle name="Normal 3 3 18 9 4 2" xfId="31962" xr:uid="{00000000-0005-0000-0000-0000D07C0000}"/>
    <cellStyle name="Normal 3 3 18 9 4 3" xfId="31963" xr:uid="{00000000-0005-0000-0000-0000D17C0000}"/>
    <cellStyle name="Normal 3 3 18 9 5" xfId="31964" xr:uid="{00000000-0005-0000-0000-0000D27C0000}"/>
    <cellStyle name="Normal 3 3 18 9 5 2" xfId="31965" xr:uid="{00000000-0005-0000-0000-0000D37C0000}"/>
    <cellStyle name="Normal 3 3 18 9 5 3" xfId="31966" xr:uid="{00000000-0005-0000-0000-0000D47C0000}"/>
    <cellStyle name="Normal 3 3 18 9 6" xfId="31967" xr:uid="{00000000-0005-0000-0000-0000D57C0000}"/>
    <cellStyle name="Normal 3 3 18 9 6 2" xfId="31968" xr:uid="{00000000-0005-0000-0000-0000D67C0000}"/>
    <cellStyle name="Normal 3 3 18 9 6 3" xfId="31969" xr:uid="{00000000-0005-0000-0000-0000D77C0000}"/>
    <cellStyle name="Normal 3 3 18 9 7" xfId="31970" xr:uid="{00000000-0005-0000-0000-0000D87C0000}"/>
    <cellStyle name="Normal 3 3 18 9 7 2" xfId="31971" xr:uid="{00000000-0005-0000-0000-0000D97C0000}"/>
    <cellStyle name="Normal 3 3 18 9 7 3" xfId="31972" xr:uid="{00000000-0005-0000-0000-0000DA7C0000}"/>
    <cellStyle name="Normal 3 3 18 9 8" xfId="31973" xr:uid="{00000000-0005-0000-0000-0000DB7C0000}"/>
    <cellStyle name="Normal 3 3 18 9 8 2" xfId="31974" xr:uid="{00000000-0005-0000-0000-0000DC7C0000}"/>
    <cellStyle name="Normal 3 3 18 9 8 3" xfId="31975" xr:uid="{00000000-0005-0000-0000-0000DD7C0000}"/>
    <cellStyle name="Normal 3 3 18 9 9" xfId="31976" xr:uid="{00000000-0005-0000-0000-0000DE7C0000}"/>
    <cellStyle name="Normal 3 3 18 9 9 2" xfId="31977" xr:uid="{00000000-0005-0000-0000-0000DF7C0000}"/>
    <cellStyle name="Normal 3 3 18 9 9 3" xfId="31978" xr:uid="{00000000-0005-0000-0000-0000E07C0000}"/>
    <cellStyle name="Normal 3 3 19" xfId="31979" xr:uid="{00000000-0005-0000-0000-0000E17C0000}"/>
    <cellStyle name="Normal 3 3 19 10" xfId="31980" xr:uid="{00000000-0005-0000-0000-0000E27C0000}"/>
    <cellStyle name="Normal 3 3 19 10 2" xfId="31981" xr:uid="{00000000-0005-0000-0000-0000E37C0000}"/>
    <cellStyle name="Normal 3 3 19 10 3" xfId="31982" xr:uid="{00000000-0005-0000-0000-0000E47C0000}"/>
    <cellStyle name="Normal 3 3 19 11" xfId="31983" xr:uid="{00000000-0005-0000-0000-0000E57C0000}"/>
    <cellStyle name="Normal 3 3 19 11 2" xfId="31984" xr:uid="{00000000-0005-0000-0000-0000E67C0000}"/>
    <cellStyle name="Normal 3 3 19 11 3" xfId="31985" xr:uid="{00000000-0005-0000-0000-0000E77C0000}"/>
    <cellStyle name="Normal 3 3 19 12" xfId="31986" xr:uid="{00000000-0005-0000-0000-0000E87C0000}"/>
    <cellStyle name="Normal 3 3 19 12 2" xfId="31987" xr:uid="{00000000-0005-0000-0000-0000E97C0000}"/>
    <cellStyle name="Normal 3 3 19 12 3" xfId="31988" xr:uid="{00000000-0005-0000-0000-0000EA7C0000}"/>
    <cellStyle name="Normal 3 3 19 13" xfId="31989" xr:uid="{00000000-0005-0000-0000-0000EB7C0000}"/>
    <cellStyle name="Normal 3 3 19 13 2" xfId="31990" xr:uid="{00000000-0005-0000-0000-0000EC7C0000}"/>
    <cellStyle name="Normal 3 3 19 13 3" xfId="31991" xr:uid="{00000000-0005-0000-0000-0000ED7C0000}"/>
    <cellStyle name="Normal 3 3 19 14" xfId="31992" xr:uid="{00000000-0005-0000-0000-0000EE7C0000}"/>
    <cellStyle name="Normal 3 3 19 14 2" xfId="31993" xr:uid="{00000000-0005-0000-0000-0000EF7C0000}"/>
    <cellStyle name="Normal 3 3 19 14 3" xfId="31994" xr:uid="{00000000-0005-0000-0000-0000F07C0000}"/>
    <cellStyle name="Normal 3 3 19 15" xfId="31995" xr:uid="{00000000-0005-0000-0000-0000F17C0000}"/>
    <cellStyle name="Normal 3 3 19 15 2" xfId="31996" xr:uid="{00000000-0005-0000-0000-0000F27C0000}"/>
    <cellStyle name="Normal 3 3 19 15 3" xfId="31997" xr:uid="{00000000-0005-0000-0000-0000F37C0000}"/>
    <cellStyle name="Normal 3 3 19 16" xfId="31998" xr:uid="{00000000-0005-0000-0000-0000F47C0000}"/>
    <cellStyle name="Normal 3 3 19 17" xfId="31999" xr:uid="{00000000-0005-0000-0000-0000F57C0000}"/>
    <cellStyle name="Normal 3 3 19 2" xfId="32000" xr:uid="{00000000-0005-0000-0000-0000F67C0000}"/>
    <cellStyle name="Normal 3 3 19 2 10" xfId="32001" xr:uid="{00000000-0005-0000-0000-0000F77C0000}"/>
    <cellStyle name="Normal 3 3 19 2 10 2" xfId="32002" xr:uid="{00000000-0005-0000-0000-0000F87C0000}"/>
    <cellStyle name="Normal 3 3 19 2 10 3" xfId="32003" xr:uid="{00000000-0005-0000-0000-0000F97C0000}"/>
    <cellStyle name="Normal 3 3 19 2 11" xfId="32004" xr:uid="{00000000-0005-0000-0000-0000FA7C0000}"/>
    <cellStyle name="Normal 3 3 19 2 11 2" xfId="32005" xr:uid="{00000000-0005-0000-0000-0000FB7C0000}"/>
    <cellStyle name="Normal 3 3 19 2 11 3" xfId="32006" xr:uid="{00000000-0005-0000-0000-0000FC7C0000}"/>
    <cellStyle name="Normal 3 3 19 2 12" xfId="32007" xr:uid="{00000000-0005-0000-0000-0000FD7C0000}"/>
    <cellStyle name="Normal 3 3 19 2 12 2" xfId="32008" xr:uid="{00000000-0005-0000-0000-0000FE7C0000}"/>
    <cellStyle name="Normal 3 3 19 2 12 3" xfId="32009" xr:uid="{00000000-0005-0000-0000-0000FF7C0000}"/>
    <cellStyle name="Normal 3 3 19 2 13" xfId="32010" xr:uid="{00000000-0005-0000-0000-0000007D0000}"/>
    <cellStyle name="Normal 3 3 19 2 13 2" xfId="32011" xr:uid="{00000000-0005-0000-0000-0000017D0000}"/>
    <cellStyle name="Normal 3 3 19 2 13 3" xfId="32012" xr:uid="{00000000-0005-0000-0000-0000027D0000}"/>
    <cellStyle name="Normal 3 3 19 2 14" xfId="32013" xr:uid="{00000000-0005-0000-0000-0000037D0000}"/>
    <cellStyle name="Normal 3 3 19 2 14 2" xfId="32014" xr:uid="{00000000-0005-0000-0000-0000047D0000}"/>
    <cellStyle name="Normal 3 3 19 2 14 3" xfId="32015" xr:uid="{00000000-0005-0000-0000-0000057D0000}"/>
    <cellStyle name="Normal 3 3 19 2 15" xfId="32016" xr:uid="{00000000-0005-0000-0000-0000067D0000}"/>
    <cellStyle name="Normal 3 3 19 2 16" xfId="32017" xr:uid="{00000000-0005-0000-0000-0000077D0000}"/>
    <cellStyle name="Normal 3 3 19 2 2" xfId="32018" xr:uid="{00000000-0005-0000-0000-0000087D0000}"/>
    <cellStyle name="Normal 3 3 19 2 2 2" xfId="32019" xr:uid="{00000000-0005-0000-0000-0000097D0000}"/>
    <cellStyle name="Normal 3 3 19 2 2 3" xfId="32020" xr:uid="{00000000-0005-0000-0000-00000A7D0000}"/>
    <cellStyle name="Normal 3 3 19 2 3" xfId="32021" xr:uid="{00000000-0005-0000-0000-00000B7D0000}"/>
    <cellStyle name="Normal 3 3 19 2 3 2" xfId="32022" xr:uid="{00000000-0005-0000-0000-00000C7D0000}"/>
    <cellStyle name="Normal 3 3 19 2 3 3" xfId="32023" xr:uid="{00000000-0005-0000-0000-00000D7D0000}"/>
    <cellStyle name="Normal 3 3 19 2 4" xfId="32024" xr:uid="{00000000-0005-0000-0000-00000E7D0000}"/>
    <cellStyle name="Normal 3 3 19 2 4 2" xfId="32025" xr:uid="{00000000-0005-0000-0000-00000F7D0000}"/>
    <cellStyle name="Normal 3 3 19 2 4 3" xfId="32026" xr:uid="{00000000-0005-0000-0000-0000107D0000}"/>
    <cellStyle name="Normal 3 3 19 2 5" xfId="32027" xr:uid="{00000000-0005-0000-0000-0000117D0000}"/>
    <cellStyle name="Normal 3 3 19 2 5 2" xfId="32028" xr:uid="{00000000-0005-0000-0000-0000127D0000}"/>
    <cellStyle name="Normal 3 3 19 2 5 3" xfId="32029" xr:uid="{00000000-0005-0000-0000-0000137D0000}"/>
    <cellStyle name="Normal 3 3 19 2 6" xfId="32030" xr:uid="{00000000-0005-0000-0000-0000147D0000}"/>
    <cellStyle name="Normal 3 3 19 2 6 2" xfId="32031" xr:uid="{00000000-0005-0000-0000-0000157D0000}"/>
    <cellStyle name="Normal 3 3 19 2 6 3" xfId="32032" xr:uid="{00000000-0005-0000-0000-0000167D0000}"/>
    <cellStyle name="Normal 3 3 19 2 7" xfId="32033" xr:uid="{00000000-0005-0000-0000-0000177D0000}"/>
    <cellStyle name="Normal 3 3 19 2 7 2" xfId="32034" xr:uid="{00000000-0005-0000-0000-0000187D0000}"/>
    <cellStyle name="Normal 3 3 19 2 7 3" xfId="32035" xr:uid="{00000000-0005-0000-0000-0000197D0000}"/>
    <cellStyle name="Normal 3 3 19 2 8" xfId="32036" xr:uid="{00000000-0005-0000-0000-00001A7D0000}"/>
    <cellStyle name="Normal 3 3 19 2 8 2" xfId="32037" xr:uid="{00000000-0005-0000-0000-00001B7D0000}"/>
    <cellStyle name="Normal 3 3 19 2 8 3" xfId="32038" xr:uid="{00000000-0005-0000-0000-00001C7D0000}"/>
    <cellStyle name="Normal 3 3 19 2 9" xfId="32039" xr:uid="{00000000-0005-0000-0000-00001D7D0000}"/>
    <cellStyle name="Normal 3 3 19 2 9 2" xfId="32040" xr:uid="{00000000-0005-0000-0000-00001E7D0000}"/>
    <cellStyle name="Normal 3 3 19 2 9 3" xfId="32041" xr:uid="{00000000-0005-0000-0000-00001F7D0000}"/>
    <cellStyle name="Normal 3 3 19 3" xfId="32042" xr:uid="{00000000-0005-0000-0000-0000207D0000}"/>
    <cellStyle name="Normal 3 3 19 3 2" xfId="32043" xr:uid="{00000000-0005-0000-0000-0000217D0000}"/>
    <cellStyle name="Normal 3 3 19 3 3" xfId="32044" xr:uid="{00000000-0005-0000-0000-0000227D0000}"/>
    <cellStyle name="Normal 3 3 19 4" xfId="32045" xr:uid="{00000000-0005-0000-0000-0000237D0000}"/>
    <cellStyle name="Normal 3 3 19 4 2" xfId="32046" xr:uid="{00000000-0005-0000-0000-0000247D0000}"/>
    <cellStyle name="Normal 3 3 19 4 3" xfId="32047" xr:uid="{00000000-0005-0000-0000-0000257D0000}"/>
    <cellStyle name="Normal 3 3 19 5" xfId="32048" xr:uid="{00000000-0005-0000-0000-0000267D0000}"/>
    <cellStyle name="Normal 3 3 19 5 2" xfId="32049" xr:uid="{00000000-0005-0000-0000-0000277D0000}"/>
    <cellStyle name="Normal 3 3 19 5 3" xfId="32050" xr:uid="{00000000-0005-0000-0000-0000287D0000}"/>
    <cellStyle name="Normal 3 3 19 6" xfId="32051" xr:uid="{00000000-0005-0000-0000-0000297D0000}"/>
    <cellStyle name="Normal 3 3 19 6 2" xfId="32052" xr:uid="{00000000-0005-0000-0000-00002A7D0000}"/>
    <cellStyle name="Normal 3 3 19 6 3" xfId="32053" xr:uid="{00000000-0005-0000-0000-00002B7D0000}"/>
    <cellStyle name="Normal 3 3 19 7" xfId="32054" xr:uid="{00000000-0005-0000-0000-00002C7D0000}"/>
    <cellStyle name="Normal 3 3 19 7 2" xfId="32055" xr:uid="{00000000-0005-0000-0000-00002D7D0000}"/>
    <cellStyle name="Normal 3 3 19 7 3" xfId="32056" xr:uid="{00000000-0005-0000-0000-00002E7D0000}"/>
    <cellStyle name="Normal 3 3 19 8" xfId="32057" xr:uid="{00000000-0005-0000-0000-00002F7D0000}"/>
    <cellStyle name="Normal 3 3 19 8 2" xfId="32058" xr:uid="{00000000-0005-0000-0000-0000307D0000}"/>
    <cellStyle name="Normal 3 3 19 8 3" xfId="32059" xr:uid="{00000000-0005-0000-0000-0000317D0000}"/>
    <cellStyle name="Normal 3 3 19 9" xfId="32060" xr:uid="{00000000-0005-0000-0000-0000327D0000}"/>
    <cellStyle name="Normal 3 3 19 9 2" xfId="32061" xr:uid="{00000000-0005-0000-0000-0000337D0000}"/>
    <cellStyle name="Normal 3 3 19 9 3" xfId="32062" xr:uid="{00000000-0005-0000-0000-0000347D0000}"/>
    <cellStyle name="Normal 3 3 2" xfId="32063" xr:uid="{00000000-0005-0000-0000-0000357D0000}"/>
    <cellStyle name="Normal 3 3 2 10" xfId="32064" xr:uid="{00000000-0005-0000-0000-0000367D0000}"/>
    <cellStyle name="Normal 3 3 2 10 10" xfId="32065" xr:uid="{00000000-0005-0000-0000-0000377D0000}"/>
    <cellStyle name="Normal 3 3 2 10 10 2" xfId="32066" xr:uid="{00000000-0005-0000-0000-0000387D0000}"/>
    <cellStyle name="Normal 3 3 2 10 10 3" xfId="32067" xr:uid="{00000000-0005-0000-0000-0000397D0000}"/>
    <cellStyle name="Normal 3 3 2 10 11" xfId="32068" xr:uid="{00000000-0005-0000-0000-00003A7D0000}"/>
    <cellStyle name="Normal 3 3 2 10 11 2" xfId="32069" xr:uid="{00000000-0005-0000-0000-00003B7D0000}"/>
    <cellStyle name="Normal 3 3 2 10 11 3" xfId="32070" xr:uid="{00000000-0005-0000-0000-00003C7D0000}"/>
    <cellStyle name="Normal 3 3 2 10 12" xfId="32071" xr:uid="{00000000-0005-0000-0000-00003D7D0000}"/>
    <cellStyle name="Normal 3 3 2 10 12 2" xfId="32072" xr:uid="{00000000-0005-0000-0000-00003E7D0000}"/>
    <cellStyle name="Normal 3 3 2 10 12 3" xfId="32073" xr:uid="{00000000-0005-0000-0000-00003F7D0000}"/>
    <cellStyle name="Normal 3 3 2 10 13" xfId="32074" xr:uid="{00000000-0005-0000-0000-0000407D0000}"/>
    <cellStyle name="Normal 3 3 2 10 13 2" xfId="32075" xr:uid="{00000000-0005-0000-0000-0000417D0000}"/>
    <cellStyle name="Normal 3 3 2 10 13 3" xfId="32076" xr:uid="{00000000-0005-0000-0000-0000427D0000}"/>
    <cellStyle name="Normal 3 3 2 10 14" xfId="32077" xr:uid="{00000000-0005-0000-0000-0000437D0000}"/>
    <cellStyle name="Normal 3 3 2 10 14 2" xfId="32078" xr:uid="{00000000-0005-0000-0000-0000447D0000}"/>
    <cellStyle name="Normal 3 3 2 10 14 3" xfId="32079" xr:uid="{00000000-0005-0000-0000-0000457D0000}"/>
    <cellStyle name="Normal 3 3 2 10 15" xfId="32080" xr:uid="{00000000-0005-0000-0000-0000467D0000}"/>
    <cellStyle name="Normal 3 3 2 10 16" xfId="32081" xr:uid="{00000000-0005-0000-0000-0000477D0000}"/>
    <cellStyle name="Normal 3 3 2 10 2" xfId="32082" xr:uid="{00000000-0005-0000-0000-0000487D0000}"/>
    <cellStyle name="Normal 3 3 2 10 2 2" xfId="32083" xr:uid="{00000000-0005-0000-0000-0000497D0000}"/>
    <cellStyle name="Normal 3 3 2 10 2 3" xfId="32084" xr:uid="{00000000-0005-0000-0000-00004A7D0000}"/>
    <cellStyle name="Normal 3 3 2 10 3" xfId="32085" xr:uid="{00000000-0005-0000-0000-00004B7D0000}"/>
    <cellStyle name="Normal 3 3 2 10 3 2" xfId="32086" xr:uid="{00000000-0005-0000-0000-00004C7D0000}"/>
    <cellStyle name="Normal 3 3 2 10 3 3" xfId="32087" xr:uid="{00000000-0005-0000-0000-00004D7D0000}"/>
    <cellStyle name="Normal 3 3 2 10 4" xfId="32088" xr:uid="{00000000-0005-0000-0000-00004E7D0000}"/>
    <cellStyle name="Normal 3 3 2 10 4 2" xfId="32089" xr:uid="{00000000-0005-0000-0000-00004F7D0000}"/>
    <cellStyle name="Normal 3 3 2 10 4 3" xfId="32090" xr:uid="{00000000-0005-0000-0000-0000507D0000}"/>
    <cellStyle name="Normal 3 3 2 10 5" xfId="32091" xr:uid="{00000000-0005-0000-0000-0000517D0000}"/>
    <cellStyle name="Normal 3 3 2 10 5 2" xfId="32092" xr:uid="{00000000-0005-0000-0000-0000527D0000}"/>
    <cellStyle name="Normal 3 3 2 10 5 3" xfId="32093" xr:uid="{00000000-0005-0000-0000-0000537D0000}"/>
    <cellStyle name="Normal 3 3 2 10 6" xfId="32094" xr:uid="{00000000-0005-0000-0000-0000547D0000}"/>
    <cellStyle name="Normal 3 3 2 10 6 2" xfId="32095" xr:uid="{00000000-0005-0000-0000-0000557D0000}"/>
    <cellStyle name="Normal 3 3 2 10 6 3" xfId="32096" xr:uid="{00000000-0005-0000-0000-0000567D0000}"/>
    <cellStyle name="Normal 3 3 2 10 7" xfId="32097" xr:uid="{00000000-0005-0000-0000-0000577D0000}"/>
    <cellStyle name="Normal 3 3 2 10 7 2" xfId="32098" xr:uid="{00000000-0005-0000-0000-0000587D0000}"/>
    <cellStyle name="Normal 3 3 2 10 7 3" xfId="32099" xr:uid="{00000000-0005-0000-0000-0000597D0000}"/>
    <cellStyle name="Normal 3 3 2 10 8" xfId="32100" xr:uid="{00000000-0005-0000-0000-00005A7D0000}"/>
    <cellStyle name="Normal 3 3 2 10 8 2" xfId="32101" xr:uid="{00000000-0005-0000-0000-00005B7D0000}"/>
    <cellStyle name="Normal 3 3 2 10 8 3" xfId="32102" xr:uid="{00000000-0005-0000-0000-00005C7D0000}"/>
    <cellStyle name="Normal 3 3 2 10 9" xfId="32103" xr:uid="{00000000-0005-0000-0000-00005D7D0000}"/>
    <cellStyle name="Normal 3 3 2 10 9 2" xfId="32104" xr:uid="{00000000-0005-0000-0000-00005E7D0000}"/>
    <cellStyle name="Normal 3 3 2 10 9 3" xfId="32105" xr:uid="{00000000-0005-0000-0000-00005F7D0000}"/>
    <cellStyle name="Normal 3 3 2 11" xfId="32106" xr:uid="{00000000-0005-0000-0000-0000607D0000}"/>
    <cellStyle name="Normal 3 3 2 11 10" xfId="32107" xr:uid="{00000000-0005-0000-0000-0000617D0000}"/>
    <cellStyle name="Normal 3 3 2 11 10 2" xfId="32108" xr:uid="{00000000-0005-0000-0000-0000627D0000}"/>
    <cellStyle name="Normal 3 3 2 11 10 3" xfId="32109" xr:uid="{00000000-0005-0000-0000-0000637D0000}"/>
    <cellStyle name="Normal 3 3 2 11 11" xfId="32110" xr:uid="{00000000-0005-0000-0000-0000647D0000}"/>
    <cellStyle name="Normal 3 3 2 11 11 2" xfId="32111" xr:uid="{00000000-0005-0000-0000-0000657D0000}"/>
    <cellStyle name="Normal 3 3 2 11 11 3" xfId="32112" xr:uid="{00000000-0005-0000-0000-0000667D0000}"/>
    <cellStyle name="Normal 3 3 2 11 12" xfId="32113" xr:uid="{00000000-0005-0000-0000-0000677D0000}"/>
    <cellStyle name="Normal 3 3 2 11 12 2" xfId="32114" xr:uid="{00000000-0005-0000-0000-0000687D0000}"/>
    <cellStyle name="Normal 3 3 2 11 12 3" xfId="32115" xr:uid="{00000000-0005-0000-0000-0000697D0000}"/>
    <cellStyle name="Normal 3 3 2 11 13" xfId="32116" xr:uid="{00000000-0005-0000-0000-00006A7D0000}"/>
    <cellStyle name="Normal 3 3 2 11 13 2" xfId="32117" xr:uid="{00000000-0005-0000-0000-00006B7D0000}"/>
    <cellStyle name="Normal 3 3 2 11 13 3" xfId="32118" xr:uid="{00000000-0005-0000-0000-00006C7D0000}"/>
    <cellStyle name="Normal 3 3 2 11 14" xfId="32119" xr:uid="{00000000-0005-0000-0000-00006D7D0000}"/>
    <cellStyle name="Normal 3 3 2 11 14 2" xfId="32120" xr:uid="{00000000-0005-0000-0000-00006E7D0000}"/>
    <cellStyle name="Normal 3 3 2 11 14 3" xfId="32121" xr:uid="{00000000-0005-0000-0000-00006F7D0000}"/>
    <cellStyle name="Normal 3 3 2 11 15" xfId="32122" xr:uid="{00000000-0005-0000-0000-0000707D0000}"/>
    <cellStyle name="Normal 3 3 2 11 16" xfId="32123" xr:uid="{00000000-0005-0000-0000-0000717D0000}"/>
    <cellStyle name="Normal 3 3 2 11 2" xfId="32124" xr:uid="{00000000-0005-0000-0000-0000727D0000}"/>
    <cellStyle name="Normal 3 3 2 11 2 2" xfId="32125" xr:uid="{00000000-0005-0000-0000-0000737D0000}"/>
    <cellStyle name="Normal 3 3 2 11 2 3" xfId="32126" xr:uid="{00000000-0005-0000-0000-0000747D0000}"/>
    <cellStyle name="Normal 3 3 2 11 3" xfId="32127" xr:uid="{00000000-0005-0000-0000-0000757D0000}"/>
    <cellStyle name="Normal 3 3 2 11 3 2" xfId="32128" xr:uid="{00000000-0005-0000-0000-0000767D0000}"/>
    <cellStyle name="Normal 3 3 2 11 3 3" xfId="32129" xr:uid="{00000000-0005-0000-0000-0000777D0000}"/>
    <cellStyle name="Normal 3 3 2 11 4" xfId="32130" xr:uid="{00000000-0005-0000-0000-0000787D0000}"/>
    <cellStyle name="Normal 3 3 2 11 4 2" xfId="32131" xr:uid="{00000000-0005-0000-0000-0000797D0000}"/>
    <cellStyle name="Normal 3 3 2 11 4 3" xfId="32132" xr:uid="{00000000-0005-0000-0000-00007A7D0000}"/>
    <cellStyle name="Normal 3 3 2 11 5" xfId="32133" xr:uid="{00000000-0005-0000-0000-00007B7D0000}"/>
    <cellStyle name="Normal 3 3 2 11 5 2" xfId="32134" xr:uid="{00000000-0005-0000-0000-00007C7D0000}"/>
    <cellStyle name="Normal 3 3 2 11 5 3" xfId="32135" xr:uid="{00000000-0005-0000-0000-00007D7D0000}"/>
    <cellStyle name="Normal 3 3 2 11 6" xfId="32136" xr:uid="{00000000-0005-0000-0000-00007E7D0000}"/>
    <cellStyle name="Normal 3 3 2 11 6 2" xfId="32137" xr:uid="{00000000-0005-0000-0000-00007F7D0000}"/>
    <cellStyle name="Normal 3 3 2 11 6 3" xfId="32138" xr:uid="{00000000-0005-0000-0000-0000807D0000}"/>
    <cellStyle name="Normal 3 3 2 11 7" xfId="32139" xr:uid="{00000000-0005-0000-0000-0000817D0000}"/>
    <cellStyle name="Normal 3 3 2 11 7 2" xfId="32140" xr:uid="{00000000-0005-0000-0000-0000827D0000}"/>
    <cellStyle name="Normal 3 3 2 11 7 3" xfId="32141" xr:uid="{00000000-0005-0000-0000-0000837D0000}"/>
    <cellStyle name="Normal 3 3 2 11 8" xfId="32142" xr:uid="{00000000-0005-0000-0000-0000847D0000}"/>
    <cellStyle name="Normal 3 3 2 11 8 2" xfId="32143" xr:uid="{00000000-0005-0000-0000-0000857D0000}"/>
    <cellStyle name="Normal 3 3 2 11 8 3" xfId="32144" xr:uid="{00000000-0005-0000-0000-0000867D0000}"/>
    <cellStyle name="Normal 3 3 2 11 9" xfId="32145" xr:uid="{00000000-0005-0000-0000-0000877D0000}"/>
    <cellStyle name="Normal 3 3 2 11 9 2" xfId="32146" xr:uid="{00000000-0005-0000-0000-0000887D0000}"/>
    <cellStyle name="Normal 3 3 2 11 9 3" xfId="32147" xr:uid="{00000000-0005-0000-0000-0000897D0000}"/>
    <cellStyle name="Normal 3 3 2 12" xfId="32148" xr:uid="{00000000-0005-0000-0000-00008A7D0000}"/>
    <cellStyle name="Normal 3 3 2 12 10" xfId="32149" xr:uid="{00000000-0005-0000-0000-00008B7D0000}"/>
    <cellStyle name="Normal 3 3 2 12 10 2" xfId="32150" xr:uid="{00000000-0005-0000-0000-00008C7D0000}"/>
    <cellStyle name="Normal 3 3 2 12 10 3" xfId="32151" xr:uid="{00000000-0005-0000-0000-00008D7D0000}"/>
    <cellStyle name="Normal 3 3 2 12 11" xfId="32152" xr:uid="{00000000-0005-0000-0000-00008E7D0000}"/>
    <cellStyle name="Normal 3 3 2 12 11 2" xfId="32153" xr:uid="{00000000-0005-0000-0000-00008F7D0000}"/>
    <cellStyle name="Normal 3 3 2 12 11 3" xfId="32154" xr:uid="{00000000-0005-0000-0000-0000907D0000}"/>
    <cellStyle name="Normal 3 3 2 12 12" xfId="32155" xr:uid="{00000000-0005-0000-0000-0000917D0000}"/>
    <cellStyle name="Normal 3 3 2 12 12 2" xfId="32156" xr:uid="{00000000-0005-0000-0000-0000927D0000}"/>
    <cellStyle name="Normal 3 3 2 12 12 3" xfId="32157" xr:uid="{00000000-0005-0000-0000-0000937D0000}"/>
    <cellStyle name="Normal 3 3 2 12 13" xfId="32158" xr:uid="{00000000-0005-0000-0000-0000947D0000}"/>
    <cellStyle name="Normal 3 3 2 12 13 2" xfId="32159" xr:uid="{00000000-0005-0000-0000-0000957D0000}"/>
    <cellStyle name="Normal 3 3 2 12 13 3" xfId="32160" xr:uid="{00000000-0005-0000-0000-0000967D0000}"/>
    <cellStyle name="Normal 3 3 2 12 14" xfId="32161" xr:uid="{00000000-0005-0000-0000-0000977D0000}"/>
    <cellStyle name="Normal 3 3 2 12 14 2" xfId="32162" xr:uid="{00000000-0005-0000-0000-0000987D0000}"/>
    <cellStyle name="Normal 3 3 2 12 14 3" xfId="32163" xr:uid="{00000000-0005-0000-0000-0000997D0000}"/>
    <cellStyle name="Normal 3 3 2 12 15" xfId="32164" xr:uid="{00000000-0005-0000-0000-00009A7D0000}"/>
    <cellStyle name="Normal 3 3 2 12 16" xfId="32165" xr:uid="{00000000-0005-0000-0000-00009B7D0000}"/>
    <cellStyle name="Normal 3 3 2 12 2" xfId="32166" xr:uid="{00000000-0005-0000-0000-00009C7D0000}"/>
    <cellStyle name="Normal 3 3 2 12 2 2" xfId="32167" xr:uid="{00000000-0005-0000-0000-00009D7D0000}"/>
    <cellStyle name="Normal 3 3 2 12 2 3" xfId="32168" xr:uid="{00000000-0005-0000-0000-00009E7D0000}"/>
    <cellStyle name="Normal 3 3 2 12 3" xfId="32169" xr:uid="{00000000-0005-0000-0000-00009F7D0000}"/>
    <cellStyle name="Normal 3 3 2 12 3 2" xfId="32170" xr:uid="{00000000-0005-0000-0000-0000A07D0000}"/>
    <cellStyle name="Normal 3 3 2 12 3 3" xfId="32171" xr:uid="{00000000-0005-0000-0000-0000A17D0000}"/>
    <cellStyle name="Normal 3 3 2 12 4" xfId="32172" xr:uid="{00000000-0005-0000-0000-0000A27D0000}"/>
    <cellStyle name="Normal 3 3 2 12 4 2" xfId="32173" xr:uid="{00000000-0005-0000-0000-0000A37D0000}"/>
    <cellStyle name="Normal 3 3 2 12 4 3" xfId="32174" xr:uid="{00000000-0005-0000-0000-0000A47D0000}"/>
    <cellStyle name="Normal 3 3 2 12 5" xfId="32175" xr:uid="{00000000-0005-0000-0000-0000A57D0000}"/>
    <cellStyle name="Normal 3 3 2 12 5 2" xfId="32176" xr:uid="{00000000-0005-0000-0000-0000A67D0000}"/>
    <cellStyle name="Normal 3 3 2 12 5 3" xfId="32177" xr:uid="{00000000-0005-0000-0000-0000A77D0000}"/>
    <cellStyle name="Normal 3 3 2 12 6" xfId="32178" xr:uid="{00000000-0005-0000-0000-0000A87D0000}"/>
    <cellStyle name="Normal 3 3 2 12 6 2" xfId="32179" xr:uid="{00000000-0005-0000-0000-0000A97D0000}"/>
    <cellStyle name="Normal 3 3 2 12 6 3" xfId="32180" xr:uid="{00000000-0005-0000-0000-0000AA7D0000}"/>
    <cellStyle name="Normal 3 3 2 12 7" xfId="32181" xr:uid="{00000000-0005-0000-0000-0000AB7D0000}"/>
    <cellStyle name="Normal 3 3 2 12 7 2" xfId="32182" xr:uid="{00000000-0005-0000-0000-0000AC7D0000}"/>
    <cellStyle name="Normal 3 3 2 12 7 3" xfId="32183" xr:uid="{00000000-0005-0000-0000-0000AD7D0000}"/>
    <cellStyle name="Normal 3 3 2 12 8" xfId="32184" xr:uid="{00000000-0005-0000-0000-0000AE7D0000}"/>
    <cellStyle name="Normal 3 3 2 12 8 2" xfId="32185" xr:uid="{00000000-0005-0000-0000-0000AF7D0000}"/>
    <cellStyle name="Normal 3 3 2 12 8 3" xfId="32186" xr:uid="{00000000-0005-0000-0000-0000B07D0000}"/>
    <cellStyle name="Normal 3 3 2 12 9" xfId="32187" xr:uid="{00000000-0005-0000-0000-0000B17D0000}"/>
    <cellStyle name="Normal 3 3 2 12 9 2" xfId="32188" xr:uid="{00000000-0005-0000-0000-0000B27D0000}"/>
    <cellStyle name="Normal 3 3 2 12 9 3" xfId="32189" xr:uid="{00000000-0005-0000-0000-0000B37D0000}"/>
    <cellStyle name="Normal 3 3 2 13" xfId="32190" xr:uid="{00000000-0005-0000-0000-0000B47D0000}"/>
    <cellStyle name="Normal 3 3 2 13 10" xfId="32191" xr:uid="{00000000-0005-0000-0000-0000B57D0000}"/>
    <cellStyle name="Normal 3 3 2 13 10 2" xfId="32192" xr:uid="{00000000-0005-0000-0000-0000B67D0000}"/>
    <cellStyle name="Normal 3 3 2 13 10 3" xfId="32193" xr:uid="{00000000-0005-0000-0000-0000B77D0000}"/>
    <cellStyle name="Normal 3 3 2 13 11" xfId="32194" xr:uid="{00000000-0005-0000-0000-0000B87D0000}"/>
    <cellStyle name="Normal 3 3 2 13 11 2" xfId="32195" xr:uid="{00000000-0005-0000-0000-0000B97D0000}"/>
    <cellStyle name="Normal 3 3 2 13 11 3" xfId="32196" xr:uid="{00000000-0005-0000-0000-0000BA7D0000}"/>
    <cellStyle name="Normal 3 3 2 13 12" xfId="32197" xr:uid="{00000000-0005-0000-0000-0000BB7D0000}"/>
    <cellStyle name="Normal 3 3 2 13 12 2" xfId="32198" xr:uid="{00000000-0005-0000-0000-0000BC7D0000}"/>
    <cellStyle name="Normal 3 3 2 13 12 3" xfId="32199" xr:uid="{00000000-0005-0000-0000-0000BD7D0000}"/>
    <cellStyle name="Normal 3 3 2 13 13" xfId="32200" xr:uid="{00000000-0005-0000-0000-0000BE7D0000}"/>
    <cellStyle name="Normal 3 3 2 13 13 2" xfId="32201" xr:uid="{00000000-0005-0000-0000-0000BF7D0000}"/>
    <cellStyle name="Normal 3 3 2 13 13 3" xfId="32202" xr:uid="{00000000-0005-0000-0000-0000C07D0000}"/>
    <cellStyle name="Normal 3 3 2 13 14" xfId="32203" xr:uid="{00000000-0005-0000-0000-0000C17D0000}"/>
    <cellStyle name="Normal 3 3 2 13 14 2" xfId="32204" xr:uid="{00000000-0005-0000-0000-0000C27D0000}"/>
    <cellStyle name="Normal 3 3 2 13 14 3" xfId="32205" xr:uid="{00000000-0005-0000-0000-0000C37D0000}"/>
    <cellStyle name="Normal 3 3 2 13 15" xfId="32206" xr:uid="{00000000-0005-0000-0000-0000C47D0000}"/>
    <cellStyle name="Normal 3 3 2 13 16" xfId="32207" xr:uid="{00000000-0005-0000-0000-0000C57D0000}"/>
    <cellStyle name="Normal 3 3 2 13 2" xfId="32208" xr:uid="{00000000-0005-0000-0000-0000C67D0000}"/>
    <cellStyle name="Normal 3 3 2 13 2 2" xfId="32209" xr:uid="{00000000-0005-0000-0000-0000C77D0000}"/>
    <cellStyle name="Normal 3 3 2 13 2 3" xfId="32210" xr:uid="{00000000-0005-0000-0000-0000C87D0000}"/>
    <cellStyle name="Normal 3 3 2 13 3" xfId="32211" xr:uid="{00000000-0005-0000-0000-0000C97D0000}"/>
    <cellStyle name="Normal 3 3 2 13 3 2" xfId="32212" xr:uid="{00000000-0005-0000-0000-0000CA7D0000}"/>
    <cellStyle name="Normal 3 3 2 13 3 3" xfId="32213" xr:uid="{00000000-0005-0000-0000-0000CB7D0000}"/>
    <cellStyle name="Normal 3 3 2 13 4" xfId="32214" xr:uid="{00000000-0005-0000-0000-0000CC7D0000}"/>
    <cellStyle name="Normal 3 3 2 13 4 2" xfId="32215" xr:uid="{00000000-0005-0000-0000-0000CD7D0000}"/>
    <cellStyle name="Normal 3 3 2 13 4 3" xfId="32216" xr:uid="{00000000-0005-0000-0000-0000CE7D0000}"/>
    <cellStyle name="Normal 3 3 2 13 5" xfId="32217" xr:uid="{00000000-0005-0000-0000-0000CF7D0000}"/>
    <cellStyle name="Normal 3 3 2 13 5 2" xfId="32218" xr:uid="{00000000-0005-0000-0000-0000D07D0000}"/>
    <cellStyle name="Normal 3 3 2 13 5 3" xfId="32219" xr:uid="{00000000-0005-0000-0000-0000D17D0000}"/>
    <cellStyle name="Normal 3 3 2 13 6" xfId="32220" xr:uid="{00000000-0005-0000-0000-0000D27D0000}"/>
    <cellStyle name="Normal 3 3 2 13 6 2" xfId="32221" xr:uid="{00000000-0005-0000-0000-0000D37D0000}"/>
    <cellStyle name="Normal 3 3 2 13 6 3" xfId="32222" xr:uid="{00000000-0005-0000-0000-0000D47D0000}"/>
    <cellStyle name="Normal 3 3 2 13 7" xfId="32223" xr:uid="{00000000-0005-0000-0000-0000D57D0000}"/>
    <cellStyle name="Normal 3 3 2 13 7 2" xfId="32224" xr:uid="{00000000-0005-0000-0000-0000D67D0000}"/>
    <cellStyle name="Normal 3 3 2 13 7 3" xfId="32225" xr:uid="{00000000-0005-0000-0000-0000D77D0000}"/>
    <cellStyle name="Normal 3 3 2 13 8" xfId="32226" xr:uid="{00000000-0005-0000-0000-0000D87D0000}"/>
    <cellStyle name="Normal 3 3 2 13 8 2" xfId="32227" xr:uid="{00000000-0005-0000-0000-0000D97D0000}"/>
    <cellStyle name="Normal 3 3 2 13 8 3" xfId="32228" xr:uid="{00000000-0005-0000-0000-0000DA7D0000}"/>
    <cellStyle name="Normal 3 3 2 13 9" xfId="32229" xr:uid="{00000000-0005-0000-0000-0000DB7D0000}"/>
    <cellStyle name="Normal 3 3 2 13 9 2" xfId="32230" xr:uid="{00000000-0005-0000-0000-0000DC7D0000}"/>
    <cellStyle name="Normal 3 3 2 13 9 3" xfId="32231" xr:uid="{00000000-0005-0000-0000-0000DD7D0000}"/>
    <cellStyle name="Normal 3 3 2 14" xfId="32232" xr:uid="{00000000-0005-0000-0000-0000DE7D0000}"/>
    <cellStyle name="Normal 3 3 2 14 10" xfId="32233" xr:uid="{00000000-0005-0000-0000-0000DF7D0000}"/>
    <cellStyle name="Normal 3 3 2 14 10 2" xfId="32234" xr:uid="{00000000-0005-0000-0000-0000E07D0000}"/>
    <cellStyle name="Normal 3 3 2 14 10 3" xfId="32235" xr:uid="{00000000-0005-0000-0000-0000E17D0000}"/>
    <cellStyle name="Normal 3 3 2 14 11" xfId="32236" xr:uid="{00000000-0005-0000-0000-0000E27D0000}"/>
    <cellStyle name="Normal 3 3 2 14 11 2" xfId="32237" xr:uid="{00000000-0005-0000-0000-0000E37D0000}"/>
    <cellStyle name="Normal 3 3 2 14 11 3" xfId="32238" xr:uid="{00000000-0005-0000-0000-0000E47D0000}"/>
    <cellStyle name="Normal 3 3 2 14 12" xfId="32239" xr:uid="{00000000-0005-0000-0000-0000E57D0000}"/>
    <cellStyle name="Normal 3 3 2 14 12 2" xfId="32240" xr:uid="{00000000-0005-0000-0000-0000E67D0000}"/>
    <cellStyle name="Normal 3 3 2 14 12 3" xfId="32241" xr:uid="{00000000-0005-0000-0000-0000E77D0000}"/>
    <cellStyle name="Normal 3 3 2 14 13" xfId="32242" xr:uid="{00000000-0005-0000-0000-0000E87D0000}"/>
    <cellStyle name="Normal 3 3 2 14 13 2" xfId="32243" xr:uid="{00000000-0005-0000-0000-0000E97D0000}"/>
    <cellStyle name="Normal 3 3 2 14 13 3" xfId="32244" xr:uid="{00000000-0005-0000-0000-0000EA7D0000}"/>
    <cellStyle name="Normal 3 3 2 14 14" xfId="32245" xr:uid="{00000000-0005-0000-0000-0000EB7D0000}"/>
    <cellStyle name="Normal 3 3 2 14 14 2" xfId="32246" xr:uid="{00000000-0005-0000-0000-0000EC7D0000}"/>
    <cellStyle name="Normal 3 3 2 14 14 3" xfId="32247" xr:uid="{00000000-0005-0000-0000-0000ED7D0000}"/>
    <cellStyle name="Normal 3 3 2 14 15" xfId="32248" xr:uid="{00000000-0005-0000-0000-0000EE7D0000}"/>
    <cellStyle name="Normal 3 3 2 14 16" xfId="32249" xr:uid="{00000000-0005-0000-0000-0000EF7D0000}"/>
    <cellStyle name="Normal 3 3 2 14 2" xfId="32250" xr:uid="{00000000-0005-0000-0000-0000F07D0000}"/>
    <cellStyle name="Normal 3 3 2 14 2 2" xfId="32251" xr:uid="{00000000-0005-0000-0000-0000F17D0000}"/>
    <cellStyle name="Normal 3 3 2 14 2 3" xfId="32252" xr:uid="{00000000-0005-0000-0000-0000F27D0000}"/>
    <cellStyle name="Normal 3 3 2 14 3" xfId="32253" xr:uid="{00000000-0005-0000-0000-0000F37D0000}"/>
    <cellStyle name="Normal 3 3 2 14 3 2" xfId="32254" xr:uid="{00000000-0005-0000-0000-0000F47D0000}"/>
    <cellStyle name="Normal 3 3 2 14 3 3" xfId="32255" xr:uid="{00000000-0005-0000-0000-0000F57D0000}"/>
    <cellStyle name="Normal 3 3 2 14 4" xfId="32256" xr:uid="{00000000-0005-0000-0000-0000F67D0000}"/>
    <cellStyle name="Normal 3 3 2 14 4 2" xfId="32257" xr:uid="{00000000-0005-0000-0000-0000F77D0000}"/>
    <cellStyle name="Normal 3 3 2 14 4 3" xfId="32258" xr:uid="{00000000-0005-0000-0000-0000F87D0000}"/>
    <cellStyle name="Normal 3 3 2 14 5" xfId="32259" xr:uid="{00000000-0005-0000-0000-0000F97D0000}"/>
    <cellStyle name="Normal 3 3 2 14 5 2" xfId="32260" xr:uid="{00000000-0005-0000-0000-0000FA7D0000}"/>
    <cellStyle name="Normal 3 3 2 14 5 3" xfId="32261" xr:uid="{00000000-0005-0000-0000-0000FB7D0000}"/>
    <cellStyle name="Normal 3 3 2 14 6" xfId="32262" xr:uid="{00000000-0005-0000-0000-0000FC7D0000}"/>
    <cellStyle name="Normal 3 3 2 14 6 2" xfId="32263" xr:uid="{00000000-0005-0000-0000-0000FD7D0000}"/>
    <cellStyle name="Normal 3 3 2 14 6 3" xfId="32264" xr:uid="{00000000-0005-0000-0000-0000FE7D0000}"/>
    <cellStyle name="Normal 3 3 2 14 7" xfId="32265" xr:uid="{00000000-0005-0000-0000-0000FF7D0000}"/>
    <cellStyle name="Normal 3 3 2 14 7 2" xfId="32266" xr:uid="{00000000-0005-0000-0000-0000007E0000}"/>
    <cellStyle name="Normal 3 3 2 14 7 3" xfId="32267" xr:uid="{00000000-0005-0000-0000-0000017E0000}"/>
    <cellStyle name="Normal 3 3 2 14 8" xfId="32268" xr:uid="{00000000-0005-0000-0000-0000027E0000}"/>
    <cellStyle name="Normal 3 3 2 14 8 2" xfId="32269" xr:uid="{00000000-0005-0000-0000-0000037E0000}"/>
    <cellStyle name="Normal 3 3 2 14 8 3" xfId="32270" xr:uid="{00000000-0005-0000-0000-0000047E0000}"/>
    <cellStyle name="Normal 3 3 2 14 9" xfId="32271" xr:uid="{00000000-0005-0000-0000-0000057E0000}"/>
    <cellStyle name="Normal 3 3 2 14 9 2" xfId="32272" xr:uid="{00000000-0005-0000-0000-0000067E0000}"/>
    <cellStyle name="Normal 3 3 2 14 9 3" xfId="32273" xr:uid="{00000000-0005-0000-0000-0000077E0000}"/>
    <cellStyle name="Normal 3 3 2 15" xfId="32274" xr:uid="{00000000-0005-0000-0000-0000087E0000}"/>
    <cellStyle name="Normal 3 3 2 16" xfId="32275" xr:uid="{00000000-0005-0000-0000-0000097E0000}"/>
    <cellStyle name="Normal 3 3 2 17" xfId="32276" xr:uid="{00000000-0005-0000-0000-00000A7E0000}"/>
    <cellStyle name="Normal 3 3 2 17 10" xfId="32277" xr:uid="{00000000-0005-0000-0000-00000B7E0000}"/>
    <cellStyle name="Normal 3 3 2 17 10 2" xfId="32278" xr:uid="{00000000-0005-0000-0000-00000C7E0000}"/>
    <cellStyle name="Normal 3 3 2 17 10 3" xfId="32279" xr:uid="{00000000-0005-0000-0000-00000D7E0000}"/>
    <cellStyle name="Normal 3 3 2 17 11" xfId="32280" xr:uid="{00000000-0005-0000-0000-00000E7E0000}"/>
    <cellStyle name="Normal 3 3 2 17 11 2" xfId="32281" xr:uid="{00000000-0005-0000-0000-00000F7E0000}"/>
    <cellStyle name="Normal 3 3 2 17 11 3" xfId="32282" xr:uid="{00000000-0005-0000-0000-0000107E0000}"/>
    <cellStyle name="Normal 3 3 2 17 12" xfId="32283" xr:uid="{00000000-0005-0000-0000-0000117E0000}"/>
    <cellStyle name="Normal 3 3 2 17 12 2" xfId="32284" xr:uid="{00000000-0005-0000-0000-0000127E0000}"/>
    <cellStyle name="Normal 3 3 2 17 12 3" xfId="32285" xr:uid="{00000000-0005-0000-0000-0000137E0000}"/>
    <cellStyle name="Normal 3 3 2 17 13" xfId="32286" xr:uid="{00000000-0005-0000-0000-0000147E0000}"/>
    <cellStyle name="Normal 3 3 2 17 13 2" xfId="32287" xr:uid="{00000000-0005-0000-0000-0000157E0000}"/>
    <cellStyle name="Normal 3 3 2 17 13 3" xfId="32288" xr:uid="{00000000-0005-0000-0000-0000167E0000}"/>
    <cellStyle name="Normal 3 3 2 17 14" xfId="32289" xr:uid="{00000000-0005-0000-0000-0000177E0000}"/>
    <cellStyle name="Normal 3 3 2 17 14 2" xfId="32290" xr:uid="{00000000-0005-0000-0000-0000187E0000}"/>
    <cellStyle name="Normal 3 3 2 17 14 3" xfId="32291" xr:uid="{00000000-0005-0000-0000-0000197E0000}"/>
    <cellStyle name="Normal 3 3 2 17 15" xfId="32292" xr:uid="{00000000-0005-0000-0000-00001A7E0000}"/>
    <cellStyle name="Normal 3 3 2 17 16" xfId="32293" xr:uid="{00000000-0005-0000-0000-00001B7E0000}"/>
    <cellStyle name="Normal 3 3 2 17 2" xfId="32294" xr:uid="{00000000-0005-0000-0000-00001C7E0000}"/>
    <cellStyle name="Normal 3 3 2 17 2 2" xfId="32295" xr:uid="{00000000-0005-0000-0000-00001D7E0000}"/>
    <cellStyle name="Normal 3 3 2 17 2 3" xfId="32296" xr:uid="{00000000-0005-0000-0000-00001E7E0000}"/>
    <cellStyle name="Normal 3 3 2 17 3" xfId="32297" xr:uid="{00000000-0005-0000-0000-00001F7E0000}"/>
    <cellStyle name="Normal 3 3 2 17 3 2" xfId="32298" xr:uid="{00000000-0005-0000-0000-0000207E0000}"/>
    <cellStyle name="Normal 3 3 2 17 3 3" xfId="32299" xr:uid="{00000000-0005-0000-0000-0000217E0000}"/>
    <cellStyle name="Normal 3 3 2 17 4" xfId="32300" xr:uid="{00000000-0005-0000-0000-0000227E0000}"/>
    <cellStyle name="Normal 3 3 2 17 4 2" xfId="32301" xr:uid="{00000000-0005-0000-0000-0000237E0000}"/>
    <cellStyle name="Normal 3 3 2 17 4 3" xfId="32302" xr:uid="{00000000-0005-0000-0000-0000247E0000}"/>
    <cellStyle name="Normal 3 3 2 17 5" xfId="32303" xr:uid="{00000000-0005-0000-0000-0000257E0000}"/>
    <cellStyle name="Normal 3 3 2 17 5 2" xfId="32304" xr:uid="{00000000-0005-0000-0000-0000267E0000}"/>
    <cellStyle name="Normal 3 3 2 17 5 3" xfId="32305" xr:uid="{00000000-0005-0000-0000-0000277E0000}"/>
    <cellStyle name="Normal 3 3 2 17 6" xfId="32306" xr:uid="{00000000-0005-0000-0000-0000287E0000}"/>
    <cellStyle name="Normal 3 3 2 17 6 2" xfId="32307" xr:uid="{00000000-0005-0000-0000-0000297E0000}"/>
    <cellStyle name="Normal 3 3 2 17 6 3" xfId="32308" xr:uid="{00000000-0005-0000-0000-00002A7E0000}"/>
    <cellStyle name="Normal 3 3 2 17 7" xfId="32309" xr:uid="{00000000-0005-0000-0000-00002B7E0000}"/>
    <cellStyle name="Normal 3 3 2 17 7 2" xfId="32310" xr:uid="{00000000-0005-0000-0000-00002C7E0000}"/>
    <cellStyle name="Normal 3 3 2 17 7 3" xfId="32311" xr:uid="{00000000-0005-0000-0000-00002D7E0000}"/>
    <cellStyle name="Normal 3 3 2 17 8" xfId="32312" xr:uid="{00000000-0005-0000-0000-00002E7E0000}"/>
    <cellStyle name="Normal 3 3 2 17 8 2" xfId="32313" xr:uid="{00000000-0005-0000-0000-00002F7E0000}"/>
    <cellStyle name="Normal 3 3 2 17 8 3" xfId="32314" xr:uid="{00000000-0005-0000-0000-0000307E0000}"/>
    <cellStyle name="Normal 3 3 2 17 9" xfId="32315" xr:uid="{00000000-0005-0000-0000-0000317E0000}"/>
    <cellStyle name="Normal 3 3 2 17 9 2" xfId="32316" xr:uid="{00000000-0005-0000-0000-0000327E0000}"/>
    <cellStyle name="Normal 3 3 2 17 9 3" xfId="32317" xr:uid="{00000000-0005-0000-0000-0000337E0000}"/>
    <cellStyle name="Normal 3 3 2 18" xfId="32318" xr:uid="{00000000-0005-0000-0000-0000347E0000}"/>
    <cellStyle name="Normal 3 3 2 18 10" xfId="32319" xr:uid="{00000000-0005-0000-0000-0000357E0000}"/>
    <cellStyle name="Normal 3 3 2 18 10 2" xfId="32320" xr:uid="{00000000-0005-0000-0000-0000367E0000}"/>
    <cellStyle name="Normal 3 3 2 18 10 3" xfId="32321" xr:uid="{00000000-0005-0000-0000-0000377E0000}"/>
    <cellStyle name="Normal 3 3 2 18 11" xfId="32322" xr:uid="{00000000-0005-0000-0000-0000387E0000}"/>
    <cellStyle name="Normal 3 3 2 18 11 2" xfId="32323" xr:uid="{00000000-0005-0000-0000-0000397E0000}"/>
    <cellStyle name="Normal 3 3 2 18 11 3" xfId="32324" xr:uid="{00000000-0005-0000-0000-00003A7E0000}"/>
    <cellStyle name="Normal 3 3 2 18 12" xfId="32325" xr:uid="{00000000-0005-0000-0000-00003B7E0000}"/>
    <cellStyle name="Normal 3 3 2 18 12 2" xfId="32326" xr:uid="{00000000-0005-0000-0000-00003C7E0000}"/>
    <cellStyle name="Normal 3 3 2 18 12 3" xfId="32327" xr:uid="{00000000-0005-0000-0000-00003D7E0000}"/>
    <cellStyle name="Normal 3 3 2 18 13" xfId="32328" xr:uid="{00000000-0005-0000-0000-00003E7E0000}"/>
    <cellStyle name="Normal 3 3 2 18 13 2" xfId="32329" xr:uid="{00000000-0005-0000-0000-00003F7E0000}"/>
    <cellStyle name="Normal 3 3 2 18 13 3" xfId="32330" xr:uid="{00000000-0005-0000-0000-0000407E0000}"/>
    <cellStyle name="Normal 3 3 2 18 14" xfId="32331" xr:uid="{00000000-0005-0000-0000-0000417E0000}"/>
    <cellStyle name="Normal 3 3 2 18 14 2" xfId="32332" xr:uid="{00000000-0005-0000-0000-0000427E0000}"/>
    <cellStyle name="Normal 3 3 2 18 14 3" xfId="32333" xr:uid="{00000000-0005-0000-0000-0000437E0000}"/>
    <cellStyle name="Normal 3 3 2 18 15" xfId="32334" xr:uid="{00000000-0005-0000-0000-0000447E0000}"/>
    <cellStyle name="Normal 3 3 2 18 16" xfId="32335" xr:uid="{00000000-0005-0000-0000-0000457E0000}"/>
    <cellStyle name="Normal 3 3 2 18 2" xfId="32336" xr:uid="{00000000-0005-0000-0000-0000467E0000}"/>
    <cellStyle name="Normal 3 3 2 18 2 2" xfId="32337" xr:uid="{00000000-0005-0000-0000-0000477E0000}"/>
    <cellStyle name="Normal 3 3 2 18 2 3" xfId="32338" xr:uid="{00000000-0005-0000-0000-0000487E0000}"/>
    <cellStyle name="Normal 3 3 2 18 3" xfId="32339" xr:uid="{00000000-0005-0000-0000-0000497E0000}"/>
    <cellStyle name="Normal 3 3 2 18 3 2" xfId="32340" xr:uid="{00000000-0005-0000-0000-00004A7E0000}"/>
    <cellStyle name="Normal 3 3 2 18 3 3" xfId="32341" xr:uid="{00000000-0005-0000-0000-00004B7E0000}"/>
    <cellStyle name="Normal 3 3 2 18 4" xfId="32342" xr:uid="{00000000-0005-0000-0000-00004C7E0000}"/>
    <cellStyle name="Normal 3 3 2 18 4 2" xfId="32343" xr:uid="{00000000-0005-0000-0000-00004D7E0000}"/>
    <cellStyle name="Normal 3 3 2 18 4 3" xfId="32344" xr:uid="{00000000-0005-0000-0000-00004E7E0000}"/>
    <cellStyle name="Normal 3 3 2 18 5" xfId="32345" xr:uid="{00000000-0005-0000-0000-00004F7E0000}"/>
    <cellStyle name="Normal 3 3 2 18 5 2" xfId="32346" xr:uid="{00000000-0005-0000-0000-0000507E0000}"/>
    <cellStyle name="Normal 3 3 2 18 5 3" xfId="32347" xr:uid="{00000000-0005-0000-0000-0000517E0000}"/>
    <cellStyle name="Normal 3 3 2 18 6" xfId="32348" xr:uid="{00000000-0005-0000-0000-0000527E0000}"/>
    <cellStyle name="Normal 3 3 2 18 6 2" xfId="32349" xr:uid="{00000000-0005-0000-0000-0000537E0000}"/>
    <cellStyle name="Normal 3 3 2 18 6 3" xfId="32350" xr:uid="{00000000-0005-0000-0000-0000547E0000}"/>
    <cellStyle name="Normal 3 3 2 18 7" xfId="32351" xr:uid="{00000000-0005-0000-0000-0000557E0000}"/>
    <cellStyle name="Normal 3 3 2 18 7 2" xfId="32352" xr:uid="{00000000-0005-0000-0000-0000567E0000}"/>
    <cellStyle name="Normal 3 3 2 18 7 3" xfId="32353" xr:uid="{00000000-0005-0000-0000-0000577E0000}"/>
    <cellStyle name="Normal 3 3 2 18 8" xfId="32354" xr:uid="{00000000-0005-0000-0000-0000587E0000}"/>
    <cellStyle name="Normal 3 3 2 18 8 2" xfId="32355" xr:uid="{00000000-0005-0000-0000-0000597E0000}"/>
    <cellStyle name="Normal 3 3 2 18 8 3" xfId="32356" xr:uid="{00000000-0005-0000-0000-00005A7E0000}"/>
    <cellStyle name="Normal 3 3 2 18 9" xfId="32357" xr:uid="{00000000-0005-0000-0000-00005B7E0000}"/>
    <cellStyle name="Normal 3 3 2 18 9 2" xfId="32358" xr:uid="{00000000-0005-0000-0000-00005C7E0000}"/>
    <cellStyle name="Normal 3 3 2 18 9 3" xfId="32359" xr:uid="{00000000-0005-0000-0000-00005D7E0000}"/>
    <cellStyle name="Normal 3 3 2 2" xfId="32360" xr:uid="{00000000-0005-0000-0000-00005E7E0000}"/>
    <cellStyle name="Normal 3 3 2 2 10" xfId="32361" xr:uid="{00000000-0005-0000-0000-00005F7E0000}"/>
    <cellStyle name="Normal 3 3 2 2 10 2" xfId="32362" xr:uid="{00000000-0005-0000-0000-0000607E0000}"/>
    <cellStyle name="Normal 3 3 2 2 10 3" xfId="32363" xr:uid="{00000000-0005-0000-0000-0000617E0000}"/>
    <cellStyle name="Normal 3 3 2 2 11" xfId="32364" xr:uid="{00000000-0005-0000-0000-0000627E0000}"/>
    <cellStyle name="Normal 3 3 2 2 11 2" xfId="32365" xr:uid="{00000000-0005-0000-0000-0000637E0000}"/>
    <cellStyle name="Normal 3 3 2 2 11 3" xfId="32366" xr:uid="{00000000-0005-0000-0000-0000647E0000}"/>
    <cellStyle name="Normal 3 3 2 2 12" xfId="32367" xr:uid="{00000000-0005-0000-0000-0000657E0000}"/>
    <cellStyle name="Normal 3 3 2 2 12 2" xfId="32368" xr:uid="{00000000-0005-0000-0000-0000667E0000}"/>
    <cellStyle name="Normal 3 3 2 2 12 3" xfId="32369" xr:uid="{00000000-0005-0000-0000-0000677E0000}"/>
    <cellStyle name="Normal 3 3 2 2 13" xfId="32370" xr:uid="{00000000-0005-0000-0000-0000687E0000}"/>
    <cellStyle name="Normal 3 3 2 2 13 2" xfId="32371" xr:uid="{00000000-0005-0000-0000-0000697E0000}"/>
    <cellStyle name="Normal 3 3 2 2 13 3" xfId="32372" xr:uid="{00000000-0005-0000-0000-00006A7E0000}"/>
    <cellStyle name="Normal 3 3 2 2 14" xfId="32373" xr:uid="{00000000-0005-0000-0000-00006B7E0000}"/>
    <cellStyle name="Normal 3 3 2 2 14 2" xfId="32374" xr:uid="{00000000-0005-0000-0000-00006C7E0000}"/>
    <cellStyle name="Normal 3 3 2 2 14 3" xfId="32375" xr:uid="{00000000-0005-0000-0000-00006D7E0000}"/>
    <cellStyle name="Normal 3 3 2 2 15" xfId="32376" xr:uid="{00000000-0005-0000-0000-00006E7E0000}"/>
    <cellStyle name="Normal 3 3 2 2 15 2" xfId="32377" xr:uid="{00000000-0005-0000-0000-00006F7E0000}"/>
    <cellStyle name="Normal 3 3 2 2 15 3" xfId="32378" xr:uid="{00000000-0005-0000-0000-0000707E0000}"/>
    <cellStyle name="Normal 3 3 2 2 16" xfId="32379" xr:uid="{00000000-0005-0000-0000-0000717E0000}"/>
    <cellStyle name="Normal 3 3 2 2 16 2" xfId="32380" xr:uid="{00000000-0005-0000-0000-0000727E0000}"/>
    <cellStyle name="Normal 3 3 2 2 16 3" xfId="32381" xr:uid="{00000000-0005-0000-0000-0000737E0000}"/>
    <cellStyle name="Normal 3 3 2 2 17" xfId="32382" xr:uid="{00000000-0005-0000-0000-0000747E0000}"/>
    <cellStyle name="Normal 3 3 2 2 17 2" xfId="32383" xr:uid="{00000000-0005-0000-0000-0000757E0000}"/>
    <cellStyle name="Normal 3 3 2 2 17 3" xfId="32384" xr:uid="{00000000-0005-0000-0000-0000767E0000}"/>
    <cellStyle name="Normal 3 3 2 2 18" xfId="32385" xr:uid="{00000000-0005-0000-0000-0000777E0000}"/>
    <cellStyle name="Normal 3 3 2 2 19" xfId="32386" xr:uid="{00000000-0005-0000-0000-0000787E0000}"/>
    <cellStyle name="Normal 3 3 2 2 2" xfId="32387" xr:uid="{00000000-0005-0000-0000-0000797E0000}"/>
    <cellStyle name="Normal 3 3 2 2 3" xfId="32388" xr:uid="{00000000-0005-0000-0000-00007A7E0000}"/>
    <cellStyle name="Normal 3 3 2 2 4" xfId="32389" xr:uid="{00000000-0005-0000-0000-00007B7E0000}"/>
    <cellStyle name="Normal 3 3 2 2 5" xfId="32390" xr:uid="{00000000-0005-0000-0000-00007C7E0000}"/>
    <cellStyle name="Normal 3 3 2 2 5 2" xfId="32391" xr:uid="{00000000-0005-0000-0000-00007D7E0000}"/>
    <cellStyle name="Normal 3 3 2 2 5 3" xfId="32392" xr:uid="{00000000-0005-0000-0000-00007E7E0000}"/>
    <cellStyle name="Normal 3 3 2 2 6" xfId="32393" xr:uid="{00000000-0005-0000-0000-00007F7E0000}"/>
    <cellStyle name="Normal 3 3 2 2 6 2" xfId="32394" xr:uid="{00000000-0005-0000-0000-0000807E0000}"/>
    <cellStyle name="Normal 3 3 2 2 6 3" xfId="32395" xr:uid="{00000000-0005-0000-0000-0000817E0000}"/>
    <cellStyle name="Normal 3 3 2 2 7" xfId="32396" xr:uid="{00000000-0005-0000-0000-0000827E0000}"/>
    <cellStyle name="Normal 3 3 2 2 7 2" xfId="32397" xr:uid="{00000000-0005-0000-0000-0000837E0000}"/>
    <cellStyle name="Normal 3 3 2 2 7 3" xfId="32398" xr:uid="{00000000-0005-0000-0000-0000847E0000}"/>
    <cellStyle name="Normal 3 3 2 2 8" xfId="32399" xr:uid="{00000000-0005-0000-0000-0000857E0000}"/>
    <cellStyle name="Normal 3 3 2 2 8 2" xfId="32400" xr:uid="{00000000-0005-0000-0000-0000867E0000}"/>
    <cellStyle name="Normal 3 3 2 2 8 3" xfId="32401" xr:uid="{00000000-0005-0000-0000-0000877E0000}"/>
    <cellStyle name="Normal 3 3 2 2 9" xfId="32402" xr:uid="{00000000-0005-0000-0000-0000887E0000}"/>
    <cellStyle name="Normal 3 3 2 2 9 2" xfId="32403" xr:uid="{00000000-0005-0000-0000-0000897E0000}"/>
    <cellStyle name="Normal 3 3 2 2 9 3" xfId="32404" xr:uid="{00000000-0005-0000-0000-00008A7E0000}"/>
    <cellStyle name="Normal 3 3 2 3" xfId="32405" xr:uid="{00000000-0005-0000-0000-00008B7E0000}"/>
    <cellStyle name="Normal 3 3 2 4" xfId="32406" xr:uid="{00000000-0005-0000-0000-00008C7E0000}"/>
    <cellStyle name="Normal 3 3 2 5" xfId="32407" xr:uid="{00000000-0005-0000-0000-00008D7E0000}"/>
    <cellStyle name="Normal 3 3 2 6" xfId="32408" xr:uid="{00000000-0005-0000-0000-00008E7E0000}"/>
    <cellStyle name="Normal 3 3 2 6 10" xfId="32409" xr:uid="{00000000-0005-0000-0000-00008F7E0000}"/>
    <cellStyle name="Normal 3 3 2 6 10 2" xfId="32410" xr:uid="{00000000-0005-0000-0000-0000907E0000}"/>
    <cellStyle name="Normal 3 3 2 6 10 3" xfId="32411" xr:uid="{00000000-0005-0000-0000-0000917E0000}"/>
    <cellStyle name="Normal 3 3 2 6 11" xfId="32412" xr:uid="{00000000-0005-0000-0000-0000927E0000}"/>
    <cellStyle name="Normal 3 3 2 6 11 2" xfId="32413" xr:uid="{00000000-0005-0000-0000-0000937E0000}"/>
    <cellStyle name="Normal 3 3 2 6 11 3" xfId="32414" xr:uid="{00000000-0005-0000-0000-0000947E0000}"/>
    <cellStyle name="Normal 3 3 2 6 12" xfId="32415" xr:uid="{00000000-0005-0000-0000-0000957E0000}"/>
    <cellStyle name="Normal 3 3 2 6 12 2" xfId="32416" xr:uid="{00000000-0005-0000-0000-0000967E0000}"/>
    <cellStyle name="Normal 3 3 2 6 12 3" xfId="32417" xr:uid="{00000000-0005-0000-0000-0000977E0000}"/>
    <cellStyle name="Normal 3 3 2 6 13" xfId="32418" xr:uid="{00000000-0005-0000-0000-0000987E0000}"/>
    <cellStyle name="Normal 3 3 2 6 13 2" xfId="32419" xr:uid="{00000000-0005-0000-0000-0000997E0000}"/>
    <cellStyle name="Normal 3 3 2 6 13 3" xfId="32420" xr:uid="{00000000-0005-0000-0000-00009A7E0000}"/>
    <cellStyle name="Normal 3 3 2 6 14" xfId="32421" xr:uid="{00000000-0005-0000-0000-00009B7E0000}"/>
    <cellStyle name="Normal 3 3 2 6 14 2" xfId="32422" xr:uid="{00000000-0005-0000-0000-00009C7E0000}"/>
    <cellStyle name="Normal 3 3 2 6 14 3" xfId="32423" xr:uid="{00000000-0005-0000-0000-00009D7E0000}"/>
    <cellStyle name="Normal 3 3 2 6 15" xfId="32424" xr:uid="{00000000-0005-0000-0000-00009E7E0000}"/>
    <cellStyle name="Normal 3 3 2 6 15 2" xfId="32425" xr:uid="{00000000-0005-0000-0000-00009F7E0000}"/>
    <cellStyle name="Normal 3 3 2 6 15 3" xfId="32426" xr:uid="{00000000-0005-0000-0000-0000A07E0000}"/>
    <cellStyle name="Normal 3 3 2 6 16" xfId="32427" xr:uid="{00000000-0005-0000-0000-0000A17E0000}"/>
    <cellStyle name="Normal 3 3 2 6 17" xfId="32428" xr:uid="{00000000-0005-0000-0000-0000A27E0000}"/>
    <cellStyle name="Normal 3 3 2 6 2" xfId="32429" xr:uid="{00000000-0005-0000-0000-0000A37E0000}"/>
    <cellStyle name="Normal 3 3 2 6 2 10" xfId="32430" xr:uid="{00000000-0005-0000-0000-0000A47E0000}"/>
    <cellStyle name="Normal 3 3 2 6 2 10 2" xfId="32431" xr:uid="{00000000-0005-0000-0000-0000A57E0000}"/>
    <cellStyle name="Normal 3 3 2 6 2 10 3" xfId="32432" xr:uid="{00000000-0005-0000-0000-0000A67E0000}"/>
    <cellStyle name="Normal 3 3 2 6 2 11" xfId="32433" xr:uid="{00000000-0005-0000-0000-0000A77E0000}"/>
    <cellStyle name="Normal 3 3 2 6 2 11 2" xfId="32434" xr:uid="{00000000-0005-0000-0000-0000A87E0000}"/>
    <cellStyle name="Normal 3 3 2 6 2 11 3" xfId="32435" xr:uid="{00000000-0005-0000-0000-0000A97E0000}"/>
    <cellStyle name="Normal 3 3 2 6 2 12" xfId="32436" xr:uid="{00000000-0005-0000-0000-0000AA7E0000}"/>
    <cellStyle name="Normal 3 3 2 6 2 12 2" xfId="32437" xr:uid="{00000000-0005-0000-0000-0000AB7E0000}"/>
    <cellStyle name="Normal 3 3 2 6 2 12 3" xfId="32438" xr:uid="{00000000-0005-0000-0000-0000AC7E0000}"/>
    <cellStyle name="Normal 3 3 2 6 2 13" xfId="32439" xr:uid="{00000000-0005-0000-0000-0000AD7E0000}"/>
    <cellStyle name="Normal 3 3 2 6 2 13 2" xfId="32440" xr:uid="{00000000-0005-0000-0000-0000AE7E0000}"/>
    <cellStyle name="Normal 3 3 2 6 2 13 3" xfId="32441" xr:uid="{00000000-0005-0000-0000-0000AF7E0000}"/>
    <cellStyle name="Normal 3 3 2 6 2 14" xfId="32442" xr:uid="{00000000-0005-0000-0000-0000B07E0000}"/>
    <cellStyle name="Normal 3 3 2 6 2 14 2" xfId="32443" xr:uid="{00000000-0005-0000-0000-0000B17E0000}"/>
    <cellStyle name="Normal 3 3 2 6 2 14 3" xfId="32444" xr:uid="{00000000-0005-0000-0000-0000B27E0000}"/>
    <cellStyle name="Normal 3 3 2 6 2 15" xfId="32445" xr:uid="{00000000-0005-0000-0000-0000B37E0000}"/>
    <cellStyle name="Normal 3 3 2 6 2 16" xfId="32446" xr:uid="{00000000-0005-0000-0000-0000B47E0000}"/>
    <cellStyle name="Normal 3 3 2 6 2 2" xfId="32447" xr:uid="{00000000-0005-0000-0000-0000B57E0000}"/>
    <cellStyle name="Normal 3 3 2 6 2 2 2" xfId="32448" xr:uid="{00000000-0005-0000-0000-0000B67E0000}"/>
    <cellStyle name="Normal 3 3 2 6 2 2 3" xfId="32449" xr:uid="{00000000-0005-0000-0000-0000B77E0000}"/>
    <cellStyle name="Normal 3 3 2 6 2 3" xfId="32450" xr:uid="{00000000-0005-0000-0000-0000B87E0000}"/>
    <cellStyle name="Normal 3 3 2 6 2 3 2" xfId="32451" xr:uid="{00000000-0005-0000-0000-0000B97E0000}"/>
    <cellStyle name="Normal 3 3 2 6 2 3 3" xfId="32452" xr:uid="{00000000-0005-0000-0000-0000BA7E0000}"/>
    <cellStyle name="Normal 3 3 2 6 2 4" xfId="32453" xr:uid="{00000000-0005-0000-0000-0000BB7E0000}"/>
    <cellStyle name="Normal 3 3 2 6 2 4 2" xfId="32454" xr:uid="{00000000-0005-0000-0000-0000BC7E0000}"/>
    <cellStyle name="Normal 3 3 2 6 2 4 3" xfId="32455" xr:uid="{00000000-0005-0000-0000-0000BD7E0000}"/>
    <cellStyle name="Normal 3 3 2 6 2 5" xfId="32456" xr:uid="{00000000-0005-0000-0000-0000BE7E0000}"/>
    <cellStyle name="Normal 3 3 2 6 2 5 2" xfId="32457" xr:uid="{00000000-0005-0000-0000-0000BF7E0000}"/>
    <cellStyle name="Normal 3 3 2 6 2 5 3" xfId="32458" xr:uid="{00000000-0005-0000-0000-0000C07E0000}"/>
    <cellStyle name="Normal 3 3 2 6 2 6" xfId="32459" xr:uid="{00000000-0005-0000-0000-0000C17E0000}"/>
    <cellStyle name="Normal 3 3 2 6 2 6 2" xfId="32460" xr:uid="{00000000-0005-0000-0000-0000C27E0000}"/>
    <cellStyle name="Normal 3 3 2 6 2 6 3" xfId="32461" xr:uid="{00000000-0005-0000-0000-0000C37E0000}"/>
    <cellStyle name="Normal 3 3 2 6 2 7" xfId="32462" xr:uid="{00000000-0005-0000-0000-0000C47E0000}"/>
    <cellStyle name="Normal 3 3 2 6 2 7 2" xfId="32463" xr:uid="{00000000-0005-0000-0000-0000C57E0000}"/>
    <cellStyle name="Normal 3 3 2 6 2 7 3" xfId="32464" xr:uid="{00000000-0005-0000-0000-0000C67E0000}"/>
    <cellStyle name="Normal 3 3 2 6 2 8" xfId="32465" xr:uid="{00000000-0005-0000-0000-0000C77E0000}"/>
    <cellStyle name="Normal 3 3 2 6 2 8 2" xfId="32466" xr:uid="{00000000-0005-0000-0000-0000C87E0000}"/>
    <cellStyle name="Normal 3 3 2 6 2 8 3" xfId="32467" xr:uid="{00000000-0005-0000-0000-0000C97E0000}"/>
    <cellStyle name="Normal 3 3 2 6 2 9" xfId="32468" xr:uid="{00000000-0005-0000-0000-0000CA7E0000}"/>
    <cellStyle name="Normal 3 3 2 6 2 9 2" xfId="32469" xr:uid="{00000000-0005-0000-0000-0000CB7E0000}"/>
    <cellStyle name="Normal 3 3 2 6 2 9 3" xfId="32470" xr:uid="{00000000-0005-0000-0000-0000CC7E0000}"/>
    <cellStyle name="Normal 3 3 2 6 3" xfId="32471" xr:uid="{00000000-0005-0000-0000-0000CD7E0000}"/>
    <cellStyle name="Normal 3 3 2 6 3 2" xfId="32472" xr:uid="{00000000-0005-0000-0000-0000CE7E0000}"/>
    <cellStyle name="Normal 3 3 2 6 3 3" xfId="32473" xr:uid="{00000000-0005-0000-0000-0000CF7E0000}"/>
    <cellStyle name="Normal 3 3 2 6 4" xfId="32474" xr:uid="{00000000-0005-0000-0000-0000D07E0000}"/>
    <cellStyle name="Normal 3 3 2 6 4 2" xfId="32475" xr:uid="{00000000-0005-0000-0000-0000D17E0000}"/>
    <cellStyle name="Normal 3 3 2 6 4 3" xfId="32476" xr:uid="{00000000-0005-0000-0000-0000D27E0000}"/>
    <cellStyle name="Normal 3 3 2 6 5" xfId="32477" xr:uid="{00000000-0005-0000-0000-0000D37E0000}"/>
    <cellStyle name="Normal 3 3 2 6 5 2" xfId="32478" xr:uid="{00000000-0005-0000-0000-0000D47E0000}"/>
    <cellStyle name="Normal 3 3 2 6 5 3" xfId="32479" xr:uid="{00000000-0005-0000-0000-0000D57E0000}"/>
    <cellStyle name="Normal 3 3 2 6 6" xfId="32480" xr:uid="{00000000-0005-0000-0000-0000D67E0000}"/>
    <cellStyle name="Normal 3 3 2 6 6 2" xfId="32481" xr:uid="{00000000-0005-0000-0000-0000D77E0000}"/>
    <cellStyle name="Normal 3 3 2 6 6 3" xfId="32482" xr:uid="{00000000-0005-0000-0000-0000D87E0000}"/>
    <cellStyle name="Normal 3 3 2 6 7" xfId="32483" xr:uid="{00000000-0005-0000-0000-0000D97E0000}"/>
    <cellStyle name="Normal 3 3 2 6 7 2" xfId="32484" xr:uid="{00000000-0005-0000-0000-0000DA7E0000}"/>
    <cellStyle name="Normal 3 3 2 6 7 3" xfId="32485" xr:uid="{00000000-0005-0000-0000-0000DB7E0000}"/>
    <cellStyle name="Normal 3 3 2 6 8" xfId="32486" xr:uid="{00000000-0005-0000-0000-0000DC7E0000}"/>
    <cellStyle name="Normal 3 3 2 6 8 2" xfId="32487" xr:uid="{00000000-0005-0000-0000-0000DD7E0000}"/>
    <cellStyle name="Normal 3 3 2 6 8 3" xfId="32488" xr:uid="{00000000-0005-0000-0000-0000DE7E0000}"/>
    <cellStyle name="Normal 3 3 2 6 9" xfId="32489" xr:uid="{00000000-0005-0000-0000-0000DF7E0000}"/>
    <cellStyle name="Normal 3 3 2 6 9 2" xfId="32490" xr:uid="{00000000-0005-0000-0000-0000E07E0000}"/>
    <cellStyle name="Normal 3 3 2 6 9 3" xfId="32491" xr:uid="{00000000-0005-0000-0000-0000E17E0000}"/>
    <cellStyle name="Normal 3 3 2 7" xfId="32492" xr:uid="{00000000-0005-0000-0000-0000E27E0000}"/>
    <cellStyle name="Normal 3 3 2 7 10" xfId="32493" xr:uid="{00000000-0005-0000-0000-0000E37E0000}"/>
    <cellStyle name="Normal 3 3 2 7 10 2" xfId="32494" xr:uid="{00000000-0005-0000-0000-0000E47E0000}"/>
    <cellStyle name="Normal 3 3 2 7 10 3" xfId="32495" xr:uid="{00000000-0005-0000-0000-0000E57E0000}"/>
    <cellStyle name="Normal 3 3 2 7 11" xfId="32496" xr:uid="{00000000-0005-0000-0000-0000E67E0000}"/>
    <cellStyle name="Normal 3 3 2 7 11 2" xfId="32497" xr:uid="{00000000-0005-0000-0000-0000E77E0000}"/>
    <cellStyle name="Normal 3 3 2 7 11 3" xfId="32498" xr:uid="{00000000-0005-0000-0000-0000E87E0000}"/>
    <cellStyle name="Normal 3 3 2 7 12" xfId="32499" xr:uid="{00000000-0005-0000-0000-0000E97E0000}"/>
    <cellStyle name="Normal 3 3 2 7 12 2" xfId="32500" xr:uid="{00000000-0005-0000-0000-0000EA7E0000}"/>
    <cellStyle name="Normal 3 3 2 7 12 3" xfId="32501" xr:uid="{00000000-0005-0000-0000-0000EB7E0000}"/>
    <cellStyle name="Normal 3 3 2 7 13" xfId="32502" xr:uid="{00000000-0005-0000-0000-0000EC7E0000}"/>
    <cellStyle name="Normal 3 3 2 7 13 2" xfId="32503" xr:uid="{00000000-0005-0000-0000-0000ED7E0000}"/>
    <cellStyle name="Normal 3 3 2 7 13 3" xfId="32504" xr:uid="{00000000-0005-0000-0000-0000EE7E0000}"/>
    <cellStyle name="Normal 3 3 2 7 14" xfId="32505" xr:uid="{00000000-0005-0000-0000-0000EF7E0000}"/>
    <cellStyle name="Normal 3 3 2 7 14 2" xfId="32506" xr:uid="{00000000-0005-0000-0000-0000F07E0000}"/>
    <cellStyle name="Normal 3 3 2 7 14 3" xfId="32507" xr:uid="{00000000-0005-0000-0000-0000F17E0000}"/>
    <cellStyle name="Normal 3 3 2 7 15" xfId="32508" xr:uid="{00000000-0005-0000-0000-0000F27E0000}"/>
    <cellStyle name="Normal 3 3 2 7 15 2" xfId="32509" xr:uid="{00000000-0005-0000-0000-0000F37E0000}"/>
    <cellStyle name="Normal 3 3 2 7 15 3" xfId="32510" xr:uid="{00000000-0005-0000-0000-0000F47E0000}"/>
    <cellStyle name="Normal 3 3 2 7 16" xfId="32511" xr:uid="{00000000-0005-0000-0000-0000F57E0000}"/>
    <cellStyle name="Normal 3 3 2 7 17" xfId="32512" xr:uid="{00000000-0005-0000-0000-0000F67E0000}"/>
    <cellStyle name="Normal 3 3 2 7 2" xfId="32513" xr:uid="{00000000-0005-0000-0000-0000F77E0000}"/>
    <cellStyle name="Normal 3 3 2 7 2 10" xfId="32514" xr:uid="{00000000-0005-0000-0000-0000F87E0000}"/>
    <cellStyle name="Normal 3 3 2 7 2 10 2" xfId="32515" xr:uid="{00000000-0005-0000-0000-0000F97E0000}"/>
    <cellStyle name="Normal 3 3 2 7 2 10 3" xfId="32516" xr:uid="{00000000-0005-0000-0000-0000FA7E0000}"/>
    <cellStyle name="Normal 3 3 2 7 2 11" xfId="32517" xr:uid="{00000000-0005-0000-0000-0000FB7E0000}"/>
    <cellStyle name="Normal 3 3 2 7 2 11 2" xfId="32518" xr:uid="{00000000-0005-0000-0000-0000FC7E0000}"/>
    <cellStyle name="Normal 3 3 2 7 2 11 3" xfId="32519" xr:uid="{00000000-0005-0000-0000-0000FD7E0000}"/>
    <cellStyle name="Normal 3 3 2 7 2 12" xfId="32520" xr:uid="{00000000-0005-0000-0000-0000FE7E0000}"/>
    <cellStyle name="Normal 3 3 2 7 2 12 2" xfId="32521" xr:uid="{00000000-0005-0000-0000-0000FF7E0000}"/>
    <cellStyle name="Normal 3 3 2 7 2 12 3" xfId="32522" xr:uid="{00000000-0005-0000-0000-0000007F0000}"/>
    <cellStyle name="Normal 3 3 2 7 2 13" xfId="32523" xr:uid="{00000000-0005-0000-0000-0000017F0000}"/>
    <cellStyle name="Normal 3 3 2 7 2 13 2" xfId="32524" xr:uid="{00000000-0005-0000-0000-0000027F0000}"/>
    <cellStyle name="Normal 3 3 2 7 2 13 3" xfId="32525" xr:uid="{00000000-0005-0000-0000-0000037F0000}"/>
    <cellStyle name="Normal 3 3 2 7 2 14" xfId="32526" xr:uid="{00000000-0005-0000-0000-0000047F0000}"/>
    <cellStyle name="Normal 3 3 2 7 2 14 2" xfId="32527" xr:uid="{00000000-0005-0000-0000-0000057F0000}"/>
    <cellStyle name="Normal 3 3 2 7 2 14 3" xfId="32528" xr:uid="{00000000-0005-0000-0000-0000067F0000}"/>
    <cellStyle name="Normal 3 3 2 7 2 15" xfId="32529" xr:uid="{00000000-0005-0000-0000-0000077F0000}"/>
    <cellStyle name="Normal 3 3 2 7 2 16" xfId="32530" xr:uid="{00000000-0005-0000-0000-0000087F0000}"/>
    <cellStyle name="Normal 3 3 2 7 2 2" xfId="32531" xr:uid="{00000000-0005-0000-0000-0000097F0000}"/>
    <cellStyle name="Normal 3 3 2 7 2 2 2" xfId="32532" xr:uid="{00000000-0005-0000-0000-00000A7F0000}"/>
    <cellStyle name="Normal 3 3 2 7 2 2 3" xfId="32533" xr:uid="{00000000-0005-0000-0000-00000B7F0000}"/>
    <cellStyle name="Normal 3 3 2 7 2 3" xfId="32534" xr:uid="{00000000-0005-0000-0000-00000C7F0000}"/>
    <cellStyle name="Normal 3 3 2 7 2 3 2" xfId="32535" xr:uid="{00000000-0005-0000-0000-00000D7F0000}"/>
    <cellStyle name="Normal 3 3 2 7 2 3 3" xfId="32536" xr:uid="{00000000-0005-0000-0000-00000E7F0000}"/>
    <cellStyle name="Normal 3 3 2 7 2 4" xfId="32537" xr:uid="{00000000-0005-0000-0000-00000F7F0000}"/>
    <cellStyle name="Normal 3 3 2 7 2 4 2" xfId="32538" xr:uid="{00000000-0005-0000-0000-0000107F0000}"/>
    <cellStyle name="Normal 3 3 2 7 2 4 3" xfId="32539" xr:uid="{00000000-0005-0000-0000-0000117F0000}"/>
    <cellStyle name="Normal 3 3 2 7 2 5" xfId="32540" xr:uid="{00000000-0005-0000-0000-0000127F0000}"/>
    <cellStyle name="Normal 3 3 2 7 2 5 2" xfId="32541" xr:uid="{00000000-0005-0000-0000-0000137F0000}"/>
    <cellStyle name="Normal 3 3 2 7 2 5 3" xfId="32542" xr:uid="{00000000-0005-0000-0000-0000147F0000}"/>
    <cellStyle name="Normal 3 3 2 7 2 6" xfId="32543" xr:uid="{00000000-0005-0000-0000-0000157F0000}"/>
    <cellStyle name="Normal 3 3 2 7 2 6 2" xfId="32544" xr:uid="{00000000-0005-0000-0000-0000167F0000}"/>
    <cellStyle name="Normal 3 3 2 7 2 6 3" xfId="32545" xr:uid="{00000000-0005-0000-0000-0000177F0000}"/>
    <cellStyle name="Normal 3 3 2 7 2 7" xfId="32546" xr:uid="{00000000-0005-0000-0000-0000187F0000}"/>
    <cellStyle name="Normal 3 3 2 7 2 7 2" xfId="32547" xr:uid="{00000000-0005-0000-0000-0000197F0000}"/>
    <cellStyle name="Normal 3 3 2 7 2 7 3" xfId="32548" xr:uid="{00000000-0005-0000-0000-00001A7F0000}"/>
    <cellStyle name="Normal 3 3 2 7 2 8" xfId="32549" xr:uid="{00000000-0005-0000-0000-00001B7F0000}"/>
    <cellStyle name="Normal 3 3 2 7 2 8 2" xfId="32550" xr:uid="{00000000-0005-0000-0000-00001C7F0000}"/>
    <cellStyle name="Normal 3 3 2 7 2 8 3" xfId="32551" xr:uid="{00000000-0005-0000-0000-00001D7F0000}"/>
    <cellStyle name="Normal 3 3 2 7 2 9" xfId="32552" xr:uid="{00000000-0005-0000-0000-00001E7F0000}"/>
    <cellStyle name="Normal 3 3 2 7 2 9 2" xfId="32553" xr:uid="{00000000-0005-0000-0000-00001F7F0000}"/>
    <cellStyle name="Normal 3 3 2 7 2 9 3" xfId="32554" xr:uid="{00000000-0005-0000-0000-0000207F0000}"/>
    <cellStyle name="Normal 3 3 2 7 3" xfId="32555" xr:uid="{00000000-0005-0000-0000-0000217F0000}"/>
    <cellStyle name="Normal 3 3 2 7 3 2" xfId="32556" xr:uid="{00000000-0005-0000-0000-0000227F0000}"/>
    <cellStyle name="Normal 3 3 2 7 3 3" xfId="32557" xr:uid="{00000000-0005-0000-0000-0000237F0000}"/>
    <cellStyle name="Normal 3 3 2 7 4" xfId="32558" xr:uid="{00000000-0005-0000-0000-0000247F0000}"/>
    <cellStyle name="Normal 3 3 2 7 4 2" xfId="32559" xr:uid="{00000000-0005-0000-0000-0000257F0000}"/>
    <cellStyle name="Normal 3 3 2 7 4 3" xfId="32560" xr:uid="{00000000-0005-0000-0000-0000267F0000}"/>
    <cellStyle name="Normal 3 3 2 7 5" xfId="32561" xr:uid="{00000000-0005-0000-0000-0000277F0000}"/>
    <cellStyle name="Normal 3 3 2 7 5 2" xfId="32562" xr:uid="{00000000-0005-0000-0000-0000287F0000}"/>
    <cellStyle name="Normal 3 3 2 7 5 3" xfId="32563" xr:uid="{00000000-0005-0000-0000-0000297F0000}"/>
    <cellStyle name="Normal 3 3 2 7 6" xfId="32564" xr:uid="{00000000-0005-0000-0000-00002A7F0000}"/>
    <cellStyle name="Normal 3 3 2 7 6 2" xfId="32565" xr:uid="{00000000-0005-0000-0000-00002B7F0000}"/>
    <cellStyle name="Normal 3 3 2 7 6 3" xfId="32566" xr:uid="{00000000-0005-0000-0000-00002C7F0000}"/>
    <cellStyle name="Normal 3 3 2 7 7" xfId="32567" xr:uid="{00000000-0005-0000-0000-00002D7F0000}"/>
    <cellStyle name="Normal 3 3 2 7 7 2" xfId="32568" xr:uid="{00000000-0005-0000-0000-00002E7F0000}"/>
    <cellStyle name="Normal 3 3 2 7 7 3" xfId="32569" xr:uid="{00000000-0005-0000-0000-00002F7F0000}"/>
    <cellStyle name="Normal 3 3 2 7 8" xfId="32570" xr:uid="{00000000-0005-0000-0000-0000307F0000}"/>
    <cellStyle name="Normal 3 3 2 7 8 2" xfId="32571" xr:uid="{00000000-0005-0000-0000-0000317F0000}"/>
    <cellStyle name="Normal 3 3 2 7 8 3" xfId="32572" xr:uid="{00000000-0005-0000-0000-0000327F0000}"/>
    <cellStyle name="Normal 3 3 2 7 9" xfId="32573" xr:uid="{00000000-0005-0000-0000-0000337F0000}"/>
    <cellStyle name="Normal 3 3 2 7 9 2" xfId="32574" xr:uid="{00000000-0005-0000-0000-0000347F0000}"/>
    <cellStyle name="Normal 3 3 2 7 9 3" xfId="32575" xr:uid="{00000000-0005-0000-0000-0000357F0000}"/>
    <cellStyle name="Normal 3 3 2 8" xfId="32576" xr:uid="{00000000-0005-0000-0000-0000367F0000}"/>
    <cellStyle name="Normal 3 3 2 8 10" xfId="32577" xr:uid="{00000000-0005-0000-0000-0000377F0000}"/>
    <cellStyle name="Normal 3 3 2 8 10 2" xfId="32578" xr:uid="{00000000-0005-0000-0000-0000387F0000}"/>
    <cellStyle name="Normal 3 3 2 8 10 3" xfId="32579" xr:uid="{00000000-0005-0000-0000-0000397F0000}"/>
    <cellStyle name="Normal 3 3 2 8 11" xfId="32580" xr:uid="{00000000-0005-0000-0000-00003A7F0000}"/>
    <cellStyle name="Normal 3 3 2 8 11 2" xfId="32581" xr:uid="{00000000-0005-0000-0000-00003B7F0000}"/>
    <cellStyle name="Normal 3 3 2 8 11 3" xfId="32582" xr:uid="{00000000-0005-0000-0000-00003C7F0000}"/>
    <cellStyle name="Normal 3 3 2 8 12" xfId="32583" xr:uid="{00000000-0005-0000-0000-00003D7F0000}"/>
    <cellStyle name="Normal 3 3 2 8 12 2" xfId="32584" xr:uid="{00000000-0005-0000-0000-00003E7F0000}"/>
    <cellStyle name="Normal 3 3 2 8 12 3" xfId="32585" xr:uid="{00000000-0005-0000-0000-00003F7F0000}"/>
    <cellStyle name="Normal 3 3 2 8 13" xfId="32586" xr:uid="{00000000-0005-0000-0000-0000407F0000}"/>
    <cellStyle name="Normal 3 3 2 8 13 2" xfId="32587" xr:uid="{00000000-0005-0000-0000-0000417F0000}"/>
    <cellStyle name="Normal 3 3 2 8 13 3" xfId="32588" xr:uid="{00000000-0005-0000-0000-0000427F0000}"/>
    <cellStyle name="Normal 3 3 2 8 14" xfId="32589" xr:uid="{00000000-0005-0000-0000-0000437F0000}"/>
    <cellStyle name="Normal 3 3 2 8 14 2" xfId="32590" xr:uid="{00000000-0005-0000-0000-0000447F0000}"/>
    <cellStyle name="Normal 3 3 2 8 14 3" xfId="32591" xr:uid="{00000000-0005-0000-0000-0000457F0000}"/>
    <cellStyle name="Normal 3 3 2 8 15" xfId="32592" xr:uid="{00000000-0005-0000-0000-0000467F0000}"/>
    <cellStyle name="Normal 3 3 2 8 15 2" xfId="32593" xr:uid="{00000000-0005-0000-0000-0000477F0000}"/>
    <cellStyle name="Normal 3 3 2 8 15 3" xfId="32594" xr:uid="{00000000-0005-0000-0000-0000487F0000}"/>
    <cellStyle name="Normal 3 3 2 8 16" xfId="32595" xr:uid="{00000000-0005-0000-0000-0000497F0000}"/>
    <cellStyle name="Normal 3 3 2 8 17" xfId="32596" xr:uid="{00000000-0005-0000-0000-00004A7F0000}"/>
    <cellStyle name="Normal 3 3 2 8 2" xfId="32597" xr:uid="{00000000-0005-0000-0000-00004B7F0000}"/>
    <cellStyle name="Normal 3 3 2 8 2 10" xfId="32598" xr:uid="{00000000-0005-0000-0000-00004C7F0000}"/>
    <cellStyle name="Normal 3 3 2 8 2 10 2" xfId="32599" xr:uid="{00000000-0005-0000-0000-00004D7F0000}"/>
    <cellStyle name="Normal 3 3 2 8 2 10 3" xfId="32600" xr:uid="{00000000-0005-0000-0000-00004E7F0000}"/>
    <cellStyle name="Normal 3 3 2 8 2 11" xfId="32601" xr:uid="{00000000-0005-0000-0000-00004F7F0000}"/>
    <cellStyle name="Normal 3 3 2 8 2 11 2" xfId="32602" xr:uid="{00000000-0005-0000-0000-0000507F0000}"/>
    <cellStyle name="Normal 3 3 2 8 2 11 3" xfId="32603" xr:uid="{00000000-0005-0000-0000-0000517F0000}"/>
    <cellStyle name="Normal 3 3 2 8 2 12" xfId="32604" xr:uid="{00000000-0005-0000-0000-0000527F0000}"/>
    <cellStyle name="Normal 3 3 2 8 2 12 2" xfId="32605" xr:uid="{00000000-0005-0000-0000-0000537F0000}"/>
    <cellStyle name="Normal 3 3 2 8 2 12 3" xfId="32606" xr:uid="{00000000-0005-0000-0000-0000547F0000}"/>
    <cellStyle name="Normal 3 3 2 8 2 13" xfId="32607" xr:uid="{00000000-0005-0000-0000-0000557F0000}"/>
    <cellStyle name="Normal 3 3 2 8 2 13 2" xfId="32608" xr:uid="{00000000-0005-0000-0000-0000567F0000}"/>
    <cellStyle name="Normal 3 3 2 8 2 13 3" xfId="32609" xr:uid="{00000000-0005-0000-0000-0000577F0000}"/>
    <cellStyle name="Normal 3 3 2 8 2 14" xfId="32610" xr:uid="{00000000-0005-0000-0000-0000587F0000}"/>
    <cellStyle name="Normal 3 3 2 8 2 14 2" xfId="32611" xr:uid="{00000000-0005-0000-0000-0000597F0000}"/>
    <cellStyle name="Normal 3 3 2 8 2 14 3" xfId="32612" xr:uid="{00000000-0005-0000-0000-00005A7F0000}"/>
    <cellStyle name="Normal 3 3 2 8 2 15" xfId="32613" xr:uid="{00000000-0005-0000-0000-00005B7F0000}"/>
    <cellStyle name="Normal 3 3 2 8 2 16" xfId="32614" xr:uid="{00000000-0005-0000-0000-00005C7F0000}"/>
    <cellStyle name="Normal 3 3 2 8 2 2" xfId="32615" xr:uid="{00000000-0005-0000-0000-00005D7F0000}"/>
    <cellStyle name="Normal 3 3 2 8 2 2 2" xfId="32616" xr:uid="{00000000-0005-0000-0000-00005E7F0000}"/>
    <cellStyle name="Normal 3 3 2 8 2 2 3" xfId="32617" xr:uid="{00000000-0005-0000-0000-00005F7F0000}"/>
    <cellStyle name="Normal 3 3 2 8 2 3" xfId="32618" xr:uid="{00000000-0005-0000-0000-0000607F0000}"/>
    <cellStyle name="Normal 3 3 2 8 2 3 2" xfId="32619" xr:uid="{00000000-0005-0000-0000-0000617F0000}"/>
    <cellStyle name="Normal 3 3 2 8 2 3 3" xfId="32620" xr:uid="{00000000-0005-0000-0000-0000627F0000}"/>
    <cellStyle name="Normal 3 3 2 8 2 4" xfId="32621" xr:uid="{00000000-0005-0000-0000-0000637F0000}"/>
    <cellStyle name="Normal 3 3 2 8 2 4 2" xfId="32622" xr:uid="{00000000-0005-0000-0000-0000647F0000}"/>
    <cellStyle name="Normal 3 3 2 8 2 4 3" xfId="32623" xr:uid="{00000000-0005-0000-0000-0000657F0000}"/>
    <cellStyle name="Normal 3 3 2 8 2 5" xfId="32624" xr:uid="{00000000-0005-0000-0000-0000667F0000}"/>
    <cellStyle name="Normal 3 3 2 8 2 5 2" xfId="32625" xr:uid="{00000000-0005-0000-0000-0000677F0000}"/>
    <cellStyle name="Normal 3 3 2 8 2 5 3" xfId="32626" xr:uid="{00000000-0005-0000-0000-0000687F0000}"/>
    <cellStyle name="Normal 3 3 2 8 2 6" xfId="32627" xr:uid="{00000000-0005-0000-0000-0000697F0000}"/>
    <cellStyle name="Normal 3 3 2 8 2 6 2" xfId="32628" xr:uid="{00000000-0005-0000-0000-00006A7F0000}"/>
    <cellStyle name="Normal 3 3 2 8 2 6 3" xfId="32629" xr:uid="{00000000-0005-0000-0000-00006B7F0000}"/>
    <cellStyle name="Normal 3 3 2 8 2 7" xfId="32630" xr:uid="{00000000-0005-0000-0000-00006C7F0000}"/>
    <cellStyle name="Normal 3 3 2 8 2 7 2" xfId="32631" xr:uid="{00000000-0005-0000-0000-00006D7F0000}"/>
    <cellStyle name="Normal 3 3 2 8 2 7 3" xfId="32632" xr:uid="{00000000-0005-0000-0000-00006E7F0000}"/>
    <cellStyle name="Normal 3 3 2 8 2 8" xfId="32633" xr:uid="{00000000-0005-0000-0000-00006F7F0000}"/>
    <cellStyle name="Normal 3 3 2 8 2 8 2" xfId="32634" xr:uid="{00000000-0005-0000-0000-0000707F0000}"/>
    <cellStyle name="Normal 3 3 2 8 2 8 3" xfId="32635" xr:uid="{00000000-0005-0000-0000-0000717F0000}"/>
    <cellStyle name="Normal 3 3 2 8 2 9" xfId="32636" xr:uid="{00000000-0005-0000-0000-0000727F0000}"/>
    <cellStyle name="Normal 3 3 2 8 2 9 2" xfId="32637" xr:uid="{00000000-0005-0000-0000-0000737F0000}"/>
    <cellStyle name="Normal 3 3 2 8 2 9 3" xfId="32638" xr:uid="{00000000-0005-0000-0000-0000747F0000}"/>
    <cellStyle name="Normal 3 3 2 8 3" xfId="32639" xr:uid="{00000000-0005-0000-0000-0000757F0000}"/>
    <cellStyle name="Normal 3 3 2 8 3 2" xfId="32640" xr:uid="{00000000-0005-0000-0000-0000767F0000}"/>
    <cellStyle name="Normal 3 3 2 8 3 3" xfId="32641" xr:uid="{00000000-0005-0000-0000-0000777F0000}"/>
    <cellStyle name="Normal 3 3 2 8 4" xfId="32642" xr:uid="{00000000-0005-0000-0000-0000787F0000}"/>
    <cellStyle name="Normal 3 3 2 8 4 2" xfId="32643" xr:uid="{00000000-0005-0000-0000-0000797F0000}"/>
    <cellStyle name="Normal 3 3 2 8 4 3" xfId="32644" xr:uid="{00000000-0005-0000-0000-00007A7F0000}"/>
    <cellStyle name="Normal 3 3 2 8 5" xfId="32645" xr:uid="{00000000-0005-0000-0000-00007B7F0000}"/>
    <cellStyle name="Normal 3 3 2 8 5 2" xfId="32646" xr:uid="{00000000-0005-0000-0000-00007C7F0000}"/>
    <cellStyle name="Normal 3 3 2 8 5 3" xfId="32647" xr:uid="{00000000-0005-0000-0000-00007D7F0000}"/>
    <cellStyle name="Normal 3 3 2 8 6" xfId="32648" xr:uid="{00000000-0005-0000-0000-00007E7F0000}"/>
    <cellStyle name="Normal 3 3 2 8 6 2" xfId="32649" xr:uid="{00000000-0005-0000-0000-00007F7F0000}"/>
    <cellStyle name="Normal 3 3 2 8 6 3" xfId="32650" xr:uid="{00000000-0005-0000-0000-0000807F0000}"/>
    <cellStyle name="Normal 3 3 2 8 7" xfId="32651" xr:uid="{00000000-0005-0000-0000-0000817F0000}"/>
    <cellStyle name="Normal 3 3 2 8 7 2" xfId="32652" xr:uid="{00000000-0005-0000-0000-0000827F0000}"/>
    <cellStyle name="Normal 3 3 2 8 7 3" xfId="32653" xr:uid="{00000000-0005-0000-0000-0000837F0000}"/>
    <cellStyle name="Normal 3 3 2 8 8" xfId="32654" xr:uid="{00000000-0005-0000-0000-0000847F0000}"/>
    <cellStyle name="Normal 3 3 2 8 8 2" xfId="32655" xr:uid="{00000000-0005-0000-0000-0000857F0000}"/>
    <cellStyle name="Normal 3 3 2 8 8 3" xfId="32656" xr:uid="{00000000-0005-0000-0000-0000867F0000}"/>
    <cellStyle name="Normal 3 3 2 8 9" xfId="32657" xr:uid="{00000000-0005-0000-0000-0000877F0000}"/>
    <cellStyle name="Normal 3 3 2 8 9 2" xfId="32658" xr:uid="{00000000-0005-0000-0000-0000887F0000}"/>
    <cellStyle name="Normal 3 3 2 8 9 3" xfId="32659" xr:uid="{00000000-0005-0000-0000-0000897F0000}"/>
    <cellStyle name="Normal 3 3 2 9" xfId="32660" xr:uid="{00000000-0005-0000-0000-00008A7F0000}"/>
    <cellStyle name="Normal 3 3 2 9 10" xfId="32661" xr:uid="{00000000-0005-0000-0000-00008B7F0000}"/>
    <cellStyle name="Normal 3 3 2 9 10 2" xfId="32662" xr:uid="{00000000-0005-0000-0000-00008C7F0000}"/>
    <cellStyle name="Normal 3 3 2 9 10 3" xfId="32663" xr:uid="{00000000-0005-0000-0000-00008D7F0000}"/>
    <cellStyle name="Normal 3 3 2 9 11" xfId="32664" xr:uid="{00000000-0005-0000-0000-00008E7F0000}"/>
    <cellStyle name="Normal 3 3 2 9 11 2" xfId="32665" xr:uid="{00000000-0005-0000-0000-00008F7F0000}"/>
    <cellStyle name="Normal 3 3 2 9 11 3" xfId="32666" xr:uid="{00000000-0005-0000-0000-0000907F0000}"/>
    <cellStyle name="Normal 3 3 2 9 12" xfId="32667" xr:uid="{00000000-0005-0000-0000-0000917F0000}"/>
    <cellStyle name="Normal 3 3 2 9 12 2" xfId="32668" xr:uid="{00000000-0005-0000-0000-0000927F0000}"/>
    <cellStyle name="Normal 3 3 2 9 12 3" xfId="32669" xr:uid="{00000000-0005-0000-0000-0000937F0000}"/>
    <cellStyle name="Normal 3 3 2 9 13" xfId="32670" xr:uid="{00000000-0005-0000-0000-0000947F0000}"/>
    <cellStyle name="Normal 3 3 2 9 13 2" xfId="32671" xr:uid="{00000000-0005-0000-0000-0000957F0000}"/>
    <cellStyle name="Normal 3 3 2 9 13 3" xfId="32672" xr:uid="{00000000-0005-0000-0000-0000967F0000}"/>
    <cellStyle name="Normal 3 3 2 9 14" xfId="32673" xr:uid="{00000000-0005-0000-0000-0000977F0000}"/>
    <cellStyle name="Normal 3 3 2 9 14 2" xfId="32674" xr:uid="{00000000-0005-0000-0000-0000987F0000}"/>
    <cellStyle name="Normal 3 3 2 9 14 3" xfId="32675" xr:uid="{00000000-0005-0000-0000-0000997F0000}"/>
    <cellStyle name="Normal 3 3 2 9 15" xfId="32676" xr:uid="{00000000-0005-0000-0000-00009A7F0000}"/>
    <cellStyle name="Normal 3 3 2 9 16" xfId="32677" xr:uid="{00000000-0005-0000-0000-00009B7F0000}"/>
    <cellStyle name="Normal 3 3 2 9 2" xfId="32678" xr:uid="{00000000-0005-0000-0000-00009C7F0000}"/>
    <cellStyle name="Normal 3 3 2 9 2 2" xfId="32679" xr:uid="{00000000-0005-0000-0000-00009D7F0000}"/>
    <cellStyle name="Normal 3 3 2 9 2 3" xfId="32680" xr:uid="{00000000-0005-0000-0000-00009E7F0000}"/>
    <cellStyle name="Normal 3 3 2 9 3" xfId="32681" xr:uid="{00000000-0005-0000-0000-00009F7F0000}"/>
    <cellStyle name="Normal 3 3 2 9 3 2" xfId="32682" xr:uid="{00000000-0005-0000-0000-0000A07F0000}"/>
    <cellStyle name="Normal 3 3 2 9 3 3" xfId="32683" xr:uid="{00000000-0005-0000-0000-0000A17F0000}"/>
    <cellStyle name="Normal 3 3 2 9 4" xfId="32684" xr:uid="{00000000-0005-0000-0000-0000A27F0000}"/>
    <cellStyle name="Normal 3 3 2 9 4 2" xfId="32685" xr:uid="{00000000-0005-0000-0000-0000A37F0000}"/>
    <cellStyle name="Normal 3 3 2 9 4 3" xfId="32686" xr:uid="{00000000-0005-0000-0000-0000A47F0000}"/>
    <cellStyle name="Normal 3 3 2 9 5" xfId="32687" xr:uid="{00000000-0005-0000-0000-0000A57F0000}"/>
    <cellStyle name="Normal 3 3 2 9 5 2" xfId="32688" xr:uid="{00000000-0005-0000-0000-0000A67F0000}"/>
    <cellStyle name="Normal 3 3 2 9 5 3" xfId="32689" xr:uid="{00000000-0005-0000-0000-0000A77F0000}"/>
    <cellStyle name="Normal 3 3 2 9 6" xfId="32690" xr:uid="{00000000-0005-0000-0000-0000A87F0000}"/>
    <cellStyle name="Normal 3 3 2 9 6 2" xfId="32691" xr:uid="{00000000-0005-0000-0000-0000A97F0000}"/>
    <cellStyle name="Normal 3 3 2 9 6 3" xfId="32692" xr:uid="{00000000-0005-0000-0000-0000AA7F0000}"/>
    <cellStyle name="Normal 3 3 2 9 7" xfId="32693" xr:uid="{00000000-0005-0000-0000-0000AB7F0000}"/>
    <cellStyle name="Normal 3 3 2 9 7 2" xfId="32694" xr:uid="{00000000-0005-0000-0000-0000AC7F0000}"/>
    <cellStyle name="Normal 3 3 2 9 7 3" xfId="32695" xr:uid="{00000000-0005-0000-0000-0000AD7F0000}"/>
    <cellStyle name="Normal 3 3 2 9 8" xfId="32696" xr:uid="{00000000-0005-0000-0000-0000AE7F0000}"/>
    <cellStyle name="Normal 3 3 2 9 8 2" xfId="32697" xr:uid="{00000000-0005-0000-0000-0000AF7F0000}"/>
    <cellStyle name="Normal 3 3 2 9 8 3" xfId="32698" xr:uid="{00000000-0005-0000-0000-0000B07F0000}"/>
    <cellStyle name="Normal 3 3 2 9 9" xfId="32699" xr:uid="{00000000-0005-0000-0000-0000B17F0000}"/>
    <cellStyle name="Normal 3 3 2 9 9 2" xfId="32700" xr:uid="{00000000-0005-0000-0000-0000B27F0000}"/>
    <cellStyle name="Normal 3 3 2 9 9 3" xfId="32701" xr:uid="{00000000-0005-0000-0000-0000B37F0000}"/>
    <cellStyle name="Normal 3 3 20" xfId="32702" xr:uid="{00000000-0005-0000-0000-0000B47F0000}"/>
    <cellStyle name="Normal 3 3 20 10" xfId="32703" xr:uid="{00000000-0005-0000-0000-0000B57F0000}"/>
    <cellStyle name="Normal 3 3 20 10 2" xfId="32704" xr:uid="{00000000-0005-0000-0000-0000B67F0000}"/>
    <cellStyle name="Normal 3 3 20 10 3" xfId="32705" xr:uid="{00000000-0005-0000-0000-0000B77F0000}"/>
    <cellStyle name="Normal 3 3 20 11" xfId="32706" xr:uid="{00000000-0005-0000-0000-0000B87F0000}"/>
    <cellStyle name="Normal 3 3 20 11 2" xfId="32707" xr:uid="{00000000-0005-0000-0000-0000B97F0000}"/>
    <cellStyle name="Normal 3 3 20 11 3" xfId="32708" xr:uid="{00000000-0005-0000-0000-0000BA7F0000}"/>
    <cellStyle name="Normal 3 3 20 12" xfId="32709" xr:uid="{00000000-0005-0000-0000-0000BB7F0000}"/>
    <cellStyle name="Normal 3 3 20 12 2" xfId="32710" xr:uid="{00000000-0005-0000-0000-0000BC7F0000}"/>
    <cellStyle name="Normal 3 3 20 12 3" xfId="32711" xr:uid="{00000000-0005-0000-0000-0000BD7F0000}"/>
    <cellStyle name="Normal 3 3 20 13" xfId="32712" xr:uid="{00000000-0005-0000-0000-0000BE7F0000}"/>
    <cellStyle name="Normal 3 3 20 13 2" xfId="32713" xr:uid="{00000000-0005-0000-0000-0000BF7F0000}"/>
    <cellStyle name="Normal 3 3 20 13 3" xfId="32714" xr:uid="{00000000-0005-0000-0000-0000C07F0000}"/>
    <cellStyle name="Normal 3 3 20 14" xfId="32715" xr:uid="{00000000-0005-0000-0000-0000C17F0000}"/>
    <cellStyle name="Normal 3 3 20 14 2" xfId="32716" xr:uid="{00000000-0005-0000-0000-0000C27F0000}"/>
    <cellStyle name="Normal 3 3 20 14 3" xfId="32717" xr:uid="{00000000-0005-0000-0000-0000C37F0000}"/>
    <cellStyle name="Normal 3 3 20 15" xfId="32718" xr:uid="{00000000-0005-0000-0000-0000C47F0000}"/>
    <cellStyle name="Normal 3 3 20 15 2" xfId="32719" xr:uid="{00000000-0005-0000-0000-0000C57F0000}"/>
    <cellStyle name="Normal 3 3 20 15 3" xfId="32720" xr:uid="{00000000-0005-0000-0000-0000C67F0000}"/>
    <cellStyle name="Normal 3 3 20 16" xfId="32721" xr:uid="{00000000-0005-0000-0000-0000C77F0000}"/>
    <cellStyle name="Normal 3 3 20 17" xfId="32722" xr:uid="{00000000-0005-0000-0000-0000C87F0000}"/>
    <cellStyle name="Normal 3 3 20 2" xfId="32723" xr:uid="{00000000-0005-0000-0000-0000C97F0000}"/>
    <cellStyle name="Normal 3 3 20 2 10" xfId="32724" xr:uid="{00000000-0005-0000-0000-0000CA7F0000}"/>
    <cellStyle name="Normal 3 3 20 2 10 2" xfId="32725" xr:uid="{00000000-0005-0000-0000-0000CB7F0000}"/>
    <cellStyle name="Normal 3 3 20 2 10 3" xfId="32726" xr:uid="{00000000-0005-0000-0000-0000CC7F0000}"/>
    <cellStyle name="Normal 3 3 20 2 11" xfId="32727" xr:uid="{00000000-0005-0000-0000-0000CD7F0000}"/>
    <cellStyle name="Normal 3 3 20 2 11 2" xfId="32728" xr:uid="{00000000-0005-0000-0000-0000CE7F0000}"/>
    <cellStyle name="Normal 3 3 20 2 11 3" xfId="32729" xr:uid="{00000000-0005-0000-0000-0000CF7F0000}"/>
    <cellStyle name="Normal 3 3 20 2 12" xfId="32730" xr:uid="{00000000-0005-0000-0000-0000D07F0000}"/>
    <cellStyle name="Normal 3 3 20 2 12 2" xfId="32731" xr:uid="{00000000-0005-0000-0000-0000D17F0000}"/>
    <cellStyle name="Normal 3 3 20 2 12 3" xfId="32732" xr:uid="{00000000-0005-0000-0000-0000D27F0000}"/>
    <cellStyle name="Normal 3 3 20 2 13" xfId="32733" xr:uid="{00000000-0005-0000-0000-0000D37F0000}"/>
    <cellStyle name="Normal 3 3 20 2 13 2" xfId="32734" xr:uid="{00000000-0005-0000-0000-0000D47F0000}"/>
    <cellStyle name="Normal 3 3 20 2 13 3" xfId="32735" xr:uid="{00000000-0005-0000-0000-0000D57F0000}"/>
    <cellStyle name="Normal 3 3 20 2 14" xfId="32736" xr:uid="{00000000-0005-0000-0000-0000D67F0000}"/>
    <cellStyle name="Normal 3 3 20 2 14 2" xfId="32737" xr:uid="{00000000-0005-0000-0000-0000D77F0000}"/>
    <cellStyle name="Normal 3 3 20 2 14 3" xfId="32738" xr:uid="{00000000-0005-0000-0000-0000D87F0000}"/>
    <cellStyle name="Normal 3 3 20 2 15" xfId="32739" xr:uid="{00000000-0005-0000-0000-0000D97F0000}"/>
    <cellStyle name="Normal 3 3 20 2 16" xfId="32740" xr:uid="{00000000-0005-0000-0000-0000DA7F0000}"/>
    <cellStyle name="Normal 3 3 20 2 2" xfId="32741" xr:uid="{00000000-0005-0000-0000-0000DB7F0000}"/>
    <cellStyle name="Normal 3 3 20 2 2 2" xfId="32742" xr:uid="{00000000-0005-0000-0000-0000DC7F0000}"/>
    <cellStyle name="Normal 3 3 20 2 2 3" xfId="32743" xr:uid="{00000000-0005-0000-0000-0000DD7F0000}"/>
    <cellStyle name="Normal 3 3 20 2 3" xfId="32744" xr:uid="{00000000-0005-0000-0000-0000DE7F0000}"/>
    <cellStyle name="Normal 3 3 20 2 3 2" xfId="32745" xr:uid="{00000000-0005-0000-0000-0000DF7F0000}"/>
    <cellStyle name="Normal 3 3 20 2 3 3" xfId="32746" xr:uid="{00000000-0005-0000-0000-0000E07F0000}"/>
    <cellStyle name="Normal 3 3 20 2 4" xfId="32747" xr:uid="{00000000-0005-0000-0000-0000E17F0000}"/>
    <cellStyle name="Normal 3 3 20 2 4 2" xfId="32748" xr:uid="{00000000-0005-0000-0000-0000E27F0000}"/>
    <cellStyle name="Normal 3 3 20 2 4 3" xfId="32749" xr:uid="{00000000-0005-0000-0000-0000E37F0000}"/>
    <cellStyle name="Normal 3 3 20 2 5" xfId="32750" xr:uid="{00000000-0005-0000-0000-0000E47F0000}"/>
    <cellStyle name="Normal 3 3 20 2 5 2" xfId="32751" xr:uid="{00000000-0005-0000-0000-0000E57F0000}"/>
    <cellStyle name="Normal 3 3 20 2 5 3" xfId="32752" xr:uid="{00000000-0005-0000-0000-0000E67F0000}"/>
    <cellStyle name="Normal 3 3 20 2 6" xfId="32753" xr:uid="{00000000-0005-0000-0000-0000E77F0000}"/>
    <cellStyle name="Normal 3 3 20 2 6 2" xfId="32754" xr:uid="{00000000-0005-0000-0000-0000E87F0000}"/>
    <cellStyle name="Normal 3 3 20 2 6 3" xfId="32755" xr:uid="{00000000-0005-0000-0000-0000E97F0000}"/>
    <cellStyle name="Normal 3 3 20 2 7" xfId="32756" xr:uid="{00000000-0005-0000-0000-0000EA7F0000}"/>
    <cellStyle name="Normal 3 3 20 2 7 2" xfId="32757" xr:uid="{00000000-0005-0000-0000-0000EB7F0000}"/>
    <cellStyle name="Normal 3 3 20 2 7 3" xfId="32758" xr:uid="{00000000-0005-0000-0000-0000EC7F0000}"/>
    <cellStyle name="Normal 3 3 20 2 8" xfId="32759" xr:uid="{00000000-0005-0000-0000-0000ED7F0000}"/>
    <cellStyle name="Normal 3 3 20 2 8 2" xfId="32760" xr:uid="{00000000-0005-0000-0000-0000EE7F0000}"/>
    <cellStyle name="Normal 3 3 20 2 8 3" xfId="32761" xr:uid="{00000000-0005-0000-0000-0000EF7F0000}"/>
    <cellStyle name="Normal 3 3 20 2 9" xfId="32762" xr:uid="{00000000-0005-0000-0000-0000F07F0000}"/>
    <cellStyle name="Normal 3 3 20 2 9 2" xfId="32763" xr:uid="{00000000-0005-0000-0000-0000F17F0000}"/>
    <cellStyle name="Normal 3 3 20 2 9 3" xfId="32764" xr:uid="{00000000-0005-0000-0000-0000F27F0000}"/>
    <cellStyle name="Normal 3 3 20 3" xfId="32765" xr:uid="{00000000-0005-0000-0000-0000F37F0000}"/>
    <cellStyle name="Normal 3 3 20 3 2" xfId="32766" xr:uid="{00000000-0005-0000-0000-0000F47F0000}"/>
    <cellStyle name="Normal 3 3 20 3 3" xfId="32767" xr:uid="{00000000-0005-0000-0000-0000F57F0000}"/>
    <cellStyle name="Normal 3 3 20 4" xfId="32768" xr:uid="{00000000-0005-0000-0000-0000F67F0000}"/>
    <cellStyle name="Normal 3 3 20 4 2" xfId="32769" xr:uid="{00000000-0005-0000-0000-0000F77F0000}"/>
    <cellStyle name="Normal 3 3 20 4 3" xfId="32770" xr:uid="{00000000-0005-0000-0000-0000F87F0000}"/>
    <cellStyle name="Normal 3 3 20 5" xfId="32771" xr:uid="{00000000-0005-0000-0000-0000F97F0000}"/>
    <cellStyle name="Normal 3 3 20 5 2" xfId="32772" xr:uid="{00000000-0005-0000-0000-0000FA7F0000}"/>
    <cellStyle name="Normal 3 3 20 5 3" xfId="32773" xr:uid="{00000000-0005-0000-0000-0000FB7F0000}"/>
    <cellStyle name="Normal 3 3 20 6" xfId="32774" xr:uid="{00000000-0005-0000-0000-0000FC7F0000}"/>
    <cellStyle name="Normal 3 3 20 6 2" xfId="32775" xr:uid="{00000000-0005-0000-0000-0000FD7F0000}"/>
    <cellStyle name="Normal 3 3 20 6 3" xfId="32776" xr:uid="{00000000-0005-0000-0000-0000FE7F0000}"/>
    <cellStyle name="Normal 3 3 20 7" xfId="32777" xr:uid="{00000000-0005-0000-0000-0000FF7F0000}"/>
    <cellStyle name="Normal 3 3 20 7 2" xfId="32778" xr:uid="{00000000-0005-0000-0000-000000800000}"/>
    <cellStyle name="Normal 3 3 20 7 3" xfId="32779" xr:uid="{00000000-0005-0000-0000-000001800000}"/>
    <cellStyle name="Normal 3 3 20 8" xfId="32780" xr:uid="{00000000-0005-0000-0000-000002800000}"/>
    <cellStyle name="Normal 3 3 20 8 2" xfId="32781" xr:uid="{00000000-0005-0000-0000-000003800000}"/>
    <cellStyle name="Normal 3 3 20 8 3" xfId="32782" xr:uid="{00000000-0005-0000-0000-000004800000}"/>
    <cellStyle name="Normal 3 3 20 9" xfId="32783" xr:uid="{00000000-0005-0000-0000-000005800000}"/>
    <cellStyle name="Normal 3 3 20 9 2" xfId="32784" xr:uid="{00000000-0005-0000-0000-000006800000}"/>
    <cellStyle name="Normal 3 3 20 9 3" xfId="32785" xr:uid="{00000000-0005-0000-0000-000007800000}"/>
    <cellStyle name="Normal 3 3 21" xfId="32786" xr:uid="{00000000-0005-0000-0000-000008800000}"/>
    <cellStyle name="Normal 3 3 21 10" xfId="32787" xr:uid="{00000000-0005-0000-0000-000009800000}"/>
    <cellStyle name="Normal 3 3 21 10 2" xfId="32788" xr:uid="{00000000-0005-0000-0000-00000A800000}"/>
    <cellStyle name="Normal 3 3 21 10 3" xfId="32789" xr:uid="{00000000-0005-0000-0000-00000B800000}"/>
    <cellStyle name="Normal 3 3 21 11" xfId="32790" xr:uid="{00000000-0005-0000-0000-00000C800000}"/>
    <cellStyle name="Normal 3 3 21 11 2" xfId="32791" xr:uid="{00000000-0005-0000-0000-00000D800000}"/>
    <cellStyle name="Normal 3 3 21 11 3" xfId="32792" xr:uid="{00000000-0005-0000-0000-00000E800000}"/>
    <cellStyle name="Normal 3 3 21 12" xfId="32793" xr:uid="{00000000-0005-0000-0000-00000F800000}"/>
    <cellStyle name="Normal 3 3 21 12 2" xfId="32794" xr:uid="{00000000-0005-0000-0000-000010800000}"/>
    <cellStyle name="Normal 3 3 21 12 3" xfId="32795" xr:uid="{00000000-0005-0000-0000-000011800000}"/>
    <cellStyle name="Normal 3 3 21 13" xfId="32796" xr:uid="{00000000-0005-0000-0000-000012800000}"/>
    <cellStyle name="Normal 3 3 21 13 2" xfId="32797" xr:uid="{00000000-0005-0000-0000-000013800000}"/>
    <cellStyle name="Normal 3 3 21 13 3" xfId="32798" xr:uid="{00000000-0005-0000-0000-000014800000}"/>
    <cellStyle name="Normal 3 3 21 14" xfId="32799" xr:uid="{00000000-0005-0000-0000-000015800000}"/>
    <cellStyle name="Normal 3 3 21 14 2" xfId="32800" xr:uid="{00000000-0005-0000-0000-000016800000}"/>
    <cellStyle name="Normal 3 3 21 14 3" xfId="32801" xr:uid="{00000000-0005-0000-0000-000017800000}"/>
    <cellStyle name="Normal 3 3 21 15" xfId="32802" xr:uid="{00000000-0005-0000-0000-000018800000}"/>
    <cellStyle name="Normal 3 3 21 15 2" xfId="32803" xr:uid="{00000000-0005-0000-0000-000019800000}"/>
    <cellStyle name="Normal 3 3 21 15 3" xfId="32804" xr:uid="{00000000-0005-0000-0000-00001A800000}"/>
    <cellStyle name="Normal 3 3 21 16" xfId="32805" xr:uid="{00000000-0005-0000-0000-00001B800000}"/>
    <cellStyle name="Normal 3 3 21 17" xfId="32806" xr:uid="{00000000-0005-0000-0000-00001C800000}"/>
    <cellStyle name="Normal 3 3 21 2" xfId="32807" xr:uid="{00000000-0005-0000-0000-00001D800000}"/>
    <cellStyle name="Normal 3 3 21 2 10" xfId="32808" xr:uid="{00000000-0005-0000-0000-00001E800000}"/>
    <cellStyle name="Normal 3 3 21 2 10 2" xfId="32809" xr:uid="{00000000-0005-0000-0000-00001F800000}"/>
    <cellStyle name="Normal 3 3 21 2 10 3" xfId="32810" xr:uid="{00000000-0005-0000-0000-000020800000}"/>
    <cellStyle name="Normal 3 3 21 2 11" xfId="32811" xr:uid="{00000000-0005-0000-0000-000021800000}"/>
    <cellStyle name="Normal 3 3 21 2 11 2" xfId="32812" xr:uid="{00000000-0005-0000-0000-000022800000}"/>
    <cellStyle name="Normal 3 3 21 2 11 3" xfId="32813" xr:uid="{00000000-0005-0000-0000-000023800000}"/>
    <cellStyle name="Normal 3 3 21 2 12" xfId="32814" xr:uid="{00000000-0005-0000-0000-000024800000}"/>
    <cellStyle name="Normal 3 3 21 2 12 2" xfId="32815" xr:uid="{00000000-0005-0000-0000-000025800000}"/>
    <cellStyle name="Normal 3 3 21 2 12 3" xfId="32816" xr:uid="{00000000-0005-0000-0000-000026800000}"/>
    <cellStyle name="Normal 3 3 21 2 13" xfId="32817" xr:uid="{00000000-0005-0000-0000-000027800000}"/>
    <cellStyle name="Normal 3 3 21 2 13 2" xfId="32818" xr:uid="{00000000-0005-0000-0000-000028800000}"/>
    <cellStyle name="Normal 3 3 21 2 13 3" xfId="32819" xr:uid="{00000000-0005-0000-0000-000029800000}"/>
    <cellStyle name="Normal 3 3 21 2 14" xfId="32820" xr:uid="{00000000-0005-0000-0000-00002A800000}"/>
    <cellStyle name="Normal 3 3 21 2 14 2" xfId="32821" xr:uid="{00000000-0005-0000-0000-00002B800000}"/>
    <cellStyle name="Normal 3 3 21 2 14 3" xfId="32822" xr:uid="{00000000-0005-0000-0000-00002C800000}"/>
    <cellStyle name="Normal 3 3 21 2 15" xfId="32823" xr:uid="{00000000-0005-0000-0000-00002D800000}"/>
    <cellStyle name="Normal 3 3 21 2 16" xfId="32824" xr:uid="{00000000-0005-0000-0000-00002E800000}"/>
    <cellStyle name="Normal 3 3 21 2 2" xfId="32825" xr:uid="{00000000-0005-0000-0000-00002F800000}"/>
    <cellStyle name="Normal 3 3 21 2 2 2" xfId="32826" xr:uid="{00000000-0005-0000-0000-000030800000}"/>
    <cellStyle name="Normal 3 3 21 2 2 3" xfId="32827" xr:uid="{00000000-0005-0000-0000-000031800000}"/>
    <cellStyle name="Normal 3 3 21 2 3" xfId="32828" xr:uid="{00000000-0005-0000-0000-000032800000}"/>
    <cellStyle name="Normal 3 3 21 2 3 2" xfId="32829" xr:uid="{00000000-0005-0000-0000-000033800000}"/>
    <cellStyle name="Normal 3 3 21 2 3 3" xfId="32830" xr:uid="{00000000-0005-0000-0000-000034800000}"/>
    <cellStyle name="Normal 3 3 21 2 4" xfId="32831" xr:uid="{00000000-0005-0000-0000-000035800000}"/>
    <cellStyle name="Normal 3 3 21 2 4 2" xfId="32832" xr:uid="{00000000-0005-0000-0000-000036800000}"/>
    <cellStyle name="Normal 3 3 21 2 4 3" xfId="32833" xr:uid="{00000000-0005-0000-0000-000037800000}"/>
    <cellStyle name="Normal 3 3 21 2 5" xfId="32834" xr:uid="{00000000-0005-0000-0000-000038800000}"/>
    <cellStyle name="Normal 3 3 21 2 5 2" xfId="32835" xr:uid="{00000000-0005-0000-0000-000039800000}"/>
    <cellStyle name="Normal 3 3 21 2 5 3" xfId="32836" xr:uid="{00000000-0005-0000-0000-00003A800000}"/>
    <cellStyle name="Normal 3 3 21 2 6" xfId="32837" xr:uid="{00000000-0005-0000-0000-00003B800000}"/>
    <cellStyle name="Normal 3 3 21 2 6 2" xfId="32838" xr:uid="{00000000-0005-0000-0000-00003C800000}"/>
    <cellStyle name="Normal 3 3 21 2 6 3" xfId="32839" xr:uid="{00000000-0005-0000-0000-00003D800000}"/>
    <cellStyle name="Normal 3 3 21 2 7" xfId="32840" xr:uid="{00000000-0005-0000-0000-00003E800000}"/>
    <cellStyle name="Normal 3 3 21 2 7 2" xfId="32841" xr:uid="{00000000-0005-0000-0000-00003F800000}"/>
    <cellStyle name="Normal 3 3 21 2 7 3" xfId="32842" xr:uid="{00000000-0005-0000-0000-000040800000}"/>
    <cellStyle name="Normal 3 3 21 2 8" xfId="32843" xr:uid="{00000000-0005-0000-0000-000041800000}"/>
    <cellStyle name="Normal 3 3 21 2 8 2" xfId="32844" xr:uid="{00000000-0005-0000-0000-000042800000}"/>
    <cellStyle name="Normal 3 3 21 2 8 3" xfId="32845" xr:uid="{00000000-0005-0000-0000-000043800000}"/>
    <cellStyle name="Normal 3 3 21 2 9" xfId="32846" xr:uid="{00000000-0005-0000-0000-000044800000}"/>
    <cellStyle name="Normal 3 3 21 2 9 2" xfId="32847" xr:uid="{00000000-0005-0000-0000-000045800000}"/>
    <cellStyle name="Normal 3 3 21 2 9 3" xfId="32848" xr:uid="{00000000-0005-0000-0000-000046800000}"/>
    <cellStyle name="Normal 3 3 21 3" xfId="32849" xr:uid="{00000000-0005-0000-0000-000047800000}"/>
    <cellStyle name="Normal 3 3 21 3 2" xfId="32850" xr:uid="{00000000-0005-0000-0000-000048800000}"/>
    <cellStyle name="Normal 3 3 21 3 3" xfId="32851" xr:uid="{00000000-0005-0000-0000-000049800000}"/>
    <cellStyle name="Normal 3 3 21 4" xfId="32852" xr:uid="{00000000-0005-0000-0000-00004A800000}"/>
    <cellStyle name="Normal 3 3 21 4 2" xfId="32853" xr:uid="{00000000-0005-0000-0000-00004B800000}"/>
    <cellStyle name="Normal 3 3 21 4 3" xfId="32854" xr:uid="{00000000-0005-0000-0000-00004C800000}"/>
    <cellStyle name="Normal 3 3 21 5" xfId="32855" xr:uid="{00000000-0005-0000-0000-00004D800000}"/>
    <cellStyle name="Normal 3 3 21 5 2" xfId="32856" xr:uid="{00000000-0005-0000-0000-00004E800000}"/>
    <cellStyle name="Normal 3 3 21 5 3" xfId="32857" xr:uid="{00000000-0005-0000-0000-00004F800000}"/>
    <cellStyle name="Normal 3 3 21 6" xfId="32858" xr:uid="{00000000-0005-0000-0000-000050800000}"/>
    <cellStyle name="Normal 3 3 21 6 2" xfId="32859" xr:uid="{00000000-0005-0000-0000-000051800000}"/>
    <cellStyle name="Normal 3 3 21 6 3" xfId="32860" xr:uid="{00000000-0005-0000-0000-000052800000}"/>
    <cellStyle name="Normal 3 3 21 7" xfId="32861" xr:uid="{00000000-0005-0000-0000-000053800000}"/>
    <cellStyle name="Normal 3 3 21 7 2" xfId="32862" xr:uid="{00000000-0005-0000-0000-000054800000}"/>
    <cellStyle name="Normal 3 3 21 7 3" xfId="32863" xr:uid="{00000000-0005-0000-0000-000055800000}"/>
    <cellStyle name="Normal 3 3 21 8" xfId="32864" xr:uid="{00000000-0005-0000-0000-000056800000}"/>
    <cellStyle name="Normal 3 3 21 8 2" xfId="32865" xr:uid="{00000000-0005-0000-0000-000057800000}"/>
    <cellStyle name="Normal 3 3 21 8 3" xfId="32866" xr:uid="{00000000-0005-0000-0000-000058800000}"/>
    <cellStyle name="Normal 3 3 21 9" xfId="32867" xr:uid="{00000000-0005-0000-0000-000059800000}"/>
    <cellStyle name="Normal 3 3 21 9 2" xfId="32868" xr:uid="{00000000-0005-0000-0000-00005A800000}"/>
    <cellStyle name="Normal 3 3 21 9 3" xfId="32869" xr:uid="{00000000-0005-0000-0000-00005B800000}"/>
    <cellStyle name="Normal 3 3 22" xfId="32870" xr:uid="{00000000-0005-0000-0000-00005C800000}"/>
    <cellStyle name="Normal 3 3 22 10" xfId="32871" xr:uid="{00000000-0005-0000-0000-00005D800000}"/>
    <cellStyle name="Normal 3 3 22 10 2" xfId="32872" xr:uid="{00000000-0005-0000-0000-00005E800000}"/>
    <cellStyle name="Normal 3 3 22 10 3" xfId="32873" xr:uid="{00000000-0005-0000-0000-00005F800000}"/>
    <cellStyle name="Normal 3 3 22 11" xfId="32874" xr:uid="{00000000-0005-0000-0000-000060800000}"/>
    <cellStyle name="Normal 3 3 22 11 2" xfId="32875" xr:uid="{00000000-0005-0000-0000-000061800000}"/>
    <cellStyle name="Normal 3 3 22 11 3" xfId="32876" xr:uid="{00000000-0005-0000-0000-000062800000}"/>
    <cellStyle name="Normal 3 3 22 12" xfId="32877" xr:uid="{00000000-0005-0000-0000-000063800000}"/>
    <cellStyle name="Normal 3 3 22 12 2" xfId="32878" xr:uid="{00000000-0005-0000-0000-000064800000}"/>
    <cellStyle name="Normal 3 3 22 12 3" xfId="32879" xr:uid="{00000000-0005-0000-0000-000065800000}"/>
    <cellStyle name="Normal 3 3 22 13" xfId="32880" xr:uid="{00000000-0005-0000-0000-000066800000}"/>
    <cellStyle name="Normal 3 3 22 13 2" xfId="32881" xr:uid="{00000000-0005-0000-0000-000067800000}"/>
    <cellStyle name="Normal 3 3 22 13 3" xfId="32882" xr:uid="{00000000-0005-0000-0000-000068800000}"/>
    <cellStyle name="Normal 3 3 22 14" xfId="32883" xr:uid="{00000000-0005-0000-0000-000069800000}"/>
    <cellStyle name="Normal 3 3 22 14 2" xfId="32884" xr:uid="{00000000-0005-0000-0000-00006A800000}"/>
    <cellStyle name="Normal 3 3 22 14 3" xfId="32885" xr:uid="{00000000-0005-0000-0000-00006B800000}"/>
    <cellStyle name="Normal 3 3 22 15" xfId="32886" xr:uid="{00000000-0005-0000-0000-00006C800000}"/>
    <cellStyle name="Normal 3 3 22 16" xfId="32887" xr:uid="{00000000-0005-0000-0000-00006D800000}"/>
    <cellStyle name="Normal 3 3 22 2" xfId="32888" xr:uid="{00000000-0005-0000-0000-00006E800000}"/>
    <cellStyle name="Normal 3 3 22 2 2" xfId="32889" xr:uid="{00000000-0005-0000-0000-00006F800000}"/>
    <cellStyle name="Normal 3 3 22 2 3" xfId="32890" xr:uid="{00000000-0005-0000-0000-000070800000}"/>
    <cellStyle name="Normal 3 3 22 3" xfId="32891" xr:uid="{00000000-0005-0000-0000-000071800000}"/>
    <cellStyle name="Normal 3 3 22 3 2" xfId="32892" xr:uid="{00000000-0005-0000-0000-000072800000}"/>
    <cellStyle name="Normal 3 3 22 3 3" xfId="32893" xr:uid="{00000000-0005-0000-0000-000073800000}"/>
    <cellStyle name="Normal 3 3 22 4" xfId="32894" xr:uid="{00000000-0005-0000-0000-000074800000}"/>
    <cellStyle name="Normal 3 3 22 4 2" xfId="32895" xr:uid="{00000000-0005-0000-0000-000075800000}"/>
    <cellStyle name="Normal 3 3 22 4 3" xfId="32896" xr:uid="{00000000-0005-0000-0000-000076800000}"/>
    <cellStyle name="Normal 3 3 22 5" xfId="32897" xr:uid="{00000000-0005-0000-0000-000077800000}"/>
    <cellStyle name="Normal 3 3 22 5 2" xfId="32898" xr:uid="{00000000-0005-0000-0000-000078800000}"/>
    <cellStyle name="Normal 3 3 22 5 3" xfId="32899" xr:uid="{00000000-0005-0000-0000-000079800000}"/>
    <cellStyle name="Normal 3 3 22 6" xfId="32900" xr:uid="{00000000-0005-0000-0000-00007A800000}"/>
    <cellStyle name="Normal 3 3 22 6 2" xfId="32901" xr:uid="{00000000-0005-0000-0000-00007B800000}"/>
    <cellStyle name="Normal 3 3 22 6 3" xfId="32902" xr:uid="{00000000-0005-0000-0000-00007C800000}"/>
    <cellStyle name="Normal 3 3 22 7" xfId="32903" xr:uid="{00000000-0005-0000-0000-00007D800000}"/>
    <cellStyle name="Normal 3 3 22 7 2" xfId="32904" xr:uid="{00000000-0005-0000-0000-00007E800000}"/>
    <cellStyle name="Normal 3 3 22 7 3" xfId="32905" xr:uid="{00000000-0005-0000-0000-00007F800000}"/>
    <cellStyle name="Normal 3 3 22 8" xfId="32906" xr:uid="{00000000-0005-0000-0000-000080800000}"/>
    <cellStyle name="Normal 3 3 22 8 2" xfId="32907" xr:uid="{00000000-0005-0000-0000-000081800000}"/>
    <cellStyle name="Normal 3 3 22 8 3" xfId="32908" xr:uid="{00000000-0005-0000-0000-000082800000}"/>
    <cellStyle name="Normal 3 3 22 9" xfId="32909" xr:uid="{00000000-0005-0000-0000-000083800000}"/>
    <cellStyle name="Normal 3 3 22 9 2" xfId="32910" xr:uid="{00000000-0005-0000-0000-000084800000}"/>
    <cellStyle name="Normal 3 3 22 9 3" xfId="32911" xr:uid="{00000000-0005-0000-0000-000085800000}"/>
    <cellStyle name="Normal 3 3 23" xfId="32912" xr:uid="{00000000-0005-0000-0000-000086800000}"/>
    <cellStyle name="Normal 3 3 23 10" xfId="32913" xr:uid="{00000000-0005-0000-0000-000087800000}"/>
    <cellStyle name="Normal 3 3 23 10 2" xfId="32914" xr:uid="{00000000-0005-0000-0000-000088800000}"/>
    <cellStyle name="Normal 3 3 23 10 3" xfId="32915" xr:uid="{00000000-0005-0000-0000-000089800000}"/>
    <cellStyle name="Normal 3 3 23 11" xfId="32916" xr:uid="{00000000-0005-0000-0000-00008A800000}"/>
    <cellStyle name="Normal 3 3 23 11 2" xfId="32917" xr:uid="{00000000-0005-0000-0000-00008B800000}"/>
    <cellStyle name="Normal 3 3 23 11 3" xfId="32918" xr:uid="{00000000-0005-0000-0000-00008C800000}"/>
    <cellStyle name="Normal 3 3 23 12" xfId="32919" xr:uid="{00000000-0005-0000-0000-00008D800000}"/>
    <cellStyle name="Normal 3 3 23 12 2" xfId="32920" xr:uid="{00000000-0005-0000-0000-00008E800000}"/>
    <cellStyle name="Normal 3 3 23 12 3" xfId="32921" xr:uid="{00000000-0005-0000-0000-00008F800000}"/>
    <cellStyle name="Normal 3 3 23 13" xfId="32922" xr:uid="{00000000-0005-0000-0000-000090800000}"/>
    <cellStyle name="Normal 3 3 23 13 2" xfId="32923" xr:uid="{00000000-0005-0000-0000-000091800000}"/>
    <cellStyle name="Normal 3 3 23 13 3" xfId="32924" xr:uid="{00000000-0005-0000-0000-000092800000}"/>
    <cellStyle name="Normal 3 3 23 14" xfId="32925" xr:uid="{00000000-0005-0000-0000-000093800000}"/>
    <cellStyle name="Normal 3 3 23 14 2" xfId="32926" xr:uid="{00000000-0005-0000-0000-000094800000}"/>
    <cellStyle name="Normal 3 3 23 14 3" xfId="32927" xr:uid="{00000000-0005-0000-0000-000095800000}"/>
    <cellStyle name="Normal 3 3 23 15" xfId="32928" xr:uid="{00000000-0005-0000-0000-000096800000}"/>
    <cellStyle name="Normal 3 3 23 16" xfId="32929" xr:uid="{00000000-0005-0000-0000-000097800000}"/>
    <cellStyle name="Normal 3 3 23 2" xfId="32930" xr:uid="{00000000-0005-0000-0000-000098800000}"/>
    <cellStyle name="Normal 3 3 23 2 2" xfId="32931" xr:uid="{00000000-0005-0000-0000-000099800000}"/>
    <cellStyle name="Normal 3 3 23 2 3" xfId="32932" xr:uid="{00000000-0005-0000-0000-00009A800000}"/>
    <cellStyle name="Normal 3 3 23 3" xfId="32933" xr:uid="{00000000-0005-0000-0000-00009B800000}"/>
    <cellStyle name="Normal 3 3 23 3 2" xfId="32934" xr:uid="{00000000-0005-0000-0000-00009C800000}"/>
    <cellStyle name="Normal 3 3 23 3 3" xfId="32935" xr:uid="{00000000-0005-0000-0000-00009D800000}"/>
    <cellStyle name="Normal 3 3 23 4" xfId="32936" xr:uid="{00000000-0005-0000-0000-00009E800000}"/>
    <cellStyle name="Normal 3 3 23 4 2" xfId="32937" xr:uid="{00000000-0005-0000-0000-00009F800000}"/>
    <cellStyle name="Normal 3 3 23 4 3" xfId="32938" xr:uid="{00000000-0005-0000-0000-0000A0800000}"/>
    <cellStyle name="Normal 3 3 23 5" xfId="32939" xr:uid="{00000000-0005-0000-0000-0000A1800000}"/>
    <cellStyle name="Normal 3 3 23 5 2" xfId="32940" xr:uid="{00000000-0005-0000-0000-0000A2800000}"/>
    <cellStyle name="Normal 3 3 23 5 3" xfId="32941" xr:uid="{00000000-0005-0000-0000-0000A3800000}"/>
    <cellStyle name="Normal 3 3 23 6" xfId="32942" xr:uid="{00000000-0005-0000-0000-0000A4800000}"/>
    <cellStyle name="Normal 3 3 23 6 2" xfId="32943" xr:uid="{00000000-0005-0000-0000-0000A5800000}"/>
    <cellStyle name="Normal 3 3 23 6 3" xfId="32944" xr:uid="{00000000-0005-0000-0000-0000A6800000}"/>
    <cellStyle name="Normal 3 3 23 7" xfId="32945" xr:uid="{00000000-0005-0000-0000-0000A7800000}"/>
    <cellStyle name="Normal 3 3 23 7 2" xfId="32946" xr:uid="{00000000-0005-0000-0000-0000A8800000}"/>
    <cellStyle name="Normal 3 3 23 7 3" xfId="32947" xr:uid="{00000000-0005-0000-0000-0000A9800000}"/>
    <cellStyle name="Normal 3 3 23 8" xfId="32948" xr:uid="{00000000-0005-0000-0000-0000AA800000}"/>
    <cellStyle name="Normal 3 3 23 8 2" xfId="32949" xr:uid="{00000000-0005-0000-0000-0000AB800000}"/>
    <cellStyle name="Normal 3 3 23 8 3" xfId="32950" xr:uid="{00000000-0005-0000-0000-0000AC800000}"/>
    <cellStyle name="Normal 3 3 23 9" xfId="32951" xr:uid="{00000000-0005-0000-0000-0000AD800000}"/>
    <cellStyle name="Normal 3 3 23 9 2" xfId="32952" xr:uid="{00000000-0005-0000-0000-0000AE800000}"/>
    <cellStyle name="Normal 3 3 23 9 3" xfId="32953" xr:uid="{00000000-0005-0000-0000-0000AF800000}"/>
    <cellStyle name="Normal 3 3 24" xfId="32954" xr:uid="{00000000-0005-0000-0000-0000B0800000}"/>
    <cellStyle name="Normal 3 3 24 10" xfId="32955" xr:uid="{00000000-0005-0000-0000-0000B1800000}"/>
    <cellStyle name="Normal 3 3 24 10 2" xfId="32956" xr:uid="{00000000-0005-0000-0000-0000B2800000}"/>
    <cellStyle name="Normal 3 3 24 10 3" xfId="32957" xr:uid="{00000000-0005-0000-0000-0000B3800000}"/>
    <cellStyle name="Normal 3 3 24 11" xfId="32958" xr:uid="{00000000-0005-0000-0000-0000B4800000}"/>
    <cellStyle name="Normal 3 3 24 11 2" xfId="32959" xr:uid="{00000000-0005-0000-0000-0000B5800000}"/>
    <cellStyle name="Normal 3 3 24 11 3" xfId="32960" xr:uid="{00000000-0005-0000-0000-0000B6800000}"/>
    <cellStyle name="Normal 3 3 24 12" xfId="32961" xr:uid="{00000000-0005-0000-0000-0000B7800000}"/>
    <cellStyle name="Normal 3 3 24 12 2" xfId="32962" xr:uid="{00000000-0005-0000-0000-0000B8800000}"/>
    <cellStyle name="Normal 3 3 24 12 3" xfId="32963" xr:uid="{00000000-0005-0000-0000-0000B9800000}"/>
    <cellStyle name="Normal 3 3 24 13" xfId="32964" xr:uid="{00000000-0005-0000-0000-0000BA800000}"/>
    <cellStyle name="Normal 3 3 24 13 2" xfId="32965" xr:uid="{00000000-0005-0000-0000-0000BB800000}"/>
    <cellStyle name="Normal 3 3 24 13 3" xfId="32966" xr:uid="{00000000-0005-0000-0000-0000BC800000}"/>
    <cellStyle name="Normal 3 3 24 14" xfId="32967" xr:uid="{00000000-0005-0000-0000-0000BD800000}"/>
    <cellStyle name="Normal 3 3 24 14 2" xfId="32968" xr:uid="{00000000-0005-0000-0000-0000BE800000}"/>
    <cellStyle name="Normal 3 3 24 14 3" xfId="32969" xr:uid="{00000000-0005-0000-0000-0000BF800000}"/>
    <cellStyle name="Normal 3 3 24 15" xfId="32970" xr:uid="{00000000-0005-0000-0000-0000C0800000}"/>
    <cellStyle name="Normal 3 3 24 16" xfId="32971" xr:uid="{00000000-0005-0000-0000-0000C1800000}"/>
    <cellStyle name="Normal 3 3 24 2" xfId="32972" xr:uid="{00000000-0005-0000-0000-0000C2800000}"/>
    <cellStyle name="Normal 3 3 24 2 2" xfId="32973" xr:uid="{00000000-0005-0000-0000-0000C3800000}"/>
    <cellStyle name="Normal 3 3 24 2 3" xfId="32974" xr:uid="{00000000-0005-0000-0000-0000C4800000}"/>
    <cellStyle name="Normal 3 3 24 3" xfId="32975" xr:uid="{00000000-0005-0000-0000-0000C5800000}"/>
    <cellStyle name="Normal 3 3 24 3 2" xfId="32976" xr:uid="{00000000-0005-0000-0000-0000C6800000}"/>
    <cellStyle name="Normal 3 3 24 3 3" xfId="32977" xr:uid="{00000000-0005-0000-0000-0000C7800000}"/>
    <cellStyle name="Normal 3 3 24 4" xfId="32978" xr:uid="{00000000-0005-0000-0000-0000C8800000}"/>
    <cellStyle name="Normal 3 3 24 4 2" xfId="32979" xr:uid="{00000000-0005-0000-0000-0000C9800000}"/>
    <cellStyle name="Normal 3 3 24 4 3" xfId="32980" xr:uid="{00000000-0005-0000-0000-0000CA800000}"/>
    <cellStyle name="Normal 3 3 24 5" xfId="32981" xr:uid="{00000000-0005-0000-0000-0000CB800000}"/>
    <cellStyle name="Normal 3 3 24 5 2" xfId="32982" xr:uid="{00000000-0005-0000-0000-0000CC800000}"/>
    <cellStyle name="Normal 3 3 24 5 3" xfId="32983" xr:uid="{00000000-0005-0000-0000-0000CD800000}"/>
    <cellStyle name="Normal 3 3 24 6" xfId="32984" xr:uid="{00000000-0005-0000-0000-0000CE800000}"/>
    <cellStyle name="Normal 3 3 24 6 2" xfId="32985" xr:uid="{00000000-0005-0000-0000-0000CF800000}"/>
    <cellStyle name="Normal 3 3 24 6 3" xfId="32986" xr:uid="{00000000-0005-0000-0000-0000D0800000}"/>
    <cellStyle name="Normal 3 3 24 7" xfId="32987" xr:uid="{00000000-0005-0000-0000-0000D1800000}"/>
    <cellStyle name="Normal 3 3 24 7 2" xfId="32988" xr:uid="{00000000-0005-0000-0000-0000D2800000}"/>
    <cellStyle name="Normal 3 3 24 7 3" xfId="32989" xr:uid="{00000000-0005-0000-0000-0000D3800000}"/>
    <cellStyle name="Normal 3 3 24 8" xfId="32990" xr:uid="{00000000-0005-0000-0000-0000D4800000}"/>
    <cellStyle name="Normal 3 3 24 8 2" xfId="32991" xr:uid="{00000000-0005-0000-0000-0000D5800000}"/>
    <cellStyle name="Normal 3 3 24 8 3" xfId="32992" xr:uid="{00000000-0005-0000-0000-0000D6800000}"/>
    <cellStyle name="Normal 3 3 24 9" xfId="32993" xr:uid="{00000000-0005-0000-0000-0000D7800000}"/>
    <cellStyle name="Normal 3 3 24 9 2" xfId="32994" xr:uid="{00000000-0005-0000-0000-0000D8800000}"/>
    <cellStyle name="Normal 3 3 24 9 3" xfId="32995" xr:uid="{00000000-0005-0000-0000-0000D9800000}"/>
    <cellStyle name="Normal 3 3 25" xfId="32996" xr:uid="{00000000-0005-0000-0000-0000DA800000}"/>
    <cellStyle name="Normal 3 3 25 10" xfId="32997" xr:uid="{00000000-0005-0000-0000-0000DB800000}"/>
    <cellStyle name="Normal 3 3 25 10 2" xfId="32998" xr:uid="{00000000-0005-0000-0000-0000DC800000}"/>
    <cellStyle name="Normal 3 3 25 10 3" xfId="32999" xr:uid="{00000000-0005-0000-0000-0000DD800000}"/>
    <cellStyle name="Normal 3 3 25 11" xfId="33000" xr:uid="{00000000-0005-0000-0000-0000DE800000}"/>
    <cellStyle name="Normal 3 3 25 11 2" xfId="33001" xr:uid="{00000000-0005-0000-0000-0000DF800000}"/>
    <cellStyle name="Normal 3 3 25 11 3" xfId="33002" xr:uid="{00000000-0005-0000-0000-0000E0800000}"/>
    <cellStyle name="Normal 3 3 25 12" xfId="33003" xr:uid="{00000000-0005-0000-0000-0000E1800000}"/>
    <cellStyle name="Normal 3 3 25 12 2" xfId="33004" xr:uid="{00000000-0005-0000-0000-0000E2800000}"/>
    <cellStyle name="Normal 3 3 25 12 3" xfId="33005" xr:uid="{00000000-0005-0000-0000-0000E3800000}"/>
    <cellStyle name="Normal 3 3 25 13" xfId="33006" xr:uid="{00000000-0005-0000-0000-0000E4800000}"/>
    <cellStyle name="Normal 3 3 25 13 2" xfId="33007" xr:uid="{00000000-0005-0000-0000-0000E5800000}"/>
    <cellStyle name="Normal 3 3 25 13 3" xfId="33008" xr:uid="{00000000-0005-0000-0000-0000E6800000}"/>
    <cellStyle name="Normal 3 3 25 14" xfId="33009" xr:uid="{00000000-0005-0000-0000-0000E7800000}"/>
    <cellStyle name="Normal 3 3 25 14 2" xfId="33010" xr:uid="{00000000-0005-0000-0000-0000E8800000}"/>
    <cellStyle name="Normal 3 3 25 14 3" xfId="33011" xr:uid="{00000000-0005-0000-0000-0000E9800000}"/>
    <cellStyle name="Normal 3 3 25 15" xfId="33012" xr:uid="{00000000-0005-0000-0000-0000EA800000}"/>
    <cellStyle name="Normal 3 3 25 16" xfId="33013" xr:uid="{00000000-0005-0000-0000-0000EB800000}"/>
    <cellStyle name="Normal 3 3 25 2" xfId="33014" xr:uid="{00000000-0005-0000-0000-0000EC800000}"/>
    <cellStyle name="Normal 3 3 25 2 2" xfId="33015" xr:uid="{00000000-0005-0000-0000-0000ED800000}"/>
    <cellStyle name="Normal 3 3 25 2 3" xfId="33016" xr:uid="{00000000-0005-0000-0000-0000EE800000}"/>
    <cellStyle name="Normal 3 3 25 3" xfId="33017" xr:uid="{00000000-0005-0000-0000-0000EF800000}"/>
    <cellStyle name="Normal 3 3 25 3 2" xfId="33018" xr:uid="{00000000-0005-0000-0000-0000F0800000}"/>
    <cellStyle name="Normal 3 3 25 3 3" xfId="33019" xr:uid="{00000000-0005-0000-0000-0000F1800000}"/>
    <cellStyle name="Normal 3 3 25 4" xfId="33020" xr:uid="{00000000-0005-0000-0000-0000F2800000}"/>
    <cellStyle name="Normal 3 3 25 4 2" xfId="33021" xr:uid="{00000000-0005-0000-0000-0000F3800000}"/>
    <cellStyle name="Normal 3 3 25 4 3" xfId="33022" xr:uid="{00000000-0005-0000-0000-0000F4800000}"/>
    <cellStyle name="Normal 3 3 25 5" xfId="33023" xr:uid="{00000000-0005-0000-0000-0000F5800000}"/>
    <cellStyle name="Normal 3 3 25 5 2" xfId="33024" xr:uid="{00000000-0005-0000-0000-0000F6800000}"/>
    <cellStyle name="Normal 3 3 25 5 3" xfId="33025" xr:uid="{00000000-0005-0000-0000-0000F7800000}"/>
    <cellStyle name="Normal 3 3 25 6" xfId="33026" xr:uid="{00000000-0005-0000-0000-0000F8800000}"/>
    <cellStyle name="Normal 3 3 25 6 2" xfId="33027" xr:uid="{00000000-0005-0000-0000-0000F9800000}"/>
    <cellStyle name="Normal 3 3 25 6 3" xfId="33028" xr:uid="{00000000-0005-0000-0000-0000FA800000}"/>
    <cellStyle name="Normal 3 3 25 7" xfId="33029" xr:uid="{00000000-0005-0000-0000-0000FB800000}"/>
    <cellStyle name="Normal 3 3 25 7 2" xfId="33030" xr:uid="{00000000-0005-0000-0000-0000FC800000}"/>
    <cellStyle name="Normal 3 3 25 7 3" xfId="33031" xr:uid="{00000000-0005-0000-0000-0000FD800000}"/>
    <cellStyle name="Normal 3 3 25 8" xfId="33032" xr:uid="{00000000-0005-0000-0000-0000FE800000}"/>
    <cellStyle name="Normal 3 3 25 8 2" xfId="33033" xr:uid="{00000000-0005-0000-0000-0000FF800000}"/>
    <cellStyle name="Normal 3 3 25 8 3" xfId="33034" xr:uid="{00000000-0005-0000-0000-000000810000}"/>
    <cellStyle name="Normal 3 3 25 9" xfId="33035" xr:uid="{00000000-0005-0000-0000-000001810000}"/>
    <cellStyle name="Normal 3 3 25 9 2" xfId="33036" xr:uid="{00000000-0005-0000-0000-000002810000}"/>
    <cellStyle name="Normal 3 3 25 9 3" xfId="33037" xr:uid="{00000000-0005-0000-0000-000003810000}"/>
    <cellStyle name="Normal 3 3 26" xfId="33038" xr:uid="{00000000-0005-0000-0000-000004810000}"/>
    <cellStyle name="Normal 3 3 26 10" xfId="33039" xr:uid="{00000000-0005-0000-0000-000005810000}"/>
    <cellStyle name="Normal 3 3 26 10 2" xfId="33040" xr:uid="{00000000-0005-0000-0000-000006810000}"/>
    <cellStyle name="Normal 3 3 26 10 3" xfId="33041" xr:uid="{00000000-0005-0000-0000-000007810000}"/>
    <cellStyle name="Normal 3 3 26 11" xfId="33042" xr:uid="{00000000-0005-0000-0000-000008810000}"/>
    <cellStyle name="Normal 3 3 26 11 2" xfId="33043" xr:uid="{00000000-0005-0000-0000-000009810000}"/>
    <cellStyle name="Normal 3 3 26 11 3" xfId="33044" xr:uid="{00000000-0005-0000-0000-00000A810000}"/>
    <cellStyle name="Normal 3 3 26 12" xfId="33045" xr:uid="{00000000-0005-0000-0000-00000B810000}"/>
    <cellStyle name="Normal 3 3 26 12 2" xfId="33046" xr:uid="{00000000-0005-0000-0000-00000C810000}"/>
    <cellStyle name="Normal 3 3 26 12 3" xfId="33047" xr:uid="{00000000-0005-0000-0000-00000D810000}"/>
    <cellStyle name="Normal 3 3 26 13" xfId="33048" xr:uid="{00000000-0005-0000-0000-00000E810000}"/>
    <cellStyle name="Normal 3 3 26 13 2" xfId="33049" xr:uid="{00000000-0005-0000-0000-00000F810000}"/>
    <cellStyle name="Normal 3 3 26 13 3" xfId="33050" xr:uid="{00000000-0005-0000-0000-000010810000}"/>
    <cellStyle name="Normal 3 3 26 14" xfId="33051" xr:uid="{00000000-0005-0000-0000-000011810000}"/>
    <cellStyle name="Normal 3 3 26 14 2" xfId="33052" xr:uid="{00000000-0005-0000-0000-000012810000}"/>
    <cellStyle name="Normal 3 3 26 14 3" xfId="33053" xr:uid="{00000000-0005-0000-0000-000013810000}"/>
    <cellStyle name="Normal 3 3 26 15" xfId="33054" xr:uid="{00000000-0005-0000-0000-000014810000}"/>
    <cellStyle name="Normal 3 3 26 16" xfId="33055" xr:uid="{00000000-0005-0000-0000-000015810000}"/>
    <cellStyle name="Normal 3 3 26 2" xfId="33056" xr:uid="{00000000-0005-0000-0000-000016810000}"/>
    <cellStyle name="Normal 3 3 26 2 2" xfId="33057" xr:uid="{00000000-0005-0000-0000-000017810000}"/>
    <cellStyle name="Normal 3 3 26 2 3" xfId="33058" xr:uid="{00000000-0005-0000-0000-000018810000}"/>
    <cellStyle name="Normal 3 3 26 3" xfId="33059" xr:uid="{00000000-0005-0000-0000-000019810000}"/>
    <cellStyle name="Normal 3 3 26 3 2" xfId="33060" xr:uid="{00000000-0005-0000-0000-00001A810000}"/>
    <cellStyle name="Normal 3 3 26 3 3" xfId="33061" xr:uid="{00000000-0005-0000-0000-00001B810000}"/>
    <cellStyle name="Normal 3 3 26 4" xfId="33062" xr:uid="{00000000-0005-0000-0000-00001C810000}"/>
    <cellStyle name="Normal 3 3 26 4 2" xfId="33063" xr:uid="{00000000-0005-0000-0000-00001D810000}"/>
    <cellStyle name="Normal 3 3 26 4 3" xfId="33064" xr:uid="{00000000-0005-0000-0000-00001E810000}"/>
    <cellStyle name="Normal 3 3 26 5" xfId="33065" xr:uid="{00000000-0005-0000-0000-00001F810000}"/>
    <cellStyle name="Normal 3 3 26 5 2" xfId="33066" xr:uid="{00000000-0005-0000-0000-000020810000}"/>
    <cellStyle name="Normal 3 3 26 5 3" xfId="33067" xr:uid="{00000000-0005-0000-0000-000021810000}"/>
    <cellStyle name="Normal 3 3 26 6" xfId="33068" xr:uid="{00000000-0005-0000-0000-000022810000}"/>
    <cellStyle name="Normal 3 3 26 6 2" xfId="33069" xr:uid="{00000000-0005-0000-0000-000023810000}"/>
    <cellStyle name="Normal 3 3 26 6 3" xfId="33070" xr:uid="{00000000-0005-0000-0000-000024810000}"/>
    <cellStyle name="Normal 3 3 26 7" xfId="33071" xr:uid="{00000000-0005-0000-0000-000025810000}"/>
    <cellStyle name="Normal 3 3 26 7 2" xfId="33072" xr:uid="{00000000-0005-0000-0000-000026810000}"/>
    <cellStyle name="Normal 3 3 26 7 3" xfId="33073" xr:uid="{00000000-0005-0000-0000-000027810000}"/>
    <cellStyle name="Normal 3 3 26 8" xfId="33074" xr:uid="{00000000-0005-0000-0000-000028810000}"/>
    <cellStyle name="Normal 3 3 26 8 2" xfId="33075" xr:uid="{00000000-0005-0000-0000-000029810000}"/>
    <cellStyle name="Normal 3 3 26 8 3" xfId="33076" xr:uid="{00000000-0005-0000-0000-00002A810000}"/>
    <cellStyle name="Normal 3 3 26 9" xfId="33077" xr:uid="{00000000-0005-0000-0000-00002B810000}"/>
    <cellStyle name="Normal 3 3 26 9 2" xfId="33078" xr:uid="{00000000-0005-0000-0000-00002C810000}"/>
    <cellStyle name="Normal 3 3 26 9 3" xfId="33079" xr:uid="{00000000-0005-0000-0000-00002D810000}"/>
    <cellStyle name="Normal 3 3 27" xfId="33080" xr:uid="{00000000-0005-0000-0000-00002E810000}"/>
    <cellStyle name="Normal 3 3 27 10" xfId="33081" xr:uid="{00000000-0005-0000-0000-00002F810000}"/>
    <cellStyle name="Normal 3 3 27 10 2" xfId="33082" xr:uid="{00000000-0005-0000-0000-000030810000}"/>
    <cellStyle name="Normal 3 3 27 10 3" xfId="33083" xr:uid="{00000000-0005-0000-0000-000031810000}"/>
    <cellStyle name="Normal 3 3 27 11" xfId="33084" xr:uid="{00000000-0005-0000-0000-000032810000}"/>
    <cellStyle name="Normal 3 3 27 11 2" xfId="33085" xr:uid="{00000000-0005-0000-0000-000033810000}"/>
    <cellStyle name="Normal 3 3 27 11 3" xfId="33086" xr:uid="{00000000-0005-0000-0000-000034810000}"/>
    <cellStyle name="Normal 3 3 27 12" xfId="33087" xr:uid="{00000000-0005-0000-0000-000035810000}"/>
    <cellStyle name="Normal 3 3 27 12 2" xfId="33088" xr:uid="{00000000-0005-0000-0000-000036810000}"/>
    <cellStyle name="Normal 3 3 27 12 3" xfId="33089" xr:uid="{00000000-0005-0000-0000-000037810000}"/>
    <cellStyle name="Normal 3 3 27 13" xfId="33090" xr:uid="{00000000-0005-0000-0000-000038810000}"/>
    <cellStyle name="Normal 3 3 27 13 2" xfId="33091" xr:uid="{00000000-0005-0000-0000-000039810000}"/>
    <cellStyle name="Normal 3 3 27 13 3" xfId="33092" xr:uid="{00000000-0005-0000-0000-00003A810000}"/>
    <cellStyle name="Normal 3 3 27 14" xfId="33093" xr:uid="{00000000-0005-0000-0000-00003B810000}"/>
    <cellStyle name="Normal 3 3 27 14 2" xfId="33094" xr:uid="{00000000-0005-0000-0000-00003C810000}"/>
    <cellStyle name="Normal 3 3 27 14 3" xfId="33095" xr:uid="{00000000-0005-0000-0000-00003D810000}"/>
    <cellStyle name="Normal 3 3 27 15" xfId="33096" xr:uid="{00000000-0005-0000-0000-00003E810000}"/>
    <cellStyle name="Normal 3 3 27 16" xfId="33097" xr:uid="{00000000-0005-0000-0000-00003F810000}"/>
    <cellStyle name="Normal 3 3 27 2" xfId="33098" xr:uid="{00000000-0005-0000-0000-000040810000}"/>
    <cellStyle name="Normal 3 3 27 2 2" xfId="33099" xr:uid="{00000000-0005-0000-0000-000041810000}"/>
    <cellStyle name="Normal 3 3 27 2 3" xfId="33100" xr:uid="{00000000-0005-0000-0000-000042810000}"/>
    <cellStyle name="Normal 3 3 27 3" xfId="33101" xr:uid="{00000000-0005-0000-0000-000043810000}"/>
    <cellStyle name="Normal 3 3 27 3 2" xfId="33102" xr:uid="{00000000-0005-0000-0000-000044810000}"/>
    <cellStyle name="Normal 3 3 27 3 3" xfId="33103" xr:uid="{00000000-0005-0000-0000-000045810000}"/>
    <cellStyle name="Normal 3 3 27 4" xfId="33104" xr:uid="{00000000-0005-0000-0000-000046810000}"/>
    <cellStyle name="Normal 3 3 27 4 2" xfId="33105" xr:uid="{00000000-0005-0000-0000-000047810000}"/>
    <cellStyle name="Normal 3 3 27 4 3" xfId="33106" xr:uid="{00000000-0005-0000-0000-000048810000}"/>
    <cellStyle name="Normal 3 3 27 5" xfId="33107" xr:uid="{00000000-0005-0000-0000-000049810000}"/>
    <cellStyle name="Normal 3 3 27 5 2" xfId="33108" xr:uid="{00000000-0005-0000-0000-00004A810000}"/>
    <cellStyle name="Normal 3 3 27 5 3" xfId="33109" xr:uid="{00000000-0005-0000-0000-00004B810000}"/>
    <cellStyle name="Normal 3 3 27 6" xfId="33110" xr:uid="{00000000-0005-0000-0000-00004C810000}"/>
    <cellStyle name="Normal 3 3 27 6 2" xfId="33111" xr:uid="{00000000-0005-0000-0000-00004D810000}"/>
    <cellStyle name="Normal 3 3 27 6 3" xfId="33112" xr:uid="{00000000-0005-0000-0000-00004E810000}"/>
    <cellStyle name="Normal 3 3 27 7" xfId="33113" xr:uid="{00000000-0005-0000-0000-00004F810000}"/>
    <cellStyle name="Normal 3 3 27 7 2" xfId="33114" xr:uid="{00000000-0005-0000-0000-000050810000}"/>
    <cellStyle name="Normal 3 3 27 7 3" xfId="33115" xr:uid="{00000000-0005-0000-0000-000051810000}"/>
    <cellStyle name="Normal 3 3 27 8" xfId="33116" xr:uid="{00000000-0005-0000-0000-000052810000}"/>
    <cellStyle name="Normal 3 3 27 8 2" xfId="33117" xr:uid="{00000000-0005-0000-0000-000053810000}"/>
    <cellStyle name="Normal 3 3 27 8 3" xfId="33118" xr:uid="{00000000-0005-0000-0000-000054810000}"/>
    <cellStyle name="Normal 3 3 27 9" xfId="33119" xr:uid="{00000000-0005-0000-0000-000055810000}"/>
    <cellStyle name="Normal 3 3 27 9 2" xfId="33120" xr:uid="{00000000-0005-0000-0000-000056810000}"/>
    <cellStyle name="Normal 3 3 27 9 3" xfId="33121" xr:uid="{00000000-0005-0000-0000-000057810000}"/>
    <cellStyle name="Normal 3 3 28" xfId="33122" xr:uid="{00000000-0005-0000-0000-000058810000}"/>
    <cellStyle name="Normal 3 3 29" xfId="33123" xr:uid="{00000000-0005-0000-0000-000059810000}"/>
    <cellStyle name="Normal 3 3 3" xfId="33124" xr:uid="{00000000-0005-0000-0000-00005A810000}"/>
    <cellStyle name="Normal 3 3 3 10" xfId="33125" xr:uid="{00000000-0005-0000-0000-00005B810000}"/>
    <cellStyle name="Normal 3 3 3 10 10" xfId="33126" xr:uid="{00000000-0005-0000-0000-00005C810000}"/>
    <cellStyle name="Normal 3 3 3 10 10 2" xfId="33127" xr:uid="{00000000-0005-0000-0000-00005D810000}"/>
    <cellStyle name="Normal 3 3 3 10 10 3" xfId="33128" xr:uid="{00000000-0005-0000-0000-00005E810000}"/>
    <cellStyle name="Normal 3 3 3 10 11" xfId="33129" xr:uid="{00000000-0005-0000-0000-00005F810000}"/>
    <cellStyle name="Normal 3 3 3 10 11 2" xfId="33130" xr:uid="{00000000-0005-0000-0000-000060810000}"/>
    <cellStyle name="Normal 3 3 3 10 11 3" xfId="33131" xr:uid="{00000000-0005-0000-0000-000061810000}"/>
    <cellStyle name="Normal 3 3 3 10 12" xfId="33132" xr:uid="{00000000-0005-0000-0000-000062810000}"/>
    <cellStyle name="Normal 3 3 3 10 12 2" xfId="33133" xr:uid="{00000000-0005-0000-0000-000063810000}"/>
    <cellStyle name="Normal 3 3 3 10 12 3" xfId="33134" xr:uid="{00000000-0005-0000-0000-000064810000}"/>
    <cellStyle name="Normal 3 3 3 10 13" xfId="33135" xr:uid="{00000000-0005-0000-0000-000065810000}"/>
    <cellStyle name="Normal 3 3 3 10 13 2" xfId="33136" xr:uid="{00000000-0005-0000-0000-000066810000}"/>
    <cellStyle name="Normal 3 3 3 10 13 3" xfId="33137" xr:uid="{00000000-0005-0000-0000-000067810000}"/>
    <cellStyle name="Normal 3 3 3 10 14" xfId="33138" xr:uid="{00000000-0005-0000-0000-000068810000}"/>
    <cellStyle name="Normal 3 3 3 10 14 2" xfId="33139" xr:uid="{00000000-0005-0000-0000-000069810000}"/>
    <cellStyle name="Normal 3 3 3 10 14 3" xfId="33140" xr:uid="{00000000-0005-0000-0000-00006A810000}"/>
    <cellStyle name="Normal 3 3 3 10 15" xfId="33141" xr:uid="{00000000-0005-0000-0000-00006B810000}"/>
    <cellStyle name="Normal 3 3 3 10 16" xfId="33142" xr:uid="{00000000-0005-0000-0000-00006C810000}"/>
    <cellStyle name="Normal 3 3 3 10 2" xfId="33143" xr:uid="{00000000-0005-0000-0000-00006D810000}"/>
    <cellStyle name="Normal 3 3 3 10 2 2" xfId="33144" xr:uid="{00000000-0005-0000-0000-00006E810000}"/>
    <cellStyle name="Normal 3 3 3 10 2 3" xfId="33145" xr:uid="{00000000-0005-0000-0000-00006F810000}"/>
    <cellStyle name="Normal 3 3 3 10 3" xfId="33146" xr:uid="{00000000-0005-0000-0000-000070810000}"/>
    <cellStyle name="Normal 3 3 3 10 3 2" xfId="33147" xr:uid="{00000000-0005-0000-0000-000071810000}"/>
    <cellStyle name="Normal 3 3 3 10 3 3" xfId="33148" xr:uid="{00000000-0005-0000-0000-000072810000}"/>
    <cellStyle name="Normal 3 3 3 10 4" xfId="33149" xr:uid="{00000000-0005-0000-0000-000073810000}"/>
    <cellStyle name="Normal 3 3 3 10 4 2" xfId="33150" xr:uid="{00000000-0005-0000-0000-000074810000}"/>
    <cellStyle name="Normal 3 3 3 10 4 3" xfId="33151" xr:uid="{00000000-0005-0000-0000-000075810000}"/>
    <cellStyle name="Normal 3 3 3 10 5" xfId="33152" xr:uid="{00000000-0005-0000-0000-000076810000}"/>
    <cellStyle name="Normal 3 3 3 10 5 2" xfId="33153" xr:uid="{00000000-0005-0000-0000-000077810000}"/>
    <cellStyle name="Normal 3 3 3 10 5 3" xfId="33154" xr:uid="{00000000-0005-0000-0000-000078810000}"/>
    <cellStyle name="Normal 3 3 3 10 6" xfId="33155" xr:uid="{00000000-0005-0000-0000-000079810000}"/>
    <cellStyle name="Normal 3 3 3 10 6 2" xfId="33156" xr:uid="{00000000-0005-0000-0000-00007A810000}"/>
    <cellStyle name="Normal 3 3 3 10 6 3" xfId="33157" xr:uid="{00000000-0005-0000-0000-00007B810000}"/>
    <cellStyle name="Normal 3 3 3 10 7" xfId="33158" xr:uid="{00000000-0005-0000-0000-00007C810000}"/>
    <cellStyle name="Normal 3 3 3 10 7 2" xfId="33159" xr:uid="{00000000-0005-0000-0000-00007D810000}"/>
    <cellStyle name="Normal 3 3 3 10 7 3" xfId="33160" xr:uid="{00000000-0005-0000-0000-00007E810000}"/>
    <cellStyle name="Normal 3 3 3 10 8" xfId="33161" xr:uid="{00000000-0005-0000-0000-00007F810000}"/>
    <cellStyle name="Normal 3 3 3 10 8 2" xfId="33162" xr:uid="{00000000-0005-0000-0000-000080810000}"/>
    <cellStyle name="Normal 3 3 3 10 8 3" xfId="33163" xr:uid="{00000000-0005-0000-0000-000081810000}"/>
    <cellStyle name="Normal 3 3 3 10 9" xfId="33164" xr:uid="{00000000-0005-0000-0000-000082810000}"/>
    <cellStyle name="Normal 3 3 3 10 9 2" xfId="33165" xr:uid="{00000000-0005-0000-0000-000083810000}"/>
    <cellStyle name="Normal 3 3 3 10 9 3" xfId="33166" xr:uid="{00000000-0005-0000-0000-000084810000}"/>
    <cellStyle name="Normal 3 3 3 11" xfId="33167" xr:uid="{00000000-0005-0000-0000-000085810000}"/>
    <cellStyle name="Normal 3 3 3 11 10" xfId="33168" xr:uid="{00000000-0005-0000-0000-000086810000}"/>
    <cellStyle name="Normal 3 3 3 11 10 2" xfId="33169" xr:uid="{00000000-0005-0000-0000-000087810000}"/>
    <cellStyle name="Normal 3 3 3 11 10 3" xfId="33170" xr:uid="{00000000-0005-0000-0000-000088810000}"/>
    <cellStyle name="Normal 3 3 3 11 11" xfId="33171" xr:uid="{00000000-0005-0000-0000-000089810000}"/>
    <cellStyle name="Normal 3 3 3 11 11 2" xfId="33172" xr:uid="{00000000-0005-0000-0000-00008A810000}"/>
    <cellStyle name="Normal 3 3 3 11 11 3" xfId="33173" xr:uid="{00000000-0005-0000-0000-00008B810000}"/>
    <cellStyle name="Normal 3 3 3 11 12" xfId="33174" xr:uid="{00000000-0005-0000-0000-00008C810000}"/>
    <cellStyle name="Normal 3 3 3 11 12 2" xfId="33175" xr:uid="{00000000-0005-0000-0000-00008D810000}"/>
    <cellStyle name="Normal 3 3 3 11 12 3" xfId="33176" xr:uid="{00000000-0005-0000-0000-00008E810000}"/>
    <cellStyle name="Normal 3 3 3 11 13" xfId="33177" xr:uid="{00000000-0005-0000-0000-00008F810000}"/>
    <cellStyle name="Normal 3 3 3 11 13 2" xfId="33178" xr:uid="{00000000-0005-0000-0000-000090810000}"/>
    <cellStyle name="Normal 3 3 3 11 13 3" xfId="33179" xr:uid="{00000000-0005-0000-0000-000091810000}"/>
    <cellStyle name="Normal 3 3 3 11 14" xfId="33180" xr:uid="{00000000-0005-0000-0000-000092810000}"/>
    <cellStyle name="Normal 3 3 3 11 14 2" xfId="33181" xr:uid="{00000000-0005-0000-0000-000093810000}"/>
    <cellStyle name="Normal 3 3 3 11 14 3" xfId="33182" xr:uid="{00000000-0005-0000-0000-000094810000}"/>
    <cellStyle name="Normal 3 3 3 11 15" xfId="33183" xr:uid="{00000000-0005-0000-0000-000095810000}"/>
    <cellStyle name="Normal 3 3 3 11 16" xfId="33184" xr:uid="{00000000-0005-0000-0000-000096810000}"/>
    <cellStyle name="Normal 3 3 3 11 2" xfId="33185" xr:uid="{00000000-0005-0000-0000-000097810000}"/>
    <cellStyle name="Normal 3 3 3 11 2 2" xfId="33186" xr:uid="{00000000-0005-0000-0000-000098810000}"/>
    <cellStyle name="Normal 3 3 3 11 2 3" xfId="33187" xr:uid="{00000000-0005-0000-0000-000099810000}"/>
    <cellStyle name="Normal 3 3 3 11 3" xfId="33188" xr:uid="{00000000-0005-0000-0000-00009A810000}"/>
    <cellStyle name="Normal 3 3 3 11 3 2" xfId="33189" xr:uid="{00000000-0005-0000-0000-00009B810000}"/>
    <cellStyle name="Normal 3 3 3 11 3 3" xfId="33190" xr:uid="{00000000-0005-0000-0000-00009C810000}"/>
    <cellStyle name="Normal 3 3 3 11 4" xfId="33191" xr:uid="{00000000-0005-0000-0000-00009D810000}"/>
    <cellStyle name="Normal 3 3 3 11 4 2" xfId="33192" xr:uid="{00000000-0005-0000-0000-00009E810000}"/>
    <cellStyle name="Normal 3 3 3 11 4 3" xfId="33193" xr:uid="{00000000-0005-0000-0000-00009F810000}"/>
    <cellStyle name="Normal 3 3 3 11 5" xfId="33194" xr:uid="{00000000-0005-0000-0000-0000A0810000}"/>
    <cellStyle name="Normal 3 3 3 11 5 2" xfId="33195" xr:uid="{00000000-0005-0000-0000-0000A1810000}"/>
    <cellStyle name="Normal 3 3 3 11 5 3" xfId="33196" xr:uid="{00000000-0005-0000-0000-0000A2810000}"/>
    <cellStyle name="Normal 3 3 3 11 6" xfId="33197" xr:uid="{00000000-0005-0000-0000-0000A3810000}"/>
    <cellStyle name="Normal 3 3 3 11 6 2" xfId="33198" xr:uid="{00000000-0005-0000-0000-0000A4810000}"/>
    <cellStyle name="Normal 3 3 3 11 6 3" xfId="33199" xr:uid="{00000000-0005-0000-0000-0000A5810000}"/>
    <cellStyle name="Normal 3 3 3 11 7" xfId="33200" xr:uid="{00000000-0005-0000-0000-0000A6810000}"/>
    <cellStyle name="Normal 3 3 3 11 7 2" xfId="33201" xr:uid="{00000000-0005-0000-0000-0000A7810000}"/>
    <cellStyle name="Normal 3 3 3 11 7 3" xfId="33202" xr:uid="{00000000-0005-0000-0000-0000A8810000}"/>
    <cellStyle name="Normal 3 3 3 11 8" xfId="33203" xr:uid="{00000000-0005-0000-0000-0000A9810000}"/>
    <cellStyle name="Normal 3 3 3 11 8 2" xfId="33204" xr:uid="{00000000-0005-0000-0000-0000AA810000}"/>
    <cellStyle name="Normal 3 3 3 11 8 3" xfId="33205" xr:uid="{00000000-0005-0000-0000-0000AB810000}"/>
    <cellStyle name="Normal 3 3 3 11 9" xfId="33206" xr:uid="{00000000-0005-0000-0000-0000AC810000}"/>
    <cellStyle name="Normal 3 3 3 11 9 2" xfId="33207" xr:uid="{00000000-0005-0000-0000-0000AD810000}"/>
    <cellStyle name="Normal 3 3 3 11 9 3" xfId="33208" xr:uid="{00000000-0005-0000-0000-0000AE810000}"/>
    <cellStyle name="Normal 3 3 3 12" xfId="33209" xr:uid="{00000000-0005-0000-0000-0000AF810000}"/>
    <cellStyle name="Normal 3 3 3 12 10" xfId="33210" xr:uid="{00000000-0005-0000-0000-0000B0810000}"/>
    <cellStyle name="Normal 3 3 3 12 10 2" xfId="33211" xr:uid="{00000000-0005-0000-0000-0000B1810000}"/>
    <cellStyle name="Normal 3 3 3 12 10 3" xfId="33212" xr:uid="{00000000-0005-0000-0000-0000B2810000}"/>
    <cellStyle name="Normal 3 3 3 12 11" xfId="33213" xr:uid="{00000000-0005-0000-0000-0000B3810000}"/>
    <cellStyle name="Normal 3 3 3 12 11 2" xfId="33214" xr:uid="{00000000-0005-0000-0000-0000B4810000}"/>
    <cellStyle name="Normal 3 3 3 12 11 3" xfId="33215" xr:uid="{00000000-0005-0000-0000-0000B5810000}"/>
    <cellStyle name="Normal 3 3 3 12 12" xfId="33216" xr:uid="{00000000-0005-0000-0000-0000B6810000}"/>
    <cellStyle name="Normal 3 3 3 12 12 2" xfId="33217" xr:uid="{00000000-0005-0000-0000-0000B7810000}"/>
    <cellStyle name="Normal 3 3 3 12 12 3" xfId="33218" xr:uid="{00000000-0005-0000-0000-0000B8810000}"/>
    <cellStyle name="Normal 3 3 3 12 13" xfId="33219" xr:uid="{00000000-0005-0000-0000-0000B9810000}"/>
    <cellStyle name="Normal 3 3 3 12 13 2" xfId="33220" xr:uid="{00000000-0005-0000-0000-0000BA810000}"/>
    <cellStyle name="Normal 3 3 3 12 13 3" xfId="33221" xr:uid="{00000000-0005-0000-0000-0000BB810000}"/>
    <cellStyle name="Normal 3 3 3 12 14" xfId="33222" xr:uid="{00000000-0005-0000-0000-0000BC810000}"/>
    <cellStyle name="Normal 3 3 3 12 14 2" xfId="33223" xr:uid="{00000000-0005-0000-0000-0000BD810000}"/>
    <cellStyle name="Normal 3 3 3 12 14 3" xfId="33224" xr:uid="{00000000-0005-0000-0000-0000BE810000}"/>
    <cellStyle name="Normal 3 3 3 12 15" xfId="33225" xr:uid="{00000000-0005-0000-0000-0000BF810000}"/>
    <cellStyle name="Normal 3 3 3 12 16" xfId="33226" xr:uid="{00000000-0005-0000-0000-0000C0810000}"/>
    <cellStyle name="Normal 3 3 3 12 2" xfId="33227" xr:uid="{00000000-0005-0000-0000-0000C1810000}"/>
    <cellStyle name="Normal 3 3 3 12 2 2" xfId="33228" xr:uid="{00000000-0005-0000-0000-0000C2810000}"/>
    <cellStyle name="Normal 3 3 3 12 2 3" xfId="33229" xr:uid="{00000000-0005-0000-0000-0000C3810000}"/>
    <cellStyle name="Normal 3 3 3 12 3" xfId="33230" xr:uid="{00000000-0005-0000-0000-0000C4810000}"/>
    <cellStyle name="Normal 3 3 3 12 3 2" xfId="33231" xr:uid="{00000000-0005-0000-0000-0000C5810000}"/>
    <cellStyle name="Normal 3 3 3 12 3 3" xfId="33232" xr:uid="{00000000-0005-0000-0000-0000C6810000}"/>
    <cellStyle name="Normal 3 3 3 12 4" xfId="33233" xr:uid="{00000000-0005-0000-0000-0000C7810000}"/>
    <cellStyle name="Normal 3 3 3 12 4 2" xfId="33234" xr:uid="{00000000-0005-0000-0000-0000C8810000}"/>
    <cellStyle name="Normal 3 3 3 12 4 3" xfId="33235" xr:uid="{00000000-0005-0000-0000-0000C9810000}"/>
    <cellStyle name="Normal 3 3 3 12 5" xfId="33236" xr:uid="{00000000-0005-0000-0000-0000CA810000}"/>
    <cellStyle name="Normal 3 3 3 12 5 2" xfId="33237" xr:uid="{00000000-0005-0000-0000-0000CB810000}"/>
    <cellStyle name="Normal 3 3 3 12 5 3" xfId="33238" xr:uid="{00000000-0005-0000-0000-0000CC810000}"/>
    <cellStyle name="Normal 3 3 3 12 6" xfId="33239" xr:uid="{00000000-0005-0000-0000-0000CD810000}"/>
    <cellStyle name="Normal 3 3 3 12 6 2" xfId="33240" xr:uid="{00000000-0005-0000-0000-0000CE810000}"/>
    <cellStyle name="Normal 3 3 3 12 6 3" xfId="33241" xr:uid="{00000000-0005-0000-0000-0000CF810000}"/>
    <cellStyle name="Normal 3 3 3 12 7" xfId="33242" xr:uid="{00000000-0005-0000-0000-0000D0810000}"/>
    <cellStyle name="Normal 3 3 3 12 7 2" xfId="33243" xr:uid="{00000000-0005-0000-0000-0000D1810000}"/>
    <cellStyle name="Normal 3 3 3 12 7 3" xfId="33244" xr:uid="{00000000-0005-0000-0000-0000D2810000}"/>
    <cellStyle name="Normal 3 3 3 12 8" xfId="33245" xr:uid="{00000000-0005-0000-0000-0000D3810000}"/>
    <cellStyle name="Normal 3 3 3 12 8 2" xfId="33246" xr:uid="{00000000-0005-0000-0000-0000D4810000}"/>
    <cellStyle name="Normal 3 3 3 12 8 3" xfId="33247" xr:uid="{00000000-0005-0000-0000-0000D5810000}"/>
    <cellStyle name="Normal 3 3 3 12 9" xfId="33248" xr:uid="{00000000-0005-0000-0000-0000D6810000}"/>
    <cellStyle name="Normal 3 3 3 12 9 2" xfId="33249" xr:uid="{00000000-0005-0000-0000-0000D7810000}"/>
    <cellStyle name="Normal 3 3 3 12 9 3" xfId="33250" xr:uid="{00000000-0005-0000-0000-0000D8810000}"/>
    <cellStyle name="Normal 3 3 3 13" xfId="33251" xr:uid="{00000000-0005-0000-0000-0000D9810000}"/>
    <cellStyle name="Normal 3 3 3 13 10" xfId="33252" xr:uid="{00000000-0005-0000-0000-0000DA810000}"/>
    <cellStyle name="Normal 3 3 3 13 10 2" xfId="33253" xr:uid="{00000000-0005-0000-0000-0000DB810000}"/>
    <cellStyle name="Normal 3 3 3 13 10 3" xfId="33254" xr:uid="{00000000-0005-0000-0000-0000DC810000}"/>
    <cellStyle name="Normal 3 3 3 13 11" xfId="33255" xr:uid="{00000000-0005-0000-0000-0000DD810000}"/>
    <cellStyle name="Normal 3 3 3 13 11 2" xfId="33256" xr:uid="{00000000-0005-0000-0000-0000DE810000}"/>
    <cellStyle name="Normal 3 3 3 13 11 3" xfId="33257" xr:uid="{00000000-0005-0000-0000-0000DF810000}"/>
    <cellStyle name="Normal 3 3 3 13 12" xfId="33258" xr:uid="{00000000-0005-0000-0000-0000E0810000}"/>
    <cellStyle name="Normal 3 3 3 13 12 2" xfId="33259" xr:uid="{00000000-0005-0000-0000-0000E1810000}"/>
    <cellStyle name="Normal 3 3 3 13 12 3" xfId="33260" xr:uid="{00000000-0005-0000-0000-0000E2810000}"/>
    <cellStyle name="Normal 3 3 3 13 13" xfId="33261" xr:uid="{00000000-0005-0000-0000-0000E3810000}"/>
    <cellStyle name="Normal 3 3 3 13 13 2" xfId="33262" xr:uid="{00000000-0005-0000-0000-0000E4810000}"/>
    <cellStyle name="Normal 3 3 3 13 13 3" xfId="33263" xr:uid="{00000000-0005-0000-0000-0000E5810000}"/>
    <cellStyle name="Normal 3 3 3 13 14" xfId="33264" xr:uid="{00000000-0005-0000-0000-0000E6810000}"/>
    <cellStyle name="Normal 3 3 3 13 14 2" xfId="33265" xr:uid="{00000000-0005-0000-0000-0000E7810000}"/>
    <cellStyle name="Normal 3 3 3 13 14 3" xfId="33266" xr:uid="{00000000-0005-0000-0000-0000E8810000}"/>
    <cellStyle name="Normal 3 3 3 13 15" xfId="33267" xr:uid="{00000000-0005-0000-0000-0000E9810000}"/>
    <cellStyle name="Normal 3 3 3 13 16" xfId="33268" xr:uid="{00000000-0005-0000-0000-0000EA810000}"/>
    <cellStyle name="Normal 3 3 3 13 2" xfId="33269" xr:uid="{00000000-0005-0000-0000-0000EB810000}"/>
    <cellStyle name="Normal 3 3 3 13 2 2" xfId="33270" xr:uid="{00000000-0005-0000-0000-0000EC810000}"/>
    <cellStyle name="Normal 3 3 3 13 2 3" xfId="33271" xr:uid="{00000000-0005-0000-0000-0000ED810000}"/>
    <cellStyle name="Normal 3 3 3 13 3" xfId="33272" xr:uid="{00000000-0005-0000-0000-0000EE810000}"/>
    <cellStyle name="Normal 3 3 3 13 3 2" xfId="33273" xr:uid="{00000000-0005-0000-0000-0000EF810000}"/>
    <cellStyle name="Normal 3 3 3 13 3 3" xfId="33274" xr:uid="{00000000-0005-0000-0000-0000F0810000}"/>
    <cellStyle name="Normal 3 3 3 13 4" xfId="33275" xr:uid="{00000000-0005-0000-0000-0000F1810000}"/>
    <cellStyle name="Normal 3 3 3 13 4 2" xfId="33276" xr:uid="{00000000-0005-0000-0000-0000F2810000}"/>
    <cellStyle name="Normal 3 3 3 13 4 3" xfId="33277" xr:uid="{00000000-0005-0000-0000-0000F3810000}"/>
    <cellStyle name="Normal 3 3 3 13 5" xfId="33278" xr:uid="{00000000-0005-0000-0000-0000F4810000}"/>
    <cellStyle name="Normal 3 3 3 13 5 2" xfId="33279" xr:uid="{00000000-0005-0000-0000-0000F5810000}"/>
    <cellStyle name="Normal 3 3 3 13 5 3" xfId="33280" xr:uid="{00000000-0005-0000-0000-0000F6810000}"/>
    <cellStyle name="Normal 3 3 3 13 6" xfId="33281" xr:uid="{00000000-0005-0000-0000-0000F7810000}"/>
    <cellStyle name="Normal 3 3 3 13 6 2" xfId="33282" xr:uid="{00000000-0005-0000-0000-0000F8810000}"/>
    <cellStyle name="Normal 3 3 3 13 6 3" xfId="33283" xr:uid="{00000000-0005-0000-0000-0000F9810000}"/>
    <cellStyle name="Normal 3 3 3 13 7" xfId="33284" xr:uid="{00000000-0005-0000-0000-0000FA810000}"/>
    <cellStyle name="Normal 3 3 3 13 7 2" xfId="33285" xr:uid="{00000000-0005-0000-0000-0000FB810000}"/>
    <cellStyle name="Normal 3 3 3 13 7 3" xfId="33286" xr:uid="{00000000-0005-0000-0000-0000FC810000}"/>
    <cellStyle name="Normal 3 3 3 13 8" xfId="33287" xr:uid="{00000000-0005-0000-0000-0000FD810000}"/>
    <cellStyle name="Normal 3 3 3 13 8 2" xfId="33288" xr:uid="{00000000-0005-0000-0000-0000FE810000}"/>
    <cellStyle name="Normal 3 3 3 13 8 3" xfId="33289" xr:uid="{00000000-0005-0000-0000-0000FF810000}"/>
    <cellStyle name="Normal 3 3 3 13 9" xfId="33290" xr:uid="{00000000-0005-0000-0000-000000820000}"/>
    <cellStyle name="Normal 3 3 3 13 9 2" xfId="33291" xr:uid="{00000000-0005-0000-0000-000001820000}"/>
    <cellStyle name="Normal 3 3 3 13 9 3" xfId="33292" xr:uid="{00000000-0005-0000-0000-000002820000}"/>
    <cellStyle name="Normal 3 3 3 14" xfId="33293" xr:uid="{00000000-0005-0000-0000-000003820000}"/>
    <cellStyle name="Normal 3 3 3 14 10" xfId="33294" xr:uid="{00000000-0005-0000-0000-000004820000}"/>
    <cellStyle name="Normal 3 3 3 14 10 2" xfId="33295" xr:uid="{00000000-0005-0000-0000-000005820000}"/>
    <cellStyle name="Normal 3 3 3 14 10 3" xfId="33296" xr:uid="{00000000-0005-0000-0000-000006820000}"/>
    <cellStyle name="Normal 3 3 3 14 11" xfId="33297" xr:uid="{00000000-0005-0000-0000-000007820000}"/>
    <cellStyle name="Normal 3 3 3 14 11 2" xfId="33298" xr:uid="{00000000-0005-0000-0000-000008820000}"/>
    <cellStyle name="Normal 3 3 3 14 11 3" xfId="33299" xr:uid="{00000000-0005-0000-0000-000009820000}"/>
    <cellStyle name="Normal 3 3 3 14 12" xfId="33300" xr:uid="{00000000-0005-0000-0000-00000A820000}"/>
    <cellStyle name="Normal 3 3 3 14 12 2" xfId="33301" xr:uid="{00000000-0005-0000-0000-00000B820000}"/>
    <cellStyle name="Normal 3 3 3 14 12 3" xfId="33302" xr:uid="{00000000-0005-0000-0000-00000C820000}"/>
    <cellStyle name="Normal 3 3 3 14 13" xfId="33303" xr:uid="{00000000-0005-0000-0000-00000D820000}"/>
    <cellStyle name="Normal 3 3 3 14 13 2" xfId="33304" xr:uid="{00000000-0005-0000-0000-00000E820000}"/>
    <cellStyle name="Normal 3 3 3 14 13 3" xfId="33305" xr:uid="{00000000-0005-0000-0000-00000F820000}"/>
    <cellStyle name="Normal 3 3 3 14 14" xfId="33306" xr:uid="{00000000-0005-0000-0000-000010820000}"/>
    <cellStyle name="Normal 3 3 3 14 14 2" xfId="33307" xr:uid="{00000000-0005-0000-0000-000011820000}"/>
    <cellStyle name="Normal 3 3 3 14 14 3" xfId="33308" xr:uid="{00000000-0005-0000-0000-000012820000}"/>
    <cellStyle name="Normal 3 3 3 14 15" xfId="33309" xr:uid="{00000000-0005-0000-0000-000013820000}"/>
    <cellStyle name="Normal 3 3 3 14 16" xfId="33310" xr:uid="{00000000-0005-0000-0000-000014820000}"/>
    <cellStyle name="Normal 3 3 3 14 2" xfId="33311" xr:uid="{00000000-0005-0000-0000-000015820000}"/>
    <cellStyle name="Normal 3 3 3 14 2 2" xfId="33312" xr:uid="{00000000-0005-0000-0000-000016820000}"/>
    <cellStyle name="Normal 3 3 3 14 2 3" xfId="33313" xr:uid="{00000000-0005-0000-0000-000017820000}"/>
    <cellStyle name="Normal 3 3 3 14 3" xfId="33314" xr:uid="{00000000-0005-0000-0000-000018820000}"/>
    <cellStyle name="Normal 3 3 3 14 3 2" xfId="33315" xr:uid="{00000000-0005-0000-0000-000019820000}"/>
    <cellStyle name="Normal 3 3 3 14 3 3" xfId="33316" xr:uid="{00000000-0005-0000-0000-00001A820000}"/>
    <cellStyle name="Normal 3 3 3 14 4" xfId="33317" xr:uid="{00000000-0005-0000-0000-00001B820000}"/>
    <cellStyle name="Normal 3 3 3 14 4 2" xfId="33318" xr:uid="{00000000-0005-0000-0000-00001C820000}"/>
    <cellStyle name="Normal 3 3 3 14 4 3" xfId="33319" xr:uid="{00000000-0005-0000-0000-00001D820000}"/>
    <cellStyle name="Normal 3 3 3 14 5" xfId="33320" xr:uid="{00000000-0005-0000-0000-00001E820000}"/>
    <cellStyle name="Normal 3 3 3 14 5 2" xfId="33321" xr:uid="{00000000-0005-0000-0000-00001F820000}"/>
    <cellStyle name="Normal 3 3 3 14 5 3" xfId="33322" xr:uid="{00000000-0005-0000-0000-000020820000}"/>
    <cellStyle name="Normal 3 3 3 14 6" xfId="33323" xr:uid="{00000000-0005-0000-0000-000021820000}"/>
    <cellStyle name="Normal 3 3 3 14 6 2" xfId="33324" xr:uid="{00000000-0005-0000-0000-000022820000}"/>
    <cellStyle name="Normal 3 3 3 14 6 3" xfId="33325" xr:uid="{00000000-0005-0000-0000-000023820000}"/>
    <cellStyle name="Normal 3 3 3 14 7" xfId="33326" xr:uid="{00000000-0005-0000-0000-000024820000}"/>
    <cellStyle name="Normal 3 3 3 14 7 2" xfId="33327" xr:uid="{00000000-0005-0000-0000-000025820000}"/>
    <cellStyle name="Normal 3 3 3 14 7 3" xfId="33328" xr:uid="{00000000-0005-0000-0000-000026820000}"/>
    <cellStyle name="Normal 3 3 3 14 8" xfId="33329" xr:uid="{00000000-0005-0000-0000-000027820000}"/>
    <cellStyle name="Normal 3 3 3 14 8 2" xfId="33330" xr:uid="{00000000-0005-0000-0000-000028820000}"/>
    <cellStyle name="Normal 3 3 3 14 8 3" xfId="33331" xr:uid="{00000000-0005-0000-0000-000029820000}"/>
    <cellStyle name="Normal 3 3 3 14 9" xfId="33332" xr:uid="{00000000-0005-0000-0000-00002A820000}"/>
    <cellStyle name="Normal 3 3 3 14 9 2" xfId="33333" xr:uid="{00000000-0005-0000-0000-00002B820000}"/>
    <cellStyle name="Normal 3 3 3 14 9 3" xfId="33334" xr:uid="{00000000-0005-0000-0000-00002C820000}"/>
    <cellStyle name="Normal 3 3 3 15" xfId="33335" xr:uid="{00000000-0005-0000-0000-00002D820000}"/>
    <cellStyle name="Normal 3 3 3 15 2" xfId="33336" xr:uid="{00000000-0005-0000-0000-00002E820000}"/>
    <cellStyle name="Normal 3 3 3 15 3" xfId="33337" xr:uid="{00000000-0005-0000-0000-00002F820000}"/>
    <cellStyle name="Normal 3 3 3 16" xfId="33338" xr:uid="{00000000-0005-0000-0000-000030820000}"/>
    <cellStyle name="Normal 3 3 3 16 2" xfId="33339" xr:uid="{00000000-0005-0000-0000-000031820000}"/>
    <cellStyle name="Normal 3 3 3 16 3" xfId="33340" xr:uid="{00000000-0005-0000-0000-000032820000}"/>
    <cellStyle name="Normal 3 3 3 17" xfId="33341" xr:uid="{00000000-0005-0000-0000-000033820000}"/>
    <cellStyle name="Normal 3 3 3 17 2" xfId="33342" xr:uid="{00000000-0005-0000-0000-000034820000}"/>
    <cellStyle name="Normal 3 3 3 17 3" xfId="33343" xr:uid="{00000000-0005-0000-0000-000035820000}"/>
    <cellStyle name="Normal 3 3 3 18" xfId="33344" xr:uid="{00000000-0005-0000-0000-000036820000}"/>
    <cellStyle name="Normal 3 3 3 18 2" xfId="33345" xr:uid="{00000000-0005-0000-0000-000037820000}"/>
    <cellStyle name="Normal 3 3 3 18 3" xfId="33346" xr:uid="{00000000-0005-0000-0000-000038820000}"/>
    <cellStyle name="Normal 3 3 3 19" xfId="33347" xr:uid="{00000000-0005-0000-0000-000039820000}"/>
    <cellStyle name="Normal 3 3 3 19 2" xfId="33348" xr:uid="{00000000-0005-0000-0000-00003A820000}"/>
    <cellStyle name="Normal 3 3 3 19 3" xfId="33349" xr:uid="{00000000-0005-0000-0000-00003B820000}"/>
    <cellStyle name="Normal 3 3 3 2" xfId="33350" xr:uid="{00000000-0005-0000-0000-00003C820000}"/>
    <cellStyle name="Normal 3 3 3 20" xfId="33351" xr:uid="{00000000-0005-0000-0000-00003D820000}"/>
    <cellStyle name="Normal 3 3 3 20 2" xfId="33352" xr:uid="{00000000-0005-0000-0000-00003E820000}"/>
    <cellStyle name="Normal 3 3 3 20 3" xfId="33353" xr:uid="{00000000-0005-0000-0000-00003F820000}"/>
    <cellStyle name="Normal 3 3 3 21" xfId="33354" xr:uid="{00000000-0005-0000-0000-000040820000}"/>
    <cellStyle name="Normal 3 3 3 21 2" xfId="33355" xr:uid="{00000000-0005-0000-0000-000041820000}"/>
    <cellStyle name="Normal 3 3 3 21 3" xfId="33356" xr:uid="{00000000-0005-0000-0000-000042820000}"/>
    <cellStyle name="Normal 3 3 3 22" xfId="33357" xr:uid="{00000000-0005-0000-0000-000043820000}"/>
    <cellStyle name="Normal 3 3 3 22 2" xfId="33358" xr:uid="{00000000-0005-0000-0000-000044820000}"/>
    <cellStyle name="Normal 3 3 3 22 3" xfId="33359" xr:uid="{00000000-0005-0000-0000-000045820000}"/>
    <cellStyle name="Normal 3 3 3 23" xfId="33360" xr:uid="{00000000-0005-0000-0000-000046820000}"/>
    <cellStyle name="Normal 3 3 3 23 2" xfId="33361" xr:uid="{00000000-0005-0000-0000-000047820000}"/>
    <cellStyle name="Normal 3 3 3 23 3" xfId="33362" xr:uid="{00000000-0005-0000-0000-000048820000}"/>
    <cellStyle name="Normal 3 3 3 24" xfId="33363" xr:uid="{00000000-0005-0000-0000-000049820000}"/>
    <cellStyle name="Normal 3 3 3 24 2" xfId="33364" xr:uid="{00000000-0005-0000-0000-00004A820000}"/>
    <cellStyle name="Normal 3 3 3 24 3" xfId="33365" xr:uid="{00000000-0005-0000-0000-00004B820000}"/>
    <cellStyle name="Normal 3 3 3 25" xfId="33366" xr:uid="{00000000-0005-0000-0000-00004C820000}"/>
    <cellStyle name="Normal 3 3 3 25 2" xfId="33367" xr:uid="{00000000-0005-0000-0000-00004D820000}"/>
    <cellStyle name="Normal 3 3 3 25 3" xfId="33368" xr:uid="{00000000-0005-0000-0000-00004E820000}"/>
    <cellStyle name="Normal 3 3 3 26" xfId="33369" xr:uid="{00000000-0005-0000-0000-00004F820000}"/>
    <cellStyle name="Normal 3 3 3 26 2" xfId="33370" xr:uid="{00000000-0005-0000-0000-000050820000}"/>
    <cellStyle name="Normal 3 3 3 26 3" xfId="33371" xr:uid="{00000000-0005-0000-0000-000051820000}"/>
    <cellStyle name="Normal 3 3 3 27" xfId="33372" xr:uid="{00000000-0005-0000-0000-000052820000}"/>
    <cellStyle name="Normal 3 3 3 27 2" xfId="33373" xr:uid="{00000000-0005-0000-0000-000053820000}"/>
    <cellStyle name="Normal 3 3 3 27 3" xfId="33374" xr:uid="{00000000-0005-0000-0000-000054820000}"/>
    <cellStyle name="Normal 3 3 3 28" xfId="33375" xr:uid="{00000000-0005-0000-0000-000055820000}"/>
    <cellStyle name="Normal 3 3 3 29" xfId="33376" xr:uid="{00000000-0005-0000-0000-000056820000}"/>
    <cellStyle name="Normal 3 3 3 3" xfId="33377" xr:uid="{00000000-0005-0000-0000-000057820000}"/>
    <cellStyle name="Normal 3 3 3 4" xfId="33378" xr:uid="{00000000-0005-0000-0000-000058820000}"/>
    <cellStyle name="Normal 3 3 3 5" xfId="33379" xr:uid="{00000000-0005-0000-0000-000059820000}"/>
    <cellStyle name="Normal 3 3 3 6" xfId="33380" xr:uid="{00000000-0005-0000-0000-00005A820000}"/>
    <cellStyle name="Normal 3 3 3 6 10" xfId="33381" xr:uid="{00000000-0005-0000-0000-00005B820000}"/>
    <cellStyle name="Normal 3 3 3 6 10 2" xfId="33382" xr:uid="{00000000-0005-0000-0000-00005C820000}"/>
    <cellStyle name="Normal 3 3 3 6 10 3" xfId="33383" xr:uid="{00000000-0005-0000-0000-00005D820000}"/>
    <cellStyle name="Normal 3 3 3 6 11" xfId="33384" xr:uid="{00000000-0005-0000-0000-00005E820000}"/>
    <cellStyle name="Normal 3 3 3 6 11 2" xfId="33385" xr:uid="{00000000-0005-0000-0000-00005F820000}"/>
    <cellStyle name="Normal 3 3 3 6 11 3" xfId="33386" xr:uid="{00000000-0005-0000-0000-000060820000}"/>
    <cellStyle name="Normal 3 3 3 6 12" xfId="33387" xr:uid="{00000000-0005-0000-0000-000061820000}"/>
    <cellStyle name="Normal 3 3 3 6 12 2" xfId="33388" xr:uid="{00000000-0005-0000-0000-000062820000}"/>
    <cellStyle name="Normal 3 3 3 6 12 3" xfId="33389" xr:uid="{00000000-0005-0000-0000-000063820000}"/>
    <cellStyle name="Normal 3 3 3 6 13" xfId="33390" xr:uid="{00000000-0005-0000-0000-000064820000}"/>
    <cellStyle name="Normal 3 3 3 6 13 2" xfId="33391" xr:uid="{00000000-0005-0000-0000-000065820000}"/>
    <cellStyle name="Normal 3 3 3 6 13 3" xfId="33392" xr:uid="{00000000-0005-0000-0000-000066820000}"/>
    <cellStyle name="Normal 3 3 3 6 14" xfId="33393" xr:uid="{00000000-0005-0000-0000-000067820000}"/>
    <cellStyle name="Normal 3 3 3 6 14 2" xfId="33394" xr:uid="{00000000-0005-0000-0000-000068820000}"/>
    <cellStyle name="Normal 3 3 3 6 14 3" xfId="33395" xr:uid="{00000000-0005-0000-0000-000069820000}"/>
    <cellStyle name="Normal 3 3 3 6 15" xfId="33396" xr:uid="{00000000-0005-0000-0000-00006A820000}"/>
    <cellStyle name="Normal 3 3 3 6 15 2" xfId="33397" xr:uid="{00000000-0005-0000-0000-00006B820000}"/>
    <cellStyle name="Normal 3 3 3 6 15 3" xfId="33398" xr:uid="{00000000-0005-0000-0000-00006C820000}"/>
    <cellStyle name="Normal 3 3 3 6 16" xfId="33399" xr:uid="{00000000-0005-0000-0000-00006D820000}"/>
    <cellStyle name="Normal 3 3 3 6 17" xfId="33400" xr:uid="{00000000-0005-0000-0000-00006E820000}"/>
    <cellStyle name="Normal 3 3 3 6 2" xfId="33401" xr:uid="{00000000-0005-0000-0000-00006F820000}"/>
    <cellStyle name="Normal 3 3 3 6 2 10" xfId="33402" xr:uid="{00000000-0005-0000-0000-000070820000}"/>
    <cellStyle name="Normal 3 3 3 6 2 10 2" xfId="33403" xr:uid="{00000000-0005-0000-0000-000071820000}"/>
    <cellStyle name="Normal 3 3 3 6 2 10 3" xfId="33404" xr:uid="{00000000-0005-0000-0000-000072820000}"/>
    <cellStyle name="Normal 3 3 3 6 2 11" xfId="33405" xr:uid="{00000000-0005-0000-0000-000073820000}"/>
    <cellStyle name="Normal 3 3 3 6 2 11 2" xfId="33406" xr:uid="{00000000-0005-0000-0000-000074820000}"/>
    <cellStyle name="Normal 3 3 3 6 2 11 3" xfId="33407" xr:uid="{00000000-0005-0000-0000-000075820000}"/>
    <cellStyle name="Normal 3 3 3 6 2 12" xfId="33408" xr:uid="{00000000-0005-0000-0000-000076820000}"/>
    <cellStyle name="Normal 3 3 3 6 2 12 2" xfId="33409" xr:uid="{00000000-0005-0000-0000-000077820000}"/>
    <cellStyle name="Normal 3 3 3 6 2 12 3" xfId="33410" xr:uid="{00000000-0005-0000-0000-000078820000}"/>
    <cellStyle name="Normal 3 3 3 6 2 13" xfId="33411" xr:uid="{00000000-0005-0000-0000-000079820000}"/>
    <cellStyle name="Normal 3 3 3 6 2 13 2" xfId="33412" xr:uid="{00000000-0005-0000-0000-00007A820000}"/>
    <cellStyle name="Normal 3 3 3 6 2 13 3" xfId="33413" xr:uid="{00000000-0005-0000-0000-00007B820000}"/>
    <cellStyle name="Normal 3 3 3 6 2 14" xfId="33414" xr:uid="{00000000-0005-0000-0000-00007C820000}"/>
    <cellStyle name="Normal 3 3 3 6 2 14 2" xfId="33415" xr:uid="{00000000-0005-0000-0000-00007D820000}"/>
    <cellStyle name="Normal 3 3 3 6 2 14 3" xfId="33416" xr:uid="{00000000-0005-0000-0000-00007E820000}"/>
    <cellStyle name="Normal 3 3 3 6 2 15" xfId="33417" xr:uid="{00000000-0005-0000-0000-00007F820000}"/>
    <cellStyle name="Normal 3 3 3 6 2 16" xfId="33418" xr:uid="{00000000-0005-0000-0000-000080820000}"/>
    <cellStyle name="Normal 3 3 3 6 2 2" xfId="33419" xr:uid="{00000000-0005-0000-0000-000081820000}"/>
    <cellStyle name="Normal 3 3 3 6 2 2 2" xfId="33420" xr:uid="{00000000-0005-0000-0000-000082820000}"/>
    <cellStyle name="Normal 3 3 3 6 2 2 3" xfId="33421" xr:uid="{00000000-0005-0000-0000-000083820000}"/>
    <cellStyle name="Normal 3 3 3 6 2 3" xfId="33422" xr:uid="{00000000-0005-0000-0000-000084820000}"/>
    <cellStyle name="Normal 3 3 3 6 2 3 2" xfId="33423" xr:uid="{00000000-0005-0000-0000-000085820000}"/>
    <cellStyle name="Normal 3 3 3 6 2 3 3" xfId="33424" xr:uid="{00000000-0005-0000-0000-000086820000}"/>
    <cellStyle name="Normal 3 3 3 6 2 4" xfId="33425" xr:uid="{00000000-0005-0000-0000-000087820000}"/>
    <cellStyle name="Normal 3 3 3 6 2 4 2" xfId="33426" xr:uid="{00000000-0005-0000-0000-000088820000}"/>
    <cellStyle name="Normal 3 3 3 6 2 4 3" xfId="33427" xr:uid="{00000000-0005-0000-0000-000089820000}"/>
    <cellStyle name="Normal 3 3 3 6 2 5" xfId="33428" xr:uid="{00000000-0005-0000-0000-00008A820000}"/>
    <cellStyle name="Normal 3 3 3 6 2 5 2" xfId="33429" xr:uid="{00000000-0005-0000-0000-00008B820000}"/>
    <cellStyle name="Normal 3 3 3 6 2 5 3" xfId="33430" xr:uid="{00000000-0005-0000-0000-00008C820000}"/>
    <cellStyle name="Normal 3 3 3 6 2 6" xfId="33431" xr:uid="{00000000-0005-0000-0000-00008D820000}"/>
    <cellStyle name="Normal 3 3 3 6 2 6 2" xfId="33432" xr:uid="{00000000-0005-0000-0000-00008E820000}"/>
    <cellStyle name="Normal 3 3 3 6 2 6 3" xfId="33433" xr:uid="{00000000-0005-0000-0000-00008F820000}"/>
    <cellStyle name="Normal 3 3 3 6 2 7" xfId="33434" xr:uid="{00000000-0005-0000-0000-000090820000}"/>
    <cellStyle name="Normal 3 3 3 6 2 7 2" xfId="33435" xr:uid="{00000000-0005-0000-0000-000091820000}"/>
    <cellStyle name="Normal 3 3 3 6 2 7 3" xfId="33436" xr:uid="{00000000-0005-0000-0000-000092820000}"/>
    <cellStyle name="Normal 3 3 3 6 2 8" xfId="33437" xr:uid="{00000000-0005-0000-0000-000093820000}"/>
    <cellStyle name="Normal 3 3 3 6 2 8 2" xfId="33438" xr:uid="{00000000-0005-0000-0000-000094820000}"/>
    <cellStyle name="Normal 3 3 3 6 2 8 3" xfId="33439" xr:uid="{00000000-0005-0000-0000-000095820000}"/>
    <cellStyle name="Normal 3 3 3 6 2 9" xfId="33440" xr:uid="{00000000-0005-0000-0000-000096820000}"/>
    <cellStyle name="Normal 3 3 3 6 2 9 2" xfId="33441" xr:uid="{00000000-0005-0000-0000-000097820000}"/>
    <cellStyle name="Normal 3 3 3 6 2 9 3" xfId="33442" xr:uid="{00000000-0005-0000-0000-000098820000}"/>
    <cellStyle name="Normal 3 3 3 6 3" xfId="33443" xr:uid="{00000000-0005-0000-0000-000099820000}"/>
    <cellStyle name="Normal 3 3 3 6 3 2" xfId="33444" xr:uid="{00000000-0005-0000-0000-00009A820000}"/>
    <cellStyle name="Normal 3 3 3 6 3 3" xfId="33445" xr:uid="{00000000-0005-0000-0000-00009B820000}"/>
    <cellStyle name="Normal 3 3 3 6 4" xfId="33446" xr:uid="{00000000-0005-0000-0000-00009C820000}"/>
    <cellStyle name="Normal 3 3 3 6 4 2" xfId="33447" xr:uid="{00000000-0005-0000-0000-00009D820000}"/>
    <cellStyle name="Normal 3 3 3 6 4 3" xfId="33448" xr:uid="{00000000-0005-0000-0000-00009E820000}"/>
    <cellStyle name="Normal 3 3 3 6 5" xfId="33449" xr:uid="{00000000-0005-0000-0000-00009F820000}"/>
    <cellStyle name="Normal 3 3 3 6 5 2" xfId="33450" xr:uid="{00000000-0005-0000-0000-0000A0820000}"/>
    <cellStyle name="Normal 3 3 3 6 5 3" xfId="33451" xr:uid="{00000000-0005-0000-0000-0000A1820000}"/>
    <cellStyle name="Normal 3 3 3 6 6" xfId="33452" xr:uid="{00000000-0005-0000-0000-0000A2820000}"/>
    <cellStyle name="Normal 3 3 3 6 6 2" xfId="33453" xr:uid="{00000000-0005-0000-0000-0000A3820000}"/>
    <cellStyle name="Normal 3 3 3 6 6 3" xfId="33454" xr:uid="{00000000-0005-0000-0000-0000A4820000}"/>
    <cellStyle name="Normal 3 3 3 6 7" xfId="33455" xr:uid="{00000000-0005-0000-0000-0000A5820000}"/>
    <cellStyle name="Normal 3 3 3 6 7 2" xfId="33456" xr:uid="{00000000-0005-0000-0000-0000A6820000}"/>
    <cellStyle name="Normal 3 3 3 6 7 3" xfId="33457" xr:uid="{00000000-0005-0000-0000-0000A7820000}"/>
    <cellStyle name="Normal 3 3 3 6 8" xfId="33458" xr:uid="{00000000-0005-0000-0000-0000A8820000}"/>
    <cellStyle name="Normal 3 3 3 6 8 2" xfId="33459" xr:uid="{00000000-0005-0000-0000-0000A9820000}"/>
    <cellStyle name="Normal 3 3 3 6 8 3" xfId="33460" xr:uid="{00000000-0005-0000-0000-0000AA820000}"/>
    <cellStyle name="Normal 3 3 3 6 9" xfId="33461" xr:uid="{00000000-0005-0000-0000-0000AB820000}"/>
    <cellStyle name="Normal 3 3 3 6 9 2" xfId="33462" xr:uid="{00000000-0005-0000-0000-0000AC820000}"/>
    <cellStyle name="Normal 3 3 3 6 9 3" xfId="33463" xr:uid="{00000000-0005-0000-0000-0000AD820000}"/>
    <cellStyle name="Normal 3 3 3 7" xfId="33464" xr:uid="{00000000-0005-0000-0000-0000AE820000}"/>
    <cellStyle name="Normal 3 3 3 7 10" xfId="33465" xr:uid="{00000000-0005-0000-0000-0000AF820000}"/>
    <cellStyle name="Normal 3 3 3 7 10 2" xfId="33466" xr:uid="{00000000-0005-0000-0000-0000B0820000}"/>
    <cellStyle name="Normal 3 3 3 7 10 3" xfId="33467" xr:uid="{00000000-0005-0000-0000-0000B1820000}"/>
    <cellStyle name="Normal 3 3 3 7 11" xfId="33468" xr:uid="{00000000-0005-0000-0000-0000B2820000}"/>
    <cellStyle name="Normal 3 3 3 7 11 2" xfId="33469" xr:uid="{00000000-0005-0000-0000-0000B3820000}"/>
    <cellStyle name="Normal 3 3 3 7 11 3" xfId="33470" xr:uid="{00000000-0005-0000-0000-0000B4820000}"/>
    <cellStyle name="Normal 3 3 3 7 12" xfId="33471" xr:uid="{00000000-0005-0000-0000-0000B5820000}"/>
    <cellStyle name="Normal 3 3 3 7 12 2" xfId="33472" xr:uid="{00000000-0005-0000-0000-0000B6820000}"/>
    <cellStyle name="Normal 3 3 3 7 12 3" xfId="33473" xr:uid="{00000000-0005-0000-0000-0000B7820000}"/>
    <cellStyle name="Normal 3 3 3 7 13" xfId="33474" xr:uid="{00000000-0005-0000-0000-0000B8820000}"/>
    <cellStyle name="Normal 3 3 3 7 13 2" xfId="33475" xr:uid="{00000000-0005-0000-0000-0000B9820000}"/>
    <cellStyle name="Normal 3 3 3 7 13 3" xfId="33476" xr:uid="{00000000-0005-0000-0000-0000BA820000}"/>
    <cellStyle name="Normal 3 3 3 7 14" xfId="33477" xr:uid="{00000000-0005-0000-0000-0000BB820000}"/>
    <cellStyle name="Normal 3 3 3 7 14 2" xfId="33478" xr:uid="{00000000-0005-0000-0000-0000BC820000}"/>
    <cellStyle name="Normal 3 3 3 7 14 3" xfId="33479" xr:uid="{00000000-0005-0000-0000-0000BD820000}"/>
    <cellStyle name="Normal 3 3 3 7 15" xfId="33480" xr:uid="{00000000-0005-0000-0000-0000BE820000}"/>
    <cellStyle name="Normal 3 3 3 7 15 2" xfId="33481" xr:uid="{00000000-0005-0000-0000-0000BF820000}"/>
    <cellStyle name="Normal 3 3 3 7 15 3" xfId="33482" xr:uid="{00000000-0005-0000-0000-0000C0820000}"/>
    <cellStyle name="Normal 3 3 3 7 16" xfId="33483" xr:uid="{00000000-0005-0000-0000-0000C1820000}"/>
    <cellStyle name="Normal 3 3 3 7 17" xfId="33484" xr:uid="{00000000-0005-0000-0000-0000C2820000}"/>
    <cellStyle name="Normal 3 3 3 7 2" xfId="33485" xr:uid="{00000000-0005-0000-0000-0000C3820000}"/>
    <cellStyle name="Normal 3 3 3 7 2 10" xfId="33486" xr:uid="{00000000-0005-0000-0000-0000C4820000}"/>
    <cellStyle name="Normal 3 3 3 7 2 10 2" xfId="33487" xr:uid="{00000000-0005-0000-0000-0000C5820000}"/>
    <cellStyle name="Normal 3 3 3 7 2 10 3" xfId="33488" xr:uid="{00000000-0005-0000-0000-0000C6820000}"/>
    <cellStyle name="Normal 3 3 3 7 2 11" xfId="33489" xr:uid="{00000000-0005-0000-0000-0000C7820000}"/>
    <cellStyle name="Normal 3 3 3 7 2 11 2" xfId="33490" xr:uid="{00000000-0005-0000-0000-0000C8820000}"/>
    <cellStyle name="Normal 3 3 3 7 2 11 3" xfId="33491" xr:uid="{00000000-0005-0000-0000-0000C9820000}"/>
    <cellStyle name="Normal 3 3 3 7 2 12" xfId="33492" xr:uid="{00000000-0005-0000-0000-0000CA820000}"/>
    <cellStyle name="Normal 3 3 3 7 2 12 2" xfId="33493" xr:uid="{00000000-0005-0000-0000-0000CB820000}"/>
    <cellStyle name="Normal 3 3 3 7 2 12 3" xfId="33494" xr:uid="{00000000-0005-0000-0000-0000CC820000}"/>
    <cellStyle name="Normal 3 3 3 7 2 13" xfId="33495" xr:uid="{00000000-0005-0000-0000-0000CD820000}"/>
    <cellStyle name="Normal 3 3 3 7 2 13 2" xfId="33496" xr:uid="{00000000-0005-0000-0000-0000CE820000}"/>
    <cellStyle name="Normal 3 3 3 7 2 13 3" xfId="33497" xr:uid="{00000000-0005-0000-0000-0000CF820000}"/>
    <cellStyle name="Normal 3 3 3 7 2 14" xfId="33498" xr:uid="{00000000-0005-0000-0000-0000D0820000}"/>
    <cellStyle name="Normal 3 3 3 7 2 14 2" xfId="33499" xr:uid="{00000000-0005-0000-0000-0000D1820000}"/>
    <cellStyle name="Normal 3 3 3 7 2 14 3" xfId="33500" xr:uid="{00000000-0005-0000-0000-0000D2820000}"/>
    <cellStyle name="Normal 3 3 3 7 2 15" xfId="33501" xr:uid="{00000000-0005-0000-0000-0000D3820000}"/>
    <cellStyle name="Normal 3 3 3 7 2 16" xfId="33502" xr:uid="{00000000-0005-0000-0000-0000D4820000}"/>
    <cellStyle name="Normal 3 3 3 7 2 2" xfId="33503" xr:uid="{00000000-0005-0000-0000-0000D5820000}"/>
    <cellStyle name="Normal 3 3 3 7 2 2 2" xfId="33504" xr:uid="{00000000-0005-0000-0000-0000D6820000}"/>
    <cellStyle name="Normal 3 3 3 7 2 2 3" xfId="33505" xr:uid="{00000000-0005-0000-0000-0000D7820000}"/>
    <cellStyle name="Normal 3 3 3 7 2 3" xfId="33506" xr:uid="{00000000-0005-0000-0000-0000D8820000}"/>
    <cellStyle name="Normal 3 3 3 7 2 3 2" xfId="33507" xr:uid="{00000000-0005-0000-0000-0000D9820000}"/>
    <cellStyle name="Normal 3 3 3 7 2 3 3" xfId="33508" xr:uid="{00000000-0005-0000-0000-0000DA820000}"/>
    <cellStyle name="Normal 3 3 3 7 2 4" xfId="33509" xr:uid="{00000000-0005-0000-0000-0000DB820000}"/>
    <cellStyle name="Normal 3 3 3 7 2 4 2" xfId="33510" xr:uid="{00000000-0005-0000-0000-0000DC820000}"/>
    <cellStyle name="Normal 3 3 3 7 2 4 3" xfId="33511" xr:uid="{00000000-0005-0000-0000-0000DD820000}"/>
    <cellStyle name="Normal 3 3 3 7 2 5" xfId="33512" xr:uid="{00000000-0005-0000-0000-0000DE820000}"/>
    <cellStyle name="Normal 3 3 3 7 2 5 2" xfId="33513" xr:uid="{00000000-0005-0000-0000-0000DF820000}"/>
    <cellStyle name="Normal 3 3 3 7 2 5 3" xfId="33514" xr:uid="{00000000-0005-0000-0000-0000E0820000}"/>
    <cellStyle name="Normal 3 3 3 7 2 6" xfId="33515" xr:uid="{00000000-0005-0000-0000-0000E1820000}"/>
    <cellStyle name="Normal 3 3 3 7 2 6 2" xfId="33516" xr:uid="{00000000-0005-0000-0000-0000E2820000}"/>
    <cellStyle name="Normal 3 3 3 7 2 6 3" xfId="33517" xr:uid="{00000000-0005-0000-0000-0000E3820000}"/>
    <cellStyle name="Normal 3 3 3 7 2 7" xfId="33518" xr:uid="{00000000-0005-0000-0000-0000E4820000}"/>
    <cellStyle name="Normal 3 3 3 7 2 7 2" xfId="33519" xr:uid="{00000000-0005-0000-0000-0000E5820000}"/>
    <cellStyle name="Normal 3 3 3 7 2 7 3" xfId="33520" xr:uid="{00000000-0005-0000-0000-0000E6820000}"/>
    <cellStyle name="Normal 3 3 3 7 2 8" xfId="33521" xr:uid="{00000000-0005-0000-0000-0000E7820000}"/>
    <cellStyle name="Normal 3 3 3 7 2 8 2" xfId="33522" xr:uid="{00000000-0005-0000-0000-0000E8820000}"/>
    <cellStyle name="Normal 3 3 3 7 2 8 3" xfId="33523" xr:uid="{00000000-0005-0000-0000-0000E9820000}"/>
    <cellStyle name="Normal 3 3 3 7 2 9" xfId="33524" xr:uid="{00000000-0005-0000-0000-0000EA820000}"/>
    <cellStyle name="Normal 3 3 3 7 2 9 2" xfId="33525" xr:uid="{00000000-0005-0000-0000-0000EB820000}"/>
    <cellStyle name="Normal 3 3 3 7 2 9 3" xfId="33526" xr:uid="{00000000-0005-0000-0000-0000EC820000}"/>
    <cellStyle name="Normal 3 3 3 7 3" xfId="33527" xr:uid="{00000000-0005-0000-0000-0000ED820000}"/>
    <cellStyle name="Normal 3 3 3 7 3 2" xfId="33528" xr:uid="{00000000-0005-0000-0000-0000EE820000}"/>
    <cellStyle name="Normal 3 3 3 7 3 3" xfId="33529" xr:uid="{00000000-0005-0000-0000-0000EF820000}"/>
    <cellStyle name="Normal 3 3 3 7 4" xfId="33530" xr:uid="{00000000-0005-0000-0000-0000F0820000}"/>
    <cellStyle name="Normal 3 3 3 7 4 2" xfId="33531" xr:uid="{00000000-0005-0000-0000-0000F1820000}"/>
    <cellStyle name="Normal 3 3 3 7 4 3" xfId="33532" xr:uid="{00000000-0005-0000-0000-0000F2820000}"/>
    <cellStyle name="Normal 3 3 3 7 5" xfId="33533" xr:uid="{00000000-0005-0000-0000-0000F3820000}"/>
    <cellStyle name="Normal 3 3 3 7 5 2" xfId="33534" xr:uid="{00000000-0005-0000-0000-0000F4820000}"/>
    <cellStyle name="Normal 3 3 3 7 5 3" xfId="33535" xr:uid="{00000000-0005-0000-0000-0000F5820000}"/>
    <cellStyle name="Normal 3 3 3 7 6" xfId="33536" xr:uid="{00000000-0005-0000-0000-0000F6820000}"/>
    <cellStyle name="Normal 3 3 3 7 6 2" xfId="33537" xr:uid="{00000000-0005-0000-0000-0000F7820000}"/>
    <cellStyle name="Normal 3 3 3 7 6 3" xfId="33538" xr:uid="{00000000-0005-0000-0000-0000F8820000}"/>
    <cellStyle name="Normal 3 3 3 7 7" xfId="33539" xr:uid="{00000000-0005-0000-0000-0000F9820000}"/>
    <cellStyle name="Normal 3 3 3 7 7 2" xfId="33540" xr:uid="{00000000-0005-0000-0000-0000FA820000}"/>
    <cellStyle name="Normal 3 3 3 7 7 3" xfId="33541" xr:uid="{00000000-0005-0000-0000-0000FB820000}"/>
    <cellStyle name="Normal 3 3 3 7 8" xfId="33542" xr:uid="{00000000-0005-0000-0000-0000FC820000}"/>
    <cellStyle name="Normal 3 3 3 7 8 2" xfId="33543" xr:uid="{00000000-0005-0000-0000-0000FD820000}"/>
    <cellStyle name="Normal 3 3 3 7 8 3" xfId="33544" xr:uid="{00000000-0005-0000-0000-0000FE820000}"/>
    <cellStyle name="Normal 3 3 3 7 9" xfId="33545" xr:uid="{00000000-0005-0000-0000-0000FF820000}"/>
    <cellStyle name="Normal 3 3 3 7 9 2" xfId="33546" xr:uid="{00000000-0005-0000-0000-000000830000}"/>
    <cellStyle name="Normal 3 3 3 7 9 3" xfId="33547" xr:uid="{00000000-0005-0000-0000-000001830000}"/>
    <cellStyle name="Normal 3 3 3 8" xfId="33548" xr:uid="{00000000-0005-0000-0000-000002830000}"/>
    <cellStyle name="Normal 3 3 3 8 10" xfId="33549" xr:uid="{00000000-0005-0000-0000-000003830000}"/>
    <cellStyle name="Normal 3 3 3 8 10 2" xfId="33550" xr:uid="{00000000-0005-0000-0000-000004830000}"/>
    <cellStyle name="Normal 3 3 3 8 10 3" xfId="33551" xr:uid="{00000000-0005-0000-0000-000005830000}"/>
    <cellStyle name="Normal 3 3 3 8 11" xfId="33552" xr:uid="{00000000-0005-0000-0000-000006830000}"/>
    <cellStyle name="Normal 3 3 3 8 11 2" xfId="33553" xr:uid="{00000000-0005-0000-0000-000007830000}"/>
    <cellStyle name="Normal 3 3 3 8 11 3" xfId="33554" xr:uid="{00000000-0005-0000-0000-000008830000}"/>
    <cellStyle name="Normal 3 3 3 8 12" xfId="33555" xr:uid="{00000000-0005-0000-0000-000009830000}"/>
    <cellStyle name="Normal 3 3 3 8 12 2" xfId="33556" xr:uid="{00000000-0005-0000-0000-00000A830000}"/>
    <cellStyle name="Normal 3 3 3 8 12 3" xfId="33557" xr:uid="{00000000-0005-0000-0000-00000B830000}"/>
    <cellStyle name="Normal 3 3 3 8 13" xfId="33558" xr:uid="{00000000-0005-0000-0000-00000C830000}"/>
    <cellStyle name="Normal 3 3 3 8 13 2" xfId="33559" xr:uid="{00000000-0005-0000-0000-00000D830000}"/>
    <cellStyle name="Normal 3 3 3 8 13 3" xfId="33560" xr:uid="{00000000-0005-0000-0000-00000E830000}"/>
    <cellStyle name="Normal 3 3 3 8 14" xfId="33561" xr:uid="{00000000-0005-0000-0000-00000F830000}"/>
    <cellStyle name="Normal 3 3 3 8 14 2" xfId="33562" xr:uid="{00000000-0005-0000-0000-000010830000}"/>
    <cellStyle name="Normal 3 3 3 8 14 3" xfId="33563" xr:uid="{00000000-0005-0000-0000-000011830000}"/>
    <cellStyle name="Normal 3 3 3 8 15" xfId="33564" xr:uid="{00000000-0005-0000-0000-000012830000}"/>
    <cellStyle name="Normal 3 3 3 8 15 2" xfId="33565" xr:uid="{00000000-0005-0000-0000-000013830000}"/>
    <cellStyle name="Normal 3 3 3 8 15 3" xfId="33566" xr:uid="{00000000-0005-0000-0000-000014830000}"/>
    <cellStyle name="Normal 3 3 3 8 16" xfId="33567" xr:uid="{00000000-0005-0000-0000-000015830000}"/>
    <cellStyle name="Normal 3 3 3 8 17" xfId="33568" xr:uid="{00000000-0005-0000-0000-000016830000}"/>
    <cellStyle name="Normal 3 3 3 8 2" xfId="33569" xr:uid="{00000000-0005-0000-0000-000017830000}"/>
    <cellStyle name="Normal 3 3 3 8 2 10" xfId="33570" xr:uid="{00000000-0005-0000-0000-000018830000}"/>
    <cellStyle name="Normal 3 3 3 8 2 10 2" xfId="33571" xr:uid="{00000000-0005-0000-0000-000019830000}"/>
    <cellStyle name="Normal 3 3 3 8 2 10 3" xfId="33572" xr:uid="{00000000-0005-0000-0000-00001A830000}"/>
    <cellStyle name="Normal 3 3 3 8 2 11" xfId="33573" xr:uid="{00000000-0005-0000-0000-00001B830000}"/>
    <cellStyle name="Normal 3 3 3 8 2 11 2" xfId="33574" xr:uid="{00000000-0005-0000-0000-00001C830000}"/>
    <cellStyle name="Normal 3 3 3 8 2 11 3" xfId="33575" xr:uid="{00000000-0005-0000-0000-00001D830000}"/>
    <cellStyle name="Normal 3 3 3 8 2 12" xfId="33576" xr:uid="{00000000-0005-0000-0000-00001E830000}"/>
    <cellStyle name="Normal 3 3 3 8 2 12 2" xfId="33577" xr:uid="{00000000-0005-0000-0000-00001F830000}"/>
    <cellStyle name="Normal 3 3 3 8 2 12 3" xfId="33578" xr:uid="{00000000-0005-0000-0000-000020830000}"/>
    <cellStyle name="Normal 3 3 3 8 2 13" xfId="33579" xr:uid="{00000000-0005-0000-0000-000021830000}"/>
    <cellStyle name="Normal 3 3 3 8 2 13 2" xfId="33580" xr:uid="{00000000-0005-0000-0000-000022830000}"/>
    <cellStyle name="Normal 3 3 3 8 2 13 3" xfId="33581" xr:uid="{00000000-0005-0000-0000-000023830000}"/>
    <cellStyle name="Normal 3 3 3 8 2 14" xfId="33582" xr:uid="{00000000-0005-0000-0000-000024830000}"/>
    <cellStyle name="Normal 3 3 3 8 2 14 2" xfId="33583" xr:uid="{00000000-0005-0000-0000-000025830000}"/>
    <cellStyle name="Normal 3 3 3 8 2 14 3" xfId="33584" xr:uid="{00000000-0005-0000-0000-000026830000}"/>
    <cellStyle name="Normal 3 3 3 8 2 15" xfId="33585" xr:uid="{00000000-0005-0000-0000-000027830000}"/>
    <cellStyle name="Normal 3 3 3 8 2 16" xfId="33586" xr:uid="{00000000-0005-0000-0000-000028830000}"/>
    <cellStyle name="Normal 3 3 3 8 2 2" xfId="33587" xr:uid="{00000000-0005-0000-0000-000029830000}"/>
    <cellStyle name="Normal 3 3 3 8 2 2 2" xfId="33588" xr:uid="{00000000-0005-0000-0000-00002A830000}"/>
    <cellStyle name="Normal 3 3 3 8 2 2 3" xfId="33589" xr:uid="{00000000-0005-0000-0000-00002B830000}"/>
    <cellStyle name="Normal 3 3 3 8 2 3" xfId="33590" xr:uid="{00000000-0005-0000-0000-00002C830000}"/>
    <cellStyle name="Normal 3 3 3 8 2 3 2" xfId="33591" xr:uid="{00000000-0005-0000-0000-00002D830000}"/>
    <cellStyle name="Normal 3 3 3 8 2 3 3" xfId="33592" xr:uid="{00000000-0005-0000-0000-00002E830000}"/>
    <cellStyle name="Normal 3 3 3 8 2 4" xfId="33593" xr:uid="{00000000-0005-0000-0000-00002F830000}"/>
    <cellStyle name="Normal 3 3 3 8 2 4 2" xfId="33594" xr:uid="{00000000-0005-0000-0000-000030830000}"/>
    <cellStyle name="Normal 3 3 3 8 2 4 3" xfId="33595" xr:uid="{00000000-0005-0000-0000-000031830000}"/>
    <cellStyle name="Normal 3 3 3 8 2 5" xfId="33596" xr:uid="{00000000-0005-0000-0000-000032830000}"/>
    <cellStyle name="Normal 3 3 3 8 2 5 2" xfId="33597" xr:uid="{00000000-0005-0000-0000-000033830000}"/>
    <cellStyle name="Normal 3 3 3 8 2 5 3" xfId="33598" xr:uid="{00000000-0005-0000-0000-000034830000}"/>
    <cellStyle name="Normal 3 3 3 8 2 6" xfId="33599" xr:uid="{00000000-0005-0000-0000-000035830000}"/>
    <cellStyle name="Normal 3 3 3 8 2 6 2" xfId="33600" xr:uid="{00000000-0005-0000-0000-000036830000}"/>
    <cellStyle name="Normal 3 3 3 8 2 6 3" xfId="33601" xr:uid="{00000000-0005-0000-0000-000037830000}"/>
    <cellStyle name="Normal 3 3 3 8 2 7" xfId="33602" xr:uid="{00000000-0005-0000-0000-000038830000}"/>
    <cellStyle name="Normal 3 3 3 8 2 7 2" xfId="33603" xr:uid="{00000000-0005-0000-0000-000039830000}"/>
    <cellStyle name="Normal 3 3 3 8 2 7 3" xfId="33604" xr:uid="{00000000-0005-0000-0000-00003A830000}"/>
    <cellStyle name="Normal 3 3 3 8 2 8" xfId="33605" xr:uid="{00000000-0005-0000-0000-00003B830000}"/>
    <cellStyle name="Normal 3 3 3 8 2 8 2" xfId="33606" xr:uid="{00000000-0005-0000-0000-00003C830000}"/>
    <cellStyle name="Normal 3 3 3 8 2 8 3" xfId="33607" xr:uid="{00000000-0005-0000-0000-00003D830000}"/>
    <cellStyle name="Normal 3 3 3 8 2 9" xfId="33608" xr:uid="{00000000-0005-0000-0000-00003E830000}"/>
    <cellStyle name="Normal 3 3 3 8 2 9 2" xfId="33609" xr:uid="{00000000-0005-0000-0000-00003F830000}"/>
    <cellStyle name="Normal 3 3 3 8 2 9 3" xfId="33610" xr:uid="{00000000-0005-0000-0000-000040830000}"/>
    <cellStyle name="Normal 3 3 3 8 3" xfId="33611" xr:uid="{00000000-0005-0000-0000-000041830000}"/>
    <cellStyle name="Normal 3 3 3 8 3 2" xfId="33612" xr:uid="{00000000-0005-0000-0000-000042830000}"/>
    <cellStyle name="Normal 3 3 3 8 3 3" xfId="33613" xr:uid="{00000000-0005-0000-0000-000043830000}"/>
    <cellStyle name="Normal 3 3 3 8 4" xfId="33614" xr:uid="{00000000-0005-0000-0000-000044830000}"/>
    <cellStyle name="Normal 3 3 3 8 4 2" xfId="33615" xr:uid="{00000000-0005-0000-0000-000045830000}"/>
    <cellStyle name="Normal 3 3 3 8 4 3" xfId="33616" xr:uid="{00000000-0005-0000-0000-000046830000}"/>
    <cellStyle name="Normal 3 3 3 8 5" xfId="33617" xr:uid="{00000000-0005-0000-0000-000047830000}"/>
    <cellStyle name="Normal 3 3 3 8 5 2" xfId="33618" xr:uid="{00000000-0005-0000-0000-000048830000}"/>
    <cellStyle name="Normal 3 3 3 8 5 3" xfId="33619" xr:uid="{00000000-0005-0000-0000-000049830000}"/>
    <cellStyle name="Normal 3 3 3 8 6" xfId="33620" xr:uid="{00000000-0005-0000-0000-00004A830000}"/>
    <cellStyle name="Normal 3 3 3 8 6 2" xfId="33621" xr:uid="{00000000-0005-0000-0000-00004B830000}"/>
    <cellStyle name="Normal 3 3 3 8 6 3" xfId="33622" xr:uid="{00000000-0005-0000-0000-00004C830000}"/>
    <cellStyle name="Normal 3 3 3 8 7" xfId="33623" xr:uid="{00000000-0005-0000-0000-00004D830000}"/>
    <cellStyle name="Normal 3 3 3 8 7 2" xfId="33624" xr:uid="{00000000-0005-0000-0000-00004E830000}"/>
    <cellStyle name="Normal 3 3 3 8 7 3" xfId="33625" xr:uid="{00000000-0005-0000-0000-00004F830000}"/>
    <cellStyle name="Normal 3 3 3 8 8" xfId="33626" xr:uid="{00000000-0005-0000-0000-000050830000}"/>
    <cellStyle name="Normal 3 3 3 8 8 2" xfId="33627" xr:uid="{00000000-0005-0000-0000-000051830000}"/>
    <cellStyle name="Normal 3 3 3 8 8 3" xfId="33628" xr:uid="{00000000-0005-0000-0000-000052830000}"/>
    <cellStyle name="Normal 3 3 3 8 9" xfId="33629" xr:uid="{00000000-0005-0000-0000-000053830000}"/>
    <cellStyle name="Normal 3 3 3 8 9 2" xfId="33630" xr:uid="{00000000-0005-0000-0000-000054830000}"/>
    <cellStyle name="Normal 3 3 3 8 9 3" xfId="33631" xr:uid="{00000000-0005-0000-0000-000055830000}"/>
    <cellStyle name="Normal 3 3 3 9" xfId="33632" xr:uid="{00000000-0005-0000-0000-000056830000}"/>
    <cellStyle name="Normal 3 3 3 9 10" xfId="33633" xr:uid="{00000000-0005-0000-0000-000057830000}"/>
    <cellStyle name="Normal 3 3 3 9 10 2" xfId="33634" xr:uid="{00000000-0005-0000-0000-000058830000}"/>
    <cellStyle name="Normal 3 3 3 9 10 3" xfId="33635" xr:uid="{00000000-0005-0000-0000-000059830000}"/>
    <cellStyle name="Normal 3 3 3 9 11" xfId="33636" xr:uid="{00000000-0005-0000-0000-00005A830000}"/>
    <cellStyle name="Normal 3 3 3 9 11 2" xfId="33637" xr:uid="{00000000-0005-0000-0000-00005B830000}"/>
    <cellStyle name="Normal 3 3 3 9 11 3" xfId="33638" xr:uid="{00000000-0005-0000-0000-00005C830000}"/>
    <cellStyle name="Normal 3 3 3 9 12" xfId="33639" xr:uid="{00000000-0005-0000-0000-00005D830000}"/>
    <cellStyle name="Normal 3 3 3 9 12 2" xfId="33640" xr:uid="{00000000-0005-0000-0000-00005E830000}"/>
    <cellStyle name="Normal 3 3 3 9 12 3" xfId="33641" xr:uid="{00000000-0005-0000-0000-00005F830000}"/>
    <cellStyle name="Normal 3 3 3 9 13" xfId="33642" xr:uid="{00000000-0005-0000-0000-000060830000}"/>
    <cellStyle name="Normal 3 3 3 9 13 2" xfId="33643" xr:uid="{00000000-0005-0000-0000-000061830000}"/>
    <cellStyle name="Normal 3 3 3 9 13 3" xfId="33644" xr:uid="{00000000-0005-0000-0000-000062830000}"/>
    <cellStyle name="Normal 3 3 3 9 14" xfId="33645" xr:uid="{00000000-0005-0000-0000-000063830000}"/>
    <cellStyle name="Normal 3 3 3 9 14 2" xfId="33646" xr:uid="{00000000-0005-0000-0000-000064830000}"/>
    <cellStyle name="Normal 3 3 3 9 14 3" xfId="33647" xr:uid="{00000000-0005-0000-0000-000065830000}"/>
    <cellStyle name="Normal 3 3 3 9 15" xfId="33648" xr:uid="{00000000-0005-0000-0000-000066830000}"/>
    <cellStyle name="Normal 3 3 3 9 16" xfId="33649" xr:uid="{00000000-0005-0000-0000-000067830000}"/>
    <cellStyle name="Normal 3 3 3 9 2" xfId="33650" xr:uid="{00000000-0005-0000-0000-000068830000}"/>
    <cellStyle name="Normal 3 3 3 9 2 2" xfId="33651" xr:uid="{00000000-0005-0000-0000-000069830000}"/>
    <cellStyle name="Normal 3 3 3 9 2 3" xfId="33652" xr:uid="{00000000-0005-0000-0000-00006A830000}"/>
    <cellStyle name="Normal 3 3 3 9 3" xfId="33653" xr:uid="{00000000-0005-0000-0000-00006B830000}"/>
    <cellStyle name="Normal 3 3 3 9 3 2" xfId="33654" xr:uid="{00000000-0005-0000-0000-00006C830000}"/>
    <cellStyle name="Normal 3 3 3 9 3 3" xfId="33655" xr:uid="{00000000-0005-0000-0000-00006D830000}"/>
    <cellStyle name="Normal 3 3 3 9 4" xfId="33656" xr:uid="{00000000-0005-0000-0000-00006E830000}"/>
    <cellStyle name="Normal 3 3 3 9 4 2" xfId="33657" xr:uid="{00000000-0005-0000-0000-00006F830000}"/>
    <cellStyle name="Normal 3 3 3 9 4 3" xfId="33658" xr:uid="{00000000-0005-0000-0000-000070830000}"/>
    <cellStyle name="Normal 3 3 3 9 5" xfId="33659" xr:uid="{00000000-0005-0000-0000-000071830000}"/>
    <cellStyle name="Normal 3 3 3 9 5 2" xfId="33660" xr:uid="{00000000-0005-0000-0000-000072830000}"/>
    <cellStyle name="Normal 3 3 3 9 5 3" xfId="33661" xr:uid="{00000000-0005-0000-0000-000073830000}"/>
    <cellStyle name="Normal 3 3 3 9 6" xfId="33662" xr:uid="{00000000-0005-0000-0000-000074830000}"/>
    <cellStyle name="Normal 3 3 3 9 6 2" xfId="33663" xr:uid="{00000000-0005-0000-0000-000075830000}"/>
    <cellStyle name="Normal 3 3 3 9 6 3" xfId="33664" xr:uid="{00000000-0005-0000-0000-000076830000}"/>
    <cellStyle name="Normal 3 3 3 9 7" xfId="33665" xr:uid="{00000000-0005-0000-0000-000077830000}"/>
    <cellStyle name="Normal 3 3 3 9 7 2" xfId="33666" xr:uid="{00000000-0005-0000-0000-000078830000}"/>
    <cellStyle name="Normal 3 3 3 9 7 3" xfId="33667" xr:uid="{00000000-0005-0000-0000-000079830000}"/>
    <cellStyle name="Normal 3 3 3 9 8" xfId="33668" xr:uid="{00000000-0005-0000-0000-00007A830000}"/>
    <cellStyle name="Normal 3 3 3 9 8 2" xfId="33669" xr:uid="{00000000-0005-0000-0000-00007B830000}"/>
    <cellStyle name="Normal 3 3 3 9 8 3" xfId="33670" xr:uid="{00000000-0005-0000-0000-00007C830000}"/>
    <cellStyle name="Normal 3 3 3 9 9" xfId="33671" xr:uid="{00000000-0005-0000-0000-00007D830000}"/>
    <cellStyle name="Normal 3 3 3 9 9 2" xfId="33672" xr:uid="{00000000-0005-0000-0000-00007E830000}"/>
    <cellStyle name="Normal 3 3 3 9 9 3" xfId="33673" xr:uid="{00000000-0005-0000-0000-00007F830000}"/>
    <cellStyle name="Normal 3 3 30" xfId="33674" xr:uid="{00000000-0005-0000-0000-000080830000}"/>
    <cellStyle name="Normal 3 3 30 10" xfId="33675" xr:uid="{00000000-0005-0000-0000-000081830000}"/>
    <cellStyle name="Normal 3 3 30 10 2" xfId="33676" xr:uid="{00000000-0005-0000-0000-000082830000}"/>
    <cellStyle name="Normal 3 3 30 10 3" xfId="33677" xr:uid="{00000000-0005-0000-0000-000083830000}"/>
    <cellStyle name="Normal 3 3 30 11" xfId="33678" xr:uid="{00000000-0005-0000-0000-000084830000}"/>
    <cellStyle name="Normal 3 3 30 11 2" xfId="33679" xr:uid="{00000000-0005-0000-0000-000085830000}"/>
    <cellStyle name="Normal 3 3 30 11 3" xfId="33680" xr:uid="{00000000-0005-0000-0000-000086830000}"/>
    <cellStyle name="Normal 3 3 30 12" xfId="33681" xr:uid="{00000000-0005-0000-0000-000087830000}"/>
    <cellStyle name="Normal 3 3 30 12 2" xfId="33682" xr:uid="{00000000-0005-0000-0000-000088830000}"/>
    <cellStyle name="Normal 3 3 30 12 3" xfId="33683" xr:uid="{00000000-0005-0000-0000-000089830000}"/>
    <cellStyle name="Normal 3 3 30 13" xfId="33684" xr:uid="{00000000-0005-0000-0000-00008A830000}"/>
    <cellStyle name="Normal 3 3 30 13 2" xfId="33685" xr:uid="{00000000-0005-0000-0000-00008B830000}"/>
    <cellStyle name="Normal 3 3 30 13 3" xfId="33686" xr:uid="{00000000-0005-0000-0000-00008C830000}"/>
    <cellStyle name="Normal 3 3 30 14" xfId="33687" xr:uid="{00000000-0005-0000-0000-00008D830000}"/>
    <cellStyle name="Normal 3 3 30 14 2" xfId="33688" xr:uid="{00000000-0005-0000-0000-00008E830000}"/>
    <cellStyle name="Normal 3 3 30 14 3" xfId="33689" xr:uid="{00000000-0005-0000-0000-00008F830000}"/>
    <cellStyle name="Normal 3 3 30 15" xfId="33690" xr:uid="{00000000-0005-0000-0000-000090830000}"/>
    <cellStyle name="Normal 3 3 30 16" xfId="33691" xr:uid="{00000000-0005-0000-0000-000091830000}"/>
    <cellStyle name="Normal 3 3 30 2" xfId="33692" xr:uid="{00000000-0005-0000-0000-000092830000}"/>
    <cellStyle name="Normal 3 3 30 2 2" xfId="33693" xr:uid="{00000000-0005-0000-0000-000093830000}"/>
    <cellStyle name="Normal 3 3 30 2 3" xfId="33694" xr:uid="{00000000-0005-0000-0000-000094830000}"/>
    <cellStyle name="Normal 3 3 30 3" xfId="33695" xr:uid="{00000000-0005-0000-0000-000095830000}"/>
    <cellStyle name="Normal 3 3 30 3 2" xfId="33696" xr:uid="{00000000-0005-0000-0000-000096830000}"/>
    <cellStyle name="Normal 3 3 30 3 3" xfId="33697" xr:uid="{00000000-0005-0000-0000-000097830000}"/>
    <cellStyle name="Normal 3 3 30 4" xfId="33698" xr:uid="{00000000-0005-0000-0000-000098830000}"/>
    <cellStyle name="Normal 3 3 30 4 2" xfId="33699" xr:uid="{00000000-0005-0000-0000-000099830000}"/>
    <cellStyle name="Normal 3 3 30 4 3" xfId="33700" xr:uid="{00000000-0005-0000-0000-00009A830000}"/>
    <cellStyle name="Normal 3 3 30 5" xfId="33701" xr:uid="{00000000-0005-0000-0000-00009B830000}"/>
    <cellStyle name="Normal 3 3 30 5 2" xfId="33702" xr:uid="{00000000-0005-0000-0000-00009C830000}"/>
    <cellStyle name="Normal 3 3 30 5 3" xfId="33703" xr:uid="{00000000-0005-0000-0000-00009D830000}"/>
    <cellStyle name="Normal 3 3 30 6" xfId="33704" xr:uid="{00000000-0005-0000-0000-00009E830000}"/>
    <cellStyle name="Normal 3 3 30 6 2" xfId="33705" xr:uid="{00000000-0005-0000-0000-00009F830000}"/>
    <cellStyle name="Normal 3 3 30 6 3" xfId="33706" xr:uid="{00000000-0005-0000-0000-0000A0830000}"/>
    <cellStyle name="Normal 3 3 30 7" xfId="33707" xr:uid="{00000000-0005-0000-0000-0000A1830000}"/>
    <cellStyle name="Normal 3 3 30 7 2" xfId="33708" xr:uid="{00000000-0005-0000-0000-0000A2830000}"/>
    <cellStyle name="Normal 3 3 30 7 3" xfId="33709" xr:uid="{00000000-0005-0000-0000-0000A3830000}"/>
    <cellStyle name="Normal 3 3 30 8" xfId="33710" xr:uid="{00000000-0005-0000-0000-0000A4830000}"/>
    <cellStyle name="Normal 3 3 30 8 2" xfId="33711" xr:uid="{00000000-0005-0000-0000-0000A5830000}"/>
    <cellStyle name="Normal 3 3 30 8 3" xfId="33712" xr:uid="{00000000-0005-0000-0000-0000A6830000}"/>
    <cellStyle name="Normal 3 3 30 9" xfId="33713" xr:uid="{00000000-0005-0000-0000-0000A7830000}"/>
    <cellStyle name="Normal 3 3 30 9 2" xfId="33714" xr:uid="{00000000-0005-0000-0000-0000A8830000}"/>
    <cellStyle name="Normal 3 3 30 9 3" xfId="33715" xr:uid="{00000000-0005-0000-0000-0000A9830000}"/>
    <cellStyle name="Normal 3 3 31" xfId="33716" xr:uid="{00000000-0005-0000-0000-0000AA830000}"/>
    <cellStyle name="Normal 3 3 31 10" xfId="33717" xr:uid="{00000000-0005-0000-0000-0000AB830000}"/>
    <cellStyle name="Normal 3 3 31 10 2" xfId="33718" xr:uid="{00000000-0005-0000-0000-0000AC830000}"/>
    <cellStyle name="Normal 3 3 31 10 3" xfId="33719" xr:uid="{00000000-0005-0000-0000-0000AD830000}"/>
    <cellStyle name="Normal 3 3 31 11" xfId="33720" xr:uid="{00000000-0005-0000-0000-0000AE830000}"/>
    <cellStyle name="Normal 3 3 31 11 2" xfId="33721" xr:uid="{00000000-0005-0000-0000-0000AF830000}"/>
    <cellStyle name="Normal 3 3 31 11 3" xfId="33722" xr:uid="{00000000-0005-0000-0000-0000B0830000}"/>
    <cellStyle name="Normal 3 3 31 12" xfId="33723" xr:uid="{00000000-0005-0000-0000-0000B1830000}"/>
    <cellStyle name="Normal 3 3 31 12 2" xfId="33724" xr:uid="{00000000-0005-0000-0000-0000B2830000}"/>
    <cellStyle name="Normal 3 3 31 12 3" xfId="33725" xr:uid="{00000000-0005-0000-0000-0000B3830000}"/>
    <cellStyle name="Normal 3 3 31 13" xfId="33726" xr:uid="{00000000-0005-0000-0000-0000B4830000}"/>
    <cellStyle name="Normal 3 3 31 13 2" xfId="33727" xr:uid="{00000000-0005-0000-0000-0000B5830000}"/>
    <cellStyle name="Normal 3 3 31 13 3" xfId="33728" xr:uid="{00000000-0005-0000-0000-0000B6830000}"/>
    <cellStyle name="Normal 3 3 31 14" xfId="33729" xr:uid="{00000000-0005-0000-0000-0000B7830000}"/>
    <cellStyle name="Normal 3 3 31 14 2" xfId="33730" xr:uid="{00000000-0005-0000-0000-0000B8830000}"/>
    <cellStyle name="Normal 3 3 31 14 3" xfId="33731" xr:uid="{00000000-0005-0000-0000-0000B9830000}"/>
    <cellStyle name="Normal 3 3 31 15" xfId="33732" xr:uid="{00000000-0005-0000-0000-0000BA830000}"/>
    <cellStyle name="Normal 3 3 31 16" xfId="33733" xr:uid="{00000000-0005-0000-0000-0000BB830000}"/>
    <cellStyle name="Normal 3 3 31 2" xfId="33734" xr:uid="{00000000-0005-0000-0000-0000BC830000}"/>
    <cellStyle name="Normal 3 3 31 2 2" xfId="33735" xr:uid="{00000000-0005-0000-0000-0000BD830000}"/>
    <cellStyle name="Normal 3 3 31 2 3" xfId="33736" xr:uid="{00000000-0005-0000-0000-0000BE830000}"/>
    <cellStyle name="Normal 3 3 31 3" xfId="33737" xr:uid="{00000000-0005-0000-0000-0000BF830000}"/>
    <cellStyle name="Normal 3 3 31 3 2" xfId="33738" xr:uid="{00000000-0005-0000-0000-0000C0830000}"/>
    <cellStyle name="Normal 3 3 31 3 3" xfId="33739" xr:uid="{00000000-0005-0000-0000-0000C1830000}"/>
    <cellStyle name="Normal 3 3 31 4" xfId="33740" xr:uid="{00000000-0005-0000-0000-0000C2830000}"/>
    <cellStyle name="Normal 3 3 31 4 2" xfId="33741" xr:uid="{00000000-0005-0000-0000-0000C3830000}"/>
    <cellStyle name="Normal 3 3 31 4 3" xfId="33742" xr:uid="{00000000-0005-0000-0000-0000C4830000}"/>
    <cellStyle name="Normal 3 3 31 5" xfId="33743" xr:uid="{00000000-0005-0000-0000-0000C5830000}"/>
    <cellStyle name="Normal 3 3 31 5 2" xfId="33744" xr:uid="{00000000-0005-0000-0000-0000C6830000}"/>
    <cellStyle name="Normal 3 3 31 5 3" xfId="33745" xr:uid="{00000000-0005-0000-0000-0000C7830000}"/>
    <cellStyle name="Normal 3 3 31 6" xfId="33746" xr:uid="{00000000-0005-0000-0000-0000C8830000}"/>
    <cellStyle name="Normal 3 3 31 6 2" xfId="33747" xr:uid="{00000000-0005-0000-0000-0000C9830000}"/>
    <cellStyle name="Normal 3 3 31 6 3" xfId="33748" xr:uid="{00000000-0005-0000-0000-0000CA830000}"/>
    <cellStyle name="Normal 3 3 31 7" xfId="33749" xr:uid="{00000000-0005-0000-0000-0000CB830000}"/>
    <cellStyle name="Normal 3 3 31 7 2" xfId="33750" xr:uid="{00000000-0005-0000-0000-0000CC830000}"/>
    <cellStyle name="Normal 3 3 31 7 3" xfId="33751" xr:uid="{00000000-0005-0000-0000-0000CD830000}"/>
    <cellStyle name="Normal 3 3 31 8" xfId="33752" xr:uid="{00000000-0005-0000-0000-0000CE830000}"/>
    <cellStyle name="Normal 3 3 31 8 2" xfId="33753" xr:uid="{00000000-0005-0000-0000-0000CF830000}"/>
    <cellStyle name="Normal 3 3 31 8 3" xfId="33754" xr:uid="{00000000-0005-0000-0000-0000D0830000}"/>
    <cellStyle name="Normal 3 3 31 9" xfId="33755" xr:uid="{00000000-0005-0000-0000-0000D1830000}"/>
    <cellStyle name="Normal 3 3 31 9 2" xfId="33756" xr:uid="{00000000-0005-0000-0000-0000D2830000}"/>
    <cellStyle name="Normal 3 3 31 9 3" xfId="33757" xr:uid="{00000000-0005-0000-0000-0000D3830000}"/>
    <cellStyle name="Normal 3 3 4" xfId="33758" xr:uid="{00000000-0005-0000-0000-0000D4830000}"/>
    <cellStyle name="Normal 3 3 4 10" xfId="33759" xr:uid="{00000000-0005-0000-0000-0000D5830000}"/>
    <cellStyle name="Normal 3 3 4 10 10" xfId="33760" xr:uid="{00000000-0005-0000-0000-0000D6830000}"/>
    <cellStyle name="Normal 3 3 4 10 10 2" xfId="33761" xr:uid="{00000000-0005-0000-0000-0000D7830000}"/>
    <cellStyle name="Normal 3 3 4 10 10 3" xfId="33762" xr:uid="{00000000-0005-0000-0000-0000D8830000}"/>
    <cellStyle name="Normal 3 3 4 10 11" xfId="33763" xr:uid="{00000000-0005-0000-0000-0000D9830000}"/>
    <cellStyle name="Normal 3 3 4 10 11 2" xfId="33764" xr:uid="{00000000-0005-0000-0000-0000DA830000}"/>
    <cellStyle name="Normal 3 3 4 10 11 3" xfId="33765" xr:uid="{00000000-0005-0000-0000-0000DB830000}"/>
    <cellStyle name="Normal 3 3 4 10 12" xfId="33766" xr:uid="{00000000-0005-0000-0000-0000DC830000}"/>
    <cellStyle name="Normal 3 3 4 10 12 2" xfId="33767" xr:uid="{00000000-0005-0000-0000-0000DD830000}"/>
    <cellStyle name="Normal 3 3 4 10 12 3" xfId="33768" xr:uid="{00000000-0005-0000-0000-0000DE830000}"/>
    <cellStyle name="Normal 3 3 4 10 13" xfId="33769" xr:uid="{00000000-0005-0000-0000-0000DF830000}"/>
    <cellStyle name="Normal 3 3 4 10 13 2" xfId="33770" xr:uid="{00000000-0005-0000-0000-0000E0830000}"/>
    <cellStyle name="Normal 3 3 4 10 13 3" xfId="33771" xr:uid="{00000000-0005-0000-0000-0000E1830000}"/>
    <cellStyle name="Normal 3 3 4 10 14" xfId="33772" xr:uid="{00000000-0005-0000-0000-0000E2830000}"/>
    <cellStyle name="Normal 3 3 4 10 14 2" xfId="33773" xr:uid="{00000000-0005-0000-0000-0000E3830000}"/>
    <cellStyle name="Normal 3 3 4 10 14 3" xfId="33774" xr:uid="{00000000-0005-0000-0000-0000E4830000}"/>
    <cellStyle name="Normal 3 3 4 10 15" xfId="33775" xr:uid="{00000000-0005-0000-0000-0000E5830000}"/>
    <cellStyle name="Normal 3 3 4 10 16" xfId="33776" xr:uid="{00000000-0005-0000-0000-0000E6830000}"/>
    <cellStyle name="Normal 3 3 4 10 2" xfId="33777" xr:uid="{00000000-0005-0000-0000-0000E7830000}"/>
    <cellStyle name="Normal 3 3 4 10 2 2" xfId="33778" xr:uid="{00000000-0005-0000-0000-0000E8830000}"/>
    <cellStyle name="Normal 3 3 4 10 2 3" xfId="33779" xr:uid="{00000000-0005-0000-0000-0000E9830000}"/>
    <cellStyle name="Normal 3 3 4 10 3" xfId="33780" xr:uid="{00000000-0005-0000-0000-0000EA830000}"/>
    <cellStyle name="Normal 3 3 4 10 3 2" xfId="33781" xr:uid="{00000000-0005-0000-0000-0000EB830000}"/>
    <cellStyle name="Normal 3 3 4 10 3 3" xfId="33782" xr:uid="{00000000-0005-0000-0000-0000EC830000}"/>
    <cellStyle name="Normal 3 3 4 10 4" xfId="33783" xr:uid="{00000000-0005-0000-0000-0000ED830000}"/>
    <cellStyle name="Normal 3 3 4 10 4 2" xfId="33784" xr:uid="{00000000-0005-0000-0000-0000EE830000}"/>
    <cellStyle name="Normal 3 3 4 10 4 3" xfId="33785" xr:uid="{00000000-0005-0000-0000-0000EF830000}"/>
    <cellStyle name="Normal 3 3 4 10 5" xfId="33786" xr:uid="{00000000-0005-0000-0000-0000F0830000}"/>
    <cellStyle name="Normal 3 3 4 10 5 2" xfId="33787" xr:uid="{00000000-0005-0000-0000-0000F1830000}"/>
    <cellStyle name="Normal 3 3 4 10 5 3" xfId="33788" xr:uid="{00000000-0005-0000-0000-0000F2830000}"/>
    <cellStyle name="Normal 3 3 4 10 6" xfId="33789" xr:uid="{00000000-0005-0000-0000-0000F3830000}"/>
    <cellStyle name="Normal 3 3 4 10 6 2" xfId="33790" xr:uid="{00000000-0005-0000-0000-0000F4830000}"/>
    <cellStyle name="Normal 3 3 4 10 6 3" xfId="33791" xr:uid="{00000000-0005-0000-0000-0000F5830000}"/>
    <cellStyle name="Normal 3 3 4 10 7" xfId="33792" xr:uid="{00000000-0005-0000-0000-0000F6830000}"/>
    <cellStyle name="Normal 3 3 4 10 7 2" xfId="33793" xr:uid="{00000000-0005-0000-0000-0000F7830000}"/>
    <cellStyle name="Normal 3 3 4 10 7 3" xfId="33794" xr:uid="{00000000-0005-0000-0000-0000F8830000}"/>
    <cellStyle name="Normal 3 3 4 10 8" xfId="33795" xr:uid="{00000000-0005-0000-0000-0000F9830000}"/>
    <cellStyle name="Normal 3 3 4 10 8 2" xfId="33796" xr:uid="{00000000-0005-0000-0000-0000FA830000}"/>
    <cellStyle name="Normal 3 3 4 10 8 3" xfId="33797" xr:uid="{00000000-0005-0000-0000-0000FB830000}"/>
    <cellStyle name="Normal 3 3 4 10 9" xfId="33798" xr:uid="{00000000-0005-0000-0000-0000FC830000}"/>
    <cellStyle name="Normal 3 3 4 10 9 2" xfId="33799" xr:uid="{00000000-0005-0000-0000-0000FD830000}"/>
    <cellStyle name="Normal 3 3 4 10 9 3" xfId="33800" xr:uid="{00000000-0005-0000-0000-0000FE830000}"/>
    <cellStyle name="Normal 3 3 4 11" xfId="33801" xr:uid="{00000000-0005-0000-0000-0000FF830000}"/>
    <cellStyle name="Normal 3 3 4 11 10" xfId="33802" xr:uid="{00000000-0005-0000-0000-000000840000}"/>
    <cellStyle name="Normal 3 3 4 11 10 2" xfId="33803" xr:uid="{00000000-0005-0000-0000-000001840000}"/>
    <cellStyle name="Normal 3 3 4 11 10 3" xfId="33804" xr:uid="{00000000-0005-0000-0000-000002840000}"/>
    <cellStyle name="Normal 3 3 4 11 11" xfId="33805" xr:uid="{00000000-0005-0000-0000-000003840000}"/>
    <cellStyle name="Normal 3 3 4 11 11 2" xfId="33806" xr:uid="{00000000-0005-0000-0000-000004840000}"/>
    <cellStyle name="Normal 3 3 4 11 11 3" xfId="33807" xr:uid="{00000000-0005-0000-0000-000005840000}"/>
    <cellStyle name="Normal 3 3 4 11 12" xfId="33808" xr:uid="{00000000-0005-0000-0000-000006840000}"/>
    <cellStyle name="Normal 3 3 4 11 12 2" xfId="33809" xr:uid="{00000000-0005-0000-0000-000007840000}"/>
    <cellStyle name="Normal 3 3 4 11 12 3" xfId="33810" xr:uid="{00000000-0005-0000-0000-000008840000}"/>
    <cellStyle name="Normal 3 3 4 11 13" xfId="33811" xr:uid="{00000000-0005-0000-0000-000009840000}"/>
    <cellStyle name="Normal 3 3 4 11 13 2" xfId="33812" xr:uid="{00000000-0005-0000-0000-00000A840000}"/>
    <cellStyle name="Normal 3 3 4 11 13 3" xfId="33813" xr:uid="{00000000-0005-0000-0000-00000B840000}"/>
    <cellStyle name="Normal 3 3 4 11 14" xfId="33814" xr:uid="{00000000-0005-0000-0000-00000C840000}"/>
    <cellStyle name="Normal 3 3 4 11 14 2" xfId="33815" xr:uid="{00000000-0005-0000-0000-00000D840000}"/>
    <cellStyle name="Normal 3 3 4 11 14 3" xfId="33816" xr:uid="{00000000-0005-0000-0000-00000E840000}"/>
    <cellStyle name="Normal 3 3 4 11 15" xfId="33817" xr:uid="{00000000-0005-0000-0000-00000F840000}"/>
    <cellStyle name="Normal 3 3 4 11 16" xfId="33818" xr:uid="{00000000-0005-0000-0000-000010840000}"/>
    <cellStyle name="Normal 3 3 4 11 2" xfId="33819" xr:uid="{00000000-0005-0000-0000-000011840000}"/>
    <cellStyle name="Normal 3 3 4 11 2 2" xfId="33820" xr:uid="{00000000-0005-0000-0000-000012840000}"/>
    <cellStyle name="Normal 3 3 4 11 2 3" xfId="33821" xr:uid="{00000000-0005-0000-0000-000013840000}"/>
    <cellStyle name="Normal 3 3 4 11 3" xfId="33822" xr:uid="{00000000-0005-0000-0000-000014840000}"/>
    <cellStyle name="Normal 3 3 4 11 3 2" xfId="33823" xr:uid="{00000000-0005-0000-0000-000015840000}"/>
    <cellStyle name="Normal 3 3 4 11 3 3" xfId="33824" xr:uid="{00000000-0005-0000-0000-000016840000}"/>
    <cellStyle name="Normal 3 3 4 11 4" xfId="33825" xr:uid="{00000000-0005-0000-0000-000017840000}"/>
    <cellStyle name="Normal 3 3 4 11 4 2" xfId="33826" xr:uid="{00000000-0005-0000-0000-000018840000}"/>
    <cellStyle name="Normal 3 3 4 11 4 3" xfId="33827" xr:uid="{00000000-0005-0000-0000-000019840000}"/>
    <cellStyle name="Normal 3 3 4 11 5" xfId="33828" xr:uid="{00000000-0005-0000-0000-00001A840000}"/>
    <cellStyle name="Normal 3 3 4 11 5 2" xfId="33829" xr:uid="{00000000-0005-0000-0000-00001B840000}"/>
    <cellStyle name="Normal 3 3 4 11 5 3" xfId="33830" xr:uid="{00000000-0005-0000-0000-00001C840000}"/>
    <cellStyle name="Normal 3 3 4 11 6" xfId="33831" xr:uid="{00000000-0005-0000-0000-00001D840000}"/>
    <cellStyle name="Normal 3 3 4 11 6 2" xfId="33832" xr:uid="{00000000-0005-0000-0000-00001E840000}"/>
    <cellStyle name="Normal 3 3 4 11 6 3" xfId="33833" xr:uid="{00000000-0005-0000-0000-00001F840000}"/>
    <cellStyle name="Normal 3 3 4 11 7" xfId="33834" xr:uid="{00000000-0005-0000-0000-000020840000}"/>
    <cellStyle name="Normal 3 3 4 11 7 2" xfId="33835" xr:uid="{00000000-0005-0000-0000-000021840000}"/>
    <cellStyle name="Normal 3 3 4 11 7 3" xfId="33836" xr:uid="{00000000-0005-0000-0000-000022840000}"/>
    <cellStyle name="Normal 3 3 4 11 8" xfId="33837" xr:uid="{00000000-0005-0000-0000-000023840000}"/>
    <cellStyle name="Normal 3 3 4 11 8 2" xfId="33838" xr:uid="{00000000-0005-0000-0000-000024840000}"/>
    <cellStyle name="Normal 3 3 4 11 8 3" xfId="33839" xr:uid="{00000000-0005-0000-0000-000025840000}"/>
    <cellStyle name="Normal 3 3 4 11 9" xfId="33840" xr:uid="{00000000-0005-0000-0000-000026840000}"/>
    <cellStyle name="Normal 3 3 4 11 9 2" xfId="33841" xr:uid="{00000000-0005-0000-0000-000027840000}"/>
    <cellStyle name="Normal 3 3 4 11 9 3" xfId="33842" xr:uid="{00000000-0005-0000-0000-000028840000}"/>
    <cellStyle name="Normal 3 3 4 12" xfId="33843" xr:uid="{00000000-0005-0000-0000-000029840000}"/>
    <cellStyle name="Normal 3 3 4 12 10" xfId="33844" xr:uid="{00000000-0005-0000-0000-00002A840000}"/>
    <cellStyle name="Normal 3 3 4 12 10 2" xfId="33845" xr:uid="{00000000-0005-0000-0000-00002B840000}"/>
    <cellStyle name="Normal 3 3 4 12 10 3" xfId="33846" xr:uid="{00000000-0005-0000-0000-00002C840000}"/>
    <cellStyle name="Normal 3 3 4 12 11" xfId="33847" xr:uid="{00000000-0005-0000-0000-00002D840000}"/>
    <cellStyle name="Normal 3 3 4 12 11 2" xfId="33848" xr:uid="{00000000-0005-0000-0000-00002E840000}"/>
    <cellStyle name="Normal 3 3 4 12 11 3" xfId="33849" xr:uid="{00000000-0005-0000-0000-00002F840000}"/>
    <cellStyle name="Normal 3 3 4 12 12" xfId="33850" xr:uid="{00000000-0005-0000-0000-000030840000}"/>
    <cellStyle name="Normal 3 3 4 12 12 2" xfId="33851" xr:uid="{00000000-0005-0000-0000-000031840000}"/>
    <cellStyle name="Normal 3 3 4 12 12 3" xfId="33852" xr:uid="{00000000-0005-0000-0000-000032840000}"/>
    <cellStyle name="Normal 3 3 4 12 13" xfId="33853" xr:uid="{00000000-0005-0000-0000-000033840000}"/>
    <cellStyle name="Normal 3 3 4 12 13 2" xfId="33854" xr:uid="{00000000-0005-0000-0000-000034840000}"/>
    <cellStyle name="Normal 3 3 4 12 13 3" xfId="33855" xr:uid="{00000000-0005-0000-0000-000035840000}"/>
    <cellStyle name="Normal 3 3 4 12 14" xfId="33856" xr:uid="{00000000-0005-0000-0000-000036840000}"/>
    <cellStyle name="Normal 3 3 4 12 14 2" xfId="33857" xr:uid="{00000000-0005-0000-0000-000037840000}"/>
    <cellStyle name="Normal 3 3 4 12 14 3" xfId="33858" xr:uid="{00000000-0005-0000-0000-000038840000}"/>
    <cellStyle name="Normal 3 3 4 12 15" xfId="33859" xr:uid="{00000000-0005-0000-0000-000039840000}"/>
    <cellStyle name="Normal 3 3 4 12 16" xfId="33860" xr:uid="{00000000-0005-0000-0000-00003A840000}"/>
    <cellStyle name="Normal 3 3 4 12 2" xfId="33861" xr:uid="{00000000-0005-0000-0000-00003B840000}"/>
    <cellStyle name="Normal 3 3 4 12 2 2" xfId="33862" xr:uid="{00000000-0005-0000-0000-00003C840000}"/>
    <cellStyle name="Normal 3 3 4 12 2 3" xfId="33863" xr:uid="{00000000-0005-0000-0000-00003D840000}"/>
    <cellStyle name="Normal 3 3 4 12 3" xfId="33864" xr:uid="{00000000-0005-0000-0000-00003E840000}"/>
    <cellStyle name="Normal 3 3 4 12 3 2" xfId="33865" xr:uid="{00000000-0005-0000-0000-00003F840000}"/>
    <cellStyle name="Normal 3 3 4 12 3 3" xfId="33866" xr:uid="{00000000-0005-0000-0000-000040840000}"/>
    <cellStyle name="Normal 3 3 4 12 4" xfId="33867" xr:uid="{00000000-0005-0000-0000-000041840000}"/>
    <cellStyle name="Normal 3 3 4 12 4 2" xfId="33868" xr:uid="{00000000-0005-0000-0000-000042840000}"/>
    <cellStyle name="Normal 3 3 4 12 4 3" xfId="33869" xr:uid="{00000000-0005-0000-0000-000043840000}"/>
    <cellStyle name="Normal 3 3 4 12 5" xfId="33870" xr:uid="{00000000-0005-0000-0000-000044840000}"/>
    <cellStyle name="Normal 3 3 4 12 5 2" xfId="33871" xr:uid="{00000000-0005-0000-0000-000045840000}"/>
    <cellStyle name="Normal 3 3 4 12 5 3" xfId="33872" xr:uid="{00000000-0005-0000-0000-000046840000}"/>
    <cellStyle name="Normal 3 3 4 12 6" xfId="33873" xr:uid="{00000000-0005-0000-0000-000047840000}"/>
    <cellStyle name="Normal 3 3 4 12 6 2" xfId="33874" xr:uid="{00000000-0005-0000-0000-000048840000}"/>
    <cellStyle name="Normal 3 3 4 12 6 3" xfId="33875" xr:uid="{00000000-0005-0000-0000-000049840000}"/>
    <cellStyle name="Normal 3 3 4 12 7" xfId="33876" xr:uid="{00000000-0005-0000-0000-00004A840000}"/>
    <cellStyle name="Normal 3 3 4 12 7 2" xfId="33877" xr:uid="{00000000-0005-0000-0000-00004B840000}"/>
    <cellStyle name="Normal 3 3 4 12 7 3" xfId="33878" xr:uid="{00000000-0005-0000-0000-00004C840000}"/>
    <cellStyle name="Normal 3 3 4 12 8" xfId="33879" xr:uid="{00000000-0005-0000-0000-00004D840000}"/>
    <cellStyle name="Normal 3 3 4 12 8 2" xfId="33880" xr:uid="{00000000-0005-0000-0000-00004E840000}"/>
    <cellStyle name="Normal 3 3 4 12 8 3" xfId="33881" xr:uid="{00000000-0005-0000-0000-00004F840000}"/>
    <cellStyle name="Normal 3 3 4 12 9" xfId="33882" xr:uid="{00000000-0005-0000-0000-000050840000}"/>
    <cellStyle name="Normal 3 3 4 12 9 2" xfId="33883" xr:uid="{00000000-0005-0000-0000-000051840000}"/>
    <cellStyle name="Normal 3 3 4 12 9 3" xfId="33884" xr:uid="{00000000-0005-0000-0000-000052840000}"/>
    <cellStyle name="Normal 3 3 4 13" xfId="33885" xr:uid="{00000000-0005-0000-0000-000053840000}"/>
    <cellStyle name="Normal 3 3 4 13 10" xfId="33886" xr:uid="{00000000-0005-0000-0000-000054840000}"/>
    <cellStyle name="Normal 3 3 4 13 10 2" xfId="33887" xr:uid="{00000000-0005-0000-0000-000055840000}"/>
    <cellStyle name="Normal 3 3 4 13 10 3" xfId="33888" xr:uid="{00000000-0005-0000-0000-000056840000}"/>
    <cellStyle name="Normal 3 3 4 13 11" xfId="33889" xr:uid="{00000000-0005-0000-0000-000057840000}"/>
    <cellStyle name="Normal 3 3 4 13 11 2" xfId="33890" xr:uid="{00000000-0005-0000-0000-000058840000}"/>
    <cellStyle name="Normal 3 3 4 13 11 3" xfId="33891" xr:uid="{00000000-0005-0000-0000-000059840000}"/>
    <cellStyle name="Normal 3 3 4 13 12" xfId="33892" xr:uid="{00000000-0005-0000-0000-00005A840000}"/>
    <cellStyle name="Normal 3 3 4 13 12 2" xfId="33893" xr:uid="{00000000-0005-0000-0000-00005B840000}"/>
    <cellStyle name="Normal 3 3 4 13 12 3" xfId="33894" xr:uid="{00000000-0005-0000-0000-00005C840000}"/>
    <cellStyle name="Normal 3 3 4 13 13" xfId="33895" xr:uid="{00000000-0005-0000-0000-00005D840000}"/>
    <cellStyle name="Normal 3 3 4 13 13 2" xfId="33896" xr:uid="{00000000-0005-0000-0000-00005E840000}"/>
    <cellStyle name="Normal 3 3 4 13 13 3" xfId="33897" xr:uid="{00000000-0005-0000-0000-00005F840000}"/>
    <cellStyle name="Normal 3 3 4 13 14" xfId="33898" xr:uid="{00000000-0005-0000-0000-000060840000}"/>
    <cellStyle name="Normal 3 3 4 13 14 2" xfId="33899" xr:uid="{00000000-0005-0000-0000-000061840000}"/>
    <cellStyle name="Normal 3 3 4 13 14 3" xfId="33900" xr:uid="{00000000-0005-0000-0000-000062840000}"/>
    <cellStyle name="Normal 3 3 4 13 15" xfId="33901" xr:uid="{00000000-0005-0000-0000-000063840000}"/>
    <cellStyle name="Normal 3 3 4 13 16" xfId="33902" xr:uid="{00000000-0005-0000-0000-000064840000}"/>
    <cellStyle name="Normal 3 3 4 13 2" xfId="33903" xr:uid="{00000000-0005-0000-0000-000065840000}"/>
    <cellStyle name="Normal 3 3 4 13 2 2" xfId="33904" xr:uid="{00000000-0005-0000-0000-000066840000}"/>
    <cellStyle name="Normal 3 3 4 13 2 3" xfId="33905" xr:uid="{00000000-0005-0000-0000-000067840000}"/>
    <cellStyle name="Normal 3 3 4 13 3" xfId="33906" xr:uid="{00000000-0005-0000-0000-000068840000}"/>
    <cellStyle name="Normal 3 3 4 13 3 2" xfId="33907" xr:uid="{00000000-0005-0000-0000-000069840000}"/>
    <cellStyle name="Normal 3 3 4 13 3 3" xfId="33908" xr:uid="{00000000-0005-0000-0000-00006A840000}"/>
    <cellStyle name="Normal 3 3 4 13 4" xfId="33909" xr:uid="{00000000-0005-0000-0000-00006B840000}"/>
    <cellStyle name="Normal 3 3 4 13 4 2" xfId="33910" xr:uid="{00000000-0005-0000-0000-00006C840000}"/>
    <cellStyle name="Normal 3 3 4 13 4 3" xfId="33911" xr:uid="{00000000-0005-0000-0000-00006D840000}"/>
    <cellStyle name="Normal 3 3 4 13 5" xfId="33912" xr:uid="{00000000-0005-0000-0000-00006E840000}"/>
    <cellStyle name="Normal 3 3 4 13 5 2" xfId="33913" xr:uid="{00000000-0005-0000-0000-00006F840000}"/>
    <cellStyle name="Normal 3 3 4 13 5 3" xfId="33914" xr:uid="{00000000-0005-0000-0000-000070840000}"/>
    <cellStyle name="Normal 3 3 4 13 6" xfId="33915" xr:uid="{00000000-0005-0000-0000-000071840000}"/>
    <cellStyle name="Normal 3 3 4 13 6 2" xfId="33916" xr:uid="{00000000-0005-0000-0000-000072840000}"/>
    <cellStyle name="Normal 3 3 4 13 6 3" xfId="33917" xr:uid="{00000000-0005-0000-0000-000073840000}"/>
    <cellStyle name="Normal 3 3 4 13 7" xfId="33918" xr:uid="{00000000-0005-0000-0000-000074840000}"/>
    <cellStyle name="Normal 3 3 4 13 7 2" xfId="33919" xr:uid="{00000000-0005-0000-0000-000075840000}"/>
    <cellStyle name="Normal 3 3 4 13 7 3" xfId="33920" xr:uid="{00000000-0005-0000-0000-000076840000}"/>
    <cellStyle name="Normal 3 3 4 13 8" xfId="33921" xr:uid="{00000000-0005-0000-0000-000077840000}"/>
    <cellStyle name="Normal 3 3 4 13 8 2" xfId="33922" xr:uid="{00000000-0005-0000-0000-000078840000}"/>
    <cellStyle name="Normal 3 3 4 13 8 3" xfId="33923" xr:uid="{00000000-0005-0000-0000-000079840000}"/>
    <cellStyle name="Normal 3 3 4 13 9" xfId="33924" xr:uid="{00000000-0005-0000-0000-00007A840000}"/>
    <cellStyle name="Normal 3 3 4 13 9 2" xfId="33925" xr:uid="{00000000-0005-0000-0000-00007B840000}"/>
    <cellStyle name="Normal 3 3 4 13 9 3" xfId="33926" xr:uid="{00000000-0005-0000-0000-00007C840000}"/>
    <cellStyle name="Normal 3 3 4 14" xfId="33927" xr:uid="{00000000-0005-0000-0000-00007D840000}"/>
    <cellStyle name="Normal 3 3 4 14 10" xfId="33928" xr:uid="{00000000-0005-0000-0000-00007E840000}"/>
    <cellStyle name="Normal 3 3 4 14 10 2" xfId="33929" xr:uid="{00000000-0005-0000-0000-00007F840000}"/>
    <cellStyle name="Normal 3 3 4 14 10 3" xfId="33930" xr:uid="{00000000-0005-0000-0000-000080840000}"/>
    <cellStyle name="Normal 3 3 4 14 11" xfId="33931" xr:uid="{00000000-0005-0000-0000-000081840000}"/>
    <cellStyle name="Normal 3 3 4 14 11 2" xfId="33932" xr:uid="{00000000-0005-0000-0000-000082840000}"/>
    <cellStyle name="Normal 3 3 4 14 11 3" xfId="33933" xr:uid="{00000000-0005-0000-0000-000083840000}"/>
    <cellStyle name="Normal 3 3 4 14 12" xfId="33934" xr:uid="{00000000-0005-0000-0000-000084840000}"/>
    <cellStyle name="Normal 3 3 4 14 12 2" xfId="33935" xr:uid="{00000000-0005-0000-0000-000085840000}"/>
    <cellStyle name="Normal 3 3 4 14 12 3" xfId="33936" xr:uid="{00000000-0005-0000-0000-000086840000}"/>
    <cellStyle name="Normal 3 3 4 14 13" xfId="33937" xr:uid="{00000000-0005-0000-0000-000087840000}"/>
    <cellStyle name="Normal 3 3 4 14 13 2" xfId="33938" xr:uid="{00000000-0005-0000-0000-000088840000}"/>
    <cellStyle name="Normal 3 3 4 14 13 3" xfId="33939" xr:uid="{00000000-0005-0000-0000-000089840000}"/>
    <cellStyle name="Normal 3 3 4 14 14" xfId="33940" xr:uid="{00000000-0005-0000-0000-00008A840000}"/>
    <cellStyle name="Normal 3 3 4 14 14 2" xfId="33941" xr:uid="{00000000-0005-0000-0000-00008B840000}"/>
    <cellStyle name="Normal 3 3 4 14 14 3" xfId="33942" xr:uid="{00000000-0005-0000-0000-00008C840000}"/>
    <cellStyle name="Normal 3 3 4 14 15" xfId="33943" xr:uid="{00000000-0005-0000-0000-00008D840000}"/>
    <cellStyle name="Normal 3 3 4 14 16" xfId="33944" xr:uid="{00000000-0005-0000-0000-00008E840000}"/>
    <cellStyle name="Normal 3 3 4 14 2" xfId="33945" xr:uid="{00000000-0005-0000-0000-00008F840000}"/>
    <cellStyle name="Normal 3 3 4 14 2 2" xfId="33946" xr:uid="{00000000-0005-0000-0000-000090840000}"/>
    <cellStyle name="Normal 3 3 4 14 2 3" xfId="33947" xr:uid="{00000000-0005-0000-0000-000091840000}"/>
    <cellStyle name="Normal 3 3 4 14 3" xfId="33948" xr:uid="{00000000-0005-0000-0000-000092840000}"/>
    <cellStyle name="Normal 3 3 4 14 3 2" xfId="33949" xr:uid="{00000000-0005-0000-0000-000093840000}"/>
    <cellStyle name="Normal 3 3 4 14 3 3" xfId="33950" xr:uid="{00000000-0005-0000-0000-000094840000}"/>
    <cellStyle name="Normal 3 3 4 14 4" xfId="33951" xr:uid="{00000000-0005-0000-0000-000095840000}"/>
    <cellStyle name="Normal 3 3 4 14 4 2" xfId="33952" xr:uid="{00000000-0005-0000-0000-000096840000}"/>
    <cellStyle name="Normal 3 3 4 14 4 3" xfId="33953" xr:uid="{00000000-0005-0000-0000-000097840000}"/>
    <cellStyle name="Normal 3 3 4 14 5" xfId="33954" xr:uid="{00000000-0005-0000-0000-000098840000}"/>
    <cellStyle name="Normal 3 3 4 14 5 2" xfId="33955" xr:uid="{00000000-0005-0000-0000-000099840000}"/>
    <cellStyle name="Normal 3 3 4 14 5 3" xfId="33956" xr:uid="{00000000-0005-0000-0000-00009A840000}"/>
    <cellStyle name="Normal 3 3 4 14 6" xfId="33957" xr:uid="{00000000-0005-0000-0000-00009B840000}"/>
    <cellStyle name="Normal 3 3 4 14 6 2" xfId="33958" xr:uid="{00000000-0005-0000-0000-00009C840000}"/>
    <cellStyle name="Normal 3 3 4 14 6 3" xfId="33959" xr:uid="{00000000-0005-0000-0000-00009D840000}"/>
    <cellStyle name="Normal 3 3 4 14 7" xfId="33960" xr:uid="{00000000-0005-0000-0000-00009E840000}"/>
    <cellStyle name="Normal 3 3 4 14 7 2" xfId="33961" xr:uid="{00000000-0005-0000-0000-00009F840000}"/>
    <cellStyle name="Normal 3 3 4 14 7 3" xfId="33962" xr:uid="{00000000-0005-0000-0000-0000A0840000}"/>
    <cellStyle name="Normal 3 3 4 14 8" xfId="33963" xr:uid="{00000000-0005-0000-0000-0000A1840000}"/>
    <cellStyle name="Normal 3 3 4 14 8 2" xfId="33964" xr:uid="{00000000-0005-0000-0000-0000A2840000}"/>
    <cellStyle name="Normal 3 3 4 14 8 3" xfId="33965" xr:uid="{00000000-0005-0000-0000-0000A3840000}"/>
    <cellStyle name="Normal 3 3 4 14 9" xfId="33966" xr:uid="{00000000-0005-0000-0000-0000A4840000}"/>
    <cellStyle name="Normal 3 3 4 14 9 2" xfId="33967" xr:uid="{00000000-0005-0000-0000-0000A5840000}"/>
    <cellStyle name="Normal 3 3 4 14 9 3" xfId="33968" xr:uid="{00000000-0005-0000-0000-0000A6840000}"/>
    <cellStyle name="Normal 3 3 4 15" xfId="33969" xr:uid="{00000000-0005-0000-0000-0000A7840000}"/>
    <cellStyle name="Normal 3 3 4 15 2" xfId="33970" xr:uid="{00000000-0005-0000-0000-0000A8840000}"/>
    <cellStyle name="Normal 3 3 4 15 3" xfId="33971" xr:uid="{00000000-0005-0000-0000-0000A9840000}"/>
    <cellStyle name="Normal 3 3 4 16" xfId="33972" xr:uid="{00000000-0005-0000-0000-0000AA840000}"/>
    <cellStyle name="Normal 3 3 4 16 2" xfId="33973" xr:uid="{00000000-0005-0000-0000-0000AB840000}"/>
    <cellStyle name="Normal 3 3 4 16 3" xfId="33974" xr:uid="{00000000-0005-0000-0000-0000AC840000}"/>
    <cellStyle name="Normal 3 3 4 17" xfId="33975" xr:uid="{00000000-0005-0000-0000-0000AD840000}"/>
    <cellStyle name="Normal 3 3 4 17 2" xfId="33976" xr:uid="{00000000-0005-0000-0000-0000AE840000}"/>
    <cellStyle name="Normal 3 3 4 17 3" xfId="33977" xr:uid="{00000000-0005-0000-0000-0000AF840000}"/>
    <cellStyle name="Normal 3 3 4 18" xfId="33978" xr:uid="{00000000-0005-0000-0000-0000B0840000}"/>
    <cellStyle name="Normal 3 3 4 18 2" xfId="33979" xr:uid="{00000000-0005-0000-0000-0000B1840000}"/>
    <cellStyle name="Normal 3 3 4 18 3" xfId="33980" xr:uid="{00000000-0005-0000-0000-0000B2840000}"/>
    <cellStyle name="Normal 3 3 4 19" xfId="33981" xr:uid="{00000000-0005-0000-0000-0000B3840000}"/>
    <cellStyle name="Normal 3 3 4 19 2" xfId="33982" xr:uid="{00000000-0005-0000-0000-0000B4840000}"/>
    <cellStyle name="Normal 3 3 4 19 3" xfId="33983" xr:uid="{00000000-0005-0000-0000-0000B5840000}"/>
    <cellStyle name="Normal 3 3 4 2" xfId="33984" xr:uid="{00000000-0005-0000-0000-0000B6840000}"/>
    <cellStyle name="Normal 3 3 4 20" xfId="33985" xr:uid="{00000000-0005-0000-0000-0000B7840000}"/>
    <cellStyle name="Normal 3 3 4 20 2" xfId="33986" xr:uid="{00000000-0005-0000-0000-0000B8840000}"/>
    <cellStyle name="Normal 3 3 4 20 3" xfId="33987" xr:uid="{00000000-0005-0000-0000-0000B9840000}"/>
    <cellStyle name="Normal 3 3 4 21" xfId="33988" xr:uid="{00000000-0005-0000-0000-0000BA840000}"/>
    <cellStyle name="Normal 3 3 4 21 2" xfId="33989" xr:uid="{00000000-0005-0000-0000-0000BB840000}"/>
    <cellStyle name="Normal 3 3 4 21 3" xfId="33990" xr:uid="{00000000-0005-0000-0000-0000BC840000}"/>
    <cellStyle name="Normal 3 3 4 22" xfId="33991" xr:uid="{00000000-0005-0000-0000-0000BD840000}"/>
    <cellStyle name="Normal 3 3 4 22 2" xfId="33992" xr:uid="{00000000-0005-0000-0000-0000BE840000}"/>
    <cellStyle name="Normal 3 3 4 22 3" xfId="33993" xr:uid="{00000000-0005-0000-0000-0000BF840000}"/>
    <cellStyle name="Normal 3 3 4 23" xfId="33994" xr:uid="{00000000-0005-0000-0000-0000C0840000}"/>
    <cellStyle name="Normal 3 3 4 23 2" xfId="33995" xr:uid="{00000000-0005-0000-0000-0000C1840000}"/>
    <cellStyle name="Normal 3 3 4 23 3" xfId="33996" xr:uid="{00000000-0005-0000-0000-0000C2840000}"/>
    <cellStyle name="Normal 3 3 4 24" xfId="33997" xr:uid="{00000000-0005-0000-0000-0000C3840000}"/>
    <cellStyle name="Normal 3 3 4 24 2" xfId="33998" xr:uid="{00000000-0005-0000-0000-0000C4840000}"/>
    <cellStyle name="Normal 3 3 4 24 3" xfId="33999" xr:uid="{00000000-0005-0000-0000-0000C5840000}"/>
    <cellStyle name="Normal 3 3 4 25" xfId="34000" xr:uid="{00000000-0005-0000-0000-0000C6840000}"/>
    <cellStyle name="Normal 3 3 4 25 2" xfId="34001" xr:uid="{00000000-0005-0000-0000-0000C7840000}"/>
    <cellStyle name="Normal 3 3 4 25 3" xfId="34002" xr:uid="{00000000-0005-0000-0000-0000C8840000}"/>
    <cellStyle name="Normal 3 3 4 26" xfId="34003" xr:uid="{00000000-0005-0000-0000-0000C9840000}"/>
    <cellStyle name="Normal 3 3 4 26 2" xfId="34004" xr:uid="{00000000-0005-0000-0000-0000CA840000}"/>
    <cellStyle name="Normal 3 3 4 26 3" xfId="34005" xr:uid="{00000000-0005-0000-0000-0000CB840000}"/>
    <cellStyle name="Normal 3 3 4 27" xfId="34006" xr:uid="{00000000-0005-0000-0000-0000CC840000}"/>
    <cellStyle name="Normal 3 3 4 27 2" xfId="34007" xr:uid="{00000000-0005-0000-0000-0000CD840000}"/>
    <cellStyle name="Normal 3 3 4 27 3" xfId="34008" xr:uid="{00000000-0005-0000-0000-0000CE840000}"/>
    <cellStyle name="Normal 3 3 4 28" xfId="34009" xr:uid="{00000000-0005-0000-0000-0000CF840000}"/>
    <cellStyle name="Normal 3 3 4 29" xfId="34010" xr:uid="{00000000-0005-0000-0000-0000D0840000}"/>
    <cellStyle name="Normal 3 3 4 3" xfId="34011" xr:uid="{00000000-0005-0000-0000-0000D1840000}"/>
    <cellStyle name="Normal 3 3 4 4" xfId="34012" xr:uid="{00000000-0005-0000-0000-0000D2840000}"/>
    <cellStyle name="Normal 3 3 4 5" xfId="34013" xr:uid="{00000000-0005-0000-0000-0000D3840000}"/>
    <cellStyle name="Normal 3 3 4 6" xfId="34014" xr:uid="{00000000-0005-0000-0000-0000D4840000}"/>
    <cellStyle name="Normal 3 3 4 6 10" xfId="34015" xr:uid="{00000000-0005-0000-0000-0000D5840000}"/>
    <cellStyle name="Normal 3 3 4 6 10 2" xfId="34016" xr:uid="{00000000-0005-0000-0000-0000D6840000}"/>
    <cellStyle name="Normal 3 3 4 6 10 3" xfId="34017" xr:uid="{00000000-0005-0000-0000-0000D7840000}"/>
    <cellStyle name="Normal 3 3 4 6 11" xfId="34018" xr:uid="{00000000-0005-0000-0000-0000D8840000}"/>
    <cellStyle name="Normal 3 3 4 6 11 2" xfId="34019" xr:uid="{00000000-0005-0000-0000-0000D9840000}"/>
    <cellStyle name="Normal 3 3 4 6 11 3" xfId="34020" xr:uid="{00000000-0005-0000-0000-0000DA840000}"/>
    <cellStyle name="Normal 3 3 4 6 12" xfId="34021" xr:uid="{00000000-0005-0000-0000-0000DB840000}"/>
    <cellStyle name="Normal 3 3 4 6 12 2" xfId="34022" xr:uid="{00000000-0005-0000-0000-0000DC840000}"/>
    <cellStyle name="Normal 3 3 4 6 12 3" xfId="34023" xr:uid="{00000000-0005-0000-0000-0000DD840000}"/>
    <cellStyle name="Normal 3 3 4 6 13" xfId="34024" xr:uid="{00000000-0005-0000-0000-0000DE840000}"/>
    <cellStyle name="Normal 3 3 4 6 13 2" xfId="34025" xr:uid="{00000000-0005-0000-0000-0000DF840000}"/>
    <cellStyle name="Normal 3 3 4 6 13 3" xfId="34026" xr:uid="{00000000-0005-0000-0000-0000E0840000}"/>
    <cellStyle name="Normal 3 3 4 6 14" xfId="34027" xr:uid="{00000000-0005-0000-0000-0000E1840000}"/>
    <cellStyle name="Normal 3 3 4 6 14 2" xfId="34028" xr:uid="{00000000-0005-0000-0000-0000E2840000}"/>
    <cellStyle name="Normal 3 3 4 6 14 3" xfId="34029" xr:uid="{00000000-0005-0000-0000-0000E3840000}"/>
    <cellStyle name="Normal 3 3 4 6 15" xfId="34030" xr:uid="{00000000-0005-0000-0000-0000E4840000}"/>
    <cellStyle name="Normal 3 3 4 6 15 2" xfId="34031" xr:uid="{00000000-0005-0000-0000-0000E5840000}"/>
    <cellStyle name="Normal 3 3 4 6 15 3" xfId="34032" xr:uid="{00000000-0005-0000-0000-0000E6840000}"/>
    <cellStyle name="Normal 3 3 4 6 16" xfId="34033" xr:uid="{00000000-0005-0000-0000-0000E7840000}"/>
    <cellStyle name="Normal 3 3 4 6 17" xfId="34034" xr:uid="{00000000-0005-0000-0000-0000E8840000}"/>
    <cellStyle name="Normal 3 3 4 6 2" xfId="34035" xr:uid="{00000000-0005-0000-0000-0000E9840000}"/>
    <cellStyle name="Normal 3 3 4 6 2 10" xfId="34036" xr:uid="{00000000-0005-0000-0000-0000EA840000}"/>
    <cellStyle name="Normal 3 3 4 6 2 10 2" xfId="34037" xr:uid="{00000000-0005-0000-0000-0000EB840000}"/>
    <cellStyle name="Normal 3 3 4 6 2 10 3" xfId="34038" xr:uid="{00000000-0005-0000-0000-0000EC840000}"/>
    <cellStyle name="Normal 3 3 4 6 2 11" xfId="34039" xr:uid="{00000000-0005-0000-0000-0000ED840000}"/>
    <cellStyle name="Normal 3 3 4 6 2 11 2" xfId="34040" xr:uid="{00000000-0005-0000-0000-0000EE840000}"/>
    <cellStyle name="Normal 3 3 4 6 2 11 3" xfId="34041" xr:uid="{00000000-0005-0000-0000-0000EF840000}"/>
    <cellStyle name="Normal 3 3 4 6 2 12" xfId="34042" xr:uid="{00000000-0005-0000-0000-0000F0840000}"/>
    <cellStyle name="Normal 3 3 4 6 2 12 2" xfId="34043" xr:uid="{00000000-0005-0000-0000-0000F1840000}"/>
    <cellStyle name="Normal 3 3 4 6 2 12 3" xfId="34044" xr:uid="{00000000-0005-0000-0000-0000F2840000}"/>
    <cellStyle name="Normal 3 3 4 6 2 13" xfId="34045" xr:uid="{00000000-0005-0000-0000-0000F3840000}"/>
    <cellStyle name="Normal 3 3 4 6 2 13 2" xfId="34046" xr:uid="{00000000-0005-0000-0000-0000F4840000}"/>
    <cellStyle name="Normal 3 3 4 6 2 13 3" xfId="34047" xr:uid="{00000000-0005-0000-0000-0000F5840000}"/>
    <cellStyle name="Normal 3 3 4 6 2 14" xfId="34048" xr:uid="{00000000-0005-0000-0000-0000F6840000}"/>
    <cellStyle name="Normal 3 3 4 6 2 14 2" xfId="34049" xr:uid="{00000000-0005-0000-0000-0000F7840000}"/>
    <cellStyle name="Normal 3 3 4 6 2 14 3" xfId="34050" xr:uid="{00000000-0005-0000-0000-0000F8840000}"/>
    <cellStyle name="Normal 3 3 4 6 2 15" xfId="34051" xr:uid="{00000000-0005-0000-0000-0000F9840000}"/>
    <cellStyle name="Normal 3 3 4 6 2 16" xfId="34052" xr:uid="{00000000-0005-0000-0000-0000FA840000}"/>
    <cellStyle name="Normal 3 3 4 6 2 2" xfId="34053" xr:uid="{00000000-0005-0000-0000-0000FB840000}"/>
    <cellStyle name="Normal 3 3 4 6 2 2 2" xfId="34054" xr:uid="{00000000-0005-0000-0000-0000FC840000}"/>
    <cellStyle name="Normal 3 3 4 6 2 2 3" xfId="34055" xr:uid="{00000000-0005-0000-0000-0000FD840000}"/>
    <cellStyle name="Normal 3 3 4 6 2 3" xfId="34056" xr:uid="{00000000-0005-0000-0000-0000FE840000}"/>
    <cellStyle name="Normal 3 3 4 6 2 3 2" xfId="34057" xr:uid="{00000000-0005-0000-0000-0000FF840000}"/>
    <cellStyle name="Normal 3 3 4 6 2 3 3" xfId="34058" xr:uid="{00000000-0005-0000-0000-000000850000}"/>
    <cellStyle name="Normal 3 3 4 6 2 4" xfId="34059" xr:uid="{00000000-0005-0000-0000-000001850000}"/>
    <cellStyle name="Normal 3 3 4 6 2 4 2" xfId="34060" xr:uid="{00000000-0005-0000-0000-000002850000}"/>
    <cellStyle name="Normal 3 3 4 6 2 4 3" xfId="34061" xr:uid="{00000000-0005-0000-0000-000003850000}"/>
    <cellStyle name="Normal 3 3 4 6 2 5" xfId="34062" xr:uid="{00000000-0005-0000-0000-000004850000}"/>
    <cellStyle name="Normal 3 3 4 6 2 5 2" xfId="34063" xr:uid="{00000000-0005-0000-0000-000005850000}"/>
    <cellStyle name="Normal 3 3 4 6 2 5 3" xfId="34064" xr:uid="{00000000-0005-0000-0000-000006850000}"/>
    <cellStyle name="Normal 3 3 4 6 2 6" xfId="34065" xr:uid="{00000000-0005-0000-0000-000007850000}"/>
    <cellStyle name="Normal 3 3 4 6 2 6 2" xfId="34066" xr:uid="{00000000-0005-0000-0000-000008850000}"/>
    <cellStyle name="Normal 3 3 4 6 2 6 3" xfId="34067" xr:uid="{00000000-0005-0000-0000-000009850000}"/>
    <cellStyle name="Normal 3 3 4 6 2 7" xfId="34068" xr:uid="{00000000-0005-0000-0000-00000A850000}"/>
    <cellStyle name="Normal 3 3 4 6 2 7 2" xfId="34069" xr:uid="{00000000-0005-0000-0000-00000B850000}"/>
    <cellStyle name="Normal 3 3 4 6 2 7 3" xfId="34070" xr:uid="{00000000-0005-0000-0000-00000C850000}"/>
    <cellStyle name="Normal 3 3 4 6 2 8" xfId="34071" xr:uid="{00000000-0005-0000-0000-00000D850000}"/>
    <cellStyle name="Normal 3 3 4 6 2 8 2" xfId="34072" xr:uid="{00000000-0005-0000-0000-00000E850000}"/>
    <cellStyle name="Normal 3 3 4 6 2 8 3" xfId="34073" xr:uid="{00000000-0005-0000-0000-00000F850000}"/>
    <cellStyle name="Normal 3 3 4 6 2 9" xfId="34074" xr:uid="{00000000-0005-0000-0000-000010850000}"/>
    <cellStyle name="Normal 3 3 4 6 2 9 2" xfId="34075" xr:uid="{00000000-0005-0000-0000-000011850000}"/>
    <cellStyle name="Normal 3 3 4 6 2 9 3" xfId="34076" xr:uid="{00000000-0005-0000-0000-000012850000}"/>
    <cellStyle name="Normal 3 3 4 6 3" xfId="34077" xr:uid="{00000000-0005-0000-0000-000013850000}"/>
    <cellStyle name="Normal 3 3 4 6 3 2" xfId="34078" xr:uid="{00000000-0005-0000-0000-000014850000}"/>
    <cellStyle name="Normal 3 3 4 6 3 3" xfId="34079" xr:uid="{00000000-0005-0000-0000-000015850000}"/>
    <cellStyle name="Normal 3 3 4 6 4" xfId="34080" xr:uid="{00000000-0005-0000-0000-000016850000}"/>
    <cellStyle name="Normal 3 3 4 6 4 2" xfId="34081" xr:uid="{00000000-0005-0000-0000-000017850000}"/>
    <cellStyle name="Normal 3 3 4 6 4 3" xfId="34082" xr:uid="{00000000-0005-0000-0000-000018850000}"/>
    <cellStyle name="Normal 3 3 4 6 5" xfId="34083" xr:uid="{00000000-0005-0000-0000-000019850000}"/>
    <cellStyle name="Normal 3 3 4 6 5 2" xfId="34084" xr:uid="{00000000-0005-0000-0000-00001A850000}"/>
    <cellStyle name="Normal 3 3 4 6 5 3" xfId="34085" xr:uid="{00000000-0005-0000-0000-00001B850000}"/>
    <cellStyle name="Normal 3 3 4 6 6" xfId="34086" xr:uid="{00000000-0005-0000-0000-00001C850000}"/>
    <cellStyle name="Normal 3 3 4 6 6 2" xfId="34087" xr:uid="{00000000-0005-0000-0000-00001D850000}"/>
    <cellStyle name="Normal 3 3 4 6 6 3" xfId="34088" xr:uid="{00000000-0005-0000-0000-00001E850000}"/>
    <cellStyle name="Normal 3 3 4 6 7" xfId="34089" xr:uid="{00000000-0005-0000-0000-00001F850000}"/>
    <cellStyle name="Normal 3 3 4 6 7 2" xfId="34090" xr:uid="{00000000-0005-0000-0000-000020850000}"/>
    <cellStyle name="Normal 3 3 4 6 7 3" xfId="34091" xr:uid="{00000000-0005-0000-0000-000021850000}"/>
    <cellStyle name="Normal 3 3 4 6 8" xfId="34092" xr:uid="{00000000-0005-0000-0000-000022850000}"/>
    <cellStyle name="Normal 3 3 4 6 8 2" xfId="34093" xr:uid="{00000000-0005-0000-0000-000023850000}"/>
    <cellStyle name="Normal 3 3 4 6 8 3" xfId="34094" xr:uid="{00000000-0005-0000-0000-000024850000}"/>
    <cellStyle name="Normal 3 3 4 6 9" xfId="34095" xr:uid="{00000000-0005-0000-0000-000025850000}"/>
    <cellStyle name="Normal 3 3 4 6 9 2" xfId="34096" xr:uid="{00000000-0005-0000-0000-000026850000}"/>
    <cellStyle name="Normal 3 3 4 6 9 3" xfId="34097" xr:uid="{00000000-0005-0000-0000-000027850000}"/>
    <cellStyle name="Normal 3 3 4 7" xfId="34098" xr:uid="{00000000-0005-0000-0000-000028850000}"/>
    <cellStyle name="Normal 3 3 4 7 10" xfId="34099" xr:uid="{00000000-0005-0000-0000-000029850000}"/>
    <cellStyle name="Normal 3 3 4 7 10 2" xfId="34100" xr:uid="{00000000-0005-0000-0000-00002A850000}"/>
    <cellStyle name="Normal 3 3 4 7 10 3" xfId="34101" xr:uid="{00000000-0005-0000-0000-00002B850000}"/>
    <cellStyle name="Normal 3 3 4 7 11" xfId="34102" xr:uid="{00000000-0005-0000-0000-00002C850000}"/>
    <cellStyle name="Normal 3 3 4 7 11 2" xfId="34103" xr:uid="{00000000-0005-0000-0000-00002D850000}"/>
    <cellStyle name="Normal 3 3 4 7 11 3" xfId="34104" xr:uid="{00000000-0005-0000-0000-00002E850000}"/>
    <cellStyle name="Normal 3 3 4 7 12" xfId="34105" xr:uid="{00000000-0005-0000-0000-00002F850000}"/>
    <cellStyle name="Normal 3 3 4 7 12 2" xfId="34106" xr:uid="{00000000-0005-0000-0000-000030850000}"/>
    <cellStyle name="Normal 3 3 4 7 12 3" xfId="34107" xr:uid="{00000000-0005-0000-0000-000031850000}"/>
    <cellStyle name="Normal 3 3 4 7 13" xfId="34108" xr:uid="{00000000-0005-0000-0000-000032850000}"/>
    <cellStyle name="Normal 3 3 4 7 13 2" xfId="34109" xr:uid="{00000000-0005-0000-0000-000033850000}"/>
    <cellStyle name="Normal 3 3 4 7 13 3" xfId="34110" xr:uid="{00000000-0005-0000-0000-000034850000}"/>
    <cellStyle name="Normal 3 3 4 7 14" xfId="34111" xr:uid="{00000000-0005-0000-0000-000035850000}"/>
    <cellStyle name="Normal 3 3 4 7 14 2" xfId="34112" xr:uid="{00000000-0005-0000-0000-000036850000}"/>
    <cellStyle name="Normal 3 3 4 7 14 3" xfId="34113" xr:uid="{00000000-0005-0000-0000-000037850000}"/>
    <cellStyle name="Normal 3 3 4 7 15" xfId="34114" xr:uid="{00000000-0005-0000-0000-000038850000}"/>
    <cellStyle name="Normal 3 3 4 7 15 2" xfId="34115" xr:uid="{00000000-0005-0000-0000-000039850000}"/>
    <cellStyle name="Normal 3 3 4 7 15 3" xfId="34116" xr:uid="{00000000-0005-0000-0000-00003A850000}"/>
    <cellStyle name="Normal 3 3 4 7 16" xfId="34117" xr:uid="{00000000-0005-0000-0000-00003B850000}"/>
    <cellStyle name="Normal 3 3 4 7 17" xfId="34118" xr:uid="{00000000-0005-0000-0000-00003C850000}"/>
    <cellStyle name="Normal 3 3 4 7 2" xfId="34119" xr:uid="{00000000-0005-0000-0000-00003D850000}"/>
    <cellStyle name="Normal 3 3 4 7 2 10" xfId="34120" xr:uid="{00000000-0005-0000-0000-00003E850000}"/>
    <cellStyle name="Normal 3 3 4 7 2 10 2" xfId="34121" xr:uid="{00000000-0005-0000-0000-00003F850000}"/>
    <cellStyle name="Normal 3 3 4 7 2 10 3" xfId="34122" xr:uid="{00000000-0005-0000-0000-000040850000}"/>
    <cellStyle name="Normal 3 3 4 7 2 11" xfId="34123" xr:uid="{00000000-0005-0000-0000-000041850000}"/>
    <cellStyle name="Normal 3 3 4 7 2 11 2" xfId="34124" xr:uid="{00000000-0005-0000-0000-000042850000}"/>
    <cellStyle name="Normal 3 3 4 7 2 11 3" xfId="34125" xr:uid="{00000000-0005-0000-0000-000043850000}"/>
    <cellStyle name="Normal 3 3 4 7 2 12" xfId="34126" xr:uid="{00000000-0005-0000-0000-000044850000}"/>
    <cellStyle name="Normal 3 3 4 7 2 12 2" xfId="34127" xr:uid="{00000000-0005-0000-0000-000045850000}"/>
    <cellStyle name="Normal 3 3 4 7 2 12 3" xfId="34128" xr:uid="{00000000-0005-0000-0000-000046850000}"/>
    <cellStyle name="Normal 3 3 4 7 2 13" xfId="34129" xr:uid="{00000000-0005-0000-0000-000047850000}"/>
    <cellStyle name="Normal 3 3 4 7 2 13 2" xfId="34130" xr:uid="{00000000-0005-0000-0000-000048850000}"/>
    <cellStyle name="Normal 3 3 4 7 2 13 3" xfId="34131" xr:uid="{00000000-0005-0000-0000-000049850000}"/>
    <cellStyle name="Normal 3 3 4 7 2 14" xfId="34132" xr:uid="{00000000-0005-0000-0000-00004A850000}"/>
    <cellStyle name="Normal 3 3 4 7 2 14 2" xfId="34133" xr:uid="{00000000-0005-0000-0000-00004B850000}"/>
    <cellStyle name="Normal 3 3 4 7 2 14 3" xfId="34134" xr:uid="{00000000-0005-0000-0000-00004C850000}"/>
    <cellStyle name="Normal 3 3 4 7 2 15" xfId="34135" xr:uid="{00000000-0005-0000-0000-00004D850000}"/>
    <cellStyle name="Normal 3 3 4 7 2 16" xfId="34136" xr:uid="{00000000-0005-0000-0000-00004E850000}"/>
    <cellStyle name="Normal 3 3 4 7 2 2" xfId="34137" xr:uid="{00000000-0005-0000-0000-00004F850000}"/>
    <cellStyle name="Normal 3 3 4 7 2 2 2" xfId="34138" xr:uid="{00000000-0005-0000-0000-000050850000}"/>
    <cellStyle name="Normal 3 3 4 7 2 2 3" xfId="34139" xr:uid="{00000000-0005-0000-0000-000051850000}"/>
    <cellStyle name="Normal 3 3 4 7 2 3" xfId="34140" xr:uid="{00000000-0005-0000-0000-000052850000}"/>
    <cellStyle name="Normal 3 3 4 7 2 3 2" xfId="34141" xr:uid="{00000000-0005-0000-0000-000053850000}"/>
    <cellStyle name="Normal 3 3 4 7 2 3 3" xfId="34142" xr:uid="{00000000-0005-0000-0000-000054850000}"/>
    <cellStyle name="Normal 3 3 4 7 2 4" xfId="34143" xr:uid="{00000000-0005-0000-0000-000055850000}"/>
    <cellStyle name="Normal 3 3 4 7 2 4 2" xfId="34144" xr:uid="{00000000-0005-0000-0000-000056850000}"/>
    <cellStyle name="Normal 3 3 4 7 2 4 3" xfId="34145" xr:uid="{00000000-0005-0000-0000-000057850000}"/>
    <cellStyle name="Normal 3 3 4 7 2 5" xfId="34146" xr:uid="{00000000-0005-0000-0000-000058850000}"/>
    <cellStyle name="Normal 3 3 4 7 2 5 2" xfId="34147" xr:uid="{00000000-0005-0000-0000-000059850000}"/>
    <cellStyle name="Normal 3 3 4 7 2 5 3" xfId="34148" xr:uid="{00000000-0005-0000-0000-00005A850000}"/>
    <cellStyle name="Normal 3 3 4 7 2 6" xfId="34149" xr:uid="{00000000-0005-0000-0000-00005B850000}"/>
    <cellStyle name="Normal 3 3 4 7 2 6 2" xfId="34150" xr:uid="{00000000-0005-0000-0000-00005C850000}"/>
    <cellStyle name="Normal 3 3 4 7 2 6 3" xfId="34151" xr:uid="{00000000-0005-0000-0000-00005D850000}"/>
    <cellStyle name="Normal 3 3 4 7 2 7" xfId="34152" xr:uid="{00000000-0005-0000-0000-00005E850000}"/>
    <cellStyle name="Normal 3 3 4 7 2 7 2" xfId="34153" xr:uid="{00000000-0005-0000-0000-00005F850000}"/>
    <cellStyle name="Normal 3 3 4 7 2 7 3" xfId="34154" xr:uid="{00000000-0005-0000-0000-000060850000}"/>
    <cellStyle name="Normal 3 3 4 7 2 8" xfId="34155" xr:uid="{00000000-0005-0000-0000-000061850000}"/>
    <cellStyle name="Normal 3 3 4 7 2 8 2" xfId="34156" xr:uid="{00000000-0005-0000-0000-000062850000}"/>
    <cellStyle name="Normal 3 3 4 7 2 8 3" xfId="34157" xr:uid="{00000000-0005-0000-0000-000063850000}"/>
    <cellStyle name="Normal 3 3 4 7 2 9" xfId="34158" xr:uid="{00000000-0005-0000-0000-000064850000}"/>
    <cellStyle name="Normal 3 3 4 7 2 9 2" xfId="34159" xr:uid="{00000000-0005-0000-0000-000065850000}"/>
    <cellStyle name="Normal 3 3 4 7 2 9 3" xfId="34160" xr:uid="{00000000-0005-0000-0000-000066850000}"/>
    <cellStyle name="Normal 3 3 4 7 3" xfId="34161" xr:uid="{00000000-0005-0000-0000-000067850000}"/>
    <cellStyle name="Normal 3 3 4 7 3 2" xfId="34162" xr:uid="{00000000-0005-0000-0000-000068850000}"/>
    <cellStyle name="Normal 3 3 4 7 3 3" xfId="34163" xr:uid="{00000000-0005-0000-0000-000069850000}"/>
    <cellStyle name="Normal 3 3 4 7 4" xfId="34164" xr:uid="{00000000-0005-0000-0000-00006A850000}"/>
    <cellStyle name="Normal 3 3 4 7 4 2" xfId="34165" xr:uid="{00000000-0005-0000-0000-00006B850000}"/>
    <cellStyle name="Normal 3 3 4 7 4 3" xfId="34166" xr:uid="{00000000-0005-0000-0000-00006C850000}"/>
    <cellStyle name="Normal 3 3 4 7 5" xfId="34167" xr:uid="{00000000-0005-0000-0000-00006D850000}"/>
    <cellStyle name="Normal 3 3 4 7 5 2" xfId="34168" xr:uid="{00000000-0005-0000-0000-00006E850000}"/>
    <cellStyle name="Normal 3 3 4 7 5 3" xfId="34169" xr:uid="{00000000-0005-0000-0000-00006F850000}"/>
    <cellStyle name="Normal 3 3 4 7 6" xfId="34170" xr:uid="{00000000-0005-0000-0000-000070850000}"/>
    <cellStyle name="Normal 3 3 4 7 6 2" xfId="34171" xr:uid="{00000000-0005-0000-0000-000071850000}"/>
    <cellStyle name="Normal 3 3 4 7 6 3" xfId="34172" xr:uid="{00000000-0005-0000-0000-000072850000}"/>
    <cellStyle name="Normal 3 3 4 7 7" xfId="34173" xr:uid="{00000000-0005-0000-0000-000073850000}"/>
    <cellStyle name="Normal 3 3 4 7 7 2" xfId="34174" xr:uid="{00000000-0005-0000-0000-000074850000}"/>
    <cellStyle name="Normal 3 3 4 7 7 3" xfId="34175" xr:uid="{00000000-0005-0000-0000-000075850000}"/>
    <cellStyle name="Normal 3 3 4 7 8" xfId="34176" xr:uid="{00000000-0005-0000-0000-000076850000}"/>
    <cellStyle name="Normal 3 3 4 7 8 2" xfId="34177" xr:uid="{00000000-0005-0000-0000-000077850000}"/>
    <cellStyle name="Normal 3 3 4 7 8 3" xfId="34178" xr:uid="{00000000-0005-0000-0000-000078850000}"/>
    <cellStyle name="Normal 3 3 4 7 9" xfId="34179" xr:uid="{00000000-0005-0000-0000-000079850000}"/>
    <cellStyle name="Normal 3 3 4 7 9 2" xfId="34180" xr:uid="{00000000-0005-0000-0000-00007A850000}"/>
    <cellStyle name="Normal 3 3 4 7 9 3" xfId="34181" xr:uid="{00000000-0005-0000-0000-00007B850000}"/>
    <cellStyle name="Normal 3 3 4 8" xfId="34182" xr:uid="{00000000-0005-0000-0000-00007C850000}"/>
    <cellStyle name="Normal 3 3 4 8 10" xfId="34183" xr:uid="{00000000-0005-0000-0000-00007D850000}"/>
    <cellStyle name="Normal 3 3 4 8 10 2" xfId="34184" xr:uid="{00000000-0005-0000-0000-00007E850000}"/>
    <cellStyle name="Normal 3 3 4 8 10 3" xfId="34185" xr:uid="{00000000-0005-0000-0000-00007F850000}"/>
    <cellStyle name="Normal 3 3 4 8 11" xfId="34186" xr:uid="{00000000-0005-0000-0000-000080850000}"/>
    <cellStyle name="Normal 3 3 4 8 11 2" xfId="34187" xr:uid="{00000000-0005-0000-0000-000081850000}"/>
    <cellStyle name="Normal 3 3 4 8 11 3" xfId="34188" xr:uid="{00000000-0005-0000-0000-000082850000}"/>
    <cellStyle name="Normal 3 3 4 8 12" xfId="34189" xr:uid="{00000000-0005-0000-0000-000083850000}"/>
    <cellStyle name="Normal 3 3 4 8 12 2" xfId="34190" xr:uid="{00000000-0005-0000-0000-000084850000}"/>
    <cellStyle name="Normal 3 3 4 8 12 3" xfId="34191" xr:uid="{00000000-0005-0000-0000-000085850000}"/>
    <cellStyle name="Normal 3 3 4 8 13" xfId="34192" xr:uid="{00000000-0005-0000-0000-000086850000}"/>
    <cellStyle name="Normal 3 3 4 8 13 2" xfId="34193" xr:uid="{00000000-0005-0000-0000-000087850000}"/>
    <cellStyle name="Normal 3 3 4 8 13 3" xfId="34194" xr:uid="{00000000-0005-0000-0000-000088850000}"/>
    <cellStyle name="Normal 3 3 4 8 14" xfId="34195" xr:uid="{00000000-0005-0000-0000-000089850000}"/>
    <cellStyle name="Normal 3 3 4 8 14 2" xfId="34196" xr:uid="{00000000-0005-0000-0000-00008A850000}"/>
    <cellStyle name="Normal 3 3 4 8 14 3" xfId="34197" xr:uid="{00000000-0005-0000-0000-00008B850000}"/>
    <cellStyle name="Normal 3 3 4 8 15" xfId="34198" xr:uid="{00000000-0005-0000-0000-00008C850000}"/>
    <cellStyle name="Normal 3 3 4 8 15 2" xfId="34199" xr:uid="{00000000-0005-0000-0000-00008D850000}"/>
    <cellStyle name="Normal 3 3 4 8 15 3" xfId="34200" xr:uid="{00000000-0005-0000-0000-00008E850000}"/>
    <cellStyle name="Normal 3 3 4 8 16" xfId="34201" xr:uid="{00000000-0005-0000-0000-00008F850000}"/>
    <cellStyle name="Normal 3 3 4 8 17" xfId="34202" xr:uid="{00000000-0005-0000-0000-000090850000}"/>
    <cellStyle name="Normal 3 3 4 8 2" xfId="34203" xr:uid="{00000000-0005-0000-0000-000091850000}"/>
    <cellStyle name="Normal 3 3 4 8 2 10" xfId="34204" xr:uid="{00000000-0005-0000-0000-000092850000}"/>
    <cellStyle name="Normal 3 3 4 8 2 10 2" xfId="34205" xr:uid="{00000000-0005-0000-0000-000093850000}"/>
    <cellStyle name="Normal 3 3 4 8 2 10 3" xfId="34206" xr:uid="{00000000-0005-0000-0000-000094850000}"/>
    <cellStyle name="Normal 3 3 4 8 2 11" xfId="34207" xr:uid="{00000000-0005-0000-0000-000095850000}"/>
    <cellStyle name="Normal 3 3 4 8 2 11 2" xfId="34208" xr:uid="{00000000-0005-0000-0000-000096850000}"/>
    <cellStyle name="Normal 3 3 4 8 2 11 3" xfId="34209" xr:uid="{00000000-0005-0000-0000-000097850000}"/>
    <cellStyle name="Normal 3 3 4 8 2 12" xfId="34210" xr:uid="{00000000-0005-0000-0000-000098850000}"/>
    <cellStyle name="Normal 3 3 4 8 2 12 2" xfId="34211" xr:uid="{00000000-0005-0000-0000-000099850000}"/>
    <cellStyle name="Normal 3 3 4 8 2 12 3" xfId="34212" xr:uid="{00000000-0005-0000-0000-00009A850000}"/>
    <cellStyle name="Normal 3 3 4 8 2 13" xfId="34213" xr:uid="{00000000-0005-0000-0000-00009B850000}"/>
    <cellStyle name="Normal 3 3 4 8 2 13 2" xfId="34214" xr:uid="{00000000-0005-0000-0000-00009C850000}"/>
    <cellStyle name="Normal 3 3 4 8 2 13 3" xfId="34215" xr:uid="{00000000-0005-0000-0000-00009D850000}"/>
    <cellStyle name="Normal 3 3 4 8 2 14" xfId="34216" xr:uid="{00000000-0005-0000-0000-00009E850000}"/>
    <cellStyle name="Normal 3 3 4 8 2 14 2" xfId="34217" xr:uid="{00000000-0005-0000-0000-00009F850000}"/>
    <cellStyle name="Normal 3 3 4 8 2 14 3" xfId="34218" xr:uid="{00000000-0005-0000-0000-0000A0850000}"/>
    <cellStyle name="Normal 3 3 4 8 2 15" xfId="34219" xr:uid="{00000000-0005-0000-0000-0000A1850000}"/>
    <cellStyle name="Normal 3 3 4 8 2 16" xfId="34220" xr:uid="{00000000-0005-0000-0000-0000A2850000}"/>
    <cellStyle name="Normal 3 3 4 8 2 2" xfId="34221" xr:uid="{00000000-0005-0000-0000-0000A3850000}"/>
    <cellStyle name="Normal 3 3 4 8 2 2 2" xfId="34222" xr:uid="{00000000-0005-0000-0000-0000A4850000}"/>
    <cellStyle name="Normal 3 3 4 8 2 2 3" xfId="34223" xr:uid="{00000000-0005-0000-0000-0000A5850000}"/>
    <cellStyle name="Normal 3 3 4 8 2 3" xfId="34224" xr:uid="{00000000-0005-0000-0000-0000A6850000}"/>
    <cellStyle name="Normal 3 3 4 8 2 3 2" xfId="34225" xr:uid="{00000000-0005-0000-0000-0000A7850000}"/>
    <cellStyle name="Normal 3 3 4 8 2 3 3" xfId="34226" xr:uid="{00000000-0005-0000-0000-0000A8850000}"/>
    <cellStyle name="Normal 3 3 4 8 2 4" xfId="34227" xr:uid="{00000000-0005-0000-0000-0000A9850000}"/>
    <cellStyle name="Normal 3 3 4 8 2 4 2" xfId="34228" xr:uid="{00000000-0005-0000-0000-0000AA850000}"/>
    <cellStyle name="Normal 3 3 4 8 2 4 3" xfId="34229" xr:uid="{00000000-0005-0000-0000-0000AB850000}"/>
    <cellStyle name="Normal 3 3 4 8 2 5" xfId="34230" xr:uid="{00000000-0005-0000-0000-0000AC850000}"/>
    <cellStyle name="Normal 3 3 4 8 2 5 2" xfId="34231" xr:uid="{00000000-0005-0000-0000-0000AD850000}"/>
    <cellStyle name="Normal 3 3 4 8 2 5 3" xfId="34232" xr:uid="{00000000-0005-0000-0000-0000AE850000}"/>
    <cellStyle name="Normal 3 3 4 8 2 6" xfId="34233" xr:uid="{00000000-0005-0000-0000-0000AF850000}"/>
    <cellStyle name="Normal 3 3 4 8 2 6 2" xfId="34234" xr:uid="{00000000-0005-0000-0000-0000B0850000}"/>
    <cellStyle name="Normal 3 3 4 8 2 6 3" xfId="34235" xr:uid="{00000000-0005-0000-0000-0000B1850000}"/>
    <cellStyle name="Normal 3 3 4 8 2 7" xfId="34236" xr:uid="{00000000-0005-0000-0000-0000B2850000}"/>
    <cellStyle name="Normal 3 3 4 8 2 7 2" xfId="34237" xr:uid="{00000000-0005-0000-0000-0000B3850000}"/>
    <cellStyle name="Normal 3 3 4 8 2 7 3" xfId="34238" xr:uid="{00000000-0005-0000-0000-0000B4850000}"/>
    <cellStyle name="Normal 3 3 4 8 2 8" xfId="34239" xr:uid="{00000000-0005-0000-0000-0000B5850000}"/>
    <cellStyle name="Normal 3 3 4 8 2 8 2" xfId="34240" xr:uid="{00000000-0005-0000-0000-0000B6850000}"/>
    <cellStyle name="Normal 3 3 4 8 2 8 3" xfId="34241" xr:uid="{00000000-0005-0000-0000-0000B7850000}"/>
    <cellStyle name="Normal 3 3 4 8 2 9" xfId="34242" xr:uid="{00000000-0005-0000-0000-0000B8850000}"/>
    <cellStyle name="Normal 3 3 4 8 2 9 2" xfId="34243" xr:uid="{00000000-0005-0000-0000-0000B9850000}"/>
    <cellStyle name="Normal 3 3 4 8 2 9 3" xfId="34244" xr:uid="{00000000-0005-0000-0000-0000BA850000}"/>
    <cellStyle name="Normal 3 3 4 8 3" xfId="34245" xr:uid="{00000000-0005-0000-0000-0000BB850000}"/>
    <cellStyle name="Normal 3 3 4 8 3 2" xfId="34246" xr:uid="{00000000-0005-0000-0000-0000BC850000}"/>
    <cellStyle name="Normal 3 3 4 8 3 3" xfId="34247" xr:uid="{00000000-0005-0000-0000-0000BD850000}"/>
    <cellStyle name="Normal 3 3 4 8 4" xfId="34248" xr:uid="{00000000-0005-0000-0000-0000BE850000}"/>
    <cellStyle name="Normal 3 3 4 8 4 2" xfId="34249" xr:uid="{00000000-0005-0000-0000-0000BF850000}"/>
    <cellStyle name="Normal 3 3 4 8 4 3" xfId="34250" xr:uid="{00000000-0005-0000-0000-0000C0850000}"/>
    <cellStyle name="Normal 3 3 4 8 5" xfId="34251" xr:uid="{00000000-0005-0000-0000-0000C1850000}"/>
    <cellStyle name="Normal 3 3 4 8 5 2" xfId="34252" xr:uid="{00000000-0005-0000-0000-0000C2850000}"/>
    <cellStyle name="Normal 3 3 4 8 5 3" xfId="34253" xr:uid="{00000000-0005-0000-0000-0000C3850000}"/>
    <cellStyle name="Normal 3 3 4 8 6" xfId="34254" xr:uid="{00000000-0005-0000-0000-0000C4850000}"/>
    <cellStyle name="Normal 3 3 4 8 6 2" xfId="34255" xr:uid="{00000000-0005-0000-0000-0000C5850000}"/>
    <cellStyle name="Normal 3 3 4 8 6 3" xfId="34256" xr:uid="{00000000-0005-0000-0000-0000C6850000}"/>
    <cellStyle name="Normal 3 3 4 8 7" xfId="34257" xr:uid="{00000000-0005-0000-0000-0000C7850000}"/>
    <cellStyle name="Normal 3 3 4 8 7 2" xfId="34258" xr:uid="{00000000-0005-0000-0000-0000C8850000}"/>
    <cellStyle name="Normal 3 3 4 8 7 3" xfId="34259" xr:uid="{00000000-0005-0000-0000-0000C9850000}"/>
    <cellStyle name="Normal 3 3 4 8 8" xfId="34260" xr:uid="{00000000-0005-0000-0000-0000CA850000}"/>
    <cellStyle name="Normal 3 3 4 8 8 2" xfId="34261" xr:uid="{00000000-0005-0000-0000-0000CB850000}"/>
    <cellStyle name="Normal 3 3 4 8 8 3" xfId="34262" xr:uid="{00000000-0005-0000-0000-0000CC850000}"/>
    <cellStyle name="Normal 3 3 4 8 9" xfId="34263" xr:uid="{00000000-0005-0000-0000-0000CD850000}"/>
    <cellStyle name="Normal 3 3 4 8 9 2" xfId="34264" xr:uid="{00000000-0005-0000-0000-0000CE850000}"/>
    <cellStyle name="Normal 3 3 4 8 9 3" xfId="34265" xr:uid="{00000000-0005-0000-0000-0000CF850000}"/>
    <cellStyle name="Normal 3 3 4 9" xfId="34266" xr:uid="{00000000-0005-0000-0000-0000D0850000}"/>
    <cellStyle name="Normal 3 3 4 9 10" xfId="34267" xr:uid="{00000000-0005-0000-0000-0000D1850000}"/>
    <cellStyle name="Normal 3 3 4 9 10 2" xfId="34268" xr:uid="{00000000-0005-0000-0000-0000D2850000}"/>
    <cellStyle name="Normal 3 3 4 9 10 3" xfId="34269" xr:uid="{00000000-0005-0000-0000-0000D3850000}"/>
    <cellStyle name="Normal 3 3 4 9 11" xfId="34270" xr:uid="{00000000-0005-0000-0000-0000D4850000}"/>
    <cellStyle name="Normal 3 3 4 9 11 2" xfId="34271" xr:uid="{00000000-0005-0000-0000-0000D5850000}"/>
    <cellStyle name="Normal 3 3 4 9 11 3" xfId="34272" xr:uid="{00000000-0005-0000-0000-0000D6850000}"/>
    <cellStyle name="Normal 3 3 4 9 12" xfId="34273" xr:uid="{00000000-0005-0000-0000-0000D7850000}"/>
    <cellStyle name="Normal 3 3 4 9 12 2" xfId="34274" xr:uid="{00000000-0005-0000-0000-0000D8850000}"/>
    <cellStyle name="Normal 3 3 4 9 12 3" xfId="34275" xr:uid="{00000000-0005-0000-0000-0000D9850000}"/>
    <cellStyle name="Normal 3 3 4 9 13" xfId="34276" xr:uid="{00000000-0005-0000-0000-0000DA850000}"/>
    <cellStyle name="Normal 3 3 4 9 13 2" xfId="34277" xr:uid="{00000000-0005-0000-0000-0000DB850000}"/>
    <cellStyle name="Normal 3 3 4 9 13 3" xfId="34278" xr:uid="{00000000-0005-0000-0000-0000DC850000}"/>
    <cellStyle name="Normal 3 3 4 9 14" xfId="34279" xr:uid="{00000000-0005-0000-0000-0000DD850000}"/>
    <cellStyle name="Normal 3 3 4 9 14 2" xfId="34280" xr:uid="{00000000-0005-0000-0000-0000DE850000}"/>
    <cellStyle name="Normal 3 3 4 9 14 3" xfId="34281" xr:uid="{00000000-0005-0000-0000-0000DF850000}"/>
    <cellStyle name="Normal 3 3 4 9 15" xfId="34282" xr:uid="{00000000-0005-0000-0000-0000E0850000}"/>
    <cellStyle name="Normal 3 3 4 9 16" xfId="34283" xr:uid="{00000000-0005-0000-0000-0000E1850000}"/>
    <cellStyle name="Normal 3 3 4 9 2" xfId="34284" xr:uid="{00000000-0005-0000-0000-0000E2850000}"/>
    <cellStyle name="Normal 3 3 4 9 2 2" xfId="34285" xr:uid="{00000000-0005-0000-0000-0000E3850000}"/>
    <cellStyle name="Normal 3 3 4 9 2 3" xfId="34286" xr:uid="{00000000-0005-0000-0000-0000E4850000}"/>
    <cellStyle name="Normal 3 3 4 9 3" xfId="34287" xr:uid="{00000000-0005-0000-0000-0000E5850000}"/>
    <cellStyle name="Normal 3 3 4 9 3 2" xfId="34288" xr:uid="{00000000-0005-0000-0000-0000E6850000}"/>
    <cellStyle name="Normal 3 3 4 9 3 3" xfId="34289" xr:uid="{00000000-0005-0000-0000-0000E7850000}"/>
    <cellStyle name="Normal 3 3 4 9 4" xfId="34290" xr:uid="{00000000-0005-0000-0000-0000E8850000}"/>
    <cellStyle name="Normal 3 3 4 9 4 2" xfId="34291" xr:uid="{00000000-0005-0000-0000-0000E9850000}"/>
    <cellStyle name="Normal 3 3 4 9 4 3" xfId="34292" xr:uid="{00000000-0005-0000-0000-0000EA850000}"/>
    <cellStyle name="Normal 3 3 4 9 5" xfId="34293" xr:uid="{00000000-0005-0000-0000-0000EB850000}"/>
    <cellStyle name="Normal 3 3 4 9 5 2" xfId="34294" xr:uid="{00000000-0005-0000-0000-0000EC850000}"/>
    <cellStyle name="Normal 3 3 4 9 5 3" xfId="34295" xr:uid="{00000000-0005-0000-0000-0000ED850000}"/>
    <cellStyle name="Normal 3 3 4 9 6" xfId="34296" xr:uid="{00000000-0005-0000-0000-0000EE850000}"/>
    <cellStyle name="Normal 3 3 4 9 6 2" xfId="34297" xr:uid="{00000000-0005-0000-0000-0000EF850000}"/>
    <cellStyle name="Normal 3 3 4 9 6 3" xfId="34298" xr:uid="{00000000-0005-0000-0000-0000F0850000}"/>
    <cellStyle name="Normal 3 3 4 9 7" xfId="34299" xr:uid="{00000000-0005-0000-0000-0000F1850000}"/>
    <cellStyle name="Normal 3 3 4 9 7 2" xfId="34300" xr:uid="{00000000-0005-0000-0000-0000F2850000}"/>
    <cellStyle name="Normal 3 3 4 9 7 3" xfId="34301" xr:uid="{00000000-0005-0000-0000-0000F3850000}"/>
    <cellStyle name="Normal 3 3 4 9 8" xfId="34302" xr:uid="{00000000-0005-0000-0000-0000F4850000}"/>
    <cellStyle name="Normal 3 3 4 9 8 2" xfId="34303" xr:uid="{00000000-0005-0000-0000-0000F5850000}"/>
    <cellStyle name="Normal 3 3 4 9 8 3" xfId="34304" xr:uid="{00000000-0005-0000-0000-0000F6850000}"/>
    <cellStyle name="Normal 3 3 4 9 9" xfId="34305" xr:uid="{00000000-0005-0000-0000-0000F7850000}"/>
    <cellStyle name="Normal 3 3 4 9 9 2" xfId="34306" xr:uid="{00000000-0005-0000-0000-0000F8850000}"/>
    <cellStyle name="Normal 3 3 4 9 9 3" xfId="34307" xr:uid="{00000000-0005-0000-0000-0000F9850000}"/>
    <cellStyle name="Normal 3 3 5" xfId="34308" xr:uid="{00000000-0005-0000-0000-0000FA850000}"/>
    <cellStyle name="Normal 3 3 5 10" xfId="34309" xr:uid="{00000000-0005-0000-0000-0000FB850000}"/>
    <cellStyle name="Normal 3 3 5 10 10" xfId="34310" xr:uid="{00000000-0005-0000-0000-0000FC850000}"/>
    <cellStyle name="Normal 3 3 5 10 10 2" xfId="34311" xr:uid="{00000000-0005-0000-0000-0000FD850000}"/>
    <cellStyle name="Normal 3 3 5 10 10 3" xfId="34312" xr:uid="{00000000-0005-0000-0000-0000FE850000}"/>
    <cellStyle name="Normal 3 3 5 10 11" xfId="34313" xr:uid="{00000000-0005-0000-0000-0000FF850000}"/>
    <cellStyle name="Normal 3 3 5 10 11 2" xfId="34314" xr:uid="{00000000-0005-0000-0000-000000860000}"/>
    <cellStyle name="Normal 3 3 5 10 11 3" xfId="34315" xr:uid="{00000000-0005-0000-0000-000001860000}"/>
    <cellStyle name="Normal 3 3 5 10 12" xfId="34316" xr:uid="{00000000-0005-0000-0000-000002860000}"/>
    <cellStyle name="Normal 3 3 5 10 12 2" xfId="34317" xr:uid="{00000000-0005-0000-0000-000003860000}"/>
    <cellStyle name="Normal 3 3 5 10 12 3" xfId="34318" xr:uid="{00000000-0005-0000-0000-000004860000}"/>
    <cellStyle name="Normal 3 3 5 10 13" xfId="34319" xr:uid="{00000000-0005-0000-0000-000005860000}"/>
    <cellStyle name="Normal 3 3 5 10 13 2" xfId="34320" xr:uid="{00000000-0005-0000-0000-000006860000}"/>
    <cellStyle name="Normal 3 3 5 10 13 3" xfId="34321" xr:uid="{00000000-0005-0000-0000-000007860000}"/>
    <cellStyle name="Normal 3 3 5 10 14" xfId="34322" xr:uid="{00000000-0005-0000-0000-000008860000}"/>
    <cellStyle name="Normal 3 3 5 10 14 2" xfId="34323" xr:uid="{00000000-0005-0000-0000-000009860000}"/>
    <cellStyle name="Normal 3 3 5 10 14 3" xfId="34324" xr:uid="{00000000-0005-0000-0000-00000A860000}"/>
    <cellStyle name="Normal 3 3 5 10 15" xfId="34325" xr:uid="{00000000-0005-0000-0000-00000B860000}"/>
    <cellStyle name="Normal 3 3 5 10 16" xfId="34326" xr:uid="{00000000-0005-0000-0000-00000C860000}"/>
    <cellStyle name="Normal 3 3 5 10 2" xfId="34327" xr:uid="{00000000-0005-0000-0000-00000D860000}"/>
    <cellStyle name="Normal 3 3 5 10 2 2" xfId="34328" xr:uid="{00000000-0005-0000-0000-00000E860000}"/>
    <cellStyle name="Normal 3 3 5 10 2 3" xfId="34329" xr:uid="{00000000-0005-0000-0000-00000F860000}"/>
    <cellStyle name="Normal 3 3 5 10 3" xfId="34330" xr:uid="{00000000-0005-0000-0000-000010860000}"/>
    <cellStyle name="Normal 3 3 5 10 3 2" xfId="34331" xr:uid="{00000000-0005-0000-0000-000011860000}"/>
    <cellStyle name="Normal 3 3 5 10 3 3" xfId="34332" xr:uid="{00000000-0005-0000-0000-000012860000}"/>
    <cellStyle name="Normal 3 3 5 10 4" xfId="34333" xr:uid="{00000000-0005-0000-0000-000013860000}"/>
    <cellStyle name="Normal 3 3 5 10 4 2" xfId="34334" xr:uid="{00000000-0005-0000-0000-000014860000}"/>
    <cellStyle name="Normal 3 3 5 10 4 3" xfId="34335" xr:uid="{00000000-0005-0000-0000-000015860000}"/>
    <cellStyle name="Normal 3 3 5 10 5" xfId="34336" xr:uid="{00000000-0005-0000-0000-000016860000}"/>
    <cellStyle name="Normal 3 3 5 10 5 2" xfId="34337" xr:uid="{00000000-0005-0000-0000-000017860000}"/>
    <cellStyle name="Normal 3 3 5 10 5 3" xfId="34338" xr:uid="{00000000-0005-0000-0000-000018860000}"/>
    <cellStyle name="Normal 3 3 5 10 6" xfId="34339" xr:uid="{00000000-0005-0000-0000-000019860000}"/>
    <cellStyle name="Normal 3 3 5 10 6 2" xfId="34340" xr:uid="{00000000-0005-0000-0000-00001A860000}"/>
    <cellStyle name="Normal 3 3 5 10 6 3" xfId="34341" xr:uid="{00000000-0005-0000-0000-00001B860000}"/>
    <cellStyle name="Normal 3 3 5 10 7" xfId="34342" xr:uid="{00000000-0005-0000-0000-00001C860000}"/>
    <cellStyle name="Normal 3 3 5 10 7 2" xfId="34343" xr:uid="{00000000-0005-0000-0000-00001D860000}"/>
    <cellStyle name="Normal 3 3 5 10 7 3" xfId="34344" xr:uid="{00000000-0005-0000-0000-00001E860000}"/>
    <cellStyle name="Normal 3 3 5 10 8" xfId="34345" xr:uid="{00000000-0005-0000-0000-00001F860000}"/>
    <cellStyle name="Normal 3 3 5 10 8 2" xfId="34346" xr:uid="{00000000-0005-0000-0000-000020860000}"/>
    <cellStyle name="Normal 3 3 5 10 8 3" xfId="34347" xr:uid="{00000000-0005-0000-0000-000021860000}"/>
    <cellStyle name="Normal 3 3 5 10 9" xfId="34348" xr:uid="{00000000-0005-0000-0000-000022860000}"/>
    <cellStyle name="Normal 3 3 5 10 9 2" xfId="34349" xr:uid="{00000000-0005-0000-0000-000023860000}"/>
    <cellStyle name="Normal 3 3 5 10 9 3" xfId="34350" xr:uid="{00000000-0005-0000-0000-000024860000}"/>
    <cellStyle name="Normal 3 3 5 11" xfId="34351" xr:uid="{00000000-0005-0000-0000-000025860000}"/>
    <cellStyle name="Normal 3 3 5 11 10" xfId="34352" xr:uid="{00000000-0005-0000-0000-000026860000}"/>
    <cellStyle name="Normal 3 3 5 11 10 2" xfId="34353" xr:uid="{00000000-0005-0000-0000-000027860000}"/>
    <cellStyle name="Normal 3 3 5 11 10 3" xfId="34354" xr:uid="{00000000-0005-0000-0000-000028860000}"/>
    <cellStyle name="Normal 3 3 5 11 11" xfId="34355" xr:uid="{00000000-0005-0000-0000-000029860000}"/>
    <cellStyle name="Normal 3 3 5 11 11 2" xfId="34356" xr:uid="{00000000-0005-0000-0000-00002A860000}"/>
    <cellStyle name="Normal 3 3 5 11 11 3" xfId="34357" xr:uid="{00000000-0005-0000-0000-00002B860000}"/>
    <cellStyle name="Normal 3 3 5 11 12" xfId="34358" xr:uid="{00000000-0005-0000-0000-00002C860000}"/>
    <cellStyle name="Normal 3 3 5 11 12 2" xfId="34359" xr:uid="{00000000-0005-0000-0000-00002D860000}"/>
    <cellStyle name="Normal 3 3 5 11 12 3" xfId="34360" xr:uid="{00000000-0005-0000-0000-00002E860000}"/>
    <cellStyle name="Normal 3 3 5 11 13" xfId="34361" xr:uid="{00000000-0005-0000-0000-00002F860000}"/>
    <cellStyle name="Normal 3 3 5 11 13 2" xfId="34362" xr:uid="{00000000-0005-0000-0000-000030860000}"/>
    <cellStyle name="Normal 3 3 5 11 13 3" xfId="34363" xr:uid="{00000000-0005-0000-0000-000031860000}"/>
    <cellStyle name="Normal 3 3 5 11 14" xfId="34364" xr:uid="{00000000-0005-0000-0000-000032860000}"/>
    <cellStyle name="Normal 3 3 5 11 14 2" xfId="34365" xr:uid="{00000000-0005-0000-0000-000033860000}"/>
    <cellStyle name="Normal 3 3 5 11 14 3" xfId="34366" xr:uid="{00000000-0005-0000-0000-000034860000}"/>
    <cellStyle name="Normal 3 3 5 11 15" xfId="34367" xr:uid="{00000000-0005-0000-0000-000035860000}"/>
    <cellStyle name="Normal 3 3 5 11 16" xfId="34368" xr:uid="{00000000-0005-0000-0000-000036860000}"/>
    <cellStyle name="Normal 3 3 5 11 2" xfId="34369" xr:uid="{00000000-0005-0000-0000-000037860000}"/>
    <cellStyle name="Normal 3 3 5 11 2 2" xfId="34370" xr:uid="{00000000-0005-0000-0000-000038860000}"/>
    <cellStyle name="Normal 3 3 5 11 2 3" xfId="34371" xr:uid="{00000000-0005-0000-0000-000039860000}"/>
    <cellStyle name="Normal 3 3 5 11 3" xfId="34372" xr:uid="{00000000-0005-0000-0000-00003A860000}"/>
    <cellStyle name="Normal 3 3 5 11 3 2" xfId="34373" xr:uid="{00000000-0005-0000-0000-00003B860000}"/>
    <cellStyle name="Normal 3 3 5 11 3 3" xfId="34374" xr:uid="{00000000-0005-0000-0000-00003C860000}"/>
    <cellStyle name="Normal 3 3 5 11 4" xfId="34375" xr:uid="{00000000-0005-0000-0000-00003D860000}"/>
    <cellStyle name="Normal 3 3 5 11 4 2" xfId="34376" xr:uid="{00000000-0005-0000-0000-00003E860000}"/>
    <cellStyle name="Normal 3 3 5 11 4 3" xfId="34377" xr:uid="{00000000-0005-0000-0000-00003F860000}"/>
    <cellStyle name="Normal 3 3 5 11 5" xfId="34378" xr:uid="{00000000-0005-0000-0000-000040860000}"/>
    <cellStyle name="Normal 3 3 5 11 5 2" xfId="34379" xr:uid="{00000000-0005-0000-0000-000041860000}"/>
    <cellStyle name="Normal 3 3 5 11 5 3" xfId="34380" xr:uid="{00000000-0005-0000-0000-000042860000}"/>
    <cellStyle name="Normal 3 3 5 11 6" xfId="34381" xr:uid="{00000000-0005-0000-0000-000043860000}"/>
    <cellStyle name="Normal 3 3 5 11 6 2" xfId="34382" xr:uid="{00000000-0005-0000-0000-000044860000}"/>
    <cellStyle name="Normal 3 3 5 11 6 3" xfId="34383" xr:uid="{00000000-0005-0000-0000-000045860000}"/>
    <cellStyle name="Normal 3 3 5 11 7" xfId="34384" xr:uid="{00000000-0005-0000-0000-000046860000}"/>
    <cellStyle name="Normal 3 3 5 11 7 2" xfId="34385" xr:uid="{00000000-0005-0000-0000-000047860000}"/>
    <cellStyle name="Normal 3 3 5 11 7 3" xfId="34386" xr:uid="{00000000-0005-0000-0000-000048860000}"/>
    <cellStyle name="Normal 3 3 5 11 8" xfId="34387" xr:uid="{00000000-0005-0000-0000-000049860000}"/>
    <cellStyle name="Normal 3 3 5 11 8 2" xfId="34388" xr:uid="{00000000-0005-0000-0000-00004A860000}"/>
    <cellStyle name="Normal 3 3 5 11 8 3" xfId="34389" xr:uid="{00000000-0005-0000-0000-00004B860000}"/>
    <cellStyle name="Normal 3 3 5 11 9" xfId="34390" xr:uid="{00000000-0005-0000-0000-00004C860000}"/>
    <cellStyle name="Normal 3 3 5 11 9 2" xfId="34391" xr:uid="{00000000-0005-0000-0000-00004D860000}"/>
    <cellStyle name="Normal 3 3 5 11 9 3" xfId="34392" xr:uid="{00000000-0005-0000-0000-00004E860000}"/>
    <cellStyle name="Normal 3 3 5 12" xfId="34393" xr:uid="{00000000-0005-0000-0000-00004F860000}"/>
    <cellStyle name="Normal 3 3 5 12 10" xfId="34394" xr:uid="{00000000-0005-0000-0000-000050860000}"/>
    <cellStyle name="Normal 3 3 5 12 10 2" xfId="34395" xr:uid="{00000000-0005-0000-0000-000051860000}"/>
    <cellStyle name="Normal 3 3 5 12 10 3" xfId="34396" xr:uid="{00000000-0005-0000-0000-000052860000}"/>
    <cellStyle name="Normal 3 3 5 12 11" xfId="34397" xr:uid="{00000000-0005-0000-0000-000053860000}"/>
    <cellStyle name="Normal 3 3 5 12 11 2" xfId="34398" xr:uid="{00000000-0005-0000-0000-000054860000}"/>
    <cellStyle name="Normal 3 3 5 12 11 3" xfId="34399" xr:uid="{00000000-0005-0000-0000-000055860000}"/>
    <cellStyle name="Normal 3 3 5 12 12" xfId="34400" xr:uid="{00000000-0005-0000-0000-000056860000}"/>
    <cellStyle name="Normal 3 3 5 12 12 2" xfId="34401" xr:uid="{00000000-0005-0000-0000-000057860000}"/>
    <cellStyle name="Normal 3 3 5 12 12 3" xfId="34402" xr:uid="{00000000-0005-0000-0000-000058860000}"/>
    <cellStyle name="Normal 3 3 5 12 13" xfId="34403" xr:uid="{00000000-0005-0000-0000-000059860000}"/>
    <cellStyle name="Normal 3 3 5 12 13 2" xfId="34404" xr:uid="{00000000-0005-0000-0000-00005A860000}"/>
    <cellStyle name="Normal 3 3 5 12 13 3" xfId="34405" xr:uid="{00000000-0005-0000-0000-00005B860000}"/>
    <cellStyle name="Normal 3 3 5 12 14" xfId="34406" xr:uid="{00000000-0005-0000-0000-00005C860000}"/>
    <cellStyle name="Normal 3 3 5 12 14 2" xfId="34407" xr:uid="{00000000-0005-0000-0000-00005D860000}"/>
    <cellStyle name="Normal 3 3 5 12 14 3" xfId="34408" xr:uid="{00000000-0005-0000-0000-00005E860000}"/>
    <cellStyle name="Normal 3 3 5 12 15" xfId="34409" xr:uid="{00000000-0005-0000-0000-00005F860000}"/>
    <cellStyle name="Normal 3 3 5 12 16" xfId="34410" xr:uid="{00000000-0005-0000-0000-000060860000}"/>
    <cellStyle name="Normal 3 3 5 12 2" xfId="34411" xr:uid="{00000000-0005-0000-0000-000061860000}"/>
    <cellStyle name="Normal 3 3 5 12 2 2" xfId="34412" xr:uid="{00000000-0005-0000-0000-000062860000}"/>
    <cellStyle name="Normal 3 3 5 12 2 3" xfId="34413" xr:uid="{00000000-0005-0000-0000-000063860000}"/>
    <cellStyle name="Normal 3 3 5 12 3" xfId="34414" xr:uid="{00000000-0005-0000-0000-000064860000}"/>
    <cellStyle name="Normal 3 3 5 12 3 2" xfId="34415" xr:uid="{00000000-0005-0000-0000-000065860000}"/>
    <cellStyle name="Normal 3 3 5 12 3 3" xfId="34416" xr:uid="{00000000-0005-0000-0000-000066860000}"/>
    <cellStyle name="Normal 3 3 5 12 4" xfId="34417" xr:uid="{00000000-0005-0000-0000-000067860000}"/>
    <cellStyle name="Normal 3 3 5 12 4 2" xfId="34418" xr:uid="{00000000-0005-0000-0000-000068860000}"/>
    <cellStyle name="Normal 3 3 5 12 4 3" xfId="34419" xr:uid="{00000000-0005-0000-0000-000069860000}"/>
    <cellStyle name="Normal 3 3 5 12 5" xfId="34420" xr:uid="{00000000-0005-0000-0000-00006A860000}"/>
    <cellStyle name="Normal 3 3 5 12 5 2" xfId="34421" xr:uid="{00000000-0005-0000-0000-00006B860000}"/>
    <cellStyle name="Normal 3 3 5 12 5 3" xfId="34422" xr:uid="{00000000-0005-0000-0000-00006C860000}"/>
    <cellStyle name="Normal 3 3 5 12 6" xfId="34423" xr:uid="{00000000-0005-0000-0000-00006D860000}"/>
    <cellStyle name="Normal 3 3 5 12 6 2" xfId="34424" xr:uid="{00000000-0005-0000-0000-00006E860000}"/>
    <cellStyle name="Normal 3 3 5 12 6 3" xfId="34425" xr:uid="{00000000-0005-0000-0000-00006F860000}"/>
    <cellStyle name="Normal 3 3 5 12 7" xfId="34426" xr:uid="{00000000-0005-0000-0000-000070860000}"/>
    <cellStyle name="Normal 3 3 5 12 7 2" xfId="34427" xr:uid="{00000000-0005-0000-0000-000071860000}"/>
    <cellStyle name="Normal 3 3 5 12 7 3" xfId="34428" xr:uid="{00000000-0005-0000-0000-000072860000}"/>
    <cellStyle name="Normal 3 3 5 12 8" xfId="34429" xr:uid="{00000000-0005-0000-0000-000073860000}"/>
    <cellStyle name="Normal 3 3 5 12 8 2" xfId="34430" xr:uid="{00000000-0005-0000-0000-000074860000}"/>
    <cellStyle name="Normal 3 3 5 12 8 3" xfId="34431" xr:uid="{00000000-0005-0000-0000-000075860000}"/>
    <cellStyle name="Normal 3 3 5 12 9" xfId="34432" xr:uid="{00000000-0005-0000-0000-000076860000}"/>
    <cellStyle name="Normal 3 3 5 12 9 2" xfId="34433" xr:uid="{00000000-0005-0000-0000-000077860000}"/>
    <cellStyle name="Normal 3 3 5 12 9 3" xfId="34434" xr:uid="{00000000-0005-0000-0000-000078860000}"/>
    <cellStyle name="Normal 3 3 5 13" xfId="34435" xr:uid="{00000000-0005-0000-0000-000079860000}"/>
    <cellStyle name="Normal 3 3 5 13 10" xfId="34436" xr:uid="{00000000-0005-0000-0000-00007A860000}"/>
    <cellStyle name="Normal 3 3 5 13 10 2" xfId="34437" xr:uid="{00000000-0005-0000-0000-00007B860000}"/>
    <cellStyle name="Normal 3 3 5 13 10 3" xfId="34438" xr:uid="{00000000-0005-0000-0000-00007C860000}"/>
    <cellStyle name="Normal 3 3 5 13 11" xfId="34439" xr:uid="{00000000-0005-0000-0000-00007D860000}"/>
    <cellStyle name="Normal 3 3 5 13 11 2" xfId="34440" xr:uid="{00000000-0005-0000-0000-00007E860000}"/>
    <cellStyle name="Normal 3 3 5 13 11 3" xfId="34441" xr:uid="{00000000-0005-0000-0000-00007F860000}"/>
    <cellStyle name="Normal 3 3 5 13 12" xfId="34442" xr:uid="{00000000-0005-0000-0000-000080860000}"/>
    <cellStyle name="Normal 3 3 5 13 12 2" xfId="34443" xr:uid="{00000000-0005-0000-0000-000081860000}"/>
    <cellStyle name="Normal 3 3 5 13 12 3" xfId="34444" xr:uid="{00000000-0005-0000-0000-000082860000}"/>
    <cellStyle name="Normal 3 3 5 13 13" xfId="34445" xr:uid="{00000000-0005-0000-0000-000083860000}"/>
    <cellStyle name="Normal 3 3 5 13 13 2" xfId="34446" xr:uid="{00000000-0005-0000-0000-000084860000}"/>
    <cellStyle name="Normal 3 3 5 13 13 3" xfId="34447" xr:uid="{00000000-0005-0000-0000-000085860000}"/>
    <cellStyle name="Normal 3 3 5 13 14" xfId="34448" xr:uid="{00000000-0005-0000-0000-000086860000}"/>
    <cellStyle name="Normal 3 3 5 13 14 2" xfId="34449" xr:uid="{00000000-0005-0000-0000-000087860000}"/>
    <cellStyle name="Normal 3 3 5 13 14 3" xfId="34450" xr:uid="{00000000-0005-0000-0000-000088860000}"/>
    <cellStyle name="Normal 3 3 5 13 15" xfId="34451" xr:uid="{00000000-0005-0000-0000-000089860000}"/>
    <cellStyle name="Normal 3 3 5 13 16" xfId="34452" xr:uid="{00000000-0005-0000-0000-00008A860000}"/>
    <cellStyle name="Normal 3 3 5 13 2" xfId="34453" xr:uid="{00000000-0005-0000-0000-00008B860000}"/>
    <cellStyle name="Normal 3 3 5 13 2 2" xfId="34454" xr:uid="{00000000-0005-0000-0000-00008C860000}"/>
    <cellStyle name="Normal 3 3 5 13 2 3" xfId="34455" xr:uid="{00000000-0005-0000-0000-00008D860000}"/>
    <cellStyle name="Normal 3 3 5 13 3" xfId="34456" xr:uid="{00000000-0005-0000-0000-00008E860000}"/>
    <cellStyle name="Normal 3 3 5 13 3 2" xfId="34457" xr:uid="{00000000-0005-0000-0000-00008F860000}"/>
    <cellStyle name="Normal 3 3 5 13 3 3" xfId="34458" xr:uid="{00000000-0005-0000-0000-000090860000}"/>
    <cellStyle name="Normal 3 3 5 13 4" xfId="34459" xr:uid="{00000000-0005-0000-0000-000091860000}"/>
    <cellStyle name="Normal 3 3 5 13 4 2" xfId="34460" xr:uid="{00000000-0005-0000-0000-000092860000}"/>
    <cellStyle name="Normal 3 3 5 13 4 3" xfId="34461" xr:uid="{00000000-0005-0000-0000-000093860000}"/>
    <cellStyle name="Normal 3 3 5 13 5" xfId="34462" xr:uid="{00000000-0005-0000-0000-000094860000}"/>
    <cellStyle name="Normal 3 3 5 13 5 2" xfId="34463" xr:uid="{00000000-0005-0000-0000-000095860000}"/>
    <cellStyle name="Normal 3 3 5 13 5 3" xfId="34464" xr:uid="{00000000-0005-0000-0000-000096860000}"/>
    <cellStyle name="Normal 3 3 5 13 6" xfId="34465" xr:uid="{00000000-0005-0000-0000-000097860000}"/>
    <cellStyle name="Normal 3 3 5 13 6 2" xfId="34466" xr:uid="{00000000-0005-0000-0000-000098860000}"/>
    <cellStyle name="Normal 3 3 5 13 6 3" xfId="34467" xr:uid="{00000000-0005-0000-0000-000099860000}"/>
    <cellStyle name="Normal 3 3 5 13 7" xfId="34468" xr:uid="{00000000-0005-0000-0000-00009A860000}"/>
    <cellStyle name="Normal 3 3 5 13 7 2" xfId="34469" xr:uid="{00000000-0005-0000-0000-00009B860000}"/>
    <cellStyle name="Normal 3 3 5 13 7 3" xfId="34470" xr:uid="{00000000-0005-0000-0000-00009C860000}"/>
    <cellStyle name="Normal 3 3 5 13 8" xfId="34471" xr:uid="{00000000-0005-0000-0000-00009D860000}"/>
    <cellStyle name="Normal 3 3 5 13 8 2" xfId="34472" xr:uid="{00000000-0005-0000-0000-00009E860000}"/>
    <cellStyle name="Normal 3 3 5 13 8 3" xfId="34473" xr:uid="{00000000-0005-0000-0000-00009F860000}"/>
    <cellStyle name="Normal 3 3 5 13 9" xfId="34474" xr:uid="{00000000-0005-0000-0000-0000A0860000}"/>
    <cellStyle name="Normal 3 3 5 13 9 2" xfId="34475" xr:uid="{00000000-0005-0000-0000-0000A1860000}"/>
    <cellStyle name="Normal 3 3 5 13 9 3" xfId="34476" xr:uid="{00000000-0005-0000-0000-0000A2860000}"/>
    <cellStyle name="Normal 3 3 5 14" xfId="34477" xr:uid="{00000000-0005-0000-0000-0000A3860000}"/>
    <cellStyle name="Normal 3 3 5 14 10" xfId="34478" xr:uid="{00000000-0005-0000-0000-0000A4860000}"/>
    <cellStyle name="Normal 3 3 5 14 10 2" xfId="34479" xr:uid="{00000000-0005-0000-0000-0000A5860000}"/>
    <cellStyle name="Normal 3 3 5 14 10 3" xfId="34480" xr:uid="{00000000-0005-0000-0000-0000A6860000}"/>
    <cellStyle name="Normal 3 3 5 14 11" xfId="34481" xr:uid="{00000000-0005-0000-0000-0000A7860000}"/>
    <cellStyle name="Normal 3 3 5 14 11 2" xfId="34482" xr:uid="{00000000-0005-0000-0000-0000A8860000}"/>
    <cellStyle name="Normal 3 3 5 14 11 3" xfId="34483" xr:uid="{00000000-0005-0000-0000-0000A9860000}"/>
    <cellStyle name="Normal 3 3 5 14 12" xfId="34484" xr:uid="{00000000-0005-0000-0000-0000AA860000}"/>
    <cellStyle name="Normal 3 3 5 14 12 2" xfId="34485" xr:uid="{00000000-0005-0000-0000-0000AB860000}"/>
    <cellStyle name="Normal 3 3 5 14 12 3" xfId="34486" xr:uid="{00000000-0005-0000-0000-0000AC860000}"/>
    <cellStyle name="Normal 3 3 5 14 13" xfId="34487" xr:uid="{00000000-0005-0000-0000-0000AD860000}"/>
    <cellStyle name="Normal 3 3 5 14 13 2" xfId="34488" xr:uid="{00000000-0005-0000-0000-0000AE860000}"/>
    <cellStyle name="Normal 3 3 5 14 13 3" xfId="34489" xr:uid="{00000000-0005-0000-0000-0000AF860000}"/>
    <cellStyle name="Normal 3 3 5 14 14" xfId="34490" xr:uid="{00000000-0005-0000-0000-0000B0860000}"/>
    <cellStyle name="Normal 3 3 5 14 14 2" xfId="34491" xr:uid="{00000000-0005-0000-0000-0000B1860000}"/>
    <cellStyle name="Normal 3 3 5 14 14 3" xfId="34492" xr:uid="{00000000-0005-0000-0000-0000B2860000}"/>
    <cellStyle name="Normal 3 3 5 14 15" xfId="34493" xr:uid="{00000000-0005-0000-0000-0000B3860000}"/>
    <cellStyle name="Normal 3 3 5 14 16" xfId="34494" xr:uid="{00000000-0005-0000-0000-0000B4860000}"/>
    <cellStyle name="Normal 3 3 5 14 2" xfId="34495" xr:uid="{00000000-0005-0000-0000-0000B5860000}"/>
    <cellStyle name="Normal 3 3 5 14 2 2" xfId="34496" xr:uid="{00000000-0005-0000-0000-0000B6860000}"/>
    <cellStyle name="Normal 3 3 5 14 2 3" xfId="34497" xr:uid="{00000000-0005-0000-0000-0000B7860000}"/>
    <cellStyle name="Normal 3 3 5 14 3" xfId="34498" xr:uid="{00000000-0005-0000-0000-0000B8860000}"/>
    <cellStyle name="Normal 3 3 5 14 3 2" xfId="34499" xr:uid="{00000000-0005-0000-0000-0000B9860000}"/>
    <cellStyle name="Normal 3 3 5 14 3 3" xfId="34500" xr:uid="{00000000-0005-0000-0000-0000BA860000}"/>
    <cellStyle name="Normal 3 3 5 14 4" xfId="34501" xr:uid="{00000000-0005-0000-0000-0000BB860000}"/>
    <cellStyle name="Normal 3 3 5 14 4 2" xfId="34502" xr:uid="{00000000-0005-0000-0000-0000BC860000}"/>
    <cellStyle name="Normal 3 3 5 14 4 3" xfId="34503" xr:uid="{00000000-0005-0000-0000-0000BD860000}"/>
    <cellStyle name="Normal 3 3 5 14 5" xfId="34504" xr:uid="{00000000-0005-0000-0000-0000BE860000}"/>
    <cellStyle name="Normal 3 3 5 14 5 2" xfId="34505" xr:uid="{00000000-0005-0000-0000-0000BF860000}"/>
    <cellStyle name="Normal 3 3 5 14 5 3" xfId="34506" xr:uid="{00000000-0005-0000-0000-0000C0860000}"/>
    <cellStyle name="Normal 3 3 5 14 6" xfId="34507" xr:uid="{00000000-0005-0000-0000-0000C1860000}"/>
    <cellStyle name="Normal 3 3 5 14 6 2" xfId="34508" xr:uid="{00000000-0005-0000-0000-0000C2860000}"/>
    <cellStyle name="Normal 3 3 5 14 6 3" xfId="34509" xr:uid="{00000000-0005-0000-0000-0000C3860000}"/>
    <cellStyle name="Normal 3 3 5 14 7" xfId="34510" xr:uid="{00000000-0005-0000-0000-0000C4860000}"/>
    <cellStyle name="Normal 3 3 5 14 7 2" xfId="34511" xr:uid="{00000000-0005-0000-0000-0000C5860000}"/>
    <cellStyle name="Normal 3 3 5 14 7 3" xfId="34512" xr:uid="{00000000-0005-0000-0000-0000C6860000}"/>
    <cellStyle name="Normal 3 3 5 14 8" xfId="34513" xr:uid="{00000000-0005-0000-0000-0000C7860000}"/>
    <cellStyle name="Normal 3 3 5 14 8 2" xfId="34514" xr:uid="{00000000-0005-0000-0000-0000C8860000}"/>
    <cellStyle name="Normal 3 3 5 14 8 3" xfId="34515" xr:uid="{00000000-0005-0000-0000-0000C9860000}"/>
    <cellStyle name="Normal 3 3 5 14 9" xfId="34516" xr:uid="{00000000-0005-0000-0000-0000CA860000}"/>
    <cellStyle name="Normal 3 3 5 14 9 2" xfId="34517" xr:uid="{00000000-0005-0000-0000-0000CB860000}"/>
    <cellStyle name="Normal 3 3 5 14 9 3" xfId="34518" xr:uid="{00000000-0005-0000-0000-0000CC860000}"/>
    <cellStyle name="Normal 3 3 5 15" xfId="34519" xr:uid="{00000000-0005-0000-0000-0000CD860000}"/>
    <cellStyle name="Normal 3 3 5 15 2" xfId="34520" xr:uid="{00000000-0005-0000-0000-0000CE860000}"/>
    <cellStyle name="Normal 3 3 5 15 3" xfId="34521" xr:uid="{00000000-0005-0000-0000-0000CF860000}"/>
    <cellStyle name="Normal 3 3 5 16" xfId="34522" xr:uid="{00000000-0005-0000-0000-0000D0860000}"/>
    <cellStyle name="Normal 3 3 5 16 2" xfId="34523" xr:uid="{00000000-0005-0000-0000-0000D1860000}"/>
    <cellStyle name="Normal 3 3 5 16 3" xfId="34524" xr:uid="{00000000-0005-0000-0000-0000D2860000}"/>
    <cellStyle name="Normal 3 3 5 17" xfId="34525" xr:uid="{00000000-0005-0000-0000-0000D3860000}"/>
    <cellStyle name="Normal 3 3 5 17 2" xfId="34526" xr:uid="{00000000-0005-0000-0000-0000D4860000}"/>
    <cellStyle name="Normal 3 3 5 17 3" xfId="34527" xr:uid="{00000000-0005-0000-0000-0000D5860000}"/>
    <cellStyle name="Normal 3 3 5 18" xfId="34528" xr:uid="{00000000-0005-0000-0000-0000D6860000}"/>
    <cellStyle name="Normal 3 3 5 18 2" xfId="34529" xr:uid="{00000000-0005-0000-0000-0000D7860000}"/>
    <cellStyle name="Normal 3 3 5 18 3" xfId="34530" xr:uid="{00000000-0005-0000-0000-0000D8860000}"/>
    <cellStyle name="Normal 3 3 5 19" xfId="34531" xr:uid="{00000000-0005-0000-0000-0000D9860000}"/>
    <cellStyle name="Normal 3 3 5 19 2" xfId="34532" xr:uid="{00000000-0005-0000-0000-0000DA860000}"/>
    <cellStyle name="Normal 3 3 5 19 3" xfId="34533" xr:uid="{00000000-0005-0000-0000-0000DB860000}"/>
    <cellStyle name="Normal 3 3 5 2" xfId="34534" xr:uid="{00000000-0005-0000-0000-0000DC860000}"/>
    <cellStyle name="Normal 3 3 5 20" xfId="34535" xr:uid="{00000000-0005-0000-0000-0000DD860000}"/>
    <cellStyle name="Normal 3 3 5 20 2" xfId="34536" xr:uid="{00000000-0005-0000-0000-0000DE860000}"/>
    <cellStyle name="Normal 3 3 5 20 3" xfId="34537" xr:uid="{00000000-0005-0000-0000-0000DF860000}"/>
    <cellStyle name="Normal 3 3 5 21" xfId="34538" xr:uid="{00000000-0005-0000-0000-0000E0860000}"/>
    <cellStyle name="Normal 3 3 5 21 2" xfId="34539" xr:uid="{00000000-0005-0000-0000-0000E1860000}"/>
    <cellStyle name="Normal 3 3 5 21 3" xfId="34540" xr:uid="{00000000-0005-0000-0000-0000E2860000}"/>
    <cellStyle name="Normal 3 3 5 22" xfId="34541" xr:uid="{00000000-0005-0000-0000-0000E3860000}"/>
    <cellStyle name="Normal 3 3 5 22 2" xfId="34542" xr:uid="{00000000-0005-0000-0000-0000E4860000}"/>
    <cellStyle name="Normal 3 3 5 22 3" xfId="34543" xr:uid="{00000000-0005-0000-0000-0000E5860000}"/>
    <cellStyle name="Normal 3 3 5 23" xfId="34544" xr:uid="{00000000-0005-0000-0000-0000E6860000}"/>
    <cellStyle name="Normal 3 3 5 23 2" xfId="34545" xr:uid="{00000000-0005-0000-0000-0000E7860000}"/>
    <cellStyle name="Normal 3 3 5 23 3" xfId="34546" xr:uid="{00000000-0005-0000-0000-0000E8860000}"/>
    <cellStyle name="Normal 3 3 5 24" xfId="34547" xr:uid="{00000000-0005-0000-0000-0000E9860000}"/>
    <cellStyle name="Normal 3 3 5 24 2" xfId="34548" xr:uid="{00000000-0005-0000-0000-0000EA860000}"/>
    <cellStyle name="Normal 3 3 5 24 3" xfId="34549" xr:uid="{00000000-0005-0000-0000-0000EB860000}"/>
    <cellStyle name="Normal 3 3 5 25" xfId="34550" xr:uid="{00000000-0005-0000-0000-0000EC860000}"/>
    <cellStyle name="Normal 3 3 5 25 2" xfId="34551" xr:uid="{00000000-0005-0000-0000-0000ED860000}"/>
    <cellStyle name="Normal 3 3 5 25 3" xfId="34552" xr:uid="{00000000-0005-0000-0000-0000EE860000}"/>
    <cellStyle name="Normal 3 3 5 26" xfId="34553" xr:uid="{00000000-0005-0000-0000-0000EF860000}"/>
    <cellStyle name="Normal 3 3 5 26 2" xfId="34554" xr:uid="{00000000-0005-0000-0000-0000F0860000}"/>
    <cellStyle name="Normal 3 3 5 26 3" xfId="34555" xr:uid="{00000000-0005-0000-0000-0000F1860000}"/>
    <cellStyle name="Normal 3 3 5 27" xfId="34556" xr:uid="{00000000-0005-0000-0000-0000F2860000}"/>
    <cellStyle name="Normal 3 3 5 27 2" xfId="34557" xr:uid="{00000000-0005-0000-0000-0000F3860000}"/>
    <cellStyle name="Normal 3 3 5 27 3" xfId="34558" xr:uid="{00000000-0005-0000-0000-0000F4860000}"/>
    <cellStyle name="Normal 3 3 5 28" xfId="34559" xr:uid="{00000000-0005-0000-0000-0000F5860000}"/>
    <cellStyle name="Normal 3 3 5 29" xfId="34560" xr:uid="{00000000-0005-0000-0000-0000F6860000}"/>
    <cellStyle name="Normal 3 3 5 3" xfId="34561" xr:uid="{00000000-0005-0000-0000-0000F7860000}"/>
    <cellStyle name="Normal 3 3 5 4" xfId="34562" xr:uid="{00000000-0005-0000-0000-0000F8860000}"/>
    <cellStyle name="Normal 3 3 5 5" xfId="34563" xr:uid="{00000000-0005-0000-0000-0000F9860000}"/>
    <cellStyle name="Normal 3 3 5 6" xfId="34564" xr:uid="{00000000-0005-0000-0000-0000FA860000}"/>
    <cellStyle name="Normal 3 3 5 6 10" xfId="34565" xr:uid="{00000000-0005-0000-0000-0000FB860000}"/>
    <cellStyle name="Normal 3 3 5 6 10 2" xfId="34566" xr:uid="{00000000-0005-0000-0000-0000FC860000}"/>
    <cellStyle name="Normal 3 3 5 6 10 3" xfId="34567" xr:uid="{00000000-0005-0000-0000-0000FD860000}"/>
    <cellStyle name="Normal 3 3 5 6 11" xfId="34568" xr:uid="{00000000-0005-0000-0000-0000FE860000}"/>
    <cellStyle name="Normal 3 3 5 6 11 2" xfId="34569" xr:uid="{00000000-0005-0000-0000-0000FF860000}"/>
    <cellStyle name="Normal 3 3 5 6 11 3" xfId="34570" xr:uid="{00000000-0005-0000-0000-000000870000}"/>
    <cellStyle name="Normal 3 3 5 6 12" xfId="34571" xr:uid="{00000000-0005-0000-0000-000001870000}"/>
    <cellStyle name="Normal 3 3 5 6 12 2" xfId="34572" xr:uid="{00000000-0005-0000-0000-000002870000}"/>
    <cellStyle name="Normal 3 3 5 6 12 3" xfId="34573" xr:uid="{00000000-0005-0000-0000-000003870000}"/>
    <cellStyle name="Normal 3 3 5 6 13" xfId="34574" xr:uid="{00000000-0005-0000-0000-000004870000}"/>
    <cellStyle name="Normal 3 3 5 6 13 2" xfId="34575" xr:uid="{00000000-0005-0000-0000-000005870000}"/>
    <cellStyle name="Normal 3 3 5 6 13 3" xfId="34576" xr:uid="{00000000-0005-0000-0000-000006870000}"/>
    <cellStyle name="Normal 3 3 5 6 14" xfId="34577" xr:uid="{00000000-0005-0000-0000-000007870000}"/>
    <cellStyle name="Normal 3 3 5 6 14 2" xfId="34578" xr:uid="{00000000-0005-0000-0000-000008870000}"/>
    <cellStyle name="Normal 3 3 5 6 14 3" xfId="34579" xr:uid="{00000000-0005-0000-0000-000009870000}"/>
    <cellStyle name="Normal 3 3 5 6 15" xfId="34580" xr:uid="{00000000-0005-0000-0000-00000A870000}"/>
    <cellStyle name="Normal 3 3 5 6 15 2" xfId="34581" xr:uid="{00000000-0005-0000-0000-00000B870000}"/>
    <cellStyle name="Normal 3 3 5 6 15 3" xfId="34582" xr:uid="{00000000-0005-0000-0000-00000C870000}"/>
    <cellStyle name="Normal 3 3 5 6 16" xfId="34583" xr:uid="{00000000-0005-0000-0000-00000D870000}"/>
    <cellStyle name="Normal 3 3 5 6 17" xfId="34584" xr:uid="{00000000-0005-0000-0000-00000E870000}"/>
    <cellStyle name="Normal 3 3 5 6 2" xfId="34585" xr:uid="{00000000-0005-0000-0000-00000F870000}"/>
    <cellStyle name="Normal 3 3 5 6 2 10" xfId="34586" xr:uid="{00000000-0005-0000-0000-000010870000}"/>
    <cellStyle name="Normal 3 3 5 6 2 10 2" xfId="34587" xr:uid="{00000000-0005-0000-0000-000011870000}"/>
    <cellStyle name="Normal 3 3 5 6 2 10 3" xfId="34588" xr:uid="{00000000-0005-0000-0000-000012870000}"/>
    <cellStyle name="Normal 3 3 5 6 2 11" xfId="34589" xr:uid="{00000000-0005-0000-0000-000013870000}"/>
    <cellStyle name="Normal 3 3 5 6 2 11 2" xfId="34590" xr:uid="{00000000-0005-0000-0000-000014870000}"/>
    <cellStyle name="Normal 3 3 5 6 2 11 3" xfId="34591" xr:uid="{00000000-0005-0000-0000-000015870000}"/>
    <cellStyle name="Normal 3 3 5 6 2 12" xfId="34592" xr:uid="{00000000-0005-0000-0000-000016870000}"/>
    <cellStyle name="Normal 3 3 5 6 2 12 2" xfId="34593" xr:uid="{00000000-0005-0000-0000-000017870000}"/>
    <cellStyle name="Normal 3 3 5 6 2 12 3" xfId="34594" xr:uid="{00000000-0005-0000-0000-000018870000}"/>
    <cellStyle name="Normal 3 3 5 6 2 13" xfId="34595" xr:uid="{00000000-0005-0000-0000-000019870000}"/>
    <cellStyle name="Normal 3 3 5 6 2 13 2" xfId="34596" xr:uid="{00000000-0005-0000-0000-00001A870000}"/>
    <cellStyle name="Normal 3 3 5 6 2 13 3" xfId="34597" xr:uid="{00000000-0005-0000-0000-00001B870000}"/>
    <cellStyle name="Normal 3 3 5 6 2 14" xfId="34598" xr:uid="{00000000-0005-0000-0000-00001C870000}"/>
    <cellStyle name="Normal 3 3 5 6 2 14 2" xfId="34599" xr:uid="{00000000-0005-0000-0000-00001D870000}"/>
    <cellStyle name="Normal 3 3 5 6 2 14 3" xfId="34600" xr:uid="{00000000-0005-0000-0000-00001E870000}"/>
    <cellStyle name="Normal 3 3 5 6 2 15" xfId="34601" xr:uid="{00000000-0005-0000-0000-00001F870000}"/>
    <cellStyle name="Normal 3 3 5 6 2 16" xfId="34602" xr:uid="{00000000-0005-0000-0000-000020870000}"/>
    <cellStyle name="Normal 3 3 5 6 2 2" xfId="34603" xr:uid="{00000000-0005-0000-0000-000021870000}"/>
    <cellStyle name="Normal 3 3 5 6 2 2 2" xfId="34604" xr:uid="{00000000-0005-0000-0000-000022870000}"/>
    <cellStyle name="Normal 3 3 5 6 2 2 3" xfId="34605" xr:uid="{00000000-0005-0000-0000-000023870000}"/>
    <cellStyle name="Normal 3 3 5 6 2 3" xfId="34606" xr:uid="{00000000-0005-0000-0000-000024870000}"/>
    <cellStyle name="Normal 3 3 5 6 2 3 2" xfId="34607" xr:uid="{00000000-0005-0000-0000-000025870000}"/>
    <cellStyle name="Normal 3 3 5 6 2 3 3" xfId="34608" xr:uid="{00000000-0005-0000-0000-000026870000}"/>
    <cellStyle name="Normal 3 3 5 6 2 4" xfId="34609" xr:uid="{00000000-0005-0000-0000-000027870000}"/>
    <cellStyle name="Normal 3 3 5 6 2 4 2" xfId="34610" xr:uid="{00000000-0005-0000-0000-000028870000}"/>
    <cellStyle name="Normal 3 3 5 6 2 4 3" xfId="34611" xr:uid="{00000000-0005-0000-0000-000029870000}"/>
    <cellStyle name="Normal 3 3 5 6 2 5" xfId="34612" xr:uid="{00000000-0005-0000-0000-00002A870000}"/>
    <cellStyle name="Normal 3 3 5 6 2 5 2" xfId="34613" xr:uid="{00000000-0005-0000-0000-00002B870000}"/>
    <cellStyle name="Normal 3 3 5 6 2 5 3" xfId="34614" xr:uid="{00000000-0005-0000-0000-00002C870000}"/>
    <cellStyle name="Normal 3 3 5 6 2 6" xfId="34615" xr:uid="{00000000-0005-0000-0000-00002D870000}"/>
    <cellStyle name="Normal 3 3 5 6 2 6 2" xfId="34616" xr:uid="{00000000-0005-0000-0000-00002E870000}"/>
    <cellStyle name="Normal 3 3 5 6 2 6 3" xfId="34617" xr:uid="{00000000-0005-0000-0000-00002F870000}"/>
    <cellStyle name="Normal 3 3 5 6 2 7" xfId="34618" xr:uid="{00000000-0005-0000-0000-000030870000}"/>
    <cellStyle name="Normal 3 3 5 6 2 7 2" xfId="34619" xr:uid="{00000000-0005-0000-0000-000031870000}"/>
    <cellStyle name="Normal 3 3 5 6 2 7 3" xfId="34620" xr:uid="{00000000-0005-0000-0000-000032870000}"/>
    <cellStyle name="Normal 3 3 5 6 2 8" xfId="34621" xr:uid="{00000000-0005-0000-0000-000033870000}"/>
    <cellStyle name="Normal 3 3 5 6 2 8 2" xfId="34622" xr:uid="{00000000-0005-0000-0000-000034870000}"/>
    <cellStyle name="Normal 3 3 5 6 2 8 3" xfId="34623" xr:uid="{00000000-0005-0000-0000-000035870000}"/>
    <cellStyle name="Normal 3 3 5 6 2 9" xfId="34624" xr:uid="{00000000-0005-0000-0000-000036870000}"/>
    <cellStyle name="Normal 3 3 5 6 2 9 2" xfId="34625" xr:uid="{00000000-0005-0000-0000-000037870000}"/>
    <cellStyle name="Normal 3 3 5 6 2 9 3" xfId="34626" xr:uid="{00000000-0005-0000-0000-000038870000}"/>
    <cellStyle name="Normal 3 3 5 6 3" xfId="34627" xr:uid="{00000000-0005-0000-0000-000039870000}"/>
    <cellStyle name="Normal 3 3 5 6 3 2" xfId="34628" xr:uid="{00000000-0005-0000-0000-00003A870000}"/>
    <cellStyle name="Normal 3 3 5 6 3 3" xfId="34629" xr:uid="{00000000-0005-0000-0000-00003B870000}"/>
    <cellStyle name="Normal 3 3 5 6 4" xfId="34630" xr:uid="{00000000-0005-0000-0000-00003C870000}"/>
    <cellStyle name="Normal 3 3 5 6 4 2" xfId="34631" xr:uid="{00000000-0005-0000-0000-00003D870000}"/>
    <cellStyle name="Normal 3 3 5 6 4 3" xfId="34632" xr:uid="{00000000-0005-0000-0000-00003E870000}"/>
    <cellStyle name="Normal 3 3 5 6 5" xfId="34633" xr:uid="{00000000-0005-0000-0000-00003F870000}"/>
    <cellStyle name="Normal 3 3 5 6 5 2" xfId="34634" xr:uid="{00000000-0005-0000-0000-000040870000}"/>
    <cellStyle name="Normal 3 3 5 6 5 3" xfId="34635" xr:uid="{00000000-0005-0000-0000-000041870000}"/>
    <cellStyle name="Normal 3 3 5 6 6" xfId="34636" xr:uid="{00000000-0005-0000-0000-000042870000}"/>
    <cellStyle name="Normal 3 3 5 6 6 2" xfId="34637" xr:uid="{00000000-0005-0000-0000-000043870000}"/>
    <cellStyle name="Normal 3 3 5 6 6 3" xfId="34638" xr:uid="{00000000-0005-0000-0000-000044870000}"/>
    <cellStyle name="Normal 3 3 5 6 7" xfId="34639" xr:uid="{00000000-0005-0000-0000-000045870000}"/>
    <cellStyle name="Normal 3 3 5 6 7 2" xfId="34640" xr:uid="{00000000-0005-0000-0000-000046870000}"/>
    <cellStyle name="Normal 3 3 5 6 7 3" xfId="34641" xr:uid="{00000000-0005-0000-0000-000047870000}"/>
    <cellStyle name="Normal 3 3 5 6 8" xfId="34642" xr:uid="{00000000-0005-0000-0000-000048870000}"/>
    <cellStyle name="Normal 3 3 5 6 8 2" xfId="34643" xr:uid="{00000000-0005-0000-0000-000049870000}"/>
    <cellStyle name="Normal 3 3 5 6 8 3" xfId="34644" xr:uid="{00000000-0005-0000-0000-00004A870000}"/>
    <cellStyle name="Normal 3 3 5 6 9" xfId="34645" xr:uid="{00000000-0005-0000-0000-00004B870000}"/>
    <cellStyle name="Normal 3 3 5 6 9 2" xfId="34646" xr:uid="{00000000-0005-0000-0000-00004C870000}"/>
    <cellStyle name="Normal 3 3 5 6 9 3" xfId="34647" xr:uid="{00000000-0005-0000-0000-00004D870000}"/>
    <cellStyle name="Normal 3 3 5 7" xfId="34648" xr:uid="{00000000-0005-0000-0000-00004E870000}"/>
    <cellStyle name="Normal 3 3 5 7 10" xfId="34649" xr:uid="{00000000-0005-0000-0000-00004F870000}"/>
    <cellStyle name="Normal 3 3 5 7 10 2" xfId="34650" xr:uid="{00000000-0005-0000-0000-000050870000}"/>
    <cellStyle name="Normal 3 3 5 7 10 3" xfId="34651" xr:uid="{00000000-0005-0000-0000-000051870000}"/>
    <cellStyle name="Normal 3 3 5 7 11" xfId="34652" xr:uid="{00000000-0005-0000-0000-000052870000}"/>
    <cellStyle name="Normal 3 3 5 7 11 2" xfId="34653" xr:uid="{00000000-0005-0000-0000-000053870000}"/>
    <cellStyle name="Normal 3 3 5 7 11 3" xfId="34654" xr:uid="{00000000-0005-0000-0000-000054870000}"/>
    <cellStyle name="Normal 3 3 5 7 12" xfId="34655" xr:uid="{00000000-0005-0000-0000-000055870000}"/>
    <cellStyle name="Normal 3 3 5 7 12 2" xfId="34656" xr:uid="{00000000-0005-0000-0000-000056870000}"/>
    <cellStyle name="Normal 3 3 5 7 12 3" xfId="34657" xr:uid="{00000000-0005-0000-0000-000057870000}"/>
    <cellStyle name="Normal 3 3 5 7 13" xfId="34658" xr:uid="{00000000-0005-0000-0000-000058870000}"/>
    <cellStyle name="Normal 3 3 5 7 13 2" xfId="34659" xr:uid="{00000000-0005-0000-0000-000059870000}"/>
    <cellStyle name="Normal 3 3 5 7 13 3" xfId="34660" xr:uid="{00000000-0005-0000-0000-00005A870000}"/>
    <cellStyle name="Normal 3 3 5 7 14" xfId="34661" xr:uid="{00000000-0005-0000-0000-00005B870000}"/>
    <cellStyle name="Normal 3 3 5 7 14 2" xfId="34662" xr:uid="{00000000-0005-0000-0000-00005C870000}"/>
    <cellStyle name="Normal 3 3 5 7 14 3" xfId="34663" xr:uid="{00000000-0005-0000-0000-00005D870000}"/>
    <cellStyle name="Normal 3 3 5 7 15" xfId="34664" xr:uid="{00000000-0005-0000-0000-00005E870000}"/>
    <cellStyle name="Normal 3 3 5 7 15 2" xfId="34665" xr:uid="{00000000-0005-0000-0000-00005F870000}"/>
    <cellStyle name="Normal 3 3 5 7 15 3" xfId="34666" xr:uid="{00000000-0005-0000-0000-000060870000}"/>
    <cellStyle name="Normal 3 3 5 7 16" xfId="34667" xr:uid="{00000000-0005-0000-0000-000061870000}"/>
    <cellStyle name="Normal 3 3 5 7 17" xfId="34668" xr:uid="{00000000-0005-0000-0000-000062870000}"/>
    <cellStyle name="Normal 3 3 5 7 2" xfId="34669" xr:uid="{00000000-0005-0000-0000-000063870000}"/>
    <cellStyle name="Normal 3 3 5 7 2 10" xfId="34670" xr:uid="{00000000-0005-0000-0000-000064870000}"/>
    <cellStyle name="Normal 3 3 5 7 2 10 2" xfId="34671" xr:uid="{00000000-0005-0000-0000-000065870000}"/>
    <cellStyle name="Normal 3 3 5 7 2 10 3" xfId="34672" xr:uid="{00000000-0005-0000-0000-000066870000}"/>
    <cellStyle name="Normal 3 3 5 7 2 11" xfId="34673" xr:uid="{00000000-0005-0000-0000-000067870000}"/>
    <cellStyle name="Normal 3 3 5 7 2 11 2" xfId="34674" xr:uid="{00000000-0005-0000-0000-000068870000}"/>
    <cellStyle name="Normal 3 3 5 7 2 11 3" xfId="34675" xr:uid="{00000000-0005-0000-0000-000069870000}"/>
    <cellStyle name="Normal 3 3 5 7 2 12" xfId="34676" xr:uid="{00000000-0005-0000-0000-00006A870000}"/>
    <cellStyle name="Normal 3 3 5 7 2 12 2" xfId="34677" xr:uid="{00000000-0005-0000-0000-00006B870000}"/>
    <cellStyle name="Normal 3 3 5 7 2 12 3" xfId="34678" xr:uid="{00000000-0005-0000-0000-00006C870000}"/>
    <cellStyle name="Normal 3 3 5 7 2 13" xfId="34679" xr:uid="{00000000-0005-0000-0000-00006D870000}"/>
    <cellStyle name="Normal 3 3 5 7 2 13 2" xfId="34680" xr:uid="{00000000-0005-0000-0000-00006E870000}"/>
    <cellStyle name="Normal 3 3 5 7 2 13 3" xfId="34681" xr:uid="{00000000-0005-0000-0000-00006F870000}"/>
    <cellStyle name="Normal 3 3 5 7 2 14" xfId="34682" xr:uid="{00000000-0005-0000-0000-000070870000}"/>
    <cellStyle name="Normal 3 3 5 7 2 14 2" xfId="34683" xr:uid="{00000000-0005-0000-0000-000071870000}"/>
    <cellStyle name="Normal 3 3 5 7 2 14 3" xfId="34684" xr:uid="{00000000-0005-0000-0000-000072870000}"/>
    <cellStyle name="Normal 3 3 5 7 2 15" xfId="34685" xr:uid="{00000000-0005-0000-0000-000073870000}"/>
    <cellStyle name="Normal 3 3 5 7 2 16" xfId="34686" xr:uid="{00000000-0005-0000-0000-000074870000}"/>
    <cellStyle name="Normal 3 3 5 7 2 2" xfId="34687" xr:uid="{00000000-0005-0000-0000-000075870000}"/>
    <cellStyle name="Normal 3 3 5 7 2 2 2" xfId="34688" xr:uid="{00000000-0005-0000-0000-000076870000}"/>
    <cellStyle name="Normal 3 3 5 7 2 2 3" xfId="34689" xr:uid="{00000000-0005-0000-0000-000077870000}"/>
    <cellStyle name="Normal 3 3 5 7 2 3" xfId="34690" xr:uid="{00000000-0005-0000-0000-000078870000}"/>
    <cellStyle name="Normal 3 3 5 7 2 3 2" xfId="34691" xr:uid="{00000000-0005-0000-0000-000079870000}"/>
    <cellStyle name="Normal 3 3 5 7 2 3 3" xfId="34692" xr:uid="{00000000-0005-0000-0000-00007A870000}"/>
    <cellStyle name="Normal 3 3 5 7 2 4" xfId="34693" xr:uid="{00000000-0005-0000-0000-00007B870000}"/>
    <cellStyle name="Normal 3 3 5 7 2 4 2" xfId="34694" xr:uid="{00000000-0005-0000-0000-00007C870000}"/>
    <cellStyle name="Normal 3 3 5 7 2 4 3" xfId="34695" xr:uid="{00000000-0005-0000-0000-00007D870000}"/>
    <cellStyle name="Normal 3 3 5 7 2 5" xfId="34696" xr:uid="{00000000-0005-0000-0000-00007E870000}"/>
    <cellStyle name="Normal 3 3 5 7 2 5 2" xfId="34697" xr:uid="{00000000-0005-0000-0000-00007F870000}"/>
    <cellStyle name="Normal 3 3 5 7 2 5 3" xfId="34698" xr:uid="{00000000-0005-0000-0000-000080870000}"/>
    <cellStyle name="Normal 3 3 5 7 2 6" xfId="34699" xr:uid="{00000000-0005-0000-0000-000081870000}"/>
    <cellStyle name="Normal 3 3 5 7 2 6 2" xfId="34700" xr:uid="{00000000-0005-0000-0000-000082870000}"/>
    <cellStyle name="Normal 3 3 5 7 2 6 3" xfId="34701" xr:uid="{00000000-0005-0000-0000-000083870000}"/>
    <cellStyle name="Normal 3 3 5 7 2 7" xfId="34702" xr:uid="{00000000-0005-0000-0000-000084870000}"/>
    <cellStyle name="Normal 3 3 5 7 2 7 2" xfId="34703" xr:uid="{00000000-0005-0000-0000-000085870000}"/>
    <cellStyle name="Normal 3 3 5 7 2 7 3" xfId="34704" xr:uid="{00000000-0005-0000-0000-000086870000}"/>
    <cellStyle name="Normal 3 3 5 7 2 8" xfId="34705" xr:uid="{00000000-0005-0000-0000-000087870000}"/>
    <cellStyle name="Normal 3 3 5 7 2 8 2" xfId="34706" xr:uid="{00000000-0005-0000-0000-000088870000}"/>
    <cellStyle name="Normal 3 3 5 7 2 8 3" xfId="34707" xr:uid="{00000000-0005-0000-0000-000089870000}"/>
    <cellStyle name="Normal 3 3 5 7 2 9" xfId="34708" xr:uid="{00000000-0005-0000-0000-00008A870000}"/>
    <cellStyle name="Normal 3 3 5 7 2 9 2" xfId="34709" xr:uid="{00000000-0005-0000-0000-00008B870000}"/>
    <cellStyle name="Normal 3 3 5 7 2 9 3" xfId="34710" xr:uid="{00000000-0005-0000-0000-00008C870000}"/>
    <cellStyle name="Normal 3 3 5 7 3" xfId="34711" xr:uid="{00000000-0005-0000-0000-00008D870000}"/>
    <cellStyle name="Normal 3 3 5 7 3 2" xfId="34712" xr:uid="{00000000-0005-0000-0000-00008E870000}"/>
    <cellStyle name="Normal 3 3 5 7 3 3" xfId="34713" xr:uid="{00000000-0005-0000-0000-00008F870000}"/>
    <cellStyle name="Normal 3 3 5 7 4" xfId="34714" xr:uid="{00000000-0005-0000-0000-000090870000}"/>
    <cellStyle name="Normal 3 3 5 7 4 2" xfId="34715" xr:uid="{00000000-0005-0000-0000-000091870000}"/>
    <cellStyle name="Normal 3 3 5 7 4 3" xfId="34716" xr:uid="{00000000-0005-0000-0000-000092870000}"/>
    <cellStyle name="Normal 3 3 5 7 5" xfId="34717" xr:uid="{00000000-0005-0000-0000-000093870000}"/>
    <cellStyle name="Normal 3 3 5 7 5 2" xfId="34718" xr:uid="{00000000-0005-0000-0000-000094870000}"/>
    <cellStyle name="Normal 3 3 5 7 5 3" xfId="34719" xr:uid="{00000000-0005-0000-0000-000095870000}"/>
    <cellStyle name="Normal 3 3 5 7 6" xfId="34720" xr:uid="{00000000-0005-0000-0000-000096870000}"/>
    <cellStyle name="Normal 3 3 5 7 6 2" xfId="34721" xr:uid="{00000000-0005-0000-0000-000097870000}"/>
    <cellStyle name="Normal 3 3 5 7 6 3" xfId="34722" xr:uid="{00000000-0005-0000-0000-000098870000}"/>
    <cellStyle name="Normal 3 3 5 7 7" xfId="34723" xr:uid="{00000000-0005-0000-0000-000099870000}"/>
    <cellStyle name="Normal 3 3 5 7 7 2" xfId="34724" xr:uid="{00000000-0005-0000-0000-00009A870000}"/>
    <cellStyle name="Normal 3 3 5 7 7 3" xfId="34725" xr:uid="{00000000-0005-0000-0000-00009B870000}"/>
    <cellStyle name="Normal 3 3 5 7 8" xfId="34726" xr:uid="{00000000-0005-0000-0000-00009C870000}"/>
    <cellStyle name="Normal 3 3 5 7 8 2" xfId="34727" xr:uid="{00000000-0005-0000-0000-00009D870000}"/>
    <cellStyle name="Normal 3 3 5 7 8 3" xfId="34728" xr:uid="{00000000-0005-0000-0000-00009E870000}"/>
    <cellStyle name="Normal 3 3 5 7 9" xfId="34729" xr:uid="{00000000-0005-0000-0000-00009F870000}"/>
    <cellStyle name="Normal 3 3 5 7 9 2" xfId="34730" xr:uid="{00000000-0005-0000-0000-0000A0870000}"/>
    <cellStyle name="Normal 3 3 5 7 9 3" xfId="34731" xr:uid="{00000000-0005-0000-0000-0000A1870000}"/>
    <cellStyle name="Normal 3 3 5 8" xfId="34732" xr:uid="{00000000-0005-0000-0000-0000A2870000}"/>
    <cellStyle name="Normal 3 3 5 8 10" xfId="34733" xr:uid="{00000000-0005-0000-0000-0000A3870000}"/>
    <cellStyle name="Normal 3 3 5 8 10 2" xfId="34734" xr:uid="{00000000-0005-0000-0000-0000A4870000}"/>
    <cellStyle name="Normal 3 3 5 8 10 3" xfId="34735" xr:uid="{00000000-0005-0000-0000-0000A5870000}"/>
    <cellStyle name="Normal 3 3 5 8 11" xfId="34736" xr:uid="{00000000-0005-0000-0000-0000A6870000}"/>
    <cellStyle name="Normal 3 3 5 8 11 2" xfId="34737" xr:uid="{00000000-0005-0000-0000-0000A7870000}"/>
    <cellStyle name="Normal 3 3 5 8 11 3" xfId="34738" xr:uid="{00000000-0005-0000-0000-0000A8870000}"/>
    <cellStyle name="Normal 3 3 5 8 12" xfId="34739" xr:uid="{00000000-0005-0000-0000-0000A9870000}"/>
    <cellStyle name="Normal 3 3 5 8 12 2" xfId="34740" xr:uid="{00000000-0005-0000-0000-0000AA870000}"/>
    <cellStyle name="Normal 3 3 5 8 12 3" xfId="34741" xr:uid="{00000000-0005-0000-0000-0000AB870000}"/>
    <cellStyle name="Normal 3 3 5 8 13" xfId="34742" xr:uid="{00000000-0005-0000-0000-0000AC870000}"/>
    <cellStyle name="Normal 3 3 5 8 13 2" xfId="34743" xr:uid="{00000000-0005-0000-0000-0000AD870000}"/>
    <cellStyle name="Normal 3 3 5 8 13 3" xfId="34744" xr:uid="{00000000-0005-0000-0000-0000AE870000}"/>
    <cellStyle name="Normal 3 3 5 8 14" xfId="34745" xr:uid="{00000000-0005-0000-0000-0000AF870000}"/>
    <cellStyle name="Normal 3 3 5 8 14 2" xfId="34746" xr:uid="{00000000-0005-0000-0000-0000B0870000}"/>
    <cellStyle name="Normal 3 3 5 8 14 3" xfId="34747" xr:uid="{00000000-0005-0000-0000-0000B1870000}"/>
    <cellStyle name="Normal 3 3 5 8 15" xfId="34748" xr:uid="{00000000-0005-0000-0000-0000B2870000}"/>
    <cellStyle name="Normal 3 3 5 8 15 2" xfId="34749" xr:uid="{00000000-0005-0000-0000-0000B3870000}"/>
    <cellStyle name="Normal 3 3 5 8 15 3" xfId="34750" xr:uid="{00000000-0005-0000-0000-0000B4870000}"/>
    <cellStyle name="Normal 3 3 5 8 16" xfId="34751" xr:uid="{00000000-0005-0000-0000-0000B5870000}"/>
    <cellStyle name="Normal 3 3 5 8 17" xfId="34752" xr:uid="{00000000-0005-0000-0000-0000B6870000}"/>
    <cellStyle name="Normal 3 3 5 8 2" xfId="34753" xr:uid="{00000000-0005-0000-0000-0000B7870000}"/>
    <cellStyle name="Normal 3 3 5 8 2 10" xfId="34754" xr:uid="{00000000-0005-0000-0000-0000B8870000}"/>
    <cellStyle name="Normal 3 3 5 8 2 10 2" xfId="34755" xr:uid="{00000000-0005-0000-0000-0000B9870000}"/>
    <cellStyle name="Normal 3 3 5 8 2 10 3" xfId="34756" xr:uid="{00000000-0005-0000-0000-0000BA870000}"/>
    <cellStyle name="Normal 3 3 5 8 2 11" xfId="34757" xr:uid="{00000000-0005-0000-0000-0000BB870000}"/>
    <cellStyle name="Normal 3 3 5 8 2 11 2" xfId="34758" xr:uid="{00000000-0005-0000-0000-0000BC870000}"/>
    <cellStyle name="Normal 3 3 5 8 2 11 3" xfId="34759" xr:uid="{00000000-0005-0000-0000-0000BD870000}"/>
    <cellStyle name="Normal 3 3 5 8 2 12" xfId="34760" xr:uid="{00000000-0005-0000-0000-0000BE870000}"/>
    <cellStyle name="Normal 3 3 5 8 2 12 2" xfId="34761" xr:uid="{00000000-0005-0000-0000-0000BF870000}"/>
    <cellStyle name="Normal 3 3 5 8 2 12 3" xfId="34762" xr:uid="{00000000-0005-0000-0000-0000C0870000}"/>
    <cellStyle name="Normal 3 3 5 8 2 13" xfId="34763" xr:uid="{00000000-0005-0000-0000-0000C1870000}"/>
    <cellStyle name="Normal 3 3 5 8 2 13 2" xfId="34764" xr:uid="{00000000-0005-0000-0000-0000C2870000}"/>
    <cellStyle name="Normal 3 3 5 8 2 13 3" xfId="34765" xr:uid="{00000000-0005-0000-0000-0000C3870000}"/>
    <cellStyle name="Normal 3 3 5 8 2 14" xfId="34766" xr:uid="{00000000-0005-0000-0000-0000C4870000}"/>
    <cellStyle name="Normal 3 3 5 8 2 14 2" xfId="34767" xr:uid="{00000000-0005-0000-0000-0000C5870000}"/>
    <cellStyle name="Normal 3 3 5 8 2 14 3" xfId="34768" xr:uid="{00000000-0005-0000-0000-0000C6870000}"/>
    <cellStyle name="Normal 3 3 5 8 2 15" xfId="34769" xr:uid="{00000000-0005-0000-0000-0000C7870000}"/>
    <cellStyle name="Normal 3 3 5 8 2 16" xfId="34770" xr:uid="{00000000-0005-0000-0000-0000C8870000}"/>
    <cellStyle name="Normal 3 3 5 8 2 2" xfId="34771" xr:uid="{00000000-0005-0000-0000-0000C9870000}"/>
    <cellStyle name="Normal 3 3 5 8 2 2 2" xfId="34772" xr:uid="{00000000-0005-0000-0000-0000CA870000}"/>
    <cellStyle name="Normal 3 3 5 8 2 2 3" xfId="34773" xr:uid="{00000000-0005-0000-0000-0000CB870000}"/>
    <cellStyle name="Normal 3 3 5 8 2 3" xfId="34774" xr:uid="{00000000-0005-0000-0000-0000CC870000}"/>
    <cellStyle name="Normal 3 3 5 8 2 3 2" xfId="34775" xr:uid="{00000000-0005-0000-0000-0000CD870000}"/>
    <cellStyle name="Normal 3 3 5 8 2 3 3" xfId="34776" xr:uid="{00000000-0005-0000-0000-0000CE870000}"/>
    <cellStyle name="Normal 3 3 5 8 2 4" xfId="34777" xr:uid="{00000000-0005-0000-0000-0000CF870000}"/>
    <cellStyle name="Normal 3 3 5 8 2 4 2" xfId="34778" xr:uid="{00000000-0005-0000-0000-0000D0870000}"/>
    <cellStyle name="Normal 3 3 5 8 2 4 3" xfId="34779" xr:uid="{00000000-0005-0000-0000-0000D1870000}"/>
    <cellStyle name="Normal 3 3 5 8 2 5" xfId="34780" xr:uid="{00000000-0005-0000-0000-0000D2870000}"/>
    <cellStyle name="Normal 3 3 5 8 2 5 2" xfId="34781" xr:uid="{00000000-0005-0000-0000-0000D3870000}"/>
    <cellStyle name="Normal 3 3 5 8 2 5 3" xfId="34782" xr:uid="{00000000-0005-0000-0000-0000D4870000}"/>
    <cellStyle name="Normal 3 3 5 8 2 6" xfId="34783" xr:uid="{00000000-0005-0000-0000-0000D5870000}"/>
    <cellStyle name="Normal 3 3 5 8 2 6 2" xfId="34784" xr:uid="{00000000-0005-0000-0000-0000D6870000}"/>
    <cellStyle name="Normal 3 3 5 8 2 6 3" xfId="34785" xr:uid="{00000000-0005-0000-0000-0000D7870000}"/>
    <cellStyle name="Normal 3 3 5 8 2 7" xfId="34786" xr:uid="{00000000-0005-0000-0000-0000D8870000}"/>
    <cellStyle name="Normal 3 3 5 8 2 7 2" xfId="34787" xr:uid="{00000000-0005-0000-0000-0000D9870000}"/>
    <cellStyle name="Normal 3 3 5 8 2 7 3" xfId="34788" xr:uid="{00000000-0005-0000-0000-0000DA870000}"/>
    <cellStyle name="Normal 3 3 5 8 2 8" xfId="34789" xr:uid="{00000000-0005-0000-0000-0000DB870000}"/>
    <cellStyle name="Normal 3 3 5 8 2 8 2" xfId="34790" xr:uid="{00000000-0005-0000-0000-0000DC870000}"/>
    <cellStyle name="Normal 3 3 5 8 2 8 3" xfId="34791" xr:uid="{00000000-0005-0000-0000-0000DD870000}"/>
    <cellStyle name="Normal 3 3 5 8 2 9" xfId="34792" xr:uid="{00000000-0005-0000-0000-0000DE870000}"/>
    <cellStyle name="Normal 3 3 5 8 2 9 2" xfId="34793" xr:uid="{00000000-0005-0000-0000-0000DF870000}"/>
    <cellStyle name="Normal 3 3 5 8 2 9 3" xfId="34794" xr:uid="{00000000-0005-0000-0000-0000E0870000}"/>
    <cellStyle name="Normal 3 3 5 8 3" xfId="34795" xr:uid="{00000000-0005-0000-0000-0000E1870000}"/>
    <cellStyle name="Normal 3 3 5 8 3 2" xfId="34796" xr:uid="{00000000-0005-0000-0000-0000E2870000}"/>
    <cellStyle name="Normal 3 3 5 8 3 3" xfId="34797" xr:uid="{00000000-0005-0000-0000-0000E3870000}"/>
    <cellStyle name="Normal 3 3 5 8 4" xfId="34798" xr:uid="{00000000-0005-0000-0000-0000E4870000}"/>
    <cellStyle name="Normal 3 3 5 8 4 2" xfId="34799" xr:uid="{00000000-0005-0000-0000-0000E5870000}"/>
    <cellStyle name="Normal 3 3 5 8 4 3" xfId="34800" xr:uid="{00000000-0005-0000-0000-0000E6870000}"/>
    <cellStyle name="Normal 3 3 5 8 5" xfId="34801" xr:uid="{00000000-0005-0000-0000-0000E7870000}"/>
    <cellStyle name="Normal 3 3 5 8 5 2" xfId="34802" xr:uid="{00000000-0005-0000-0000-0000E8870000}"/>
    <cellStyle name="Normal 3 3 5 8 5 3" xfId="34803" xr:uid="{00000000-0005-0000-0000-0000E9870000}"/>
    <cellStyle name="Normal 3 3 5 8 6" xfId="34804" xr:uid="{00000000-0005-0000-0000-0000EA870000}"/>
    <cellStyle name="Normal 3 3 5 8 6 2" xfId="34805" xr:uid="{00000000-0005-0000-0000-0000EB870000}"/>
    <cellStyle name="Normal 3 3 5 8 6 3" xfId="34806" xr:uid="{00000000-0005-0000-0000-0000EC870000}"/>
    <cellStyle name="Normal 3 3 5 8 7" xfId="34807" xr:uid="{00000000-0005-0000-0000-0000ED870000}"/>
    <cellStyle name="Normal 3 3 5 8 7 2" xfId="34808" xr:uid="{00000000-0005-0000-0000-0000EE870000}"/>
    <cellStyle name="Normal 3 3 5 8 7 3" xfId="34809" xr:uid="{00000000-0005-0000-0000-0000EF870000}"/>
    <cellStyle name="Normal 3 3 5 8 8" xfId="34810" xr:uid="{00000000-0005-0000-0000-0000F0870000}"/>
    <cellStyle name="Normal 3 3 5 8 8 2" xfId="34811" xr:uid="{00000000-0005-0000-0000-0000F1870000}"/>
    <cellStyle name="Normal 3 3 5 8 8 3" xfId="34812" xr:uid="{00000000-0005-0000-0000-0000F2870000}"/>
    <cellStyle name="Normal 3 3 5 8 9" xfId="34813" xr:uid="{00000000-0005-0000-0000-0000F3870000}"/>
    <cellStyle name="Normal 3 3 5 8 9 2" xfId="34814" xr:uid="{00000000-0005-0000-0000-0000F4870000}"/>
    <cellStyle name="Normal 3 3 5 8 9 3" xfId="34815" xr:uid="{00000000-0005-0000-0000-0000F5870000}"/>
    <cellStyle name="Normal 3 3 5 9" xfId="34816" xr:uid="{00000000-0005-0000-0000-0000F6870000}"/>
    <cellStyle name="Normal 3 3 5 9 10" xfId="34817" xr:uid="{00000000-0005-0000-0000-0000F7870000}"/>
    <cellStyle name="Normal 3 3 5 9 10 2" xfId="34818" xr:uid="{00000000-0005-0000-0000-0000F8870000}"/>
    <cellStyle name="Normal 3 3 5 9 10 3" xfId="34819" xr:uid="{00000000-0005-0000-0000-0000F9870000}"/>
    <cellStyle name="Normal 3 3 5 9 11" xfId="34820" xr:uid="{00000000-0005-0000-0000-0000FA870000}"/>
    <cellStyle name="Normal 3 3 5 9 11 2" xfId="34821" xr:uid="{00000000-0005-0000-0000-0000FB870000}"/>
    <cellStyle name="Normal 3 3 5 9 11 3" xfId="34822" xr:uid="{00000000-0005-0000-0000-0000FC870000}"/>
    <cellStyle name="Normal 3 3 5 9 12" xfId="34823" xr:uid="{00000000-0005-0000-0000-0000FD870000}"/>
    <cellStyle name="Normal 3 3 5 9 12 2" xfId="34824" xr:uid="{00000000-0005-0000-0000-0000FE870000}"/>
    <cellStyle name="Normal 3 3 5 9 12 3" xfId="34825" xr:uid="{00000000-0005-0000-0000-0000FF870000}"/>
    <cellStyle name="Normal 3 3 5 9 13" xfId="34826" xr:uid="{00000000-0005-0000-0000-000000880000}"/>
    <cellStyle name="Normal 3 3 5 9 13 2" xfId="34827" xr:uid="{00000000-0005-0000-0000-000001880000}"/>
    <cellStyle name="Normal 3 3 5 9 13 3" xfId="34828" xr:uid="{00000000-0005-0000-0000-000002880000}"/>
    <cellStyle name="Normal 3 3 5 9 14" xfId="34829" xr:uid="{00000000-0005-0000-0000-000003880000}"/>
    <cellStyle name="Normal 3 3 5 9 14 2" xfId="34830" xr:uid="{00000000-0005-0000-0000-000004880000}"/>
    <cellStyle name="Normal 3 3 5 9 14 3" xfId="34831" xr:uid="{00000000-0005-0000-0000-000005880000}"/>
    <cellStyle name="Normal 3 3 5 9 15" xfId="34832" xr:uid="{00000000-0005-0000-0000-000006880000}"/>
    <cellStyle name="Normal 3 3 5 9 16" xfId="34833" xr:uid="{00000000-0005-0000-0000-000007880000}"/>
    <cellStyle name="Normal 3 3 5 9 2" xfId="34834" xr:uid="{00000000-0005-0000-0000-000008880000}"/>
    <cellStyle name="Normal 3 3 5 9 2 2" xfId="34835" xr:uid="{00000000-0005-0000-0000-000009880000}"/>
    <cellStyle name="Normal 3 3 5 9 2 3" xfId="34836" xr:uid="{00000000-0005-0000-0000-00000A880000}"/>
    <cellStyle name="Normal 3 3 5 9 3" xfId="34837" xr:uid="{00000000-0005-0000-0000-00000B880000}"/>
    <cellStyle name="Normal 3 3 5 9 3 2" xfId="34838" xr:uid="{00000000-0005-0000-0000-00000C880000}"/>
    <cellStyle name="Normal 3 3 5 9 3 3" xfId="34839" xr:uid="{00000000-0005-0000-0000-00000D880000}"/>
    <cellStyle name="Normal 3 3 5 9 4" xfId="34840" xr:uid="{00000000-0005-0000-0000-00000E880000}"/>
    <cellStyle name="Normal 3 3 5 9 4 2" xfId="34841" xr:uid="{00000000-0005-0000-0000-00000F880000}"/>
    <cellStyle name="Normal 3 3 5 9 4 3" xfId="34842" xr:uid="{00000000-0005-0000-0000-000010880000}"/>
    <cellStyle name="Normal 3 3 5 9 5" xfId="34843" xr:uid="{00000000-0005-0000-0000-000011880000}"/>
    <cellStyle name="Normal 3 3 5 9 5 2" xfId="34844" xr:uid="{00000000-0005-0000-0000-000012880000}"/>
    <cellStyle name="Normal 3 3 5 9 5 3" xfId="34845" xr:uid="{00000000-0005-0000-0000-000013880000}"/>
    <cellStyle name="Normal 3 3 5 9 6" xfId="34846" xr:uid="{00000000-0005-0000-0000-000014880000}"/>
    <cellStyle name="Normal 3 3 5 9 6 2" xfId="34847" xr:uid="{00000000-0005-0000-0000-000015880000}"/>
    <cellStyle name="Normal 3 3 5 9 6 3" xfId="34848" xr:uid="{00000000-0005-0000-0000-000016880000}"/>
    <cellStyle name="Normal 3 3 5 9 7" xfId="34849" xr:uid="{00000000-0005-0000-0000-000017880000}"/>
    <cellStyle name="Normal 3 3 5 9 7 2" xfId="34850" xr:uid="{00000000-0005-0000-0000-000018880000}"/>
    <cellStyle name="Normal 3 3 5 9 7 3" xfId="34851" xr:uid="{00000000-0005-0000-0000-000019880000}"/>
    <cellStyle name="Normal 3 3 5 9 8" xfId="34852" xr:uid="{00000000-0005-0000-0000-00001A880000}"/>
    <cellStyle name="Normal 3 3 5 9 8 2" xfId="34853" xr:uid="{00000000-0005-0000-0000-00001B880000}"/>
    <cellStyle name="Normal 3 3 5 9 8 3" xfId="34854" xr:uid="{00000000-0005-0000-0000-00001C880000}"/>
    <cellStyle name="Normal 3 3 5 9 9" xfId="34855" xr:uid="{00000000-0005-0000-0000-00001D880000}"/>
    <cellStyle name="Normal 3 3 5 9 9 2" xfId="34856" xr:uid="{00000000-0005-0000-0000-00001E880000}"/>
    <cellStyle name="Normal 3 3 5 9 9 3" xfId="34857" xr:uid="{00000000-0005-0000-0000-00001F880000}"/>
    <cellStyle name="Normal 3 3 6" xfId="34858" xr:uid="{00000000-0005-0000-0000-000020880000}"/>
    <cellStyle name="Normal 3 3 6 10" xfId="34859" xr:uid="{00000000-0005-0000-0000-000021880000}"/>
    <cellStyle name="Normal 3 3 6 10 10" xfId="34860" xr:uid="{00000000-0005-0000-0000-000022880000}"/>
    <cellStyle name="Normal 3 3 6 10 10 2" xfId="34861" xr:uid="{00000000-0005-0000-0000-000023880000}"/>
    <cellStyle name="Normal 3 3 6 10 10 3" xfId="34862" xr:uid="{00000000-0005-0000-0000-000024880000}"/>
    <cellStyle name="Normal 3 3 6 10 11" xfId="34863" xr:uid="{00000000-0005-0000-0000-000025880000}"/>
    <cellStyle name="Normal 3 3 6 10 11 2" xfId="34864" xr:uid="{00000000-0005-0000-0000-000026880000}"/>
    <cellStyle name="Normal 3 3 6 10 11 3" xfId="34865" xr:uid="{00000000-0005-0000-0000-000027880000}"/>
    <cellStyle name="Normal 3 3 6 10 12" xfId="34866" xr:uid="{00000000-0005-0000-0000-000028880000}"/>
    <cellStyle name="Normal 3 3 6 10 12 2" xfId="34867" xr:uid="{00000000-0005-0000-0000-000029880000}"/>
    <cellStyle name="Normal 3 3 6 10 12 3" xfId="34868" xr:uid="{00000000-0005-0000-0000-00002A880000}"/>
    <cellStyle name="Normal 3 3 6 10 13" xfId="34869" xr:uid="{00000000-0005-0000-0000-00002B880000}"/>
    <cellStyle name="Normal 3 3 6 10 13 2" xfId="34870" xr:uid="{00000000-0005-0000-0000-00002C880000}"/>
    <cellStyle name="Normal 3 3 6 10 13 3" xfId="34871" xr:uid="{00000000-0005-0000-0000-00002D880000}"/>
    <cellStyle name="Normal 3 3 6 10 14" xfId="34872" xr:uid="{00000000-0005-0000-0000-00002E880000}"/>
    <cellStyle name="Normal 3 3 6 10 14 2" xfId="34873" xr:uid="{00000000-0005-0000-0000-00002F880000}"/>
    <cellStyle name="Normal 3 3 6 10 14 3" xfId="34874" xr:uid="{00000000-0005-0000-0000-000030880000}"/>
    <cellStyle name="Normal 3 3 6 10 15" xfId="34875" xr:uid="{00000000-0005-0000-0000-000031880000}"/>
    <cellStyle name="Normal 3 3 6 10 16" xfId="34876" xr:uid="{00000000-0005-0000-0000-000032880000}"/>
    <cellStyle name="Normal 3 3 6 10 2" xfId="34877" xr:uid="{00000000-0005-0000-0000-000033880000}"/>
    <cellStyle name="Normal 3 3 6 10 2 2" xfId="34878" xr:uid="{00000000-0005-0000-0000-000034880000}"/>
    <cellStyle name="Normal 3 3 6 10 2 3" xfId="34879" xr:uid="{00000000-0005-0000-0000-000035880000}"/>
    <cellStyle name="Normal 3 3 6 10 3" xfId="34880" xr:uid="{00000000-0005-0000-0000-000036880000}"/>
    <cellStyle name="Normal 3 3 6 10 3 2" xfId="34881" xr:uid="{00000000-0005-0000-0000-000037880000}"/>
    <cellStyle name="Normal 3 3 6 10 3 3" xfId="34882" xr:uid="{00000000-0005-0000-0000-000038880000}"/>
    <cellStyle name="Normal 3 3 6 10 4" xfId="34883" xr:uid="{00000000-0005-0000-0000-000039880000}"/>
    <cellStyle name="Normal 3 3 6 10 4 2" xfId="34884" xr:uid="{00000000-0005-0000-0000-00003A880000}"/>
    <cellStyle name="Normal 3 3 6 10 4 3" xfId="34885" xr:uid="{00000000-0005-0000-0000-00003B880000}"/>
    <cellStyle name="Normal 3 3 6 10 5" xfId="34886" xr:uid="{00000000-0005-0000-0000-00003C880000}"/>
    <cellStyle name="Normal 3 3 6 10 5 2" xfId="34887" xr:uid="{00000000-0005-0000-0000-00003D880000}"/>
    <cellStyle name="Normal 3 3 6 10 5 3" xfId="34888" xr:uid="{00000000-0005-0000-0000-00003E880000}"/>
    <cellStyle name="Normal 3 3 6 10 6" xfId="34889" xr:uid="{00000000-0005-0000-0000-00003F880000}"/>
    <cellStyle name="Normal 3 3 6 10 6 2" xfId="34890" xr:uid="{00000000-0005-0000-0000-000040880000}"/>
    <cellStyle name="Normal 3 3 6 10 6 3" xfId="34891" xr:uid="{00000000-0005-0000-0000-000041880000}"/>
    <cellStyle name="Normal 3 3 6 10 7" xfId="34892" xr:uid="{00000000-0005-0000-0000-000042880000}"/>
    <cellStyle name="Normal 3 3 6 10 7 2" xfId="34893" xr:uid="{00000000-0005-0000-0000-000043880000}"/>
    <cellStyle name="Normal 3 3 6 10 7 3" xfId="34894" xr:uid="{00000000-0005-0000-0000-000044880000}"/>
    <cellStyle name="Normal 3 3 6 10 8" xfId="34895" xr:uid="{00000000-0005-0000-0000-000045880000}"/>
    <cellStyle name="Normal 3 3 6 10 8 2" xfId="34896" xr:uid="{00000000-0005-0000-0000-000046880000}"/>
    <cellStyle name="Normal 3 3 6 10 8 3" xfId="34897" xr:uid="{00000000-0005-0000-0000-000047880000}"/>
    <cellStyle name="Normal 3 3 6 10 9" xfId="34898" xr:uid="{00000000-0005-0000-0000-000048880000}"/>
    <cellStyle name="Normal 3 3 6 10 9 2" xfId="34899" xr:uid="{00000000-0005-0000-0000-000049880000}"/>
    <cellStyle name="Normal 3 3 6 10 9 3" xfId="34900" xr:uid="{00000000-0005-0000-0000-00004A880000}"/>
    <cellStyle name="Normal 3 3 6 11" xfId="34901" xr:uid="{00000000-0005-0000-0000-00004B880000}"/>
    <cellStyle name="Normal 3 3 6 11 10" xfId="34902" xr:uid="{00000000-0005-0000-0000-00004C880000}"/>
    <cellStyle name="Normal 3 3 6 11 10 2" xfId="34903" xr:uid="{00000000-0005-0000-0000-00004D880000}"/>
    <cellStyle name="Normal 3 3 6 11 10 3" xfId="34904" xr:uid="{00000000-0005-0000-0000-00004E880000}"/>
    <cellStyle name="Normal 3 3 6 11 11" xfId="34905" xr:uid="{00000000-0005-0000-0000-00004F880000}"/>
    <cellStyle name="Normal 3 3 6 11 11 2" xfId="34906" xr:uid="{00000000-0005-0000-0000-000050880000}"/>
    <cellStyle name="Normal 3 3 6 11 11 3" xfId="34907" xr:uid="{00000000-0005-0000-0000-000051880000}"/>
    <cellStyle name="Normal 3 3 6 11 12" xfId="34908" xr:uid="{00000000-0005-0000-0000-000052880000}"/>
    <cellStyle name="Normal 3 3 6 11 12 2" xfId="34909" xr:uid="{00000000-0005-0000-0000-000053880000}"/>
    <cellStyle name="Normal 3 3 6 11 12 3" xfId="34910" xr:uid="{00000000-0005-0000-0000-000054880000}"/>
    <cellStyle name="Normal 3 3 6 11 13" xfId="34911" xr:uid="{00000000-0005-0000-0000-000055880000}"/>
    <cellStyle name="Normal 3 3 6 11 13 2" xfId="34912" xr:uid="{00000000-0005-0000-0000-000056880000}"/>
    <cellStyle name="Normal 3 3 6 11 13 3" xfId="34913" xr:uid="{00000000-0005-0000-0000-000057880000}"/>
    <cellStyle name="Normal 3 3 6 11 14" xfId="34914" xr:uid="{00000000-0005-0000-0000-000058880000}"/>
    <cellStyle name="Normal 3 3 6 11 14 2" xfId="34915" xr:uid="{00000000-0005-0000-0000-000059880000}"/>
    <cellStyle name="Normal 3 3 6 11 14 3" xfId="34916" xr:uid="{00000000-0005-0000-0000-00005A880000}"/>
    <cellStyle name="Normal 3 3 6 11 15" xfId="34917" xr:uid="{00000000-0005-0000-0000-00005B880000}"/>
    <cellStyle name="Normal 3 3 6 11 16" xfId="34918" xr:uid="{00000000-0005-0000-0000-00005C880000}"/>
    <cellStyle name="Normal 3 3 6 11 2" xfId="34919" xr:uid="{00000000-0005-0000-0000-00005D880000}"/>
    <cellStyle name="Normal 3 3 6 11 2 2" xfId="34920" xr:uid="{00000000-0005-0000-0000-00005E880000}"/>
    <cellStyle name="Normal 3 3 6 11 2 3" xfId="34921" xr:uid="{00000000-0005-0000-0000-00005F880000}"/>
    <cellStyle name="Normal 3 3 6 11 3" xfId="34922" xr:uid="{00000000-0005-0000-0000-000060880000}"/>
    <cellStyle name="Normal 3 3 6 11 3 2" xfId="34923" xr:uid="{00000000-0005-0000-0000-000061880000}"/>
    <cellStyle name="Normal 3 3 6 11 3 3" xfId="34924" xr:uid="{00000000-0005-0000-0000-000062880000}"/>
    <cellStyle name="Normal 3 3 6 11 4" xfId="34925" xr:uid="{00000000-0005-0000-0000-000063880000}"/>
    <cellStyle name="Normal 3 3 6 11 4 2" xfId="34926" xr:uid="{00000000-0005-0000-0000-000064880000}"/>
    <cellStyle name="Normal 3 3 6 11 4 3" xfId="34927" xr:uid="{00000000-0005-0000-0000-000065880000}"/>
    <cellStyle name="Normal 3 3 6 11 5" xfId="34928" xr:uid="{00000000-0005-0000-0000-000066880000}"/>
    <cellStyle name="Normal 3 3 6 11 5 2" xfId="34929" xr:uid="{00000000-0005-0000-0000-000067880000}"/>
    <cellStyle name="Normal 3 3 6 11 5 3" xfId="34930" xr:uid="{00000000-0005-0000-0000-000068880000}"/>
    <cellStyle name="Normal 3 3 6 11 6" xfId="34931" xr:uid="{00000000-0005-0000-0000-000069880000}"/>
    <cellStyle name="Normal 3 3 6 11 6 2" xfId="34932" xr:uid="{00000000-0005-0000-0000-00006A880000}"/>
    <cellStyle name="Normal 3 3 6 11 6 3" xfId="34933" xr:uid="{00000000-0005-0000-0000-00006B880000}"/>
    <cellStyle name="Normal 3 3 6 11 7" xfId="34934" xr:uid="{00000000-0005-0000-0000-00006C880000}"/>
    <cellStyle name="Normal 3 3 6 11 7 2" xfId="34935" xr:uid="{00000000-0005-0000-0000-00006D880000}"/>
    <cellStyle name="Normal 3 3 6 11 7 3" xfId="34936" xr:uid="{00000000-0005-0000-0000-00006E880000}"/>
    <cellStyle name="Normal 3 3 6 11 8" xfId="34937" xr:uid="{00000000-0005-0000-0000-00006F880000}"/>
    <cellStyle name="Normal 3 3 6 11 8 2" xfId="34938" xr:uid="{00000000-0005-0000-0000-000070880000}"/>
    <cellStyle name="Normal 3 3 6 11 8 3" xfId="34939" xr:uid="{00000000-0005-0000-0000-000071880000}"/>
    <cellStyle name="Normal 3 3 6 11 9" xfId="34940" xr:uid="{00000000-0005-0000-0000-000072880000}"/>
    <cellStyle name="Normal 3 3 6 11 9 2" xfId="34941" xr:uid="{00000000-0005-0000-0000-000073880000}"/>
    <cellStyle name="Normal 3 3 6 11 9 3" xfId="34942" xr:uid="{00000000-0005-0000-0000-000074880000}"/>
    <cellStyle name="Normal 3 3 6 12" xfId="34943" xr:uid="{00000000-0005-0000-0000-000075880000}"/>
    <cellStyle name="Normal 3 3 6 12 10" xfId="34944" xr:uid="{00000000-0005-0000-0000-000076880000}"/>
    <cellStyle name="Normal 3 3 6 12 10 2" xfId="34945" xr:uid="{00000000-0005-0000-0000-000077880000}"/>
    <cellStyle name="Normal 3 3 6 12 10 3" xfId="34946" xr:uid="{00000000-0005-0000-0000-000078880000}"/>
    <cellStyle name="Normal 3 3 6 12 11" xfId="34947" xr:uid="{00000000-0005-0000-0000-000079880000}"/>
    <cellStyle name="Normal 3 3 6 12 11 2" xfId="34948" xr:uid="{00000000-0005-0000-0000-00007A880000}"/>
    <cellStyle name="Normal 3 3 6 12 11 3" xfId="34949" xr:uid="{00000000-0005-0000-0000-00007B880000}"/>
    <cellStyle name="Normal 3 3 6 12 12" xfId="34950" xr:uid="{00000000-0005-0000-0000-00007C880000}"/>
    <cellStyle name="Normal 3 3 6 12 12 2" xfId="34951" xr:uid="{00000000-0005-0000-0000-00007D880000}"/>
    <cellStyle name="Normal 3 3 6 12 12 3" xfId="34952" xr:uid="{00000000-0005-0000-0000-00007E880000}"/>
    <cellStyle name="Normal 3 3 6 12 13" xfId="34953" xr:uid="{00000000-0005-0000-0000-00007F880000}"/>
    <cellStyle name="Normal 3 3 6 12 13 2" xfId="34954" xr:uid="{00000000-0005-0000-0000-000080880000}"/>
    <cellStyle name="Normal 3 3 6 12 13 3" xfId="34955" xr:uid="{00000000-0005-0000-0000-000081880000}"/>
    <cellStyle name="Normal 3 3 6 12 14" xfId="34956" xr:uid="{00000000-0005-0000-0000-000082880000}"/>
    <cellStyle name="Normal 3 3 6 12 14 2" xfId="34957" xr:uid="{00000000-0005-0000-0000-000083880000}"/>
    <cellStyle name="Normal 3 3 6 12 14 3" xfId="34958" xr:uid="{00000000-0005-0000-0000-000084880000}"/>
    <cellStyle name="Normal 3 3 6 12 15" xfId="34959" xr:uid="{00000000-0005-0000-0000-000085880000}"/>
    <cellStyle name="Normal 3 3 6 12 16" xfId="34960" xr:uid="{00000000-0005-0000-0000-000086880000}"/>
    <cellStyle name="Normal 3 3 6 12 2" xfId="34961" xr:uid="{00000000-0005-0000-0000-000087880000}"/>
    <cellStyle name="Normal 3 3 6 12 2 2" xfId="34962" xr:uid="{00000000-0005-0000-0000-000088880000}"/>
    <cellStyle name="Normal 3 3 6 12 2 3" xfId="34963" xr:uid="{00000000-0005-0000-0000-000089880000}"/>
    <cellStyle name="Normal 3 3 6 12 3" xfId="34964" xr:uid="{00000000-0005-0000-0000-00008A880000}"/>
    <cellStyle name="Normal 3 3 6 12 3 2" xfId="34965" xr:uid="{00000000-0005-0000-0000-00008B880000}"/>
    <cellStyle name="Normal 3 3 6 12 3 3" xfId="34966" xr:uid="{00000000-0005-0000-0000-00008C880000}"/>
    <cellStyle name="Normal 3 3 6 12 4" xfId="34967" xr:uid="{00000000-0005-0000-0000-00008D880000}"/>
    <cellStyle name="Normal 3 3 6 12 4 2" xfId="34968" xr:uid="{00000000-0005-0000-0000-00008E880000}"/>
    <cellStyle name="Normal 3 3 6 12 4 3" xfId="34969" xr:uid="{00000000-0005-0000-0000-00008F880000}"/>
    <cellStyle name="Normal 3 3 6 12 5" xfId="34970" xr:uid="{00000000-0005-0000-0000-000090880000}"/>
    <cellStyle name="Normal 3 3 6 12 5 2" xfId="34971" xr:uid="{00000000-0005-0000-0000-000091880000}"/>
    <cellStyle name="Normal 3 3 6 12 5 3" xfId="34972" xr:uid="{00000000-0005-0000-0000-000092880000}"/>
    <cellStyle name="Normal 3 3 6 12 6" xfId="34973" xr:uid="{00000000-0005-0000-0000-000093880000}"/>
    <cellStyle name="Normal 3 3 6 12 6 2" xfId="34974" xr:uid="{00000000-0005-0000-0000-000094880000}"/>
    <cellStyle name="Normal 3 3 6 12 6 3" xfId="34975" xr:uid="{00000000-0005-0000-0000-000095880000}"/>
    <cellStyle name="Normal 3 3 6 12 7" xfId="34976" xr:uid="{00000000-0005-0000-0000-000096880000}"/>
    <cellStyle name="Normal 3 3 6 12 7 2" xfId="34977" xr:uid="{00000000-0005-0000-0000-000097880000}"/>
    <cellStyle name="Normal 3 3 6 12 7 3" xfId="34978" xr:uid="{00000000-0005-0000-0000-000098880000}"/>
    <cellStyle name="Normal 3 3 6 12 8" xfId="34979" xr:uid="{00000000-0005-0000-0000-000099880000}"/>
    <cellStyle name="Normal 3 3 6 12 8 2" xfId="34980" xr:uid="{00000000-0005-0000-0000-00009A880000}"/>
    <cellStyle name="Normal 3 3 6 12 8 3" xfId="34981" xr:uid="{00000000-0005-0000-0000-00009B880000}"/>
    <cellStyle name="Normal 3 3 6 12 9" xfId="34982" xr:uid="{00000000-0005-0000-0000-00009C880000}"/>
    <cellStyle name="Normal 3 3 6 12 9 2" xfId="34983" xr:uid="{00000000-0005-0000-0000-00009D880000}"/>
    <cellStyle name="Normal 3 3 6 12 9 3" xfId="34984" xr:uid="{00000000-0005-0000-0000-00009E880000}"/>
    <cellStyle name="Normal 3 3 6 13" xfId="34985" xr:uid="{00000000-0005-0000-0000-00009F880000}"/>
    <cellStyle name="Normal 3 3 6 13 10" xfId="34986" xr:uid="{00000000-0005-0000-0000-0000A0880000}"/>
    <cellStyle name="Normal 3 3 6 13 10 2" xfId="34987" xr:uid="{00000000-0005-0000-0000-0000A1880000}"/>
    <cellStyle name="Normal 3 3 6 13 10 3" xfId="34988" xr:uid="{00000000-0005-0000-0000-0000A2880000}"/>
    <cellStyle name="Normal 3 3 6 13 11" xfId="34989" xr:uid="{00000000-0005-0000-0000-0000A3880000}"/>
    <cellStyle name="Normal 3 3 6 13 11 2" xfId="34990" xr:uid="{00000000-0005-0000-0000-0000A4880000}"/>
    <cellStyle name="Normal 3 3 6 13 11 3" xfId="34991" xr:uid="{00000000-0005-0000-0000-0000A5880000}"/>
    <cellStyle name="Normal 3 3 6 13 12" xfId="34992" xr:uid="{00000000-0005-0000-0000-0000A6880000}"/>
    <cellStyle name="Normal 3 3 6 13 12 2" xfId="34993" xr:uid="{00000000-0005-0000-0000-0000A7880000}"/>
    <cellStyle name="Normal 3 3 6 13 12 3" xfId="34994" xr:uid="{00000000-0005-0000-0000-0000A8880000}"/>
    <cellStyle name="Normal 3 3 6 13 13" xfId="34995" xr:uid="{00000000-0005-0000-0000-0000A9880000}"/>
    <cellStyle name="Normal 3 3 6 13 13 2" xfId="34996" xr:uid="{00000000-0005-0000-0000-0000AA880000}"/>
    <cellStyle name="Normal 3 3 6 13 13 3" xfId="34997" xr:uid="{00000000-0005-0000-0000-0000AB880000}"/>
    <cellStyle name="Normal 3 3 6 13 14" xfId="34998" xr:uid="{00000000-0005-0000-0000-0000AC880000}"/>
    <cellStyle name="Normal 3 3 6 13 14 2" xfId="34999" xr:uid="{00000000-0005-0000-0000-0000AD880000}"/>
    <cellStyle name="Normal 3 3 6 13 14 3" xfId="35000" xr:uid="{00000000-0005-0000-0000-0000AE880000}"/>
    <cellStyle name="Normal 3 3 6 13 15" xfId="35001" xr:uid="{00000000-0005-0000-0000-0000AF880000}"/>
    <cellStyle name="Normal 3 3 6 13 16" xfId="35002" xr:uid="{00000000-0005-0000-0000-0000B0880000}"/>
    <cellStyle name="Normal 3 3 6 13 2" xfId="35003" xr:uid="{00000000-0005-0000-0000-0000B1880000}"/>
    <cellStyle name="Normal 3 3 6 13 2 2" xfId="35004" xr:uid="{00000000-0005-0000-0000-0000B2880000}"/>
    <cellStyle name="Normal 3 3 6 13 2 3" xfId="35005" xr:uid="{00000000-0005-0000-0000-0000B3880000}"/>
    <cellStyle name="Normal 3 3 6 13 3" xfId="35006" xr:uid="{00000000-0005-0000-0000-0000B4880000}"/>
    <cellStyle name="Normal 3 3 6 13 3 2" xfId="35007" xr:uid="{00000000-0005-0000-0000-0000B5880000}"/>
    <cellStyle name="Normal 3 3 6 13 3 3" xfId="35008" xr:uid="{00000000-0005-0000-0000-0000B6880000}"/>
    <cellStyle name="Normal 3 3 6 13 4" xfId="35009" xr:uid="{00000000-0005-0000-0000-0000B7880000}"/>
    <cellStyle name="Normal 3 3 6 13 4 2" xfId="35010" xr:uid="{00000000-0005-0000-0000-0000B8880000}"/>
    <cellStyle name="Normal 3 3 6 13 4 3" xfId="35011" xr:uid="{00000000-0005-0000-0000-0000B9880000}"/>
    <cellStyle name="Normal 3 3 6 13 5" xfId="35012" xr:uid="{00000000-0005-0000-0000-0000BA880000}"/>
    <cellStyle name="Normal 3 3 6 13 5 2" xfId="35013" xr:uid="{00000000-0005-0000-0000-0000BB880000}"/>
    <cellStyle name="Normal 3 3 6 13 5 3" xfId="35014" xr:uid="{00000000-0005-0000-0000-0000BC880000}"/>
    <cellStyle name="Normal 3 3 6 13 6" xfId="35015" xr:uid="{00000000-0005-0000-0000-0000BD880000}"/>
    <cellStyle name="Normal 3 3 6 13 6 2" xfId="35016" xr:uid="{00000000-0005-0000-0000-0000BE880000}"/>
    <cellStyle name="Normal 3 3 6 13 6 3" xfId="35017" xr:uid="{00000000-0005-0000-0000-0000BF880000}"/>
    <cellStyle name="Normal 3 3 6 13 7" xfId="35018" xr:uid="{00000000-0005-0000-0000-0000C0880000}"/>
    <cellStyle name="Normal 3 3 6 13 7 2" xfId="35019" xr:uid="{00000000-0005-0000-0000-0000C1880000}"/>
    <cellStyle name="Normal 3 3 6 13 7 3" xfId="35020" xr:uid="{00000000-0005-0000-0000-0000C2880000}"/>
    <cellStyle name="Normal 3 3 6 13 8" xfId="35021" xr:uid="{00000000-0005-0000-0000-0000C3880000}"/>
    <cellStyle name="Normal 3 3 6 13 8 2" xfId="35022" xr:uid="{00000000-0005-0000-0000-0000C4880000}"/>
    <cellStyle name="Normal 3 3 6 13 8 3" xfId="35023" xr:uid="{00000000-0005-0000-0000-0000C5880000}"/>
    <cellStyle name="Normal 3 3 6 13 9" xfId="35024" xr:uid="{00000000-0005-0000-0000-0000C6880000}"/>
    <cellStyle name="Normal 3 3 6 13 9 2" xfId="35025" xr:uid="{00000000-0005-0000-0000-0000C7880000}"/>
    <cellStyle name="Normal 3 3 6 13 9 3" xfId="35026" xr:uid="{00000000-0005-0000-0000-0000C8880000}"/>
    <cellStyle name="Normal 3 3 6 14" xfId="35027" xr:uid="{00000000-0005-0000-0000-0000C9880000}"/>
    <cellStyle name="Normal 3 3 6 14 10" xfId="35028" xr:uid="{00000000-0005-0000-0000-0000CA880000}"/>
    <cellStyle name="Normal 3 3 6 14 10 2" xfId="35029" xr:uid="{00000000-0005-0000-0000-0000CB880000}"/>
    <cellStyle name="Normal 3 3 6 14 10 3" xfId="35030" xr:uid="{00000000-0005-0000-0000-0000CC880000}"/>
    <cellStyle name="Normal 3 3 6 14 11" xfId="35031" xr:uid="{00000000-0005-0000-0000-0000CD880000}"/>
    <cellStyle name="Normal 3 3 6 14 11 2" xfId="35032" xr:uid="{00000000-0005-0000-0000-0000CE880000}"/>
    <cellStyle name="Normal 3 3 6 14 11 3" xfId="35033" xr:uid="{00000000-0005-0000-0000-0000CF880000}"/>
    <cellStyle name="Normal 3 3 6 14 12" xfId="35034" xr:uid="{00000000-0005-0000-0000-0000D0880000}"/>
    <cellStyle name="Normal 3 3 6 14 12 2" xfId="35035" xr:uid="{00000000-0005-0000-0000-0000D1880000}"/>
    <cellStyle name="Normal 3 3 6 14 12 3" xfId="35036" xr:uid="{00000000-0005-0000-0000-0000D2880000}"/>
    <cellStyle name="Normal 3 3 6 14 13" xfId="35037" xr:uid="{00000000-0005-0000-0000-0000D3880000}"/>
    <cellStyle name="Normal 3 3 6 14 13 2" xfId="35038" xr:uid="{00000000-0005-0000-0000-0000D4880000}"/>
    <cellStyle name="Normal 3 3 6 14 13 3" xfId="35039" xr:uid="{00000000-0005-0000-0000-0000D5880000}"/>
    <cellStyle name="Normal 3 3 6 14 14" xfId="35040" xr:uid="{00000000-0005-0000-0000-0000D6880000}"/>
    <cellStyle name="Normal 3 3 6 14 14 2" xfId="35041" xr:uid="{00000000-0005-0000-0000-0000D7880000}"/>
    <cellStyle name="Normal 3 3 6 14 14 3" xfId="35042" xr:uid="{00000000-0005-0000-0000-0000D8880000}"/>
    <cellStyle name="Normal 3 3 6 14 15" xfId="35043" xr:uid="{00000000-0005-0000-0000-0000D9880000}"/>
    <cellStyle name="Normal 3 3 6 14 16" xfId="35044" xr:uid="{00000000-0005-0000-0000-0000DA880000}"/>
    <cellStyle name="Normal 3 3 6 14 2" xfId="35045" xr:uid="{00000000-0005-0000-0000-0000DB880000}"/>
    <cellStyle name="Normal 3 3 6 14 2 2" xfId="35046" xr:uid="{00000000-0005-0000-0000-0000DC880000}"/>
    <cellStyle name="Normal 3 3 6 14 2 3" xfId="35047" xr:uid="{00000000-0005-0000-0000-0000DD880000}"/>
    <cellStyle name="Normal 3 3 6 14 3" xfId="35048" xr:uid="{00000000-0005-0000-0000-0000DE880000}"/>
    <cellStyle name="Normal 3 3 6 14 3 2" xfId="35049" xr:uid="{00000000-0005-0000-0000-0000DF880000}"/>
    <cellStyle name="Normal 3 3 6 14 3 3" xfId="35050" xr:uid="{00000000-0005-0000-0000-0000E0880000}"/>
    <cellStyle name="Normal 3 3 6 14 4" xfId="35051" xr:uid="{00000000-0005-0000-0000-0000E1880000}"/>
    <cellStyle name="Normal 3 3 6 14 4 2" xfId="35052" xr:uid="{00000000-0005-0000-0000-0000E2880000}"/>
    <cellStyle name="Normal 3 3 6 14 4 3" xfId="35053" xr:uid="{00000000-0005-0000-0000-0000E3880000}"/>
    <cellStyle name="Normal 3 3 6 14 5" xfId="35054" xr:uid="{00000000-0005-0000-0000-0000E4880000}"/>
    <cellStyle name="Normal 3 3 6 14 5 2" xfId="35055" xr:uid="{00000000-0005-0000-0000-0000E5880000}"/>
    <cellStyle name="Normal 3 3 6 14 5 3" xfId="35056" xr:uid="{00000000-0005-0000-0000-0000E6880000}"/>
    <cellStyle name="Normal 3 3 6 14 6" xfId="35057" xr:uid="{00000000-0005-0000-0000-0000E7880000}"/>
    <cellStyle name="Normal 3 3 6 14 6 2" xfId="35058" xr:uid="{00000000-0005-0000-0000-0000E8880000}"/>
    <cellStyle name="Normal 3 3 6 14 6 3" xfId="35059" xr:uid="{00000000-0005-0000-0000-0000E9880000}"/>
    <cellStyle name="Normal 3 3 6 14 7" xfId="35060" xr:uid="{00000000-0005-0000-0000-0000EA880000}"/>
    <cellStyle name="Normal 3 3 6 14 7 2" xfId="35061" xr:uid="{00000000-0005-0000-0000-0000EB880000}"/>
    <cellStyle name="Normal 3 3 6 14 7 3" xfId="35062" xr:uid="{00000000-0005-0000-0000-0000EC880000}"/>
    <cellStyle name="Normal 3 3 6 14 8" xfId="35063" xr:uid="{00000000-0005-0000-0000-0000ED880000}"/>
    <cellStyle name="Normal 3 3 6 14 8 2" xfId="35064" xr:uid="{00000000-0005-0000-0000-0000EE880000}"/>
    <cellStyle name="Normal 3 3 6 14 8 3" xfId="35065" xr:uid="{00000000-0005-0000-0000-0000EF880000}"/>
    <cellStyle name="Normal 3 3 6 14 9" xfId="35066" xr:uid="{00000000-0005-0000-0000-0000F0880000}"/>
    <cellStyle name="Normal 3 3 6 14 9 2" xfId="35067" xr:uid="{00000000-0005-0000-0000-0000F1880000}"/>
    <cellStyle name="Normal 3 3 6 14 9 3" xfId="35068" xr:uid="{00000000-0005-0000-0000-0000F2880000}"/>
    <cellStyle name="Normal 3 3 6 15" xfId="35069" xr:uid="{00000000-0005-0000-0000-0000F3880000}"/>
    <cellStyle name="Normal 3 3 6 15 2" xfId="35070" xr:uid="{00000000-0005-0000-0000-0000F4880000}"/>
    <cellStyle name="Normal 3 3 6 15 3" xfId="35071" xr:uid="{00000000-0005-0000-0000-0000F5880000}"/>
    <cellStyle name="Normal 3 3 6 16" xfId="35072" xr:uid="{00000000-0005-0000-0000-0000F6880000}"/>
    <cellStyle name="Normal 3 3 6 16 2" xfId="35073" xr:uid="{00000000-0005-0000-0000-0000F7880000}"/>
    <cellStyle name="Normal 3 3 6 16 3" xfId="35074" xr:uid="{00000000-0005-0000-0000-0000F8880000}"/>
    <cellStyle name="Normal 3 3 6 17" xfId="35075" xr:uid="{00000000-0005-0000-0000-0000F9880000}"/>
    <cellStyle name="Normal 3 3 6 17 2" xfId="35076" xr:uid="{00000000-0005-0000-0000-0000FA880000}"/>
    <cellStyle name="Normal 3 3 6 17 3" xfId="35077" xr:uid="{00000000-0005-0000-0000-0000FB880000}"/>
    <cellStyle name="Normal 3 3 6 18" xfId="35078" xr:uid="{00000000-0005-0000-0000-0000FC880000}"/>
    <cellStyle name="Normal 3 3 6 18 2" xfId="35079" xr:uid="{00000000-0005-0000-0000-0000FD880000}"/>
    <cellStyle name="Normal 3 3 6 18 3" xfId="35080" xr:uid="{00000000-0005-0000-0000-0000FE880000}"/>
    <cellStyle name="Normal 3 3 6 19" xfId="35081" xr:uid="{00000000-0005-0000-0000-0000FF880000}"/>
    <cellStyle name="Normal 3 3 6 19 2" xfId="35082" xr:uid="{00000000-0005-0000-0000-000000890000}"/>
    <cellStyle name="Normal 3 3 6 19 3" xfId="35083" xr:uid="{00000000-0005-0000-0000-000001890000}"/>
    <cellStyle name="Normal 3 3 6 2" xfId="35084" xr:uid="{00000000-0005-0000-0000-000002890000}"/>
    <cellStyle name="Normal 3 3 6 20" xfId="35085" xr:uid="{00000000-0005-0000-0000-000003890000}"/>
    <cellStyle name="Normal 3 3 6 20 2" xfId="35086" xr:uid="{00000000-0005-0000-0000-000004890000}"/>
    <cellStyle name="Normal 3 3 6 20 3" xfId="35087" xr:uid="{00000000-0005-0000-0000-000005890000}"/>
    <cellStyle name="Normal 3 3 6 21" xfId="35088" xr:uid="{00000000-0005-0000-0000-000006890000}"/>
    <cellStyle name="Normal 3 3 6 21 2" xfId="35089" xr:uid="{00000000-0005-0000-0000-000007890000}"/>
    <cellStyle name="Normal 3 3 6 21 3" xfId="35090" xr:uid="{00000000-0005-0000-0000-000008890000}"/>
    <cellStyle name="Normal 3 3 6 22" xfId="35091" xr:uid="{00000000-0005-0000-0000-000009890000}"/>
    <cellStyle name="Normal 3 3 6 22 2" xfId="35092" xr:uid="{00000000-0005-0000-0000-00000A890000}"/>
    <cellStyle name="Normal 3 3 6 22 3" xfId="35093" xr:uid="{00000000-0005-0000-0000-00000B890000}"/>
    <cellStyle name="Normal 3 3 6 23" xfId="35094" xr:uid="{00000000-0005-0000-0000-00000C890000}"/>
    <cellStyle name="Normal 3 3 6 23 2" xfId="35095" xr:uid="{00000000-0005-0000-0000-00000D890000}"/>
    <cellStyle name="Normal 3 3 6 23 3" xfId="35096" xr:uid="{00000000-0005-0000-0000-00000E890000}"/>
    <cellStyle name="Normal 3 3 6 24" xfId="35097" xr:uid="{00000000-0005-0000-0000-00000F890000}"/>
    <cellStyle name="Normal 3 3 6 24 2" xfId="35098" xr:uid="{00000000-0005-0000-0000-000010890000}"/>
    <cellStyle name="Normal 3 3 6 24 3" xfId="35099" xr:uid="{00000000-0005-0000-0000-000011890000}"/>
    <cellStyle name="Normal 3 3 6 25" xfId="35100" xr:uid="{00000000-0005-0000-0000-000012890000}"/>
    <cellStyle name="Normal 3 3 6 25 2" xfId="35101" xr:uid="{00000000-0005-0000-0000-000013890000}"/>
    <cellStyle name="Normal 3 3 6 25 3" xfId="35102" xr:uid="{00000000-0005-0000-0000-000014890000}"/>
    <cellStyle name="Normal 3 3 6 26" xfId="35103" xr:uid="{00000000-0005-0000-0000-000015890000}"/>
    <cellStyle name="Normal 3 3 6 26 2" xfId="35104" xr:uid="{00000000-0005-0000-0000-000016890000}"/>
    <cellStyle name="Normal 3 3 6 26 3" xfId="35105" xr:uid="{00000000-0005-0000-0000-000017890000}"/>
    <cellStyle name="Normal 3 3 6 27" xfId="35106" xr:uid="{00000000-0005-0000-0000-000018890000}"/>
    <cellStyle name="Normal 3 3 6 27 2" xfId="35107" xr:uid="{00000000-0005-0000-0000-000019890000}"/>
    <cellStyle name="Normal 3 3 6 27 3" xfId="35108" xr:uid="{00000000-0005-0000-0000-00001A890000}"/>
    <cellStyle name="Normal 3 3 6 28" xfId="35109" xr:uid="{00000000-0005-0000-0000-00001B890000}"/>
    <cellStyle name="Normal 3 3 6 29" xfId="35110" xr:uid="{00000000-0005-0000-0000-00001C890000}"/>
    <cellStyle name="Normal 3 3 6 3" xfId="35111" xr:uid="{00000000-0005-0000-0000-00001D890000}"/>
    <cellStyle name="Normal 3 3 6 4" xfId="35112" xr:uid="{00000000-0005-0000-0000-00001E890000}"/>
    <cellStyle name="Normal 3 3 6 5" xfId="35113" xr:uid="{00000000-0005-0000-0000-00001F890000}"/>
    <cellStyle name="Normal 3 3 6 6" xfId="35114" xr:uid="{00000000-0005-0000-0000-000020890000}"/>
    <cellStyle name="Normal 3 3 6 6 10" xfId="35115" xr:uid="{00000000-0005-0000-0000-000021890000}"/>
    <cellStyle name="Normal 3 3 6 6 10 2" xfId="35116" xr:uid="{00000000-0005-0000-0000-000022890000}"/>
    <cellStyle name="Normal 3 3 6 6 10 3" xfId="35117" xr:uid="{00000000-0005-0000-0000-000023890000}"/>
    <cellStyle name="Normal 3 3 6 6 11" xfId="35118" xr:uid="{00000000-0005-0000-0000-000024890000}"/>
    <cellStyle name="Normal 3 3 6 6 11 2" xfId="35119" xr:uid="{00000000-0005-0000-0000-000025890000}"/>
    <cellStyle name="Normal 3 3 6 6 11 3" xfId="35120" xr:uid="{00000000-0005-0000-0000-000026890000}"/>
    <cellStyle name="Normal 3 3 6 6 12" xfId="35121" xr:uid="{00000000-0005-0000-0000-000027890000}"/>
    <cellStyle name="Normal 3 3 6 6 12 2" xfId="35122" xr:uid="{00000000-0005-0000-0000-000028890000}"/>
    <cellStyle name="Normal 3 3 6 6 12 3" xfId="35123" xr:uid="{00000000-0005-0000-0000-000029890000}"/>
    <cellStyle name="Normal 3 3 6 6 13" xfId="35124" xr:uid="{00000000-0005-0000-0000-00002A890000}"/>
    <cellStyle name="Normal 3 3 6 6 13 2" xfId="35125" xr:uid="{00000000-0005-0000-0000-00002B890000}"/>
    <cellStyle name="Normal 3 3 6 6 13 3" xfId="35126" xr:uid="{00000000-0005-0000-0000-00002C890000}"/>
    <cellStyle name="Normal 3 3 6 6 14" xfId="35127" xr:uid="{00000000-0005-0000-0000-00002D890000}"/>
    <cellStyle name="Normal 3 3 6 6 14 2" xfId="35128" xr:uid="{00000000-0005-0000-0000-00002E890000}"/>
    <cellStyle name="Normal 3 3 6 6 14 3" xfId="35129" xr:uid="{00000000-0005-0000-0000-00002F890000}"/>
    <cellStyle name="Normal 3 3 6 6 15" xfId="35130" xr:uid="{00000000-0005-0000-0000-000030890000}"/>
    <cellStyle name="Normal 3 3 6 6 15 2" xfId="35131" xr:uid="{00000000-0005-0000-0000-000031890000}"/>
    <cellStyle name="Normal 3 3 6 6 15 3" xfId="35132" xr:uid="{00000000-0005-0000-0000-000032890000}"/>
    <cellStyle name="Normal 3 3 6 6 16" xfId="35133" xr:uid="{00000000-0005-0000-0000-000033890000}"/>
    <cellStyle name="Normal 3 3 6 6 17" xfId="35134" xr:uid="{00000000-0005-0000-0000-000034890000}"/>
    <cellStyle name="Normal 3 3 6 6 2" xfId="35135" xr:uid="{00000000-0005-0000-0000-000035890000}"/>
    <cellStyle name="Normal 3 3 6 6 2 10" xfId="35136" xr:uid="{00000000-0005-0000-0000-000036890000}"/>
    <cellStyle name="Normal 3 3 6 6 2 10 2" xfId="35137" xr:uid="{00000000-0005-0000-0000-000037890000}"/>
    <cellStyle name="Normal 3 3 6 6 2 10 3" xfId="35138" xr:uid="{00000000-0005-0000-0000-000038890000}"/>
    <cellStyle name="Normal 3 3 6 6 2 11" xfId="35139" xr:uid="{00000000-0005-0000-0000-000039890000}"/>
    <cellStyle name="Normal 3 3 6 6 2 11 2" xfId="35140" xr:uid="{00000000-0005-0000-0000-00003A890000}"/>
    <cellStyle name="Normal 3 3 6 6 2 11 3" xfId="35141" xr:uid="{00000000-0005-0000-0000-00003B890000}"/>
    <cellStyle name="Normal 3 3 6 6 2 12" xfId="35142" xr:uid="{00000000-0005-0000-0000-00003C890000}"/>
    <cellStyle name="Normal 3 3 6 6 2 12 2" xfId="35143" xr:uid="{00000000-0005-0000-0000-00003D890000}"/>
    <cellStyle name="Normal 3 3 6 6 2 12 3" xfId="35144" xr:uid="{00000000-0005-0000-0000-00003E890000}"/>
    <cellStyle name="Normal 3 3 6 6 2 13" xfId="35145" xr:uid="{00000000-0005-0000-0000-00003F890000}"/>
    <cellStyle name="Normal 3 3 6 6 2 13 2" xfId="35146" xr:uid="{00000000-0005-0000-0000-000040890000}"/>
    <cellStyle name="Normal 3 3 6 6 2 13 3" xfId="35147" xr:uid="{00000000-0005-0000-0000-000041890000}"/>
    <cellStyle name="Normal 3 3 6 6 2 14" xfId="35148" xr:uid="{00000000-0005-0000-0000-000042890000}"/>
    <cellStyle name="Normal 3 3 6 6 2 14 2" xfId="35149" xr:uid="{00000000-0005-0000-0000-000043890000}"/>
    <cellStyle name="Normal 3 3 6 6 2 14 3" xfId="35150" xr:uid="{00000000-0005-0000-0000-000044890000}"/>
    <cellStyle name="Normal 3 3 6 6 2 15" xfId="35151" xr:uid="{00000000-0005-0000-0000-000045890000}"/>
    <cellStyle name="Normal 3 3 6 6 2 16" xfId="35152" xr:uid="{00000000-0005-0000-0000-000046890000}"/>
    <cellStyle name="Normal 3 3 6 6 2 2" xfId="35153" xr:uid="{00000000-0005-0000-0000-000047890000}"/>
    <cellStyle name="Normal 3 3 6 6 2 2 2" xfId="35154" xr:uid="{00000000-0005-0000-0000-000048890000}"/>
    <cellStyle name="Normal 3 3 6 6 2 2 3" xfId="35155" xr:uid="{00000000-0005-0000-0000-000049890000}"/>
    <cellStyle name="Normal 3 3 6 6 2 3" xfId="35156" xr:uid="{00000000-0005-0000-0000-00004A890000}"/>
    <cellStyle name="Normal 3 3 6 6 2 3 2" xfId="35157" xr:uid="{00000000-0005-0000-0000-00004B890000}"/>
    <cellStyle name="Normal 3 3 6 6 2 3 3" xfId="35158" xr:uid="{00000000-0005-0000-0000-00004C890000}"/>
    <cellStyle name="Normal 3 3 6 6 2 4" xfId="35159" xr:uid="{00000000-0005-0000-0000-00004D890000}"/>
    <cellStyle name="Normal 3 3 6 6 2 4 2" xfId="35160" xr:uid="{00000000-0005-0000-0000-00004E890000}"/>
    <cellStyle name="Normal 3 3 6 6 2 4 3" xfId="35161" xr:uid="{00000000-0005-0000-0000-00004F890000}"/>
    <cellStyle name="Normal 3 3 6 6 2 5" xfId="35162" xr:uid="{00000000-0005-0000-0000-000050890000}"/>
    <cellStyle name="Normal 3 3 6 6 2 5 2" xfId="35163" xr:uid="{00000000-0005-0000-0000-000051890000}"/>
    <cellStyle name="Normal 3 3 6 6 2 5 3" xfId="35164" xr:uid="{00000000-0005-0000-0000-000052890000}"/>
    <cellStyle name="Normal 3 3 6 6 2 6" xfId="35165" xr:uid="{00000000-0005-0000-0000-000053890000}"/>
    <cellStyle name="Normal 3 3 6 6 2 6 2" xfId="35166" xr:uid="{00000000-0005-0000-0000-000054890000}"/>
    <cellStyle name="Normal 3 3 6 6 2 6 3" xfId="35167" xr:uid="{00000000-0005-0000-0000-000055890000}"/>
    <cellStyle name="Normal 3 3 6 6 2 7" xfId="35168" xr:uid="{00000000-0005-0000-0000-000056890000}"/>
    <cellStyle name="Normal 3 3 6 6 2 7 2" xfId="35169" xr:uid="{00000000-0005-0000-0000-000057890000}"/>
    <cellStyle name="Normal 3 3 6 6 2 7 3" xfId="35170" xr:uid="{00000000-0005-0000-0000-000058890000}"/>
    <cellStyle name="Normal 3 3 6 6 2 8" xfId="35171" xr:uid="{00000000-0005-0000-0000-000059890000}"/>
    <cellStyle name="Normal 3 3 6 6 2 8 2" xfId="35172" xr:uid="{00000000-0005-0000-0000-00005A890000}"/>
    <cellStyle name="Normal 3 3 6 6 2 8 3" xfId="35173" xr:uid="{00000000-0005-0000-0000-00005B890000}"/>
    <cellStyle name="Normal 3 3 6 6 2 9" xfId="35174" xr:uid="{00000000-0005-0000-0000-00005C890000}"/>
    <cellStyle name="Normal 3 3 6 6 2 9 2" xfId="35175" xr:uid="{00000000-0005-0000-0000-00005D890000}"/>
    <cellStyle name="Normal 3 3 6 6 2 9 3" xfId="35176" xr:uid="{00000000-0005-0000-0000-00005E890000}"/>
    <cellStyle name="Normal 3 3 6 6 3" xfId="35177" xr:uid="{00000000-0005-0000-0000-00005F890000}"/>
    <cellStyle name="Normal 3 3 6 6 3 2" xfId="35178" xr:uid="{00000000-0005-0000-0000-000060890000}"/>
    <cellStyle name="Normal 3 3 6 6 3 3" xfId="35179" xr:uid="{00000000-0005-0000-0000-000061890000}"/>
    <cellStyle name="Normal 3 3 6 6 4" xfId="35180" xr:uid="{00000000-0005-0000-0000-000062890000}"/>
    <cellStyle name="Normal 3 3 6 6 4 2" xfId="35181" xr:uid="{00000000-0005-0000-0000-000063890000}"/>
    <cellStyle name="Normal 3 3 6 6 4 3" xfId="35182" xr:uid="{00000000-0005-0000-0000-000064890000}"/>
    <cellStyle name="Normal 3 3 6 6 5" xfId="35183" xr:uid="{00000000-0005-0000-0000-000065890000}"/>
    <cellStyle name="Normal 3 3 6 6 5 2" xfId="35184" xr:uid="{00000000-0005-0000-0000-000066890000}"/>
    <cellStyle name="Normal 3 3 6 6 5 3" xfId="35185" xr:uid="{00000000-0005-0000-0000-000067890000}"/>
    <cellStyle name="Normal 3 3 6 6 6" xfId="35186" xr:uid="{00000000-0005-0000-0000-000068890000}"/>
    <cellStyle name="Normal 3 3 6 6 6 2" xfId="35187" xr:uid="{00000000-0005-0000-0000-000069890000}"/>
    <cellStyle name="Normal 3 3 6 6 6 3" xfId="35188" xr:uid="{00000000-0005-0000-0000-00006A890000}"/>
    <cellStyle name="Normal 3 3 6 6 7" xfId="35189" xr:uid="{00000000-0005-0000-0000-00006B890000}"/>
    <cellStyle name="Normal 3 3 6 6 7 2" xfId="35190" xr:uid="{00000000-0005-0000-0000-00006C890000}"/>
    <cellStyle name="Normal 3 3 6 6 7 3" xfId="35191" xr:uid="{00000000-0005-0000-0000-00006D890000}"/>
    <cellStyle name="Normal 3 3 6 6 8" xfId="35192" xr:uid="{00000000-0005-0000-0000-00006E890000}"/>
    <cellStyle name="Normal 3 3 6 6 8 2" xfId="35193" xr:uid="{00000000-0005-0000-0000-00006F890000}"/>
    <cellStyle name="Normal 3 3 6 6 8 3" xfId="35194" xr:uid="{00000000-0005-0000-0000-000070890000}"/>
    <cellStyle name="Normal 3 3 6 6 9" xfId="35195" xr:uid="{00000000-0005-0000-0000-000071890000}"/>
    <cellStyle name="Normal 3 3 6 6 9 2" xfId="35196" xr:uid="{00000000-0005-0000-0000-000072890000}"/>
    <cellStyle name="Normal 3 3 6 6 9 3" xfId="35197" xr:uid="{00000000-0005-0000-0000-000073890000}"/>
    <cellStyle name="Normal 3 3 6 7" xfId="35198" xr:uid="{00000000-0005-0000-0000-000074890000}"/>
    <cellStyle name="Normal 3 3 6 7 10" xfId="35199" xr:uid="{00000000-0005-0000-0000-000075890000}"/>
    <cellStyle name="Normal 3 3 6 7 10 2" xfId="35200" xr:uid="{00000000-0005-0000-0000-000076890000}"/>
    <cellStyle name="Normal 3 3 6 7 10 3" xfId="35201" xr:uid="{00000000-0005-0000-0000-000077890000}"/>
    <cellStyle name="Normal 3 3 6 7 11" xfId="35202" xr:uid="{00000000-0005-0000-0000-000078890000}"/>
    <cellStyle name="Normal 3 3 6 7 11 2" xfId="35203" xr:uid="{00000000-0005-0000-0000-000079890000}"/>
    <cellStyle name="Normal 3 3 6 7 11 3" xfId="35204" xr:uid="{00000000-0005-0000-0000-00007A890000}"/>
    <cellStyle name="Normal 3 3 6 7 12" xfId="35205" xr:uid="{00000000-0005-0000-0000-00007B890000}"/>
    <cellStyle name="Normal 3 3 6 7 12 2" xfId="35206" xr:uid="{00000000-0005-0000-0000-00007C890000}"/>
    <cellStyle name="Normal 3 3 6 7 12 3" xfId="35207" xr:uid="{00000000-0005-0000-0000-00007D890000}"/>
    <cellStyle name="Normal 3 3 6 7 13" xfId="35208" xr:uid="{00000000-0005-0000-0000-00007E890000}"/>
    <cellStyle name="Normal 3 3 6 7 13 2" xfId="35209" xr:uid="{00000000-0005-0000-0000-00007F890000}"/>
    <cellStyle name="Normal 3 3 6 7 13 3" xfId="35210" xr:uid="{00000000-0005-0000-0000-000080890000}"/>
    <cellStyle name="Normal 3 3 6 7 14" xfId="35211" xr:uid="{00000000-0005-0000-0000-000081890000}"/>
    <cellStyle name="Normal 3 3 6 7 14 2" xfId="35212" xr:uid="{00000000-0005-0000-0000-000082890000}"/>
    <cellStyle name="Normal 3 3 6 7 14 3" xfId="35213" xr:uid="{00000000-0005-0000-0000-000083890000}"/>
    <cellStyle name="Normal 3 3 6 7 15" xfId="35214" xr:uid="{00000000-0005-0000-0000-000084890000}"/>
    <cellStyle name="Normal 3 3 6 7 15 2" xfId="35215" xr:uid="{00000000-0005-0000-0000-000085890000}"/>
    <cellStyle name="Normal 3 3 6 7 15 3" xfId="35216" xr:uid="{00000000-0005-0000-0000-000086890000}"/>
    <cellStyle name="Normal 3 3 6 7 16" xfId="35217" xr:uid="{00000000-0005-0000-0000-000087890000}"/>
    <cellStyle name="Normal 3 3 6 7 17" xfId="35218" xr:uid="{00000000-0005-0000-0000-000088890000}"/>
    <cellStyle name="Normal 3 3 6 7 2" xfId="35219" xr:uid="{00000000-0005-0000-0000-000089890000}"/>
    <cellStyle name="Normal 3 3 6 7 2 10" xfId="35220" xr:uid="{00000000-0005-0000-0000-00008A890000}"/>
    <cellStyle name="Normal 3 3 6 7 2 10 2" xfId="35221" xr:uid="{00000000-0005-0000-0000-00008B890000}"/>
    <cellStyle name="Normal 3 3 6 7 2 10 3" xfId="35222" xr:uid="{00000000-0005-0000-0000-00008C890000}"/>
    <cellStyle name="Normal 3 3 6 7 2 11" xfId="35223" xr:uid="{00000000-0005-0000-0000-00008D890000}"/>
    <cellStyle name="Normal 3 3 6 7 2 11 2" xfId="35224" xr:uid="{00000000-0005-0000-0000-00008E890000}"/>
    <cellStyle name="Normal 3 3 6 7 2 11 3" xfId="35225" xr:uid="{00000000-0005-0000-0000-00008F890000}"/>
    <cellStyle name="Normal 3 3 6 7 2 12" xfId="35226" xr:uid="{00000000-0005-0000-0000-000090890000}"/>
    <cellStyle name="Normal 3 3 6 7 2 12 2" xfId="35227" xr:uid="{00000000-0005-0000-0000-000091890000}"/>
    <cellStyle name="Normal 3 3 6 7 2 12 3" xfId="35228" xr:uid="{00000000-0005-0000-0000-000092890000}"/>
    <cellStyle name="Normal 3 3 6 7 2 13" xfId="35229" xr:uid="{00000000-0005-0000-0000-000093890000}"/>
    <cellStyle name="Normal 3 3 6 7 2 13 2" xfId="35230" xr:uid="{00000000-0005-0000-0000-000094890000}"/>
    <cellStyle name="Normal 3 3 6 7 2 13 3" xfId="35231" xr:uid="{00000000-0005-0000-0000-000095890000}"/>
    <cellStyle name="Normal 3 3 6 7 2 14" xfId="35232" xr:uid="{00000000-0005-0000-0000-000096890000}"/>
    <cellStyle name="Normal 3 3 6 7 2 14 2" xfId="35233" xr:uid="{00000000-0005-0000-0000-000097890000}"/>
    <cellStyle name="Normal 3 3 6 7 2 14 3" xfId="35234" xr:uid="{00000000-0005-0000-0000-000098890000}"/>
    <cellStyle name="Normal 3 3 6 7 2 15" xfId="35235" xr:uid="{00000000-0005-0000-0000-000099890000}"/>
    <cellStyle name="Normal 3 3 6 7 2 16" xfId="35236" xr:uid="{00000000-0005-0000-0000-00009A890000}"/>
    <cellStyle name="Normal 3 3 6 7 2 2" xfId="35237" xr:uid="{00000000-0005-0000-0000-00009B890000}"/>
    <cellStyle name="Normal 3 3 6 7 2 2 2" xfId="35238" xr:uid="{00000000-0005-0000-0000-00009C890000}"/>
    <cellStyle name="Normal 3 3 6 7 2 2 3" xfId="35239" xr:uid="{00000000-0005-0000-0000-00009D890000}"/>
    <cellStyle name="Normal 3 3 6 7 2 3" xfId="35240" xr:uid="{00000000-0005-0000-0000-00009E890000}"/>
    <cellStyle name="Normal 3 3 6 7 2 3 2" xfId="35241" xr:uid="{00000000-0005-0000-0000-00009F890000}"/>
    <cellStyle name="Normal 3 3 6 7 2 3 3" xfId="35242" xr:uid="{00000000-0005-0000-0000-0000A0890000}"/>
    <cellStyle name="Normal 3 3 6 7 2 4" xfId="35243" xr:uid="{00000000-0005-0000-0000-0000A1890000}"/>
    <cellStyle name="Normal 3 3 6 7 2 4 2" xfId="35244" xr:uid="{00000000-0005-0000-0000-0000A2890000}"/>
    <cellStyle name="Normal 3 3 6 7 2 4 3" xfId="35245" xr:uid="{00000000-0005-0000-0000-0000A3890000}"/>
    <cellStyle name="Normal 3 3 6 7 2 5" xfId="35246" xr:uid="{00000000-0005-0000-0000-0000A4890000}"/>
    <cellStyle name="Normal 3 3 6 7 2 5 2" xfId="35247" xr:uid="{00000000-0005-0000-0000-0000A5890000}"/>
    <cellStyle name="Normal 3 3 6 7 2 5 3" xfId="35248" xr:uid="{00000000-0005-0000-0000-0000A6890000}"/>
    <cellStyle name="Normal 3 3 6 7 2 6" xfId="35249" xr:uid="{00000000-0005-0000-0000-0000A7890000}"/>
    <cellStyle name="Normal 3 3 6 7 2 6 2" xfId="35250" xr:uid="{00000000-0005-0000-0000-0000A8890000}"/>
    <cellStyle name="Normal 3 3 6 7 2 6 3" xfId="35251" xr:uid="{00000000-0005-0000-0000-0000A9890000}"/>
    <cellStyle name="Normal 3 3 6 7 2 7" xfId="35252" xr:uid="{00000000-0005-0000-0000-0000AA890000}"/>
    <cellStyle name="Normal 3 3 6 7 2 7 2" xfId="35253" xr:uid="{00000000-0005-0000-0000-0000AB890000}"/>
    <cellStyle name="Normal 3 3 6 7 2 7 3" xfId="35254" xr:uid="{00000000-0005-0000-0000-0000AC890000}"/>
    <cellStyle name="Normal 3 3 6 7 2 8" xfId="35255" xr:uid="{00000000-0005-0000-0000-0000AD890000}"/>
    <cellStyle name="Normal 3 3 6 7 2 8 2" xfId="35256" xr:uid="{00000000-0005-0000-0000-0000AE890000}"/>
    <cellStyle name="Normal 3 3 6 7 2 8 3" xfId="35257" xr:uid="{00000000-0005-0000-0000-0000AF890000}"/>
    <cellStyle name="Normal 3 3 6 7 2 9" xfId="35258" xr:uid="{00000000-0005-0000-0000-0000B0890000}"/>
    <cellStyle name="Normal 3 3 6 7 2 9 2" xfId="35259" xr:uid="{00000000-0005-0000-0000-0000B1890000}"/>
    <cellStyle name="Normal 3 3 6 7 2 9 3" xfId="35260" xr:uid="{00000000-0005-0000-0000-0000B2890000}"/>
    <cellStyle name="Normal 3 3 6 7 3" xfId="35261" xr:uid="{00000000-0005-0000-0000-0000B3890000}"/>
    <cellStyle name="Normal 3 3 6 7 3 2" xfId="35262" xr:uid="{00000000-0005-0000-0000-0000B4890000}"/>
    <cellStyle name="Normal 3 3 6 7 3 3" xfId="35263" xr:uid="{00000000-0005-0000-0000-0000B5890000}"/>
    <cellStyle name="Normal 3 3 6 7 4" xfId="35264" xr:uid="{00000000-0005-0000-0000-0000B6890000}"/>
    <cellStyle name="Normal 3 3 6 7 4 2" xfId="35265" xr:uid="{00000000-0005-0000-0000-0000B7890000}"/>
    <cellStyle name="Normal 3 3 6 7 4 3" xfId="35266" xr:uid="{00000000-0005-0000-0000-0000B8890000}"/>
    <cellStyle name="Normal 3 3 6 7 5" xfId="35267" xr:uid="{00000000-0005-0000-0000-0000B9890000}"/>
    <cellStyle name="Normal 3 3 6 7 5 2" xfId="35268" xr:uid="{00000000-0005-0000-0000-0000BA890000}"/>
    <cellStyle name="Normal 3 3 6 7 5 3" xfId="35269" xr:uid="{00000000-0005-0000-0000-0000BB890000}"/>
    <cellStyle name="Normal 3 3 6 7 6" xfId="35270" xr:uid="{00000000-0005-0000-0000-0000BC890000}"/>
    <cellStyle name="Normal 3 3 6 7 6 2" xfId="35271" xr:uid="{00000000-0005-0000-0000-0000BD890000}"/>
    <cellStyle name="Normal 3 3 6 7 6 3" xfId="35272" xr:uid="{00000000-0005-0000-0000-0000BE890000}"/>
    <cellStyle name="Normal 3 3 6 7 7" xfId="35273" xr:uid="{00000000-0005-0000-0000-0000BF890000}"/>
    <cellStyle name="Normal 3 3 6 7 7 2" xfId="35274" xr:uid="{00000000-0005-0000-0000-0000C0890000}"/>
    <cellStyle name="Normal 3 3 6 7 7 3" xfId="35275" xr:uid="{00000000-0005-0000-0000-0000C1890000}"/>
    <cellStyle name="Normal 3 3 6 7 8" xfId="35276" xr:uid="{00000000-0005-0000-0000-0000C2890000}"/>
    <cellStyle name="Normal 3 3 6 7 8 2" xfId="35277" xr:uid="{00000000-0005-0000-0000-0000C3890000}"/>
    <cellStyle name="Normal 3 3 6 7 8 3" xfId="35278" xr:uid="{00000000-0005-0000-0000-0000C4890000}"/>
    <cellStyle name="Normal 3 3 6 7 9" xfId="35279" xr:uid="{00000000-0005-0000-0000-0000C5890000}"/>
    <cellStyle name="Normal 3 3 6 7 9 2" xfId="35280" xr:uid="{00000000-0005-0000-0000-0000C6890000}"/>
    <cellStyle name="Normal 3 3 6 7 9 3" xfId="35281" xr:uid="{00000000-0005-0000-0000-0000C7890000}"/>
    <cellStyle name="Normal 3 3 6 8" xfId="35282" xr:uid="{00000000-0005-0000-0000-0000C8890000}"/>
    <cellStyle name="Normal 3 3 6 8 10" xfId="35283" xr:uid="{00000000-0005-0000-0000-0000C9890000}"/>
    <cellStyle name="Normal 3 3 6 8 10 2" xfId="35284" xr:uid="{00000000-0005-0000-0000-0000CA890000}"/>
    <cellStyle name="Normal 3 3 6 8 10 3" xfId="35285" xr:uid="{00000000-0005-0000-0000-0000CB890000}"/>
    <cellStyle name="Normal 3 3 6 8 11" xfId="35286" xr:uid="{00000000-0005-0000-0000-0000CC890000}"/>
    <cellStyle name="Normal 3 3 6 8 11 2" xfId="35287" xr:uid="{00000000-0005-0000-0000-0000CD890000}"/>
    <cellStyle name="Normal 3 3 6 8 11 3" xfId="35288" xr:uid="{00000000-0005-0000-0000-0000CE890000}"/>
    <cellStyle name="Normal 3 3 6 8 12" xfId="35289" xr:uid="{00000000-0005-0000-0000-0000CF890000}"/>
    <cellStyle name="Normal 3 3 6 8 12 2" xfId="35290" xr:uid="{00000000-0005-0000-0000-0000D0890000}"/>
    <cellStyle name="Normal 3 3 6 8 12 3" xfId="35291" xr:uid="{00000000-0005-0000-0000-0000D1890000}"/>
    <cellStyle name="Normal 3 3 6 8 13" xfId="35292" xr:uid="{00000000-0005-0000-0000-0000D2890000}"/>
    <cellStyle name="Normal 3 3 6 8 13 2" xfId="35293" xr:uid="{00000000-0005-0000-0000-0000D3890000}"/>
    <cellStyle name="Normal 3 3 6 8 13 3" xfId="35294" xr:uid="{00000000-0005-0000-0000-0000D4890000}"/>
    <cellStyle name="Normal 3 3 6 8 14" xfId="35295" xr:uid="{00000000-0005-0000-0000-0000D5890000}"/>
    <cellStyle name="Normal 3 3 6 8 14 2" xfId="35296" xr:uid="{00000000-0005-0000-0000-0000D6890000}"/>
    <cellStyle name="Normal 3 3 6 8 14 3" xfId="35297" xr:uid="{00000000-0005-0000-0000-0000D7890000}"/>
    <cellStyle name="Normal 3 3 6 8 15" xfId="35298" xr:uid="{00000000-0005-0000-0000-0000D8890000}"/>
    <cellStyle name="Normal 3 3 6 8 15 2" xfId="35299" xr:uid="{00000000-0005-0000-0000-0000D9890000}"/>
    <cellStyle name="Normal 3 3 6 8 15 3" xfId="35300" xr:uid="{00000000-0005-0000-0000-0000DA890000}"/>
    <cellStyle name="Normal 3 3 6 8 16" xfId="35301" xr:uid="{00000000-0005-0000-0000-0000DB890000}"/>
    <cellStyle name="Normal 3 3 6 8 17" xfId="35302" xr:uid="{00000000-0005-0000-0000-0000DC890000}"/>
    <cellStyle name="Normal 3 3 6 8 2" xfId="35303" xr:uid="{00000000-0005-0000-0000-0000DD890000}"/>
    <cellStyle name="Normal 3 3 6 8 2 10" xfId="35304" xr:uid="{00000000-0005-0000-0000-0000DE890000}"/>
    <cellStyle name="Normal 3 3 6 8 2 10 2" xfId="35305" xr:uid="{00000000-0005-0000-0000-0000DF890000}"/>
    <cellStyle name="Normal 3 3 6 8 2 10 3" xfId="35306" xr:uid="{00000000-0005-0000-0000-0000E0890000}"/>
    <cellStyle name="Normal 3 3 6 8 2 11" xfId="35307" xr:uid="{00000000-0005-0000-0000-0000E1890000}"/>
    <cellStyle name="Normal 3 3 6 8 2 11 2" xfId="35308" xr:uid="{00000000-0005-0000-0000-0000E2890000}"/>
    <cellStyle name="Normal 3 3 6 8 2 11 3" xfId="35309" xr:uid="{00000000-0005-0000-0000-0000E3890000}"/>
    <cellStyle name="Normal 3 3 6 8 2 12" xfId="35310" xr:uid="{00000000-0005-0000-0000-0000E4890000}"/>
    <cellStyle name="Normal 3 3 6 8 2 12 2" xfId="35311" xr:uid="{00000000-0005-0000-0000-0000E5890000}"/>
    <cellStyle name="Normal 3 3 6 8 2 12 3" xfId="35312" xr:uid="{00000000-0005-0000-0000-0000E6890000}"/>
    <cellStyle name="Normal 3 3 6 8 2 13" xfId="35313" xr:uid="{00000000-0005-0000-0000-0000E7890000}"/>
    <cellStyle name="Normal 3 3 6 8 2 13 2" xfId="35314" xr:uid="{00000000-0005-0000-0000-0000E8890000}"/>
    <cellStyle name="Normal 3 3 6 8 2 13 3" xfId="35315" xr:uid="{00000000-0005-0000-0000-0000E9890000}"/>
    <cellStyle name="Normal 3 3 6 8 2 14" xfId="35316" xr:uid="{00000000-0005-0000-0000-0000EA890000}"/>
    <cellStyle name="Normal 3 3 6 8 2 14 2" xfId="35317" xr:uid="{00000000-0005-0000-0000-0000EB890000}"/>
    <cellStyle name="Normal 3 3 6 8 2 14 3" xfId="35318" xr:uid="{00000000-0005-0000-0000-0000EC890000}"/>
    <cellStyle name="Normal 3 3 6 8 2 15" xfId="35319" xr:uid="{00000000-0005-0000-0000-0000ED890000}"/>
    <cellStyle name="Normal 3 3 6 8 2 16" xfId="35320" xr:uid="{00000000-0005-0000-0000-0000EE890000}"/>
    <cellStyle name="Normal 3 3 6 8 2 2" xfId="35321" xr:uid="{00000000-0005-0000-0000-0000EF890000}"/>
    <cellStyle name="Normal 3 3 6 8 2 2 2" xfId="35322" xr:uid="{00000000-0005-0000-0000-0000F0890000}"/>
    <cellStyle name="Normal 3 3 6 8 2 2 3" xfId="35323" xr:uid="{00000000-0005-0000-0000-0000F1890000}"/>
    <cellStyle name="Normal 3 3 6 8 2 3" xfId="35324" xr:uid="{00000000-0005-0000-0000-0000F2890000}"/>
    <cellStyle name="Normal 3 3 6 8 2 3 2" xfId="35325" xr:uid="{00000000-0005-0000-0000-0000F3890000}"/>
    <cellStyle name="Normal 3 3 6 8 2 3 3" xfId="35326" xr:uid="{00000000-0005-0000-0000-0000F4890000}"/>
    <cellStyle name="Normal 3 3 6 8 2 4" xfId="35327" xr:uid="{00000000-0005-0000-0000-0000F5890000}"/>
    <cellStyle name="Normal 3 3 6 8 2 4 2" xfId="35328" xr:uid="{00000000-0005-0000-0000-0000F6890000}"/>
    <cellStyle name="Normal 3 3 6 8 2 4 3" xfId="35329" xr:uid="{00000000-0005-0000-0000-0000F7890000}"/>
    <cellStyle name="Normal 3 3 6 8 2 5" xfId="35330" xr:uid="{00000000-0005-0000-0000-0000F8890000}"/>
    <cellStyle name="Normal 3 3 6 8 2 5 2" xfId="35331" xr:uid="{00000000-0005-0000-0000-0000F9890000}"/>
    <cellStyle name="Normal 3 3 6 8 2 5 3" xfId="35332" xr:uid="{00000000-0005-0000-0000-0000FA890000}"/>
    <cellStyle name="Normal 3 3 6 8 2 6" xfId="35333" xr:uid="{00000000-0005-0000-0000-0000FB890000}"/>
    <cellStyle name="Normal 3 3 6 8 2 6 2" xfId="35334" xr:uid="{00000000-0005-0000-0000-0000FC890000}"/>
    <cellStyle name="Normal 3 3 6 8 2 6 3" xfId="35335" xr:uid="{00000000-0005-0000-0000-0000FD890000}"/>
    <cellStyle name="Normal 3 3 6 8 2 7" xfId="35336" xr:uid="{00000000-0005-0000-0000-0000FE890000}"/>
    <cellStyle name="Normal 3 3 6 8 2 7 2" xfId="35337" xr:uid="{00000000-0005-0000-0000-0000FF890000}"/>
    <cellStyle name="Normal 3 3 6 8 2 7 3" xfId="35338" xr:uid="{00000000-0005-0000-0000-0000008A0000}"/>
    <cellStyle name="Normal 3 3 6 8 2 8" xfId="35339" xr:uid="{00000000-0005-0000-0000-0000018A0000}"/>
    <cellStyle name="Normal 3 3 6 8 2 8 2" xfId="35340" xr:uid="{00000000-0005-0000-0000-0000028A0000}"/>
    <cellStyle name="Normal 3 3 6 8 2 8 3" xfId="35341" xr:uid="{00000000-0005-0000-0000-0000038A0000}"/>
    <cellStyle name="Normal 3 3 6 8 2 9" xfId="35342" xr:uid="{00000000-0005-0000-0000-0000048A0000}"/>
    <cellStyle name="Normal 3 3 6 8 2 9 2" xfId="35343" xr:uid="{00000000-0005-0000-0000-0000058A0000}"/>
    <cellStyle name="Normal 3 3 6 8 2 9 3" xfId="35344" xr:uid="{00000000-0005-0000-0000-0000068A0000}"/>
    <cellStyle name="Normal 3 3 6 8 3" xfId="35345" xr:uid="{00000000-0005-0000-0000-0000078A0000}"/>
    <cellStyle name="Normal 3 3 6 8 3 2" xfId="35346" xr:uid="{00000000-0005-0000-0000-0000088A0000}"/>
    <cellStyle name="Normal 3 3 6 8 3 3" xfId="35347" xr:uid="{00000000-0005-0000-0000-0000098A0000}"/>
    <cellStyle name="Normal 3 3 6 8 4" xfId="35348" xr:uid="{00000000-0005-0000-0000-00000A8A0000}"/>
    <cellStyle name="Normal 3 3 6 8 4 2" xfId="35349" xr:uid="{00000000-0005-0000-0000-00000B8A0000}"/>
    <cellStyle name="Normal 3 3 6 8 4 3" xfId="35350" xr:uid="{00000000-0005-0000-0000-00000C8A0000}"/>
    <cellStyle name="Normal 3 3 6 8 5" xfId="35351" xr:uid="{00000000-0005-0000-0000-00000D8A0000}"/>
    <cellStyle name="Normal 3 3 6 8 5 2" xfId="35352" xr:uid="{00000000-0005-0000-0000-00000E8A0000}"/>
    <cellStyle name="Normal 3 3 6 8 5 3" xfId="35353" xr:uid="{00000000-0005-0000-0000-00000F8A0000}"/>
    <cellStyle name="Normal 3 3 6 8 6" xfId="35354" xr:uid="{00000000-0005-0000-0000-0000108A0000}"/>
    <cellStyle name="Normal 3 3 6 8 6 2" xfId="35355" xr:uid="{00000000-0005-0000-0000-0000118A0000}"/>
    <cellStyle name="Normal 3 3 6 8 6 3" xfId="35356" xr:uid="{00000000-0005-0000-0000-0000128A0000}"/>
    <cellStyle name="Normal 3 3 6 8 7" xfId="35357" xr:uid="{00000000-0005-0000-0000-0000138A0000}"/>
    <cellStyle name="Normal 3 3 6 8 7 2" xfId="35358" xr:uid="{00000000-0005-0000-0000-0000148A0000}"/>
    <cellStyle name="Normal 3 3 6 8 7 3" xfId="35359" xr:uid="{00000000-0005-0000-0000-0000158A0000}"/>
    <cellStyle name="Normal 3 3 6 8 8" xfId="35360" xr:uid="{00000000-0005-0000-0000-0000168A0000}"/>
    <cellStyle name="Normal 3 3 6 8 8 2" xfId="35361" xr:uid="{00000000-0005-0000-0000-0000178A0000}"/>
    <cellStyle name="Normal 3 3 6 8 8 3" xfId="35362" xr:uid="{00000000-0005-0000-0000-0000188A0000}"/>
    <cellStyle name="Normal 3 3 6 8 9" xfId="35363" xr:uid="{00000000-0005-0000-0000-0000198A0000}"/>
    <cellStyle name="Normal 3 3 6 8 9 2" xfId="35364" xr:uid="{00000000-0005-0000-0000-00001A8A0000}"/>
    <cellStyle name="Normal 3 3 6 8 9 3" xfId="35365" xr:uid="{00000000-0005-0000-0000-00001B8A0000}"/>
    <cellStyle name="Normal 3 3 6 9" xfId="35366" xr:uid="{00000000-0005-0000-0000-00001C8A0000}"/>
    <cellStyle name="Normal 3 3 6 9 10" xfId="35367" xr:uid="{00000000-0005-0000-0000-00001D8A0000}"/>
    <cellStyle name="Normal 3 3 6 9 10 2" xfId="35368" xr:uid="{00000000-0005-0000-0000-00001E8A0000}"/>
    <cellStyle name="Normal 3 3 6 9 10 3" xfId="35369" xr:uid="{00000000-0005-0000-0000-00001F8A0000}"/>
    <cellStyle name="Normal 3 3 6 9 11" xfId="35370" xr:uid="{00000000-0005-0000-0000-0000208A0000}"/>
    <cellStyle name="Normal 3 3 6 9 11 2" xfId="35371" xr:uid="{00000000-0005-0000-0000-0000218A0000}"/>
    <cellStyle name="Normal 3 3 6 9 11 3" xfId="35372" xr:uid="{00000000-0005-0000-0000-0000228A0000}"/>
    <cellStyle name="Normal 3 3 6 9 12" xfId="35373" xr:uid="{00000000-0005-0000-0000-0000238A0000}"/>
    <cellStyle name="Normal 3 3 6 9 12 2" xfId="35374" xr:uid="{00000000-0005-0000-0000-0000248A0000}"/>
    <cellStyle name="Normal 3 3 6 9 12 3" xfId="35375" xr:uid="{00000000-0005-0000-0000-0000258A0000}"/>
    <cellStyle name="Normal 3 3 6 9 13" xfId="35376" xr:uid="{00000000-0005-0000-0000-0000268A0000}"/>
    <cellStyle name="Normal 3 3 6 9 13 2" xfId="35377" xr:uid="{00000000-0005-0000-0000-0000278A0000}"/>
    <cellStyle name="Normal 3 3 6 9 13 3" xfId="35378" xr:uid="{00000000-0005-0000-0000-0000288A0000}"/>
    <cellStyle name="Normal 3 3 6 9 14" xfId="35379" xr:uid="{00000000-0005-0000-0000-0000298A0000}"/>
    <cellStyle name="Normal 3 3 6 9 14 2" xfId="35380" xr:uid="{00000000-0005-0000-0000-00002A8A0000}"/>
    <cellStyle name="Normal 3 3 6 9 14 3" xfId="35381" xr:uid="{00000000-0005-0000-0000-00002B8A0000}"/>
    <cellStyle name="Normal 3 3 6 9 15" xfId="35382" xr:uid="{00000000-0005-0000-0000-00002C8A0000}"/>
    <cellStyle name="Normal 3 3 6 9 16" xfId="35383" xr:uid="{00000000-0005-0000-0000-00002D8A0000}"/>
    <cellStyle name="Normal 3 3 6 9 2" xfId="35384" xr:uid="{00000000-0005-0000-0000-00002E8A0000}"/>
    <cellStyle name="Normal 3 3 6 9 2 2" xfId="35385" xr:uid="{00000000-0005-0000-0000-00002F8A0000}"/>
    <cellStyle name="Normal 3 3 6 9 2 3" xfId="35386" xr:uid="{00000000-0005-0000-0000-0000308A0000}"/>
    <cellStyle name="Normal 3 3 6 9 3" xfId="35387" xr:uid="{00000000-0005-0000-0000-0000318A0000}"/>
    <cellStyle name="Normal 3 3 6 9 3 2" xfId="35388" xr:uid="{00000000-0005-0000-0000-0000328A0000}"/>
    <cellStyle name="Normal 3 3 6 9 3 3" xfId="35389" xr:uid="{00000000-0005-0000-0000-0000338A0000}"/>
    <cellStyle name="Normal 3 3 6 9 4" xfId="35390" xr:uid="{00000000-0005-0000-0000-0000348A0000}"/>
    <cellStyle name="Normal 3 3 6 9 4 2" xfId="35391" xr:uid="{00000000-0005-0000-0000-0000358A0000}"/>
    <cellStyle name="Normal 3 3 6 9 4 3" xfId="35392" xr:uid="{00000000-0005-0000-0000-0000368A0000}"/>
    <cellStyle name="Normal 3 3 6 9 5" xfId="35393" xr:uid="{00000000-0005-0000-0000-0000378A0000}"/>
    <cellStyle name="Normal 3 3 6 9 5 2" xfId="35394" xr:uid="{00000000-0005-0000-0000-0000388A0000}"/>
    <cellStyle name="Normal 3 3 6 9 5 3" xfId="35395" xr:uid="{00000000-0005-0000-0000-0000398A0000}"/>
    <cellStyle name="Normal 3 3 6 9 6" xfId="35396" xr:uid="{00000000-0005-0000-0000-00003A8A0000}"/>
    <cellStyle name="Normal 3 3 6 9 6 2" xfId="35397" xr:uid="{00000000-0005-0000-0000-00003B8A0000}"/>
    <cellStyle name="Normal 3 3 6 9 6 3" xfId="35398" xr:uid="{00000000-0005-0000-0000-00003C8A0000}"/>
    <cellStyle name="Normal 3 3 6 9 7" xfId="35399" xr:uid="{00000000-0005-0000-0000-00003D8A0000}"/>
    <cellStyle name="Normal 3 3 6 9 7 2" xfId="35400" xr:uid="{00000000-0005-0000-0000-00003E8A0000}"/>
    <cellStyle name="Normal 3 3 6 9 7 3" xfId="35401" xr:uid="{00000000-0005-0000-0000-00003F8A0000}"/>
    <cellStyle name="Normal 3 3 6 9 8" xfId="35402" xr:uid="{00000000-0005-0000-0000-0000408A0000}"/>
    <cellStyle name="Normal 3 3 6 9 8 2" xfId="35403" xr:uid="{00000000-0005-0000-0000-0000418A0000}"/>
    <cellStyle name="Normal 3 3 6 9 8 3" xfId="35404" xr:uid="{00000000-0005-0000-0000-0000428A0000}"/>
    <cellStyle name="Normal 3 3 6 9 9" xfId="35405" xr:uid="{00000000-0005-0000-0000-0000438A0000}"/>
    <cellStyle name="Normal 3 3 6 9 9 2" xfId="35406" xr:uid="{00000000-0005-0000-0000-0000448A0000}"/>
    <cellStyle name="Normal 3 3 6 9 9 3" xfId="35407" xr:uid="{00000000-0005-0000-0000-0000458A0000}"/>
    <cellStyle name="Normal 3 3 7" xfId="35408" xr:uid="{00000000-0005-0000-0000-0000468A0000}"/>
    <cellStyle name="Normal 3 3 7 10" xfId="35409" xr:uid="{00000000-0005-0000-0000-0000478A0000}"/>
    <cellStyle name="Normal 3 3 7 10 10" xfId="35410" xr:uid="{00000000-0005-0000-0000-0000488A0000}"/>
    <cellStyle name="Normal 3 3 7 10 10 2" xfId="35411" xr:uid="{00000000-0005-0000-0000-0000498A0000}"/>
    <cellStyle name="Normal 3 3 7 10 10 3" xfId="35412" xr:uid="{00000000-0005-0000-0000-00004A8A0000}"/>
    <cellStyle name="Normal 3 3 7 10 11" xfId="35413" xr:uid="{00000000-0005-0000-0000-00004B8A0000}"/>
    <cellStyle name="Normal 3 3 7 10 11 2" xfId="35414" xr:uid="{00000000-0005-0000-0000-00004C8A0000}"/>
    <cellStyle name="Normal 3 3 7 10 11 3" xfId="35415" xr:uid="{00000000-0005-0000-0000-00004D8A0000}"/>
    <cellStyle name="Normal 3 3 7 10 12" xfId="35416" xr:uid="{00000000-0005-0000-0000-00004E8A0000}"/>
    <cellStyle name="Normal 3 3 7 10 12 2" xfId="35417" xr:uid="{00000000-0005-0000-0000-00004F8A0000}"/>
    <cellStyle name="Normal 3 3 7 10 12 3" xfId="35418" xr:uid="{00000000-0005-0000-0000-0000508A0000}"/>
    <cellStyle name="Normal 3 3 7 10 13" xfId="35419" xr:uid="{00000000-0005-0000-0000-0000518A0000}"/>
    <cellStyle name="Normal 3 3 7 10 13 2" xfId="35420" xr:uid="{00000000-0005-0000-0000-0000528A0000}"/>
    <cellStyle name="Normal 3 3 7 10 13 3" xfId="35421" xr:uid="{00000000-0005-0000-0000-0000538A0000}"/>
    <cellStyle name="Normal 3 3 7 10 14" xfId="35422" xr:uid="{00000000-0005-0000-0000-0000548A0000}"/>
    <cellStyle name="Normal 3 3 7 10 14 2" xfId="35423" xr:uid="{00000000-0005-0000-0000-0000558A0000}"/>
    <cellStyle name="Normal 3 3 7 10 14 3" xfId="35424" xr:uid="{00000000-0005-0000-0000-0000568A0000}"/>
    <cellStyle name="Normal 3 3 7 10 15" xfId="35425" xr:uid="{00000000-0005-0000-0000-0000578A0000}"/>
    <cellStyle name="Normal 3 3 7 10 16" xfId="35426" xr:uid="{00000000-0005-0000-0000-0000588A0000}"/>
    <cellStyle name="Normal 3 3 7 10 2" xfId="35427" xr:uid="{00000000-0005-0000-0000-0000598A0000}"/>
    <cellStyle name="Normal 3 3 7 10 2 2" xfId="35428" xr:uid="{00000000-0005-0000-0000-00005A8A0000}"/>
    <cellStyle name="Normal 3 3 7 10 2 3" xfId="35429" xr:uid="{00000000-0005-0000-0000-00005B8A0000}"/>
    <cellStyle name="Normal 3 3 7 10 3" xfId="35430" xr:uid="{00000000-0005-0000-0000-00005C8A0000}"/>
    <cellStyle name="Normal 3 3 7 10 3 2" xfId="35431" xr:uid="{00000000-0005-0000-0000-00005D8A0000}"/>
    <cellStyle name="Normal 3 3 7 10 3 3" xfId="35432" xr:uid="{00000000-0005-0000-0000-00005E8A0000}"/>
    <cellStyle name="Normal 3 3 7 10 4" xfId="35433" xr:uid="{00000000-0005-0000-0000-00005F8A0000}"/>
    <cellStyle name="Normal 3 3 7 10 4 2" xfId="35434" xr:uid="{00000000-0005-0000-0000-0000608A0000}"/>
    <cellStyle name="Normal 3 3 7 10 4 3" xfId="35435" xr:uid="{00000000-0005-0000-0000-0000618A0000}"/>
    <cellStyle name="Normal 3 3 7 10 5" xfId="35436" xr:uid="{00000000-0005-0000-0000-0000628A0000}"/>
    <cellStyle name="Normal 3 3 7 10 5 2" xfId="35437" xr:uid="{00000000-0005-0000-0000-0000638A0000}"/>
    <cellStyle name="Normal 3 3 7 10 5 3" xfId="35438" xr:uid="{00000000-0005-0000-0000-0000648A0000}"/>
    <cellStyle name="Normal 3 3 7 10 6" xfId="35439" xr:uid="{00000000-0005-0000-0000-0000658A0000}"/>
    <cellStyle name="Normal 3 3 7 10 6 2" xfId="35440" xr:uid="{00000000-0005-0000-0000-0000668A0000}"/>
    <cellStyle name="Normal 3 3 7 10 6 3" xfId="35441" xr:uid="{00000000-0005-0000-0000-0000678A0000}"/>
    <cellStyle name="Normal 3 3 7 10 7" xfId="35442" xr:uid="{00000000-0005-0000-0000-0000688A0000}"/>
    <cellStyle name="Normal 3 3 7 10 7 2" xfId="35443" xr:uid="{00000000-0005-0000-0000-0000698A0000}"/>
    <cellStyle name="Normal 3 3 7 10 7 3" xfId="35444" xr:uid="{00000000-0005-0000-0000-00006A8A0000}"/>
    <cellStyle name="Normal 3 3 7 10 8" xfId="35445" xr:uid="{00000000-0005-0000-0000-00006B8A0000}"/>
    <cellStyle name="Normal 3 3 7 10 8 2" xfId="35446" xr:uid="{00000000-0005-0000-0000-00006C8A0000}"/>
    <cellStyle name="Normal 3 3 7 10 8 3" xfId="35447" xr:uid="{00000000-0005-0000-0000-00006D8A0000}"/>
    <cellStyle name="Normal 3 3 7 10 9" xfId="35448" xr:uid="{00000000-0005-0000-0000-00006E8A0000}"/>
    <cellStyle name="Normal 3 3 7 10 9 2" xfId="35449" xr:uid="{00000000-0005-0000-0000-00006F8A0000}"/>
    <cellStyle name="Normal 3 3 7 10 9 3" xfId="35450" xr:uid="{00000000-0005-0000-0000-0000708A0000}"/>
    <cellStyle name="Normal 3 3 7 11" xfId="35451" xr:uid="{00000000-0005-0000-0000-0000718A0000}"/>
    <cellStyle name="Normal 3 3 7 11 2" xfId="35452" xr:uid="{00000000-0005-0000-0000-0000728A0000}"/>
    <cellStyle name="Normal 3 3 7 11 3" xfId="35453" xr:uid="{00000000-0005-0000-0000-0000738A0000}"/>
    <cellStyle name="Normal 3 3 7 12" xfId="35454" xr:uid="{00000000-0005-0000-0000-0000748A0000}"/>
    <cellStyle name="Normal 3 3 7 12 2" xfId="35455" xr:uid="{00000000-0005-0000-0000-0000758A0000}"/>
    <cellStyle name="Normal 3 3 7 12 3" xfId="35456" xr:uid="{00000000-0005-0000-0000-0000768A0000}"/>
    <cellStyle name="Normal 3 3 7 13" xfId="35457" xr:uid="{00000000-0005-0000-0000-0000778A0000}"/>
    <cellStyle name="Normal 3 3 7 13 2" xfId="35458" xr:uid="{00000000-0005-0000-0000-0000788A0000}"/>
    <cellStyle name="Normal 3 3 7 13 3" xfId="35459" xr:uid="{00000000-0005-0000-0000-0000798A0000}"/>
    <cellStyle name="Normal 3 3 7 14" xfId="35460" xr:uid="{00000000-0005-0000-0000-00007A8A0000}"/>
    <cellStyle name="Normal 3 3 7 14 2" xfId="35461" xr:uid="{00000000-0005-0000-0000-00007B8A0000}"/>
    <cellStyle name="Normal 3 3 7 14 3" xfId="35462" xr:uid="{00000000-0005-0000-0000-00007C8A0000}"/>
    <cellStyle name="Normal 3 3 7 15" xfId="35463" xr:uid="{00000000-0005-0000-0000-00007D8A0000}"/>
    <cellStyle name="Normal 3 3 7 15 2" xfId="35464" xr:uid="{00000000-0005-0000-0000-00007E8A0000}"/>
    <cellStyle name="Normal 3 3 7 15 3" xfId="35465" xr:uid="{00000000-0005-0000-0000-00007F8A0000}"/>
    <cellStyle name="Normal 3 3 7 16" xfId="35466" xr:uid="{00000000-0005-0000-0000-0000808A0000}"/>
    <cellStyle name="Normal 3 3 7 16 2" xfId="35467" xr:uid="{00000000-0005-0000-0000-0000818A0000}"/>
    <cellStyle name="Normal 3 3 7 16 3" xfId="35468" xr:uid="{00000000-0005-0000-0000-0000828A0000}"/>
    <cellStyle name="Normal 3 3 7 17" xfId="35469" xr:uid="{00000000-0005-0000-0000-0000838A0000}"/>
    <cellStyle name="Normal 3 3 7 17 2" xfId="35470" xr:uid="{00000000-0005-0000-0000-0000848A0000}"/>
    <cellStyle name="Normal 3 3 7 17 3" xfId="35471" xr:uid="{00000000-0005-0000-0000-0000858A0000}"/>
    <cellStyle name="Normal 3 3 7 18" xfId="35472" xr:uid="{00000000-0005-0000-0000-0000868A0000}"/>
    <cellStyle name="Normal 3 3 7 18 2" xfId="35473" xr:uid="{00000000-0005-0000-0000-0000878A0000}"/>
    <cellStyle name="Normal 3 3 7 18 3" xfId="35474" xr:uid="{00000000-0005-0000-0000-0000888A0000}"/>
    <cellStyle name="Normal 3 3 7 19" xfId="35475" xr:uid="{00000000-0005-0000-0000-0000898A0000}"/>
    <cellStyle name="Normal 3 3 7 19 2" xfId="35476" xr:uid="{00000000-0005-0000-0000-00008A8A0000}"/>
    <cellStyle name="Normal 3 3 7 19 3" xfId="35477" xr:uid="{00000000-0005-0000-0000-00008B8A0000}"/>
    <cellStyle name="Normal 3 3 7 2" xfId="35478" xr:uid="{00000000-0005-0000-0000-00008C8A0000}"/>
    <cellStyle name="Normal 3 3 7 2 10" xfId="35479" xr:uid="{00000000-0005-0000-0000-00008D8A0000}"/>
    <cellStyle name="Normal 3 3 7 2 10 2" xfId="35480" xr:uid="{00000000-0005-0000-0000-00008E8A0000}"/>
    <cellStyle name="Normal 3 3 7 2 10 3" xfId="35481" xr:uid="{00000000-0005-0000-0000-00008F8A0000}"/>
    <cellStyle name="Normal 3 3 7 2 11" xfId="35482" xr:uid="{00000000-0005-0000-0000-0000908A0000}"/>
    <cellStyle name="Normal 3 3 7 2 11 2" xfId="35483" xr:uid="{00000000-0005-0000-0000-0000918A0000}"/>
    <cellStyle name="Normal 3 3 7 2 11 3" xfId="35484" xr:uid="{00000000-0005-0000-0000-0000928A0000}"/>
    <cellStyle name="Normal 3 3 7 2 12" xfId="35485" xr:uid="{00000000-0005-0000-0000-0000938A0000}"/>
    <cellStyle name="Normal 3 3 7 2 12 2" xfId="35486" xr:uid="{00000000-0005-0000-0000-0000948A0000}"/>
    <cellStyle name="Normal 3 3 7 2 12 3" xfId="35487" xr:uid="{00000000-0005-0000-0000-0000958A0000}"/>
    <cellStyle name="Normal 3 3 7 2 13" xfId="35488" xr:uid="{00000000-0005-0000-0000-0000968A0000}"/>
    <cellStyle name="Normal 3 3 7 2 13 2" xfId="35489" xr:uid="{00000000-0005-0000-0000-0000978A0000}"/>
    <cellStyle name="Normal 3 3 7 2 13 3" xfId="35490" xr:uid="{00000000-0005-0000-0000-0000988A0000}"/>
    <cellStyle name="Normal 3 3 7 2 14" xfId="35491" xr:uid="{00000000-0005-0000-0000-0000998A0000}"/>
    <cellStyle name="Normal 3 3 7 2 14 2" xfId="35492" xr:uid="{00000000-0005-0000-0000-00009A8A0000}"/>
    <cellStyle name="Normal 3 3 7 2 14 3" xfId="35493" xr:uid="{00000000-0005-0000-0000-00009B8A0000}"/>
    <cellStyle name="Normal 3 3 7 2 15" xfId="35494" xr:uid="{00000000-0005-0000-0000-00009C8A0000}"/>
    <cellStyle name="Normal 3 3 7 2 15 2" xfId="35495" xr:uid="{00000000-0005-0000-0000-00009D8A0000}"/>
    <cellStyle name="Normal 3 3 7 2 15 3" xfId="35496" xr:uid="{00000000-0005-0000-0000-00009E8A0000}"/>
    <cellStyle name="Normal 3 3 7 2 16" xfId="35497" xr:uid="{00000000-0005-0000-0000-00009F8A0000}"/>
    <cellStyle name="Normal 3 3 7 2 17" xfId="35498" xr:uid="{00000000-0005-0000-0000-0000A08A0000}"/>
    <cellStyle name="Normal 3 3 7 2 2" xfId="35499" xr:uid="{00000000-0005-0000-0000-0000A18A0000}"/>
    <cellStyle name="Normal 3 3 7 2 2 10" xfId="35500" xr:uid="{00000000-0005-0000-0000-0000A28A0000}"/>
    <cellStyle name="Normal 3 3 7 2 2 10 2" xfId="35501" xr:uid="{00000000-0005-0000-0000-0000A38A0000}"/>
    <cellStyle name="Normal 3 3 7 2 2 10 3" xfId="35502" xr:uid="{00000000-0005-0000-0000-0000A48A0000}"/>
    <cellStyle name="Normal 3 3 7 2 2 11" xfId="35503" xr:uid="{00000000-0005-0000-0000-0000A58A0000}"/>
    <cellStyle name="Normal 3 3 7 2 2 11 2" xfId="35504" xr:uid="{00000000-0005-0000-0000-0000A68A0000}"/>
    <cellStyle name="Normal 3 3 7 2 2 11 3" xfId="35505" xr:uid="{00000000-0005-0000-0000-0000A78A0000}"/>
    <cellStyle name="Normal 3 3 7 2 2 12" xfId="35506" xr:uid="{00000000-0005-0000-0000-0000A88A0000}"/>
    <cellStyle name="Normal 3 3 7 2 2 12 2" xfId="35507" xr:uid="{00000000-0005-0000-0000-0000A98A0000}"/>
    <cellStyle name="Normal 3 3 7 2 2 12 3" xfId="35508" xr:uid="{00000000-0005-0000-0000-0000AA8A0000}"/>
    <cellStyle name="Normal 3 3 7 2 2 13" xfId="35509" xr:uid="{00000000-0005-0000-0000-0000AB8A0000}"/>
    <cellStyle name="Normal 3 3 7 2 2 13 2" xfId="35510" xr:uid="{00000000-0005-0000-0000-0000AC8A0000}"/>
    <cellStyle name="Normal 3 3 7 2 2 13 3" xfId="35511" xr:uid="{00000000-0005-0000-0000-0000AD8A0000}"/>
    <cellStyle name="Normal 3 3 7 2 2 14" xfId="35512" xr:uid="{00000000-0005-0000-0000-0000AE8A0000}"/>
    <cellStyle name="Normal 3 3 7 2 2 14 2" xfId="35513" xr:uid="{00000000-0005-0000-0000-0000AF8A0000}"/>
    <cellStyle name="Normal 3 3 7 2 2 14 3" xfId="35514" xr:uid="{00000000-0005-0000-0000-0000B08A0000}"/>
    <cellStyle name="Normal 3 3 7 2 2 15" xfId="35515" xr:uid="{00000000-0005-0000-0000-0000B18A0000}"/>
    <cellStyle name="Normal 3 3 7 2 2 16" xfId="35516" xr:uid="{00000000-0005-0000-0000-0000B28A0000}"/>
    <cellStyle name="Normal 3 3 7 2 2 2" xfId="35517" xr:uid="{00000000-0005-0000-0000-0000B38A0000}"/>
    <cellStyle name="Normal 3 3 7 2 2 2 2" xfId="35518" xr:uid="{00000000-0005-0000-0000-0000B48A0000}"/>
    <cellStyle name="Normal 3 3 7 2 2 2 3" xfId="35519" xr:uid="{00000000-0005-0000-0000-0000B58A0000}"/>
    <cellStyle name="Normal 3 3 7 2 2 3" xfId="35520" xr:uid="{00000000-0005-0000-0000-0000B68A0000}"/>
    <cellStyle name="Normal 3 3 7 2 2 3 2" xfId="35521" xr:uid="{00000000-0005-0000-0000-0000B78A0000}"/>
    <cellStyle name="Normal 3 3 7 2 2 3 3" xfId="35522" xr:uid="{00000000-0005-0000-0000-0000B88A0000}"/>
    <cellStyle name="Normal 3 3 7 2 2 4" xfId="35523" xr:uid="{00000000-0005-0000-0000-0000B98A0000}"/>
    <cellStyle name="Normal 3 3 7 2 2 4 2" xfId="35524" xr:uid="{00000000-0005-0000-0000-0000BA8A0000}"/>
    <cellStyle name="Normal 3 3 7 2 2 4 3" xfId="35525" xr:uid="{00000000-0005-0000-0000-0000BB8A0000}"/>
    <cellStyle name="Normal 3 3 7 2 2 5" xfId="35526" xr:uid="{00000000-0005-0000-0000-0000BC8A0000}"/>
    <cellStyle name="Normal 3 3 7 2 2 5 2" xfId="35527" xr:uid="{00000000-0005-0000-0000-0000BD8A0000}"/>
    <cellStyle name="Normal 3 3 7 2 2 5 3" xfId="35528" xr:uid="{00000000-0005-0000-0000-0000BE8A0000}"/>
    <cellStyle name="Normal 3 3 7 2 2 6" xfId="35529" xr:uid="{00000000-0005-0000-0000-0000BF8A0000}"/>
    <cellStyle name="Normal 3 3 7 2 2 6 2" xfId="35530" xr:uid="{00000000-0005-0000-0000-0000C08A0000}"/>
    <cellStyle name="Normal 3 3 7 2 2 6 3" xfId="35531" xr:uid="{00000000-0005-0000-0000-0000C18A0000}"/>
    <cellStyle name="Normal 3 3 7 2 2 7" xfId="35532" xr:uid="{00000000-0005-0000-0000-0000C28A0000}"/>
    <cellStyle name="Normal 3 3 7 2 2 7 2" xfId="35533" xr:uid="{00000000-0005-0000-0000-0000C38A0000}"/>
    <cellStyle name="Normal 3 3 7 2 2 7 3" xfId="35534" xr:uid="{00000000-0005-0000-0000-0000C48A0000}"/>
    <cellStyle name="Normal 3 3 7 2 2 8" xfId="35535" xr:uid="{00000000-0005-0000-0000-0000C58A0000}"/>
    <cellStyle name="Normal 3 3 7 2 2 8 2" xfId="35536" xr:uid="{00000000-0005-0000-0000-0000C68A0000}"/>
    <cellStyle name="Normal 3 3 7 2 2 8 3" xfId="35537" xr:uid="{00000000-0005-0000-0000-0000C78A0000}"/>
    <cellStyle name="Normal 3 3 7 2 2 9" xfId="35538" xr:uid="{00000000-0005-0000-0000-0000C88A0000}"/>
    <cellStyle name="Normal 3 3 7 2 2 9 2" xfId="35539" xr:uid="{00000000-0005-0000-0000-0000C98A0000}"/>
    <cellStyle name="Normal 3 3 7 2 2 9 3" xfId="35540" xr:uid="{00000000-0005-0000-0000-0000CA8A0000}"/>
    <cellStyle name="Normal 3 3 7 2 3" xfId="35541" xr:uid="{00000000-0005-0000-0000-0000CB8A0000}"/>
    <cellStyle name="Normal 3 3 7 2 3 2" xfId="35542" xr:uid="{00000000-0005-0000-0000-0000CC8A0000}"/>
    <cellStyle name="Normal 3 3 7 2 3 3" xfId="35543" xr:uid="{00000000-0005-0000-0000-0000CD8A0000}"/>
    <cellStyle name="Normal 3 3 7 2 4" xfId="35544" xr:uid="{00000000-0005-0000-0000-0000CE8A0000}"/>
    <cellStyle name="Normal 3 3 7 2 4 2" xfId="35545" xr:uid="{00000000-0005-0000-0000-0000CF8A0000}"/>
    <cellStyle name="Normal 3 3 7 2 4 3" xfId="35546" xr:uid="{00000000-0005-0000-0000-0000D08A0000}"/>
    <cellStyle name="Normal 3 3 7 2 5" xfId="35547" xr:uid="{00000000-0005-0000-0000-0000D18A0000}"/>
    <cellStyle name="Normal 3 3 7 2 5 2" xfId="35548" xr:uid="{00000000-0005-0000-0000-0000D28A0000}"/>
    <cellStyle name="Normal 3 3 7 2 5 3" xfId="35549" xr:uid="{00000000-0005-0000-0000-0000D38A0000}"/>
    <cellStyle name="Normal 3 3 7 2 6" xfId="35550" xr:uid="{00000000-0005-0000-0000-0000D48A0000}"/>
    <cellStyle name="Normal 3 3 7 2 6 2" xfId="35551" xr:uid="{00000000-0005-0000-0000-0000D58A0000}"/>
    <cellStyle name="Normal 3 3 7 2 6 3" xfId="35552" xr:uid="{00000000-0005-0000-0000-0000D68A0000}"/>
    <cellStyle name="Normal 3 3 7 2 7" xfId="35553" xr:uid="{00000000-0005-0000-0000-0000D78A0000}"/>
    <cellStyle name="Normal 3 3 7 2 7 2" xfId="35554" xr:uid="{00000000-0005-0000-0000-0000D88A0000}"/>
    <cellStyle name="Normal 3 3 7 2 7 3" xfId="35555" xr:uid="{00000000-0005-0000-0000-0000D98A0000}"/>
    <cellStyle name="Normal 3 3 7 2 8" xfId="35556" xr:uid="{00000000-0005-0000-0000-0000DA8A0000}"/>
    <cellStyle name="Normal 3 3 7 2 8 2" xfId="35557" xr:uid="{00000000-0005-0000-0000-0000DB8A0000}"/>
    <cellStyle name="Normal 3 3 7 2 8 3" xfId="35558" xr:uid="{00000000-0005-0000-0000-0000DC8A0000}"/>
    <cellStyle name="Normal 3 3 7 2 9" xfId="35559" xr:uid="{00000000-0005-0000-0000-0000DD8A0000}"/>
    <cellStyle name="Normal 3 3 7 2 9 2" xfId="35560" xr:uid="{00000000-0005-0000-0000-0000DE8A0000}"/>
    <cellStyle name="Normal 3 3 7 2 9 3" xfId="35561" xr:uid="{00000000-0005-0000-0000-0000DF8A0000}"/>
    <cellStyle name="Normal 3 3 7 20" xfId="35562" xr:uid="{00000000-0005-0000-0000-0000E08A0000}"/>
    <cellStyle name="Normal 3 3 7 20 2" xfId="35563" xr:uid="{00000000-0005-0000-0000-0000E18A0000}"/>
    <cellStyle name="Normal 3 3 7 20 3" xfId="35564" xr:uid="{00000000-0005-0000-0000-0000E28A0000}"/>
    <cellStyle name="Normal 3 3 7 21" xfId="35565" xr:uid="{00000000-0005-0000-0000-0000E38A0000}"/>
    <cellStyle name="Normal 3 3 7 21 2" xfId="35566" xr:uid="{00000000-0005-0000-0000-0000E48A0000}"/>
    <cellStyle name="Normal 3 3 7 21 3" xfId="35567" xr:uid="{00000000-0005-0000-0000-0000E58A0000}"/>
    <cellStyle name="Normal 3 3 7 22" xfId="35568" xr:uid="{00000000-0005-0000-0000-0000E68A0000}"/>
    <cellStyle name="Normal 3 3 7 22 2" xfId="35569" xr:uid="{00000000-0005-0000-0000-0000E78A0000}"/>
    <cellStyle name="Normal 3 3 7 22 3" xfId="35570" xr:uid="{00000000-0005-0000-0000-0000E88A0000}"/>
    <cellStyle name="Normal 3 3 7 23" xfId="35571" xr:uid="{00000000-0005-0000-0000-0000E98A0000}"/>
    <cellStyle name="Normal 3 3 7 23 2" xfId="35572" xr:uid="{00000000-0005-0000-0000-0000EA8A0000}"/>
    <cellStyle name="Normal 3 3 7 23 3" xfId="35573" xr:uid="{00000000-0005-0000-0000-0000EB8A0000}"/>
    <cellStyle name="Normal 3 3 7 24" xfId="35574" xr:uid="{00000000-0005-0000-0000-0000EC8A0000}"/>
    <cellStyle name="Normal 3 3 7 25" xfId="35575" xr:uid="{00000000-0005-0000-0000-0000ED8A0000}"/>
    <cellStyle name="Normal 3 3 7 3" xfId="35576" xr:uid="{00000000-0005-0000-0000-0000EE8A0000}"/>
    <cellStyle name="Normal 3 3 7 3 10" xfId="35577" xr:uid="{00000000-0005-0000-0000-0000EF8A0000}"/>
    <cellStyle name="Normal 3 3 7 3 10 2" xfId="35578" xr:uid="{00000000-0005-0000-0000-0000F08A0000}"/>
    <cellStyle name="Normal 3 3 7 3 10 3" xfId="35579" xr:uid="{00000000-0005-0000-0000-0000F18A0000}"/>
    <cellStyle name="Normal 3 3 7 3 11" xfId="35580" xr:uid="{00000000-0005-0000-0000-0000F28A0000}"/>
    <cellStyle name="Normal 3 3 7 3 11 2" xfId="35581" xr:uid="{00000000-0005-0000-0000-0000F38A0000}"/>
    <cellStyle name="Normal 3 3 7 3 11 3" xfId="35582" xr:uid="{00000000-0005-0000-0000-0000F48A0000}"/>
    <cellStyle name="Normal 3 3 7 3 12" xfId="35583" xr:uid="{00000000-0005-0000-0000-0000F58A0000}"/>
    <cellStyle name="Normal 3 3 7 3 12 2" xfId="35584" xr:uid="{00000000-0005-0000-0000-0000F68A0000}"/>
    <cellStyle name="Normal 3 3 7 3 12 3" xfId="35585" xr:uid="{00000000-0005-0000-0000-0000F78A0000}"/>
    <cellStyle name="Normal 3 3 7 3 13" xfId="35586" xr:uid="{00000000-0005-0000-0000-0000F88A0000}"/>
    <cellStyle name="Normal 3 3 7 3 13 2" xfId="35587" xr:uid="{00000000-0005-0000-0000-0000F98A0000}"/>
    <cellStyle name="Normal 3 3 7 3 13 3" xfId="35588" xr:uid="{00000000-0005-0000-0000-0000FA8A0000}"/>
    <cellStyle name="Normal 3 3 7 3 14" xfId="35589" xr:uid="{00000000-0005-0000-0000-0000FB8A0000}"/>
    <cellStyle name="Normal 3 3 7 3 14 2" xfId="35590" xr:uid="{00000000-0005-0000-0000-0000FC8A0000}"/>
    <cellStyle name="Normal 3 3 7 3 14 3" xfId="35591" xr:uid="{00000000-0005-0000-0000-0000FD8A0000}"/>
    <cellStyle name="Normal 3 3 7 3 15" xfId="35592" xr:uid="{00000000-0005-0000-0000-0000FE8A0000}"/>
    <cellStyle name="Normal 3 3 7 3 15 2" xfId="35593" xr:uid="{00000000-0005-0000-0000-0000FF8A0000}"/>
    <cellStyle name="Normal 3 3 7 3 15 3" xfId="35594" xr:uid="{00000000-0005-0000-0000-0000008B0000}"/>
    <cellStyle name="Normal 3 3 7 3 16" xfId="35595" xr:uid="{00000000-0005-0000-0000-0000018B0000}"/>
    <cellStyle name="Normal 3 3 7 3 17" xfId="35596" xr:uid="{00000000-0005-0000-0000-0000028B0000}"/>
    <cellStyle name="Normal 3 3 7 3 2" xfId="35597" xr:uid="{00000000-0005-0000-0000-0000038B0000}"/>
    <cellStyle name="Normal 3 3 7 3 2 10" xfId="35598" xr:uid="{00000000-0005-0000-0000-0000048B0000}"/>
    <cellStyle name="Normal 3 3 7 3 2 10 2" xfId="35599" xr:uid="{00000000-0005-0000-0000-0000058B0000}"/>
    <cellStyle name="Normal 3 3 7 3 2 10 3" xfId="35600" xr:uid="{00000000-0005-0000-0000-0000068B0000}"/>
    <cellStyle name="Normal 3 3 7 3 2 11" xfId="35601" xr:uid="{00000000-0005-0000-0000-0000078B0000}"/>
    <cellStyle name="Normal 3 3 7 3 2 11 2" xfId="35602" xr:uid="{00000000-0005-0000-0000-0000088B0000}"/>
    <cellStyle name="Normal 3 3 7 3 2 11 3" xfId="35603" xr:uid="{00000000-0005-0000-0000-0000098B0000}"/>
    <cellStyle name="Normal 3 3 7 3 2 12" xfId="35604" xr:uid="{00000000-0005-0000-0000-00000A8B0000}"/>
    <cellStyle name="Normal 3 3 7 3 2 12 2" xfId="35605" xr:uid="{00000000-0005-0000-0000-00000B8B0000}"/>
    <cellStyle name="Normal 3 3 7 3 2 12 3" xfId="35606" xr:uid="{00000000-0005-0000-0000-00000C8B0000}"/>
    <cellStyle name="Normal 3 3 7 3 2 13" xfId="35607" xr:uid="{00000000-0005-0000-0000-00000D8B0000}"/>
    <cellStyle name="Normal 3 3 7 3 2 13 2" xfId="35608" xr:uid="{00000000-0005-0000-0000-00000E8B0000}"/>
    <cellStyle name="Normal 3 3 7 3 2 13 3" xfId="35609" xr:uid="{00000000-0005-0000-0000-00000F8B0000}"/>
    <cellStyle name="Normal 3 3 7 3 2 14" xfId="35610" xr:uid="{00000000-0005-0000-0000-0000108B0000}"/>
    <cellStyle name="Normal 3 3 7 3 2 14 2" xfId="35611" xr:uid="{00000000-0005-0000-0000-0000118B0000}"/>
    <cellStyle name="Normal 3 3 7 3 2 14 3" xfId="35612" xr:uid="{00000000-0005-0000-0000-0000128B0000}"/>
    <cellStyle name="Normal 3 3 7 3 2 15" xfId="35613" xr:uid="{00000000-0005-0000-0000-0000138B0000}"/>
    <cellStyle name="Normal 3 3 7 3 2 16" xfId="35614" xr:uid="{00000000-0005-0000-0000-0000148B0000}"/>
    <cellStyle name="Normal 3 3 7 3 2 2" xfId="35615" xr:uid="{00000000-0005-0000-0000-0000158B0000}"/>
    <cellStyle name="Normal 3 3 7 3 2 2 2" xfId="35616" xr:uid="{00000000-0005-0000-0000-0000168B0000}"/>
    <cellStyle name="Normal 3 3 7 3 2 2 3" xfId="35617" xr:uid="{00000000-0005-0000-0000-0000178B0000}"/>
    <cellStyle name="Normal 3 3 7 3 2 3" xfId="35618" xr:uid="{00000000-0005-0000-0000-0000188B0000}"/>
    <cellStyle name="Normal 3 3 7 3 2 3 2" xfId="35619" xr:uid="{00000000-0005-0000-0000-0000198B0000}"/>
    <cellStyle name="Normal 3 3 7 3 2 3 3" xfId="35620" xr:uid="{00000000-0005-0000-0000-00001A8B0000}"/>
    <cellStyle name="Normal 3 3 7 3 2 4" xfId="35621" xr:uid="{00000000-0005-0000-0000-00001B8B0000}"/>
    <cellStyle name="Normal 3 3 7 3 2 4 2" xfId="35622" xr:uid="{00000000-0005-0000-0000-00001C8B0000}"/>
    <cellStyle name="Normal 3 3 7 3 2 4 3" xfId="35623" xr:uid="{00000000-0005-0000-0000-00001D8B0000}"/>
    <cellStyle name="Normal 3 3 7 3 2 5" xfId="35624" xr:uid="{00000000-0005-0000-0000-00001E8B0000}"/>
    <cellStyle name="Normal 3 3 7 3 2 5 2" xfId="35625" xr:uid="{00000000-0005-0000-0000-00001F8B0000}"/>
    <cellStyle name="Normal 3 3 7 3 2 5 3" xfId="35626" xr:uid="{00000000-0005-0000-0000-0000208B0000}"/>
    <cellStyle name="Normal 3 3 7 3 2 6" xfId="35627" xr:uid="{00000000-0005-0000-0000-0000218B0000}"/>
    <cellStyle name="Normal 3 3 7 3 2 6 2" xfId="35628" xr:uid="{00000000-0005-0000-0000-0000228B0000}"/>
    <cellStyle name="Normal 3 3 7 3 2 6 3" xfId="35629" xr:uid="{00000000-0005-0000-0000-0000238B0000}"/>
    <cellStyle name="Normal 3 3 7 3 2 7" xfId="35630" xr:uid="{00000000-0005-0000-0000-0000248B0000}"/>
    <cellStyle name="Normal 3 3 7 3 2 7 2" xfId="35631" xr:uid="{00000000-0005-0000-0000-0000258B0000}"/>
    <cellStyle name="Normal 3 3 7 3 2 7 3" xfId="35632" xr:uid="{00000000-0005-0000-0000-0000268B0000}"/>
    <cellStyle name="Normal 3 3 7 3 2 8" xfId="35633" xr:uid="{00000000-0005-0000-0000-0000278B0000}"/>
    <cellStyle name="Normal 3 3 7 3 2 8 2" xfId="35634" xr:uid="{00000000-0005-0000-0000-0000288B0000}"/>
    <cellStyle name="Normal 3 3 7 3 2 8 3" xfId="35635" xr:uid="{00000000-0005-0000-0000-0000298B0000}"/>
    <cellStyle name="Normal 3 3 7 3 2 9" xfId="35636" xr:uid="{00000000-0005-0000-0000-00002A8B0000}"/>
    <cellStyle name="Normal 3 3 7 3 2 9 2" xfId="35637" xr:uid="{00000000-0005-0000-0000-00002B8B0000}"/>
    <cellStyle name="Normal 3 3 7 3 2 9 3" xfId="35638" xr:uid="{00000000-0005-0000-0000-00002C8B0000}"/>
    <cellStyle name="Normal 3 3 7 3 3" xfId="35639" xr:uid="{00000000-0005-0000-0000-00002D8B0000}"/>
    <cellStyle name="Normal 3 3 7 3 3 2" xfId="35640" xr:uid="{00000000-0005-0000-0000-00002E8B0000}"/>
    <cellStyle name="Normal 3 3 7 3 3 3" xfId="35641" xr:uid="{00000000-0005-0000-0000-00002F8B0000}"/>
    <cellStyle name="Normal 3 3 7 3 4" xfId="35642" xr:uid="{00000000-0005-0000-0000-0000308B0000}"/>
    <cellStyle name="Normal 3 3 7 3 4 2" xfId="35643" xr:uid="{00000000-0005-0000-0000-0000318B0000}"/>
    <cellStyle name="Normal 3 3 7 3 4 3" xfId="35644" xr:uid="{00000000-0005-0000-0000-0000328B0000}"/>
    <cellStyle name="Normal 3 3 7 3 5" xfId="35645" xr:uid="{00000000-0005-0000-0000-0000338B0000}"/>
    <cellStyle name="Normal 3 3 7 3 5 2" xfId="35646" xr:uid="{00000000-0005-0000-0000-0000348B0000}"/>
    <cellStyle name="Normal 3 3 7 3 5 3" xfId="35647" xr:uid="{00000000-0005-0000-0000-0000358B0000}"/>
    <cellStyle name="Normal 3 3 7 3 6" xfId="35648" xr:uid="{00000000-0005-0000-0000-0000368B0000}"/>
    <cellStyle name="Normal 3 3 7 3 6 2" xfId="35649" xr:uid="{00000000-0005-0000-0000-0000378B0000}"/>
    <cellStyle name="Normal 3 3 7 3 6 3" xfId="35650" xr:uid="{00000000-0005-0000-0000-0000388B0000}"/>
    <cellStyle name="Normal 3 3 7 3 7" xfId="35651" xr:uid="{00000000-0005-0000-0000-0000398B0000}"/>
    <cellStyle name="Normal 3 3 7 3 7 2" xfId="35652" xr:uid="{00000000-0005-0000-0000-00003A8B0000}"/>
    <cellStyle name="Normal 3 3 7 3 7 3" xfId="35653" xr:uid="{00000000-0005-0000-0000-00003B8B0000}"/>
    <cellStyle name="Normal 3 3 7 3 8" xfId="35654" xr:uid="{00000000-0005-0000-0000-00003C8B0000}"/>
    <cellStyle name="Normal 3 3 7 3 8 2" xfId="35655" xr:uid="{00000000-0005-0000-0000-00003D8B0000}"/>
    <cellStyle name="Normal 3 3 7 3 8 3" xfId="35656" xr:uid="{00000000-0005-0000-0000-00003E8B0000}"/>
    <cellStyle name="Normal 3 3 7 3 9" xfId="35657" xr:uid="{00000000-0005-0000-0000-00003F8B0000}"/>
    <cellStyle name="Normal 3 3 7 3 9 2" xfId="35658" xr:uid="{00000000-0005-0000-0000-0000408B0000}"/>
    <cellStyle name="Normal 3 3 7 3 9 3" xfId="35659" xr:uid="{00000000-0005-0000-0000-0000418B0000}"/>
    <cellStyle name="Normal 3 3 7 4" xfId="35660" xr:uid="{00000000-0005-0000-0000-0000428B0000}"/>
    <cellStyle name="Normal 3 3 7 4 10" xfId="35661" xr:uid="{00000000-0005-0000-0000-0000438B0000}"/>
    <cellStyle name="Normal 3 3 7 4 10 2" xfId="35662" xr:uid="{00000000-0005-0000-0000-0000448B0000}"/>
    <cellStyle name="Normal 3 3 7 4 10 3" xfId="35663" xr:uid="{00000000-0005-0000-0000-0000458B0000}"/>
    <cellStyle name="Normal 3 3 7 4 11" xfId="35664" xr:uid="{00000000-0005-0000-0000-0000468B0000}"/>
    <cellStyle name="Normal 3 3 7 4 11 2" xfId="35665" xr:uid="{00000000-0005-0000-0000-0000478B0000}"/>
    <cellStyle name="Normal 3 3 7 4 11 3" xfId="35666" xr:uid="{00000000-0005-0000-0000-0000488B0000}"/>
    <cellStyle name="Normal 3 3 7 4 12" xfId="35667" xr:uid="{00000000-0005-0000-0000-0000498B0000}"/>
    <cellStyle name="Normal 3 3 7 4 12 2" xfId="35668" xr:uid="{00000000-0005-0000-0000-00004A8B0000}"/>
    <cellStyle name="Normal 3 3 7 4 12 3" xfId="35669" xr:uid="{00000000-0005-0000-0000-00004B8B0000}"/>
    <cellStyle name="Normal 3 3 7 4 13" xfId="35670" xr:uid="{00000000-0005-0000-0000-00004C8B0000}"/>
    <cellStyle name="Normal 3 3 7 4 13 2" xfId="35671" xr:uid="{00000000-0005-0000-0000-00004D8B0000}"/>
    <cellStyle name="Normal 3 3 7 4 13 3" xfId="35672" xr:uid="{00000000-0005-0000-0000-00004E8B0000}"/>
    <cellStyle name="Normal 3 3 7 4 14" xfId="35673" xr:uid="{00000000-0005-0000-0000-00004F8B0000}"/>
    <cellStyle name="Normal 3 3 7 4 14 2" xfId="35674" xr:uid="{00000000-0005-0000-0000-0000508B0000}"/>
    <cellStyle name="Normal 3 3 7 4 14 3" xfId="35675" xr:uid="{00000000-0005-0000-0000-0000518B0000}"/>
    <cellStyle name="Normal 3 3 7 4 15" xfId="35676" xr:uid="{00000000-0005-0000-0000-0000528B0000}"/>
    <cellStyle name="Normal 3 3 7 4 15 2" xfId="35677" xr:uid="{00000000-0005-0000-0000-0000538B0000}"/>
    <cellStyle name="Normal 3 3 7 4 15 3" xfId="35678" xr:uid="{00000000-0005-0000-0000-0000548B0000}"/>
    <cellStyle name="Normal 3 3 7 4 16" xfId="35679" xr:uid="{00000000-0005-0000-0000-0000558B0000}"/>
    <cellStyle name="Normal 3 3 7 4 17" xfId="35680" xr:uid="{00000000-0005-0000-0000-0000568B0000}"/>
    <cellStyle name="Normal 3 3 7 4 2" xfId="35681" xr:uid="{00000000-0005-0000-0000-0000578B0000}"/>
    <cellStyle name="Normal 3 3 7 4 2 10" xfId="35682" xr:uid="{00000000-0005-0000-0000-0000588B0000}"/>
    <cellStyle name="Normal 3 3 7 4 2 10 2" xfId="35683" xr:uid="{00000000-0005-0000-0000-0000598B0000}"/>
    <cellStyle name="Normal 3 3 7 4 2 10 3" xfId="35684" xr:uid="{00000000-0005-0000-0000-00005A8B0000}"/>
    <cellStyle name="Normal 3 3 7 4 2 11" xfId="35685" xr:uid="{00000000-0005-0000-0000-00005B8B0000}"/>
    <cellStyle name="Normal 3 3 7 4 2 11 2" xfId="35686" xr:uid="{00000000-0005-0000-0000-00005C8B0000}"/>
    <cellStyle name="Normal 3 3 7 4 2 11 3" xfId="35687" xr:uid="{00000000-0005-0000-0000-00005D8B0000}"/>
    <cellStyle name="Normal 3 3 7 4 2 12" xfId="35688" xr:uid="{00000000-0005-0000-0000-00005E8B0000}"/>
    <cellStyle name="Normal 3 3 7 4 2 12 2" xfId="35689" xr:uid="{00000000-0005-0000-0000-00005F8B0000}"/>
    <cellStyle name="Normal 3 3 7 4 2 12 3" xfId="35690" xr:uid="{00000000-0005-0000-0000-0000608B0000}"/>
    <cellStyle name="Normal 3 3 7 4 2 13" xfId="35691" xr:uid="{00000000-0005-0000-0000-0000618B0000}"/>
    <cellStyle name="Normal 3 3 7 4 2 13 2" xfId="35692" xr:uid="{00000000-0005-0000-0000-0000628B0000}"/>
    <cellStyle name="Normal 3 3 7 4 2 13 3" xfId="35693" xr:uid="{00000000-0005-0000-0000-0000638B0000}"/>
    <cellStyle name="Normal 3 3 7 4 2 14" xfId="35694" xr:uid="{00000000-0005-0000-0000-0000648B0000}"/>
    <cellStyle name="Normal 3 3 7 4 2 14 2" xfId="35695" xr:uid="{00000000-0005-0000-0000-0000658B0000}"/>
    <cellStyle name="Normal 3 3 7 4 2 14 3" xfId="35696" xr:uid="{00000000-0005-0000-0000-0000668B0000}"/>
    <cellStyle name="Normal 3 3 7 4 2 15" xfId="35697" xr:uid="{00000000-0005-0000-0000-0000678B0000}"/>
    <cellStyle name="Normal 3 3 7 4 2 16" xfId="35698" xr:uid="{00000000-0005-0000-0000-0000688B0000}"/>
    <cellStyle name="Normal 3 3 7 4 2 2" xfId="35699" xr:uid="{00000000-0005-0000-0000-0000698B0000}"/>
    <cellStyle name="Normal 3 3 7 4 2 2 2" xfId="35700" xr:uid="{00000000-0005-0000-0000-00006A8B0000}"/>
    <cellStyle name="Normal 3 3 7 4 2 2 3" xfId="35701" xr:uid="{00000000-0005-0000-0000-00006B8B0000}"/>
    <cellStyle name="Normal 3 3 7 4 2 3" xfId="35702" xr:uid="{00000000-0005-0000-0000-00006C8B0000}"/>
    <cellStyle name="Normal 3 3 7 4 2 3 2" xfId="35703" xr:uid="{00000000-0005-0000-0000-00006D8B0000}"/>
    <cellStyle name="Normal 3 3 7 4 2 3 3" xfId="35704" xr:uid="{00000000-0005-0000-0000-00006E8B0000}"/>
    <cellStyle name="Normal 3 3 7 4 2 4" xfId="35705" xr:uid="{00000000-0005-0000-0000-00006F8B0000}"/>
    <cellStyle name="Normal 3 3 7 4 2 4 2" xfId="35706" xr:uid="{00000000-0005-0000-0000-0000708B0000}"/>
    <cellStyle name="Normal 3 3 7 4 2 4 3" xfId="35707" xr:uid="{00000000-0005-0000-0000-0000718B0000}"/>
    <cellStyle name="Normal 3 3 7 4 2 5" xfId="35708" xr:uid="{00000000-0005-0000-0000-0000728B0000}"/>
    <cellStyle name="Normal 3 3 7 4 2 5 2" xfId="35709" xr:uid="{00000000-0005-0000-0000-0000738B0000}"/>
    <cellStyle name="Normal 3 3 7 4 2 5 3" xfId="35710" xr:uid="{00000000-0005-0000-0000-0000748B0000}"/>
    <cellStyle name="Normal 3 3 7 4 2 6" xfId="35711" xr:uid="{00000000-0005-0000-0000-0000758B0000}"/>
    <cellStyle name="Normal 3 3 7 4 2 6 2" xfId="35712" xr:uid="{00000000-0005-0000-0000-0000768B0000}"/>
    <cellStyle name="Normal 3 3 7 4 2 6 3" xfId="35713" xr:uid="{00000000-0005-0000-0000-0000778B0000}"/>
    <cellStyle name="Normal 3 3 7 4 2 7" xfId="35714" xr:uid="{00000000-0005-0000-0000-0000788B0000}"/>
    <cellStyle name="Normal 3 3 7 4 2 7 2" xfId="35715" xr:uid="{00000000-0005-0000-0000-0000798B0000}"/>
    <cellStyle name="Normal 3 3 7 4 2 7 3" xfId="35716" xr:uid="{00000000-0005-0000-0000-00007A8B0000}"/>
    <cellStyle name="Normal 3 3 7 4 2 8" xfId="35717" xr:uid="{00000000-0005-0000-0000-00007B8B0000}"/>
    <cellStyle name="Normal 3 3 7 4 2 8 2" xfId="35718" xr:uid="{00000000-0005-0000-0000-00007C8B0000}"/>
    <cellStyle name="Normal 3 3 7 4 2 8 3" xfId="35719" xr:uid="{00000000-0005-0000-0000-00007D8B0000}"/>
    <cellStyle name="Normal 3 3 7 4 2 9" xfId="35720" xr:uid="{00000000-0005-0000-0000-00007E8B0000}"/>
    <cellStyle name="Normal 3 3 7 4 2 9 2" xfId="35721" xr:uid="{00000000-0005-0000-0000-00007F8B0000}"/>
    <cellStyle name="Normal 3 3 7 4 2 9 3" xfId="35722" xr:uid="{00000000-0005-0000-0000-0000808B0000}"/>
    <cellStyle name="Normal 3 3 7 4 3" xfId="35723" xr:uid="{00000000-0005-0000-0000-0000818B0000}"/>
    <cellStyle name="Normal 3 3 7 4 3 2" xfId="35724" xr:uid="{00000000-0005-0000-0000-0000828B0000}"/>
    <cellStyle name="Normal 3 3 7 4 3 3" xfId="35725" xr:uid="{00000000-0005-0000-0000-0000838B0000}"/>
    <cellStyle name="Normal 3 3 7 4 4" xfId="35726" xr:uid="{00000000-0005-0000-0000-0000848B0000}"/>
    <cellStyle name="Normal 3 3 7 4 4 2" xfId="35727" xr:uid="{00000000-0005-0000-0000-0000858B0000}"/>
    <cellStyle name="Normal 3 3 7 4 4 3" xfId="35728" xr:uid="{00000000-0005-0000-0000-0000868B0000}"/>
    <cellStyle name="Normal 3 3 7 4 5" xfId="35729" xr:uid="{00000000-0005-0000-0000-0000878B0000}"/>
    <cellStyle name="Normal 3 3 7 4 5 2" xfId="35730" xr:uid="{00000000-0005-0000-0000-0000888B0000}"/>
    <cellStyle name="Normal 3 3 7 4 5 3" xfId="35731" xr:uid="{00000000-0005-0000-0000-0000898B0000}"/>
    <cellStyle name="Normal 3 3 7 4 6" xfId="35732" xr:uid="{00000000-0005-0000-0000-00008A8B0000}"/>
    <cellStyle name="Normal 3 3 7 4 6 2" xfId="35733" xr:uid="{00000000-0005-0000-0000-00008B8B0000}"/>
    <cellStyle name="Normal 3 3 7 4 6 3" xfId="35734" xr:uid="{00000000-0005-0000-0000-00008C8B0000}"/>
    <cellStyle name="Normal 3 3 7 4 7" xfId="35735" xr:uid="{00000000-0005-0000-0000-00008D8B0000}"/>
    <cellStyle name="Normal 3 3 7 4 7 2" xfId="35736" xr:uid="{00000000-0005-0000-0000-00008E8B0000}"/>
    <cellStyle name="Normal 3 3 7 4 7 3" xfId="35737" xr:uid="{00000000-0005-0000-0000-00008F8B0000}"/>
    <cellStyle name="Normal 3 3 7 4 8" xfId="35738" xr:uid="{00000000-0005-0000-0000-0000908B0000}"/>
    <cellStyle name="Normal 3 3 7 4 8 2" xfId="35739" xr:uid="{00000000-0005-0000-0000-0000918B0000}"/>
    <cellStyle name="Normal 3 3 7 4 8 3" xfId="35740" xr:uid="{00000000-0005-0000-0000-0000928B0000}"/>
    <cellStyle name="Normal 3 3 7 4 9" xfId="35741" xr:uid="{00000000-0005-0000-0000-0000938B0000}"/>
    <cellStyle name="Normal 3 3 7 4 9 2" xfId="35742" xr:uid="{00000000-0005-0000-0000-0000948B0000}"/>
    <cellStyle name="Normal 3 3 7 4 9 3" xfId="35743" xr:uid="{00000000-0005-0000-0000-0000958B0000}"/>
    <cellStyle name="Normal 3 3 7 5" xfId="35744" xr:uid="{00000000-0005-0000-0000-0000968B0000}"/>
    <cellStyle name="Normal 3 3 7 5 10" xfId="35745" xr:uid="{00000000-0005-0000-0000-0000978B0000}"/>
    <cellStyle name="Normal 3 3 7 5 10 2" xfId="35746" xr:uid="{00000000-0005-0000-0000-0000988B0000}"/>
    <cellStyle name="Normal 3 3 7 5 10 3" xfId="35747" xr:uid="{00000000-0005-0000-0000-0000998B0000}"/>
    <cellStyle name="Normal 3 3 7 5 11" xfId="35748" xr:uid="{00000000-0005-0000-0000-00009A8B0000}"/>
    <cellStyle name="Normal 3 3 7 5 11 2" xfId="35749" xr:uid="{00000000-0005-0000-0000-00009B8B0000}"/>
    <cellStyle name="Normal 3 3 7 5 11 3" xfId="35750" xr:uid="{00000000-0005-0000-0000-00009C8B0000}"/>
    <cellStyle name="Normal 3 3 7 5 12" xfId="35751" xr:uid="{00000000-0005-0000-0000-00009D8B0000}"/>
    <cellStyle name="Normal 3 3 7 5 12 2" xfId="35752" xr:uid="{00000000-0005-0000-0000-00009E8B0000}"/>
    <cellStyle name="Normal 3 3 7 5 12 3" xfId="35753" xr:uid="{00000000-0005-0000-0000-00009F8B0000}"/>
    <cellStyle name="Normal 3 3 7 5 13" xfId="35754" xr:uid="{00000000-0005-0000-0000-0000A08B0000}"/>
    <cellStyle name="Normal 3 3 7 5 13 2" xfId="35755" xr:uid="{00000000-0005-0000-0000-0000A18B0000}"/>
    <cellStyle name="Normal 3 3 7 5 13 3" xfId="35756" xr:uid="{00000000-0005-0000-0000-0000A28B0000}"/>
    <cellStyle name="Normal 3 3 7 5 14" xfId="35757" xr:uid="{00000000-0005-0000-0000-0000A38B0000}"/>
    <cellStyle name="Normal 3 3 7 5 14 2" xfId="35758" xr:uid="{00000000-0005-0000-0000-0000A48B0000}"/>
    <cellStyle name="Normal 3 3 7 5 14 3" xfId="35759" xr:uid="{00000000-0005-0000-0000-0000A58B0000}"/>
    <cellStyle name="Normal 3 3 7 5 15" xfId="35760" xr:uid="{00000000-0005-0000-0000-0000A68B0000}"/>
    <cellStyle name="Normal 3 3 7 5 16" xfId="35761" xr:uid="{00000000-0005-0000-0000-0000A78B0000}"/>
    <cellStyle name="Normal 3 3 7 5 2" xfId="35762" xr:uid="{00000000-0005-0000-0000-0000A88B0000}"/>
    <cellStyle name="Normal 3 3 7 5 2 2" xfId="35763" xr:uid="{00000000-0005-0000-0000-0000A98B0000}"/>
    <cellStyle name="Normal 3 3 7 5 2 3" xfId="35764" xr:uid="{00000000-0005-0000-0000-0000AA8B0000}"/>
    <cellStyle name="Normal 3 3 7 5 3" xfId="35765" xr:uid="{00000000-0005-0000-0000-0000AB8B0000}"/>
    <cellStyle name="Normal 3 3 7 5 3 2" xfId="35766" xr:uid="{00000000-0005-0000-0000-0000AC8B0000}"/>
    <cellStyle name="Normal 3 3 7 5 3 3" xfId="35767" xr:uid="{00000000-0005-0000-0000-0000AD8B0000}"/>
    <cellStyle name="Normal 3 3 7 5 4" xfId="35768" xr:uid="{00000000-0005-0000-0000-0000AE8B0000}"/>
    <cellStyle name="Normal 3 3 7 5 4 2" xfId="35769" xr:uid="{00000000-0005-0000-0000-0000AF8B0000}"/>
    <cellStyle name="Normal 3 3 7 5 4 3" xfId="35770" xr:uid="{00000000-0005-0000-0000-0000B08B0000}"/>
    <cellStyle name="Normal 3 3 7 5 5" xfId="35771" xr:uid="{00000000-0005-0000-0000-0000B18B0000}"/>
    <cellStyle name="Normal 3 3 7 5 5 2" xfId="35772" xr:uid="{00000000-0005-0000-0000-0000B28B0000}"/>
    <cellStyle name="Normal 3 3 7 5 5 3" xfId="35773" xr:uid="{00000000-0005-0000-0000-0000B38B0000}"/>
    <cellStyle name="Normal 3 3 7 5 6" xfId="35774" xr:uid="{00000000-0005-0000-0000-0000B48B0000}"/>
    <cellStyle name="Normal 3 3 7 5 6 2" xfId="35775" xr:uid="{00000000-0005-0000-0000-0000B58B0000}"/>
    <cellStyle name="Normal 3 3 7 5 6 3" xfId="35776" xr:uid="{00000000-0005-0000-0000-0000B68B0000}"/>
    <cellStyle name="Normal 3 3 7 5 7" xfId="35777" xr:uid="{00000000-0005-0000-0000-0000B78B0000}"/>
    <cellStyle name="Normal 3 3 7 5 7 2" xfId="35778" xr:uid="{00000000-0005-0000-0000-0000B88B0000}"/>
    <cellStyle name="Normal 3 3 7 5 7 3" xfId="35779" xr:uid="{00000000-0005-0000-0000-0000B98B0000}"/>
    <cellStyle name="Normal 3 3 7 5 8" xfId="35780" xr:uid="{00000000-0005-0000-0000-0000BA8B0000}"/>
    <cellStyle name="Normal 3 3 7 5 8 2" xfId="35781" xr:uid="{00000000-0005-0000-0000-0000BB8B0000}"/>
    <cellStyle name="Normal 3 3 7 5 8 3" xfId="35782" xr:uid="{00000000-0005-0000-0000-0000BC8B0000}"/>
    <cellStyle name="Normal 3 3 7 5 9" xfId="35783" xr:uid="{00000000-0005-0000-0000-0000BD8B0000}"/>
    <cellStyle name="Normal 3 3 7 5 9 2" xfId="35784" xr:uid="{00000000-0005-0000-0000-0000BE8B0000}"/>
    <cellStyle name="Normal 3 3 7 5 9 3" xfId="35785" xr:uid="{00000000-0005-0000-0000-0000BF8B0000}"/>
    <cellStyle name="Normal 3 3 7 6" xfId="35786" xr:uid="{00000000-0005-0000-0000-0000C08B0000}"/>
    <cellStyle name="Normal 3 3 7 6 10" xfId="35787" xr:uid="{00000000-0005-0000-0000-0000C18B0000}"/>
    <cellStyle name="Normal 3 3 7 6 10 2" xfId="35788" xr:uid="{00000000-0005-0000-0000-0000C28B0000}"/>
    <cellStyle name="Normal 3 3 7 6 10 3" xfId="35789" xr:uid="{00000000-0005-0000-0000-0000C38B0000}"/>
    <cellStyle name="Normal 3 3 7 6 11" xfId="35790" xr:uid="{00000000-0005-0000-0000-0000C48B0000}"/>
    <cellStyle name="Normal 3 3 7 6 11 2" xfId="35791" xr:uid="{00000000-0005-0000-0000-0000C58B0000}"/>
    <cellStyle name="Normal 3 3 7 6 11 3" xfId="35792" xr:uid="{00000000-0005-0000-0000-0000C68B0000}"/>
    <cellStyle name="Normal 3 3 7 6 12" xfId="35793" xr:uid="{00000000-0005-0000-0000-0000C78B0000}"/>
    <cellStyle name="Normal 3 3 7 6 12 2" xfId="35794" xr:uid="{00000000-0005-0000-0000-0000C88B0000}"/>
    <cellStyle name="Normal 3 3 7 6 12 3" xfId="35795" xr:uid="{00000000-0005-0000-0000-0000C98B0000}"/>
    <cellStyle name="Normal 3 3 7 6 13" xfId="35796" xr:uid="{00000000-0005-0000-0000-0000CA8B0000}"/>
    <cellStyle name="Normal 3 3 7 6 13 2" xfId="35797" xr:uid="{00000000-0005-0000-0000-0000CB8B0000}"/>
    <cellStyle name="Normal 3 3 7 6 13 3" xfId="35798" xr:uid="{00000000-0005-0000-0000-0000CC8B0000}"/>
    <cellStyle name="Normal 3 3 7 6 14" xfId="35799" xr:uid="{00000000-0005-0000-0000-0000CD8B0000}"/>
    <cellStyle name="Normal 3 3 7 6 14 2" xfId="35800" xr:uid="{00000000-0005-0000-0000-0000CE8B0000}"/>
    <cellStyle name="Normal 3 3 7 6 14 3" xfId="35801" xr:uid="{00000000-0005-0000-0000-0000CF8B0000}"/>
    <cellStyle name="Normal 3 3 7 6 15" xfId="35802" xr:uid="{00000000-0005-0000-0000-0000D08B0000}"/>
    <cellStyle name="Normal 3 3 7 6 16" xfId="35803" xr:uid="{00000000-0005-0000-0000-0000D18B0000}"/>
    <cellStyle name="Normal 3 3 7 6 2" xfId="35804" xr:uid="{00000000-0005-0000-0000-0000D28B0000}"/>
    <cellStyle name="Normal 3 3 7 6 2 2" xfId="35805" xr:uid="{00000000-0005-0000-0000-0000D38B0000}"/>
    <cellStyle name="Normal 3 3 7 6 2 3" xfId="35806" xr:uid="{00000000-0005-0000-0000-0000D48B0000}"/>
    <cellStyle name="Normal 3 3 7 6 3" xfId="35807" xr:uid="{00000000-0005-0000-0000-0000D58B0000}"/>
    <cellStyle name="Normal 3 3 7 6 3 2" xfId="35808" xr:uid="{00000000-0005-0000-0000-0000D68B0000}"/>
    <cellStyle name="Normal 3 3 7 6 3 3" xfId="35809" xr:uid="{00000000-0005-0000-0000-0000D78B0000}"/>
    <cellStyle name="Normal 3 3 7 6 4" xfId="35810" xr:uid="{00000000-0005-0000-0000-0000D88B0000}"/>
    <cellStyle name="Normal 3 3 7 6 4 2" xfId="35811" xr:uid="{00000000-0005-0000-0000-0000D98B0000}"/>
    <cellStyle name="Normal 3 3 7 6 4 3" xfId="35812" xr:uid="{00000000-0005-0000-0000-0000DA8B0000}"/>
    <cellStyle name="Normal 3 3 7 6 5" xfId="35813" xr:uid="{00000000-0005-0000-0000-0000DB8B0000}"/>
    <cellStyle name="Normal 3 3 7 6 5 2" xfId="35814" xr:uid="{00000000-0005-0000-0000-0000DC8B0000}"/>
    <cellStyle name="Normal 3 3 7 6 5 3" xfId="35815" xr:uid="{00000000-0005-0000-0000-0000DD8B0000}"/>
    <cellStyle name="Normal 3 3 7 6 6" xfId="35816" xr:uid="{00000000-0005-0000-0000-0000DE8B0000}"/>
    <cellStyle name="Normal 3 3 7 6 6 2" xfId="35817" xr:uid="{00000000-0005-0000-0000-0000DF8B0000}"/>
    <cellStyle name="Normal 3 3 7 6 6 3" xfId="35818" xr:uid="{00000000-0005-0000-0000-0000E08B0000}"/>
    <cellStyle name="Normal 3 3 7 6 7" xfId="35819" xr:uid="{00000000-0005-0000-0000-0000E18B0000}"/>
    <cellStyle name="Normal 3 3 7 6 7 2" xfId="35820" xr:uid="{00000000-0005-0000-0000-0000E28B0000}"/>
    <cellStyle name="Normal 3 3 7 6 7 3" xfId="35821" xr:uid="{00000000-0005-0000-0000-0000E38B0000}"/>
    <cellStyle name="Normal 3 3 7 6 8" xfId="35822" xr:uid="{00000000-0005-0000-0000-0000E48B0000}"/>
    <cellStyle name="Normal 3 3 7 6 8 2" xfId="35823" xr:uid="{00000000-0005-0000-0000-0000E58B0000}"/>
    <cellStyle name="Normal 3 3 7 6 8 3" xfId="35824" xr:uid="{00000000-0005-0000-0000-0000E68B0000}"/>
    <cellStyle name="Normal 3 3 7 6 9" xfId="35825" xr:uid="{00000000-0005-0000-0000-0000E78B0000}"/>
    <cellStyle name="Normal 3 3 7 6 9 2" xfId="35826" xr:uid="{00000000-0005-0000-0000-0000E88B0000}"/>
    <cellStyle name="Normal 3 3 7 6 9 3" xfId="35827" xr:uid="{00000000-0005-0000-0000-0000E98B0000}"/>
    <cellStyle name="Normal 3 3 7 7" xfId="35828" xr:uid="{00000000-0005-0000-0000-0000EA8B0000}"/>
    <cellStyle name="Normal 3 3 7 7 10" xfId="35829" xr:uid="{00000000-0005-0000-0000-0000EB8B0000}"/>
    <cellStyle name="Normal 3 3 7 7 10 2" xfId="35830" xr:uid="{00000000-0005-0000-0000-0000EC8B0000}"/>
    <cellStyle name="Normal 3 3 7 7 10 3" xfId="35831" xr:uid="{00000000-0005-0000-0000-0000ED8B0000}"/>
    <cellStyle name="Normal 3 3 7 7 11" xfId="35832" xr:uid="{00000000-0005-0000-0000-0000EE8B0000}"/>
    <cellStyle name="Normal 3 3 7 7 11 2" xfId="35833" xr:uid="{00000000-0005-0000-0000-0000EF8B0000}"/>
    <cellStyle name="Normal 3 3 7 7 11 3" xfId="35834" xr:uid="{00000000-0005-0000-0000-0000F08B0000}"/>
    <cellStyle name="Normal 3 3 7 7 12" xfId="35835" xr:uid="{00000000-0005-0000-0000-0000F18B0000}"/>
    <cellStyle name="Normal 3 3 7 7 12 2" xfId="35836" xr:uid="{00000000-0005-0000-0000-0000F28B0000}"/>
    <cellStyle name="Normal 3 3 7 7 12 3" xfId="35837" xr:uid="{00000000-0005-0000-0000-0000F38B0000}"/>
    <cellStyle name="Normal 3 3 7 7 13" xfId="35838" xr:uid="{00000000-0005-0000-0000-0000F48B0000}"/>
    <cellStyle name="Normal 3 3 7 7 13 2" xfId="35839" xr:uid="{00000000-0005-0000-0000-0000F58B0000}"/>
    <cellStyle name="Normal 3 3 7 7 13 3" xfId="35840" xr:uid="{00000000-0005-0000-0000-0000F68B0000}"/>
    <cellStyle name="Normal 3 3 7 7 14" xfId="35841" xr:uid="{00000000-0005-0000-0000-0000F78B0000}"/>
    <cellStyle name="Normal 3 3 7 7 14 2" xfId="35842" xr:uid="{00000000-0005-0000-0000-0000F88B0000}"/>
    <cellStyle name="Normal 3 3 7 7 14 3" xfId="35843" xr:uid="{00000000-0005-0000-0000-0000F98B0000}"/>
    <cellStyle name="Normal 3 3 7 7 15" xfId="35844" xr:uid="{00000000-0005-0000-0000-0000FA8B0000}"/>
    <cellStyle name="Normal 3 3 7 7 16" xfId="35845" xr:uid="{00000000-0005-0000-0000-0000FB8B0000}"/>
    <cellStyle name="Normal 3 3 7 7 2" xfId="35846" xr:uid="{00000000-0005-0000-0000-0000FC8B0000}"/>
    <cellStyle name="Normal 3 3 7 7 2 2" xfId="35847" xr:uid="{00000000-0005-0000-0000-0000FD8B0000}"/>
    <cellStyle name="Normal 3 3 7 7 2 3" xfId="35848" xr:uid="{00000000-0005-0000-0000-0000FE8B0000}"/>
    <cellStyle name="Normal 3 3 7 7 3" xfId="35849" xr:uid="{00000000-0005-0000-0000-0000FF8B0000}"/>
    <cellStyle name="Normal 3 3 7 7 3 2" xfId="35850" xr:uid="{00000000-0005-0000-0000-0000008C0000}"/>
    <cellStyle name="Normal 3 3 7 7 3 3" xfId="35851" xr:uid="{00000000-0005-0000-0000-0000018C0000}"/>
    <cellStyle name="Normal 3 3 7 7 4" xfId="35852" xr:uid="{00000000-0005-0000-0000-0000028C0000}"/>
    <cellStyle name="Normal 3 3 7 7 4 2" xfId="35853" xr:uid="{00000000-0005-0000-0000-0000038C0000}"/>
    <cellStyle name="Normal 3 3 7 7 4 3" xfId="35854" xr:uid="{00000000-0005-0000-0000-0000048C0000}"/>
    <cellStyle name="Normal 3 3 7 7 5" xfId="35855" xr:uid="{00000000-0005-0000-0000-0000058C0000}"/>
    <cellStyle name="Normal 3 3 7 7 5 2" xfId="35856" xr:uid="{00000000-0005-0000-0000-0000068C0000}"/>
    <cellStyle name="Normal 3 3 7 7 5 3" xfId="35857" xr:uid="{00000000-0005-0000-0000-0000078C0000}"/>
    <cellStyle name="Normal 3 3 7 7 6" xfId="35858" xr:uid="{00000000-0005-0000-0000-0000088C0000}"/>
    <cellStyle name="Normal 3 3 7 7 6 2" xfId="35859" xr:uid="{00000000-0005-0000-0000-0000098C0000}"/>
    <cellStyle name="Normal 3 3 7 7 6 3" xfId="35860" xr:uid="{00000000-0005-0000-0000-00000A8C0000}"/>
    <cellStyle name="Normal 3 3 7 7 7" xfId="35861" xr:uid="{00000000-0005-0000-0000-00000B8C0000}"/>
    <cellStyle name="Normal 3 3 7 7 7 2" xfId="35862" xr:uid="{00000000-0005-0000-0000-00000C8C0000}"/>
    <cellStyle name="Normal 3 3 7 7 7 3" xfId="35863" xr:uid="{00000000-0005-0000-0000-00000D8C0000}"/>
    <cellStyle name="Normal 3 3 7 7 8" xfId="35864" xr:uid="{00000000-0005-0000-0000-00000E8C0000}"/>
    <cellStyle name="Normal 3 3 7 7 8 2" xfId="35865" xr:uid="{00000000-0005-0000-0000-00000F8C0000}"/>
    <cellStyle name="Normal 3 3 7 7 8 3" xfId="35866" xr:uid="{00000000-0005-0000-0000-0000108C0000}"/>
    <cellStyle name="Normal 3 3 7 7 9" xfId="35867" xr:uid="{00000000-0005-0000-0000-0000118C0000}"/>
    <cellStyle name="Normal 3 3 7 7 9 2" xfId="35868" xr:uid="{00000000-0005-0000-0000-0000128C0000}"/>
    <cellStyle name="Normal 3 3 7 7 9 3" xfId="35869" xr:uid="{00000000-0005-0000-0000-0000138C0000}"/>
    <cellStyle name="Normal 3 3 7 8" xfId="35870" xr:uid="{00000000-0005-0000-0000-0000148C0000}"/>
    <cellStyle name="Normal 3 3 7 8 10" xfId="35871" xr:uid="{00000000-0005-0000-0000-0000158C0000}"/>
    <cellStyle name="Normal 3 3 7 8 10 2" xfId="35872" xr:uid="{00000000-0005-0000-0000-0000168C0000}"/>
    <cellStyle name="Normal 3 3 7 8 10 3" xfId="35873" xr:uid="{00000000-0005-0000-0000-0000178C0000}"/>
    <cellStyle name="Normal 3 3 7 8 11" xfId="35874" xr:uid="{00000000-0005-0000-0000-0000188C0000}"/>
    <cellStyle name="Normal 3 3 7 8 11 2" xfId="35875" xr:uid="{00000000-0005-0000-0000-0000198C0000}"/>
    <cellStyle name="Normal 3 3 7 8 11 3" xfId="35876" xr:uid="{00000000-0005-0000-0000-00001A8C0000}"/>
    <cellStyle name="Normal 3 3 7 8 12" xfId="35877" xr:uid="{00000000-0005-0000-0000-00001B8C0000}"/>
    <cellStyle name="Normal 3 3 7 8 12 2" xfId="35878" xr:uid="{00000000-0005-0000-0000-00001C8C0000}"/>
    <cellStyle name="Normal 3 3 7 8 12 3" xfId="35879" xr:uid="{00000000-0005-0000-0000-00001D8C0000}"/>
    <cellStyle name="Normal 3 3 7 8 13" xfId="35880" xr:uid="{00000000-0005-0000-0000-00001E8C0000}"/>
    <cellStyle name="Normal 3 3 7 8 13 2" xfId="35881" xr:uid="{00000000-0005-0000-0000-00001F8C0000}"/>
    <cellStyle name="Normal 3 3 7 8 13 3" xfId="35882" xr:uid="{00000000-0005-0000-0000-0000208C0000}"/>
    <cellStyle name="Normal 3 3 7 8 14" xfId="35883" xr:uid="{00000000-0005-0000-0000-0000218C0000}"/>
    <cellStyle name="Normal 3 3 7 8 14 2" xfId="35884" xr:uid="{00000000-0005-0000-0000-0000228C0000}"/>
    <cellStyle name="Normal 3 3 7 8 14 3" xfId="35885" xr:uid="{00000000-0005-0000-0000-0000238C0000}"/>
    <cellStyle name="Normal 3 3 7 8 15" xfId="35886" xr:uid="{00000000-0005-0000-0000-0000248C0000}"/>
    <cellStyle name="Normal 3 3 7 8 16" xfId="35887" xr:uid="{00000000-0005-0000-0000-0000258C0000}"/>
    <cellStyle name="Normal 3 3 7 8 2" xfId="35888" xr:uid="{00000000-0005-0000-0000-0000268C0000}"/>
    <cellStyle name="Normal 3 3 7 8 2 2" xfId="35889" xr:uid="{00000000-0005-0000-0000-0000278C0000}"/>
    <cellStyle name="Normal 3 3 7 8 2 3" xfId="35890" xr:uid="{00000000-0005-0000-0000-0000288C0000}"/>
    <cellStyle name="Normal 3 3 7 8 3" xfId="35891" xr:uid="{00000000-0005-0000-0000-0000298C0000}"/>
    <cellStyle name="Normal 3 3 7 8 3 2" xfId="35892" xr:uid="{00000000-0005-0000-0000-00002A8C0000}"/>
    <cellStyle name="Normal 3 3 7 8 3 3" xfId="35893" xr:uid="{00000000-0005-0000-0000-00002B8C0000}"/>
    <cellStyle name="Normal 3 3 7 8 4" xfId="35894" xr:uid="{00000000-0005-0000-0000-00002C8C0000}"/>
    <cellStyle name="Normal 3 3 7 8 4 2" xfId="35895" xr:uid="{00000000-0005-0000-0000-00002D8C0000}"/>
    <cellStyle name="Normal 3 3 7 8 4 3" xfId="35896" xr:uid="{00000000-0005-0000-0000-00002E8C0000}"/>
    <cellStyle name="Normal 3 3 7 8 5" xfId="35897" xr:uid="{00000000-0005-0000-0000-00002F8C0000}"/>
    <cellStyle name="Normal 3 3 7 8 5 2" xfId="35898" xr:uid="{00000000-0005-0000-0000-0000308C0000}"/>
    <cellStyle name="Normal 3 3 7 8 5 3" xfId="35899" xr:uid="{00000000-0005-0000-0000-0000318C0000}"/>
    <cellStyle name="Normal 3 3 7 8 6" xfId="35900" xr:uid="{00000000-0005-0000-0000-0000328C0000}"/>
    <cellStyle name="Normal 3 3 7 8 6 2" xfId="35901" xr:uid="{00000000-0005-0000-0000-0000338C0000}"/>
    <cellStyle name="Normal 3 3 7 8 6 3" xfId="35902" xr:uid="{00000000-0005-0000-0000-0000348C0000}"/>
    <cellStyle name="Normal 3 3 7 8 7" xfId="35903" xr:uid="{00000000-0005-0000-0000-0000358C0000}"/>
    <cellStyle name="Normal 3 3 7 8 7 2" xfId="35904" xr:uid="{00000000-0005-0000-0000-0000368C0000}"/>
    <cellStyle name="Normal 3 3 7 8 7 3" xfId="35905" xr:uid="{00000000-0005-0000-0000-0000378C0000}"/>
    <cellStyle name="Normal 3 3 7 8 8" xfId="35906" xr:uid="{00000000-0005-0000-0000-0000388C0000}"/>
    <cellStyle name="Normal 3 3 7 8 8 2" xfId="35907" xr:uid="{00000000-0005-0000-0000-0000398C0000}"/>
    <cellStyle name="Normal 3 3 7 8 8 3" xfId="35908" xr:uid="{00000000-0005-0000-0000-00003A8C0000}"/>
    <cellStyle name="Normal 3 3 7 8 9" xfId="35909" xr:uid="{00000000-0005-0000-0000-00003B8C0000}"/>
    <cellStyle name="Normal 3 3 7 8 9 2" xfId="35910" xr:uid="{00000000-0005-0000-0000-00003C8C0000}"/>
    <cellStyle name="Normal 3 3 7 8 9 3" xfId="35911" xr:uid="{00000000-0005-0000-0000-00003D8C0000}"/>
    <cellStyle name="Normal 3 3 7 9" xfId="35912" xr:uid="{00000000-0005-0000-0000-00003E8C0000}"/>
    <cellStyle name="Normal 3 3 7 9 10" xfId="35913" xr:uid="{00000000-0005-0000-0000-00003F8C0000}"/>
    <cellStyle name="Normal 3 3 7 9 10 2" xfId="35914" xr:uid="{00000000-0005-0000-0000-0000408C0000}"/>
    <cellStyle name="Normal 3 3 7 9 10 3" xfId="35915" xr:uid="{00000000-0005-0000-0000-0000418C0000}"/>
    <cellStyle name="Normal 3 3 7 9 11" xfId="35916" xr:uid="{00000000-0005-0000-0000-0000428C0000}"/>
    <cellStyle name="Normal 3 3 7 9 11 2" xfId="35917" xr:uid="{00000000-0005-0000-0000-0000438C0000}"/>
    <cellStyle name="Normal 3 3 7 9 11 3" xfId="35918" xr:uid="{00000000-0005-0000-0000-0000448C0000}"/>
    <cellStyle name="Normal 3 3 7 9 12" xfId="35919" xr:uid="{00000000-0005-0000-0000-0000458C0000}"/>
    <cellStyle name="Normal 3 3 7 9 12 2" xfId="35920" xr:uid="{00000000-0005-0000-0000-0000468C0000}"/>
    <cellStyle name="Normal 3 3 7 9 12 3" xfId="35921" xr:uid="{00000000-0005-0000-0000-0000478C0000}"/>
    <cellStyle name="Normal 3 3 7 9 13" xfId="35922" xr:uid="{00000000-0005-0000-0000-0000488C0000}"/>
    <cellStyle name="Normal 3 3 7 9 13 2" xfId="35923" xr:uid="{00000000-0005-0000-0000-0000498C0000}"/>
    <cellStyle name="Normal 3 3 7 9 13 3" xfId="35924" xr:uid="{00000000-0005-0000-0000-00004A8C0000}"/>
    <cellStyle name="Normal 3 3 7 9 14" xfId="35925" xr:uid="{00000000-0005-0000-0000-00004B8C0000}"/>
    <cellStyle name="Normal 3 3 7 9 14 2" xfId="35926" xr:uid="{00000000-0005-0000-0000-00004C8C0000}"/>
    <cellStyle name="Normal 3 3 7 9 14 3" xfId="35927" xr:uid="{00000000-0005-0000-0000-00004D8C0000}"/>
    <cellStyle name="Normal 3 3 7 9 15" xfId="35928" xr:uid="{00000000-0005-0000-0000-00004E8C0000}"/>
    <cellStyle name="Normal 3 3 7 9 16" xfId="35929" xr:uid="{00000000-0005-0000-0000-00004F8C0000}"/>
    <cellStyle name="Normal 3 3 7 9 2" xfId="35930" xr:uid="{00000000-0005-0000-0000-0000508C0000}"/>
    <cellStyle name="Normal 3 3 7 9 2 2" xfId="35931" xr:uid="{00000000-0005-0000-0000-0000518C0000}"/>
    <cellStyle name="Normal 3 3 7 9 2 3" xfId="35932" xr:uid="{00000000-0005-0000-0000-0000528C0000}"/>
    <cellStyle name="Normal 3 3 7 9 3" xfId="35933" xr:uid="{00000000-0005-0000-0000-0000538C0000}"/>
    <cellStyle name="Normal 3 3 7 9 3 2" xfId="35934" xr:uid="{00000000-0005-0000-0000-0000548C0000}"/>
    <cellStyle name="Normal 3 3 7 9 3 3" xfId="35935" xr:uid="{00000000-0005-0000-0000-0000558C0000}"/>
    <cellStyle name="Normal 3 3 7 9 4" xfId="35936" xr:uid="{00000000-0005-0000-0000-0000568C0000}"/>
    <cellStyle name="Normal 3 3 7 9 4 2" xfId="35937" xr:uid="{00000000-0005-0000-0000-0000578C0000}"/>
    <cellStyle name="Normal 3 3 7 9 4 3" xfId="35938" xr:uid="{00000000-0005-0000-0000-0000588C0000}"/>
    <cellStyle name="Normal 3 3 7 9 5" xfId="35939" xr:uid="{00000000-0005-0000-0000-0000598C0000}"/>
    <cellStyle name="Normal 3 3 7 9 5 2" xfId="35940" xr:uid="{00000000-0005-0000-0000-00005A8C0000}"/>
    <cellStyle name="Normal 3 3 7 9 5 3" xfId="35941" xr:uid="{00000000-0005-0000-0000-00005B8C0000}"/>
    <cellStyle name="Normal 3 3 7 9 6" xfId="35942" xr:uid="{00000000-0005-0000-0000-00005C8C0000}"/>
    <cellStyle name="Normal 3 3 7 9 6 2" xfId="35943" xr:uid="{00000000-0005-0000-0000-00005D8C0000}"/>
    <cellStyle name="Normal 3 3 7 9 6 3" xfId="35944" xr:uid="{00000000-0005-0000-0000-00005E8C0000}"/>
    <cellStyle name="Normal 3 3 7 9 7" xfId="35945" xr:uid="{00000000-0005-0000-0000-00005F8C0000}"/>
    <cellStyle name="Normal 3 3 7 9 7 2" xfId="35946" xr:uid="{00000000-0005-0000-0000-0000608C0000}"/>
    <cellStyle name="Normal 3 3 7 9 7 3" xfId="35947" xr:uid="{00000000-0005-0000-0000-0000618C0000}"/>
    <cellStyle name="Normal 3 3 7 9 8" xfId="35948" xr:uid="{00000000-0005-0000-0000-0000628C0000}"/>
    <cellStyle name="Normal 3 3 7 9 8 2" xfId="35949" xr:uid="{00000000-0005-0000-0000-0000638C0000}"/>
    <cellStyle name="Normal 3 3 7 9 8 3" xfId="35950" xr:uid="{00000000-0005-0000-0000-0000648C0000}"/>
    <cellStyle name="Normal 3 3 7 9 9" xfId="35951" xr:uid="{00000000-0005-0000-0000-0000658C0000}"/>
    <cellStyle name="Normal 3 3 7 9 9 2" xfId="35952" xr:uid="{00000000-0005-0000-0000-0000668C0000}"/>
    <cellStyle name="Normal 3 3 7 9 9 3" xfId="35953" xr:uid="{00000000-0005-0000-0000-0000678C0000}"/>
    <cellStyle name="Normal 3 3 8" xfId="35954" xr:uid="{00000000-0005-0000-0000-0000688C0000}"/>
    <cellStyle name="Normal 3 3 8 10" xfId="35955" xr:uid="{00000000-0005-0000-0000-0000698C0000}"/>
    <cellStyle name="Normal 3 3 8 10 10" xfId="35956" xr:uid="{00000000-0005-0000-0000-00006A8C0000}"/>
    <cellStyle name="Normal 3 3 8 10 10 2" xfId="35957" xr:uid="{00000000-0005-0000-0000-00006B8C0000}"/>
    <cellStyle name="Normal 3 3 8 10 10 3" xfId="35958" xr:uid="{00000000-0005-0000-0000-00006C8C0000}"/>
    <cellStyle name="Normal 3 3 8 10 11" xfId="35959" xr:uid="{00000000-0005-0000-0000-00006D8C0000}"/>
    <cellStyle name="Normal 3 3 8 10 11 2" xfId="35960" xr:uid="{00000000-0005-0000-0000-00006E8C0000}"/>
    <cellStyle name="Normal 3 3 8 10 11 3" xfId="35961" xr:uid="{00000000-0005-0000-0000-00006F8C0000}"/>
    <cellStyle name="Normal 3 3 8 10 12" xfId="35962" xr:uid="{00000000-0005-0000-0000-0000708C0000}"/>
    <cellStyle name="Normal 3 3 8 10 12 2" xfId="35963" xr:uid="{00000000-0005-0000-0000-0000718C0000}"/>
    <cellStyle name="Normal 3 3 8 10 12 3" xfId="35964" xr:uid="{00000000-0005-0000-0000-0000728C0000}"/>
    <cellStyle name="Normal 3 3 8 10 13" xfId="35965" xr:uid="{00000000-0005-0000-0000-0000738C0000}"/>
    <cellStyle name="Normal 3 3 8 10 13 2" xfId="35966" xr:uid="{00000000-0005-0000-0000-0000748C0000}"/>
    <cellStyle name="Normal 3 3 8 10 13 3" xfId="35967" xr:uid="{00000000-0005-0000-0000-0000758C0000}"/>
    <cellStyle name="Normal 3 3 8 10 14" xfId="35968" xr:uid="{00000000-0005-0000-0000-0000768C0000}"/>
    <cellStyle name="Normal 3 3 8 10 14 2" xfId="35969" xr:uid="{00000000-0005-0000-0000-0000778C0000}"/>
    <cellStyle name="Normal 3 3 8 10 14 3" xfId="35970" xr:uid="{00000000-0005-0000-0000-0000788C0000}"/>
    <cellStyle name="Normal 3 3 8 10 15" xfId="35971" xr:uid="{00000000-0005-0000-0000-0000798C0000}"/>
    <cellStyle name="Normal 3 3 8 10 16" xfId="35972" xr:uid="{00000000-0005-0000-0000-00007A8C0000}"/>
    <cellStyle name="Normal 3 3 8 10 2" xfId="35973" xr:uid="{00000000-0005-0000-0000-00007B8C0000}"/>
    <cellStyle name="Normal 3 3 8 10 2 2" xfId="35974" xr:uid="{00000000-0005-0000-0000-00007C8C0000}"/>
    <cellStyle name="Normal 3 3 8 10 2 3" xfId="35975" xr:uid="{00000000-0005-0000-0000-00007D8C0000}"/>
    <cellStyle name="Normal 3 3 8 10 3" xfId="35976" xr:uid="{00000000-0005-0000-0000-00007E8C0000}"/>
    <cellStyle name="Normal 3 3 8 10 3 2" xfId="35977" xr:uid="{00000000-0005-0000-0000-00007F8C0000}"/>
    <cellStyle name="Normal 3 3 8 10 3 3" xfId="35978" xr:uid="{00000000-0005-0000-0000-0000808C0000}"/>
    <cellStyle name="Normal 3 3 8 10 4" xfId="35979" xr:uid="{00000000-0005-0000-0000-0000818C0000}"/>
    <cellStyle name="Normal 3 3 8 10 4 2" xfId="35980" xr:uid="{00000000-0005-0000-0000-0000828C0000}"/>
    <cellStyle name="Normal 3 3 8 10 4 3" xfId="35981" xr:uid="{00000000-0005-0000-0000-0000838C0000}"/>
    <cellStyle name="Normal 3 3 8 10 5" xfId="35982" xr:uid="{00000000-0005-0000-0000-0000848C0000}"/>
    <cellStyle name="Normal 3 3 8 10 5 2" xfId="35983" xr:uid="{00000000-0005-0000-0000-0000858C0000}"/>
    <cellStyle name="Normal 3 3 8 10 5 3" xfId="35984" xr:uid="{00000000-0005-0000-0000-0000868C0000}"/>
    <cellStyle name="Normal 3 3 8 10 6" xfId="35985" xr:uid="{00000000-0005-0000-0000-0000878C0000}"/>
    <cellStyle name="Normal 3 3 8 10 6 2" xfId="35986" xr:uid="{00000000-0005-0000-0000-0000888C0000}"/>
    <cellStyle name="Normal 3 3 8 10 6 3" xfId="35987" xr:uid="{00000000-0005-0000-0000-0000898C0000}"/>
    <cellStyle name="Normal 3 3 8 10 7" xfId="35988" xr:uid="{00000000-0005-0000-0000-00008A8C0000}"/>
    <cellStyle name="Normal 3 3 8 10 7 2" xfId="35989" xr:uid="{00000000-0005-0000-0000-00008B8C0000}"/>
    <cellStyle name="Normal 3 3 8 10 7 3" xfId="35990" xr:uid="{00000000-0005-0000-0000-00008C8C0000}"/>
    <cellStyle name="Normal 3 3 8 10 8" xfId="35991" xr:uid="{00000000-0005-0000-0000-00008D8C0000}"/>
    <cellStyle name="Normal 3 3 8 10 8 2" xfId="35992" xr:uid="{00000000-0005-0000-0000-00008E8C0000}"/>
    <cellStyle name="Normal 3 3 8 10 8 3" xfId="35993" xr:uid="{00000000-0005-0000-0000-00008F8C0000}"/>
    <cellStyle name="Normal 3 3 8 10 9" xfId="35994" xr:uid="{00000000-0005-0000-0000-0000908C0000}"/>
    <cellStyle name="Normal 3 3 8 10 9 2" xfId="35995" xr:uid="{00000000-0005-0000-0000-0000918C0000}"/>
    <cellStyle name="Normal 3 3 8 10 9 3" xfId="35996" xr:uid="{00000000-0005-0000-0000-0000928C0000}"/>
    <cellStyle name="Normal 3 3 8 11" xfId="35997" xr:uid="{00000000-0005-0000-0000-0000938C0000}"/>
    <cellStyle name="Normal 3 3 8 11 2" xfId="35998" xr:uid="{00000000-0005-0000-0000-0000948C0000}"/>
    <cellStyle name="Normal 3 3 8 11 3" xfId="35999" xr:uid="{00000000-0005-0000-0000-0000958C0000}"/>
    <cellStyle name="Normal 3 3 8 12" xfId="36000" xr:uid="{00000000-0005-0000-0000-0000968C0000}"/>
    <cellStyle name="Normal 3 3 8 12 2" xfId="36001" xr:uid="{00000000-0005-0000-0000-0000978C0000}"/>
    <cellStyle name="Normal 3 3 8 12 3" xfId="36002" xr:uid="{00000000-0005-0000-0000-0000988C0000}"/>
    <cellStyle name="Normal 3 3 8 13" xfId="36003" xr:uid="{00000000-0005-0000-0000-0000998C0000}"/>
    <cellStyle name="Normal 3 3 8 13 2" xfId="36004" xr:uid="{00000000-0005-0000-0000-00009A8C0000}"/>
    <cellStyle name="Normal 3 3 8 13 3" xfId="36005" xr:uid="{00000000-0005-0000-0000-00009B8C0000}"/>
    <cellStyle name="Normal 3 3 8 14" xfId="36006" xr:uid="{00000000-0005-0000-0000-00009C8C0000}"/>
    <cellStyle name="Normal 3 3 8 14 2" xfId="36007" xr:uid="{00000000-0005-0000-0000-00009D8C0000}"/>
    <cellStyle name="Normal 3 3 8 14 3" xfId="36008" xr:uid="{00000000-0005-0000-0000-00009E8C0000}"/>
    <cellStyle name="Normal 3 3 8 15" xfId="36009" xr:uid="{00000000-0005-0000-0000-00009F8C0000}"/>
    <cellStyle name="Normal 3 3 8 15 2" xfId="36010" xr:uid="{00000000-0005-0000-0000-0000A08C0000}"/>
    <cellStyle name="Normal 3 3 8 15 3" xfId="36011" xr:uid="{00000000-0005-0000-0000-0000A18C0000}"/>
    <cellStyle name="Normal 3 3 8 16" xfId="36012" xr:uid="{00000000-0005-0000-0000-0000A28C0000}"/>
    <cellStyle name="Normal 3 3 8 16 2" xfId="36013" xr:uid="{00000000-0005-0000-0000-0000A38C0000}"/>
    <cellStyle name="Normal 3 3 8 16 3" xfId="36014" xr:uid="{00000000-0005-0000-0000-0000A48C0000}"/>
    <cellStyle name="Normal 3 3 8 17" xfId="36015" xr:uid="{00000000-0005-0000-0000-0000A58C0000}"/>
    <cellStyle name="Normal 3 3 8 17 2" xfId="36016" xr:uid="{00000000-0005-0000-0000-0000A68C0000}"/>
    <cellStyle name="Normal 3 3 8 17 3" xfId="36017" xr:uid="{00000000-0005-0000-0000-0000A78C0000}"/>
    <cellStyle name="Normal 3 3 8 18" xfId="36018" xr:uid="{00000000-0005-0000-0000-0000A88C0000}"/>
    <cellStyle name="Normal 3 3 8 18 2" xfId="36019" xr:uid="{00000000-0005-0000-0000-0000A98C0000}"/>
    <cellStyle name="Normal 3 3 8 18 3" xfId="36020" xr:uid="{00000000-0005-0000-0000-0000AA8C0000}"/>
    <cellStyle name="Normal 3 3 8 19" xfId="36021" xr:uid="{00000000-0005-0000-0000-0000AB8C0000}"/>
    <cellStyle name="Normal 3 3 8 19 2" xfId="36022" xr:uid="{00000000-0005-0000-0000-0000AC8C0000}"/>
    <cellStyle name="Normal 3 3 8 19 3" xfId="36023" xr:uid="{00000000-0005-0000-0000-0000AD8C0000}"/>
    <cellStyle name="Normal 3 3 8 2" xfId="36024" xr:uid="{00000000-0005-0000-0000-0000AE8C0000}"/>
    <cellStyle name="Normal 3 3 8 2 10" xfId="36025" xr:uid="{00000000-0005-0000-0000-0000AF8C0000}"/>
    <cellStyle name="Normal 3 3 8 2 10 2" xfId="36026" xr:uid="{00000000-0005-0000-0000-0000B08C0000}"/>
    <cellStyle name="Normal 3 3 8 2 10 3" xfId="36027" xr:uid="{00000000-0005-0000-0000-0000B18C0000}"/>
    <cellStyle name="Normal 3 3 8 2 11" xfId="36028" xr:uid="{00000000-0005-0000-0000-0000B28C0000}"/>
    <cellStyle name="Normal 3 3 8 2 11 2" xfId="36029" xr:uid="{00000000-0005-0000-0000-0000B38C0000}"/>
    <cellStyle name="Normal 3 3 8 2 11 3" xfId="36030" xr:uid="{00000000-0005-0000-0000-0000B48C0000}"/>
    <cellStyle name="Normal 3 3 8 2 12" xfId="36031" xr:uid="{00000000-0005-0000-0000-0000B58C0000}"/>
    <cellStyle name="Normal 3 3 8 2 12 2" xfId="36032" xr:uid="{00000000-0005-0000-0000-0000B68C0000}"/>
    <cellStyle name="Normal 3 3 8 2 12 3" xfId="36033" xr:uid="{00000000-0005-0000-0000-0000B78C0000}"/>
    <cellStyle name="Normal 3 3 8 2 13" xfId="36034" xr:uid="{00000000-0005-0000-0000-0000B88C0000}"/>
    <cellStyle name="Normal 3 3 8 2 13 2" xfId="36035" xr:uid="{00000000-0005-0000-0000-0000B98C0000}"/>
    <cellStyle name="Normal 3 3 8 2 13 3" xfId="36036" xr:uid="{00000000-0005-0000-0000-0000BA8C0000}"/>
    <cellStyle name="Normal 3 3 8 2 14" xfId="36037" xr:uid="{00000000-0005-0000-0000-0000BB8C0000}"/>
    <cellStyle name="Normal 3 3 8 2 14 2" xfId="36038" xr:uid="{00000000-0005-0000-0000-0000BC8C0000}"/>
    <cellStyle name="Normal 3 3 8 2 14 3" xfId="36039" xr:uid="{00000000-0005-0000-0000-0000BD8C0000}"/>
    <cellStyle name="Normal 3 3 8 2 15" xfId="36040" xr:uid="{00000000-0005-0000-0000-0000BE8C0000}"/>
    <cellStyle name="Normal 3 3 8 2 15 2" xfId="36041" xr:uid="{00000000-0005-0000-0000-0000BF8C0000}"/>
    <cellStyle name="Normal 3 3 8 2 15 3" xfId="36042" xr:uid="{00000000-0005-0000-0000-0000C08C0000}"/>
    <cellStyle name="Normal 3 3 8 2 16" xfId="36043" xr:uid="{00000000-0005-0000-0000-0000C18C0000}"/>
    <cellStyle name="Normal 3 3 8 2 17" xfId="36044" xr:uid="{00000000-0005-0000-0000-0000C28C0000}"/>
    <cellStyle name="Normal 3 3 8 2 2" xfId="36045" xr:uid="{00000000-0005-0000-0000-0000C38C0000}"/>
    <cellStyle name="Normal 3 3 8 2 2 10" xfId="36046" xr:uid="{00000000-0005-0000-0000-0000C48C0000}"/>
    <cellStyle name="Normal 3 3 8 2 2 10 2" xfId="36047" xr:uid="{00000000-0005-0000-0000-0000C58C0000}"/>
    <cellStyle name="Normal 3 3 8 2 2 10 3" xfId="36048" xr:uid="{00000000-0005-0000-0000-0000C68C0000}"/>
    <cellStyle name="Normal 3 3 8 2 2 11" xfId="36049" xr:uid="{00000000-0005-0000-0000-0000C78C0000}"/>
    <cellStyle name="Normal 3 3 8 2 2 11 2" xfId="36050" xr:uid="{00000000-0005-0000-0000-0000C88C0000}"/>
    <cellStyle name="Normal 3 3 8 2 2 11 3" xfId="36051" xr:uid="{00000000-0005-0000-0000-0000C98C0000}"/>
    <cellStyle name="Normal 3 3 8 2 2 12" xfId="36052" xr:uid="{00000000-0005-0000-0000-0000CA8C0000}"/>
    <cellStyle name="Normal 3 3 8 2 2 12 2" xfId="36053" xr:uid="{00000000-0005-0000-0000-0000CB8C0000}"/>
    <cellStyle name="Normal 3 3 8 2 2 12 3" xfId="36054" xr:uid="{00000000-0005-0000-0000-0000CC8C0000}"/>
    <cellStyle name="Normal 3 3 8 2 2 13" xfId="36055" xr:uid="{00000000-0005-0000-0000-0000CD8C0000}"/>
    <cellStyle name="Normal 3 3 8 2 2 13 2" xfId="36056" xr:uid="{00000000-0005-0000-0000-0000CE8C0000}"/>
    <cellStyle name="Normal 3 3 8 2 2 13 3" xfId="36057" xr:uid="{00000000-0005-0000-0000-0000CF8C0000}"/>
    <cellStyle name="Normal 3 3 8 2 2 14" xfId="36058" xr:uid="{00000000-0005-0000-0000-0000D08C0000}"/>
    <cellStyle name="Normal 3 3 8 2 2 14 2" xfId="36059" xr:uid="{00000000-0005-0000-0000-0000D18C0000}"/>
    <cellStyle name="Normal 3 3 8 2 2 14 3" xfId="36060" xr:uid="{00000000-0005-0000-0000-0000D28C0000}"/>
    <cellStyle name="Normal 3 3 8 2 2 15" xfId="36061" xr:uid="{00000000-0005-0000-0000-0000D38C0000}"/>
    <cellStyle name="Normal 3 3 8 2 2 16" xfId="36062" xr:uid="{00000000-0005-0000-0000-0000D48C0000}"/>
    <cellStyle name="Normal 3 3 8 2 2 2" xfId="36063" xr:uid="{00000000-0005-0000-0000-0000D58C0000}"/>
    <cellStyle name="Normal 3 3 8 2 2 2 2" xfId="36064" xr:uid="{00000000-0005-0000-0000-0000D68C0000}"/>
    <cellStyle name="Normal 3 3 8 2 2 2 3" xfId="36065" xr:uid="{00000000-0005-0000-0000-0000D78C0000}"/>
    <cellStyle name="Normal 3 3 8 2 2 3" xfId="36066" xr:uid="{00000000-0005-0000-0000-0000D88C0000}"/>
    <cellStyle name="Normal 3 3 8 2 2 3 2" xfId="36067" xr:uid="{00000000-0005-0000-0000-0000D98C0000}"/>
    <cellStyle name="Normal 3 3 8 2 2 3 3" xfId="36068" xr:uid="{00000000-0005-0000-0000-0000DA8C0000}"/>
    <cellStyle name="Normal 3 3 8 2 2 4" xfId="36069" xr:uid="{00000000-0005-0000-0000-0000DB8C0000}"/>
    <cellStyle name="Normal 3 3 8 2 2 4 2" xfId="36070" xr:uid="{00000000-0005-0000-0000-0000DC8C0000}"/>
    <cellStyle name="Normal 3 3 8 2 2 4 3" xfId="36071" xr:uid="{00000000-0005-0000-0000-0000DD8C0000}"/>
    <cellStyle name="Normal 3 3 8 2 2 5" xfId="36072" xr:uid="{00000000-0005-0000-0000-0000DE8C0000}"/>
    <cellStyle name="Normal 3 3 8 2 2 5 2" xfId="36073" xr:uid="{00000000-0005-0000-0000-0000DF8C0000}"/>
    <cellStyle name="Normal 3 3 8 2 2 5 3" xfId="36074" xr:uid="{00000000-0005-0000-0000-0000E08C0000}"/>
    <cellStyle name="Normal 3 3 8 2 2 6" xfId="36075" xr:uid="{00000000-0005-0000-0000-0000E18C0000}"/>
    <cellStyle name="Normal 3 3 8 2 2 6 2" xfId="36076" xr:uid="{00000000-0005-0000-0000-0000E28C0000}"/>
    <cellStyle name="Normal 3 3 8 2 2 6 3" xfId="36077" xr:uid="{00000000-0005-0000-0000-0000E38C0000}"/>
    <cellStyle name="Normal 3 3 8 2 2 7" xfId="36078" xr:uid="{00000000-0005-0000-0000-0000E48C0000}"/>
    <cellStyle name="Normal 3 3 8 2 2 7 2" xfId="36079" xr:uid="{00000000-0005-0000-0000-0000E58C0000}"/>
    <cellStyle name="Normal 3 3 8 2 2 7 3" xfId="36080" xr:uid="{00000000-0005-0000-0000-0000E68C0000}"/>
    <cellStyle name="Normal 3 3 8 2 2 8" xfId="36081" xr:uid="{00000000-0005-0000-0000-0000E78C0000}"/>
    <cellStyle name="Normal 3 3 8 2 2 8 2" xfId="36082" xr:uid="{00000000-0005-0000-0000-0000E88C0000}"/>
    <cellStyle name="Normal 3 3 8 2 2 8 3" xfId="36083" xr:uid="{00000000-0005-0000-0000-0000E98C0000}"/>
    <cellStyle name="Normal 3 3 8 2 2 9" xfId="36084" xr:uid="{00000000-0005-0000-0000-0000EA8C0000}"/>
    <cellStyle name="Normal 3 3 8 2 2 9 2" xfId="36085" xr:uid="{00000000-0005-0000-0000-0000EB8C0000}"/>
    <cellStyle name="Normal 3 3 8 2 2 9 3" xfId="36086" xr:uid="{00000000-0005-0000-0000-0000EC8C0000}"/>
    <cellStyle name="Normal 3 3 8 2 3" xfId="36087" xr:uid="{00000000-0005-0000-0000-0000ED8C0000}"/>
    <cellStyle name="Normal 3 3 8 2 3 2" xfId="36088" xr:uid="{00000000-0005-0000-0000-0000EE8C0000}"/>
    <cellStyle name="Normal 3 3 8 2 3 3" xfId="36089" xr:uid="{00000000-0005-0000-0000-0000EF8C0000}"/>
    <cellStyle name="Normal 3 3 8 2 4" xfId="36090" xr:uid="{00000000-0005-0000-0000-0000F08C0000}"/>
    <cellStyle name="Normal 3 3 8 2 4 2" xfId="36091" xr:uid="{00000000-0005-0000-0000-0000F18C0000}"/>
    <cellStyle name="Normal 3 3 8 2 4 3" xfId="36092" xr:uid="{00000000-0005-0000-0000-0000F28C0000}"/>
    <cellStyle name="Normal 3 3 8 2 5" xfId="36093" xr:uid="{00000000-0005-0000-0000-0000F38C0000}"/>
    <cellStyle name="Normal 3 3 8 2 5 2" xfId="36094" xr:uid="{00000000-0005-0000-0000-0000F48C0000}"/>
    <cellStyle name="Normal 3 3 8 2 5 3" xfId="36095" xr:uid="{00000000-0005-0000-0000-0000F58C0000}"/>
    <cellStyle name="Normal 3 3 8 2 6" xfId="36096" xr:uid="{00000000-0005-0000-0000-0000F68C0000}"/>
    <cellStyle name="Normal 3 3 8 2 6 2" xfId="36097" xr:uid="{00000000-0005-0000-0000-0000F78C0000}"/>
    <cellStyle name="Normal 3 3 8 2 6 3" xfId="36098" xr:uid="{00000000-0005-0000-0000-0000F88C0000}"/>
    <cellStyle name="Normal 3 3 8 2 7" xfId="36099" xr:uid="{00000000-0005-0000-0000-0000F98C0000}"/>
    <cellStyle name="Normal 3 3 8 2 7 2" xfId="36100" xr:uid="{00000000-0005-0000-0000-0000FA8C0000}"/>
    <cellStyle name="Normal 3 3 8 2 7 3" xfId="36101" xr:uid="{00000000-0005-0000-0000-0000FB8C0000}"/>
    <cellStyle name="Normal 3 3 8 2 8" xfId="36102" xr:uid="{00000000-0005-0000-0000-0000FC8C0000}"/>
    <cellStyle name="Normal 3 3 8 2 8 2" xfId="36103" xr:uid="{00000000-0005-0000-0000-0000FD8C0000}"/>
    <cellStyle name="Normal 3 3 8 2 8 3" xfId="36104" xr:uid="{00000000-0005-0000-0000-0000FE8C0000}"/>
    <cellStyle name="Normal 3 3 8 2 9" xfId="36105" xr:uid="{00000000-0005-0000-0000-0000FF8C0000}"/>
    <cellStyle name="Normal 3 3 8 2 9 2" xfId="36106" xr:uid="{00000000-0005-0000-0000-0000008D0000}"/>
    <cellStyle name="Normal 3 3 8 2 9 3" xfId="36107" xr:uid="{00000000-0005-0000-0000-0000018D0000}"/>
    <cellStyle name="Normal 3 3 8 20" xfId="36108" xr:uid="{00000000-0005-0000-0000-0000028D0000}"/>
    <cellStyle name="Normal 3 3 8 20 2" xfId="36109" xr:uid="{00000000-0005-0000-0000-0000038D0000}"/>
    <cellStyle name="Normal 3 3 8 20 3" xfId="36110" xr:uid="{00000000-0005-0000-0000-0000048D0000}"/>
    <cellStyle name="Normal 3 3 8 21" xfId="36111" xr:uid="{00000000-0005-0000-0000-0000058D0000}"/>
    <cellStyle name="Normal 3 3 8 21 2" xfId="36112" xr:uid="{00000000-0005-0000-0000-0000068D0000}"/>
    <cellStyle name="Normal 3 3 8 21 3" xfId="36113" xr:uid="{00000000-0005-0000-0000-0000078D0000}"/>
    <cellStyle name="Normal 3 3 8 22" xfId="36114" xr:uid="{00000000-0005-0000-0000-0000088D0000}"/>
    <cellStyle name="Normal 3 3 8 22 2" xfId="36115" xr:uid="{00000000-0005-0000-0000-0000098D0000}"/>
    <cellStyle name="Normal 3 3 8 22 3" xfId="36116" xr:uid="{00000000-0005-0000-0000-00000A8D0000}"/>
    <cellStyle name="Normal 3 3 8 23" xfId="36117" xr:uid="{00000000-0005-0000-0000-00000B8D0000}"/>
    <cellStyle name="Normal 3 3 8 23 2" xfId="36118" xr:uid="{00000000-0005-0000-0000-00000C8D0000}"/>
    <cellStyle name="Normal 3 3 8 23 3" xfId="36119" xr:uid="{00000000-0005-0000-0000-00000D8D0000}"/>
    <cellStyle name="Normal 3 3 8 24" xfId="36120" xr:uid="{00000000-0005-0000-0000-00000E8D0000}"/>
    <cellStyle name="Normal 3 3 8 25" xfId="36121" xr:uid="{00000000-0005-0000-0000-00000F8D0000}"/>
    <cellStyle name="Normal 3 3 8 3" xfId="36122" xr:uid="{00000000-0005-0000-0000-0000108D0000}"/>
    <cellStyle name="Normal 3 3 8 3 10" xfId="36123" xr:uid="{00000000-0005-0000-0000-0000118D0000}"/>
    <cellStyle name="Normal 3 3 8 3 10 2" xfId="36124" xr:uid="{00000000-0005-0000-0000-0000128D0000}"/>
    <cellStyle name="Normal 3 3 8 3 10 3" xfId="36125" xr:uid="{00000000-0005-0000-0000-0000138D0000}"/>
    <cellStyle name="Normal 3 3 8 3 11" xfId="36126" xr:uid="{00000000-0005-0000-0000-0000148D0000}"/>
    <cellStyle name="Normal 3 3 8 3 11 2" xfId="36127" xr:uid="{00000000-0005-0000-0000-0000158D0000}"/>
    <cellStyle name="Normal 3 3 8 3 11 3" xfId="36128" xr:uid="{00000000-0005-0000-0000-0000168D0000}"/>
    <cellStyle name="Normal 3 3 8 3 12" xfId="36129" xr:uid="{00000000-0005-0000-0000-0000178D0000}"/>
    <cellStyle name="Normal 3 3 8 3 12 2" xfId="36130" xr:uid="{00000000-0005-0000-0000-0000188D0000}"/>
    <cellStyle name="Normal 3 3 8 3 12 3" xfId="36131" xr:uid="{00000000-0005-0000-0000-0000198D0000}"/>
    <cellStyle name="Normal 3 3 8 3 13" xfId="36132" xr:uid="{00000000-0005-0000-0000-00001A8D0000}"/>
    <cellStyle name="Normal 3 3 8 3 13 2" xfId="36133" xr:uid="{00000000-0005-0000-0000-00001B8D0000}"/>
    <cellStyle name="Normal 3 3 8 3 13 3" xfId="36134" xr:uid="{00000000-0005-0000-0000-00001C8D0000}"/>
    <cellStyle name="Normal 3 3 8 3 14" xfId="36135" xr:uid="{00000000-0005-0000-0000-00001D8D0000}"/>
    <cellStyle name="Normal 3 3 8 3 14 2" xfId="36136" xr:uid="{00000000-0005-0000-0000-00001E8D0000}"/>
    <cellStyle name="Normal 3 3 8 3 14 3" xfId="36137" xr:uid="{00000000-0005-0000-0000-00001F8D0000}"/>
    <cellStyle name="Normal 3 3 8 3 15" xfId="36138" xr:uid="{00000000-0005-0000-0000-0000208D0000}"/>
    <cellStyle name="Normal 3 3 8 3 15 2" xfId="36139" xr:uid="{00000000-0005-0000-0000-0000218D0000}"/>
    <cellStyle name="Normal 3 3 8 3 15 3" xfId="36140" xr:uid="{00000000-0005-0000-0000-0000228D0000}"/>
    <cellStyle name="Normal 3 3 8 3 16" xfId="36141" xr:uid="{00000000-0005-0000-0000-0000238D0000}"/>
    <cellStyle name="Normal 3 3 8 3 17" xfId="36142" xr:uid="{00000000-0005-0000-0000-0000248D0000}"/>
    <cellStyle name="Normal 3 3 8 3 2" xfId="36143" xr:uid="{00000000-0005-0000-0000-0000258D0000}"/>
    <cellStyle name="Normal 3 3 8 3 2 10" xfId="36144" xr:uid="{00000000-0005-0000-0000-0000268D0000}"/>
    <cellStyle name="Normal 3 3 8 3 2 10 2" xfId="36145" xr:uid="{00000000-0005-0000-0000-0000278D0000}"/>
    <cellStyle name="Normal 3 3 8 3 2 10 3" xfId="36146" xr:uid="{00000000-0005-0000-0000-0000288D0000}"/>
    <cellStyle name="Normal 3 3 8 3 2 11" xfId="36147" xr:uid="{00000000-0005-0000-0000-0000298D0000}"/>
    <cellStyle name="Normal 3 3 8 3 2 11 2" xfId="36148" xr:uid="{00000000-0005-0000-0000-00002A8D0000}"/>
    <cellStyle name="Normal 3 3 8 3 2 11 3" xfId="36149" xr:uid="{00000000-0005-0000-0000-00002B8D0000}"/>
    <cellStyle name="Normal 3 3 8 3 2 12" xfId="36150" xr:uid="{00000000-0005-0000-0000-00002C8D0000}"/>
    <cellStyle name="Normal 3 3 8 3 2 12 2" xfId="36151" xr:uid="{00000000-0005-0000-0000-00002D8D0000}"/>
    <cellStyle name="Normal 3 3 8 3 2 12 3" xfId="36152" xr:uid="{00000000-0005-0000-0000-00002E8D0000}"/>
    <cellStyle name="Normal 3 3 8 3 2 13" xfId="36153" xr:uid="{00000000-0005-0000-0000-00002F8D0000}"/>
    <cellStyle name="Normal 3 3 8 3 2 13 2" xfId="36154" xr:uid="{00000000-0005-0000-0000-0000308D0000}"/>
    <cellStyle name="Normal 3 3 8 3 2 13 3" xfId="36155" xr:uid="{00000000-0005-0000-0000-0000318D0000}"/>
    <cellStyle name="Normal 3 3 8 3 2 14" xfId="36156" xr:uid="{00000000-0005-0000-0000-0000328D0000}"/>
    <cellStyle name="Normal 3 3 8 3 2 14 2" xfId="36157" xr:uid="{00000000-0005-0000-0000-0000338D0000}"/>
    <cellStyle name="Normal 3 3 8 3 2 14 3" xfId="36158" xr:uid="{00000000-0005-0000-0000-0000348D0000}"/>
    <cellStyle name="Normal 3 3 8 3 2 15" xfId="36159" xr:uid="{00000000-0005-0000-0000-0000358D0000}"/>
    <cellStyle name="Normal 3 3 8 3 2 16" xfId="36160" xr:uid="{00000000-0005-0000-0000-0000368D0000}"/>
    <cellStyle name="Normal 3 3 8 3 2 2" xfId="36161" xr:uid="{00000000-0005-0000-0000-0000378D0000}"/>
    <cellStyle name="Normal 3 3 8 3 2 2 2" xfId="36162" xr:uid="{00000000-0005-0000-0000-0000388D0000}"/>
    <cellStyle name="Normal 3 3 8 3 2 2 3" xfId="36163" xr:uid="{00000000-0005-0000-0000-0000398D0000}"/>
    <cellStyle name="Normal 3 3 8 3 2 3" xfId="36164" xr:uid="{00000000-0005-0000-0000-00003A8D0000}"/>
    <cellStyle name="Normal 3 3 8 3 2 3 2" xfId="36165" xr:uid="{00000000-0005-0000-0000-00003B8D0000}"/>
    <cellStyle name="Normal 3 3 8 3 2 3 3" xfId="36166" xr:uid="{00000000-0005-0000-0000-00003C8D0000}"/>
    <cellStyle name="Normal 3 3 8 3 2 4" xfId="36167" xr:uid="{00000000-0005-0000-0000-00003D8D0000}"/>
    <cellStyle name="Normal 3 3 8 3 2 4 2" xfId="36168" xr:uid="{00000000-0005-0000-0000-00003E8D0000}"/>
    <cellStyle name="Normal 3 3 8 3 2 4 3" xfId="36169" xr:uid="{00000000-0005-0000-0000-00003F8D0000}"/>
    <cellStyle name="Normal 3 3 8 3 2 5" xfId="36170" xr:uid="{00000000-0005-0000-0000-0000408D0000}"/>
    <cellStyle name="Normal 3 3 8 3 2 5 2" xfId="36171" xr:uid="{00000000-0005-0000-0000-0000418D0000}"/>
    <cellStyle name="Normal 3 3 8 3 2 5 3" xfId="36172" xr:uid="{00000000-0005-0000-0000-0000428D0000}"/>
    <cellStyle name="Normal 3 3 8 3 2 6" xfId="36173" xr:uid="{00000000-0005-0000-0000-0000438D0000}"/>
    <cellStyle name="Normal 3 3 8 3 2 6 2" xfId="36174" xr:uid="{00000000-0005-0000-0000-0000448D0000}"/>
    <cellStyle name="Normal 3 3 8 3 2 6 3" xfId="36175" xr:uid="{00000000-0005-0000-0000-0000458D0000}"/>
    <cellStyle name="Normal 3 3 8 3 2 7" xfId="36176" xr:uid="{00000000-0005-0000-0000-0000468D0000}"/>
    <cellStyle name="Normal 3 3 8 3 2 7 2" xfId="36177" xr:uid="{00000000-0005-0000-0000-0000478D0000}"/>
    <cellStyle name="Normal 3 3 8 3 2 7 3" xfId="36178" xr:uid="{00000000-0005-0000-0000-0000488D0000}"/>
    <cellStyle name="Normal 3 3 8 3 2 8" xfId="36179" xr:uid="{00000000-0005-0000-0000-0000498D0000}"/>
    <cellStyle name="Normal 3 3 8 3 2 8 2" xfId="36180" xr:uid="{00000000-0005-0000-0000-00004A8D0000}"/>
    <cellStyle name="Normal 3 3 8 3 2 8 3" xfId="36181" xr:uid="{00000000-0005-0000-0000-00004B8D0000}"/>
    <cellStyle name="Normal 3 3 8 3 2 9" xfId="36182" xr:uid="{00000000-0005-0000-0000-00004C8D0000}"/>
    <cellStyle name="Normal 3 3 8 3 2 9 2" xfId="36183" xr:uid="{00000000-0005-0000-0000-00004D8D0000}"/>
    <cellStyle name="Normal 3 3 8 3 2 9 3" xfId="36184" xr:uid="{00000000-0005-0000-0000-00004E8D0000}"/>
    <cellStyle name="Normal 3 3 8 3 3" xfId="36185" xr:uid="{00000000-0005-0000-0000-00004F8D0000}"/>
    <cellStyle name="Normal 3 3 8 3 3 2" xfId="36186" xr:uid="{00000000-0005-0000-0000-0000508D0000}"/>
    <cellStyle name="Normal 3 3 8 3 3 3" xfId="36187" xr:uid="{00000000-0005-0000-0000-0000518D0000}"/>
    <cellStyle name="Normal 3 3 8 3 4" xfId="36188" xr:uid="{00000000-0005-0000-0000-0000528D0000}"/>
    <cellStyle name="Normal 3 3 8 3 4 2" xfId="36189" xr:uid="{00000000-0005-0000-0000-0000538D0000}"/>
    <cellStyle name="Normal 3 3 8 3 4 3" xfId="36190" xr:uid="{00000000-0005-0000-0000-0000548D0000}"/>
    <cellStyle name="Normal 3 3 8 3 5" xfId="36191" xr:uid="{00000000-0005-0000-0000-0000558D0000}"/>
    <cellStyle name="Normal 3 3 8 3 5 2" xfId="36192" xr:uid="{00000000-0005-0000-0000-0000568D0000}"/>
    <cellStyle name="Normal 3 3 8 3 5 3" xfId="36193" xr:uid="{00000000-0005-0000-0000-0000578D0000}"/>
    <cellStyle name="Normal 3 3 8 3 6" xfId="36194" xr:uid="{00000000-0005-0000-0000-0000588D0000}"/>
    <cellStyle name="Normal 3 3 8 3 6 2" xfId="36195" xr:uid="{00000000-0005-0000-0000-0000598D0000}"/>
    <cellStyle name="Normal 3 3 8 3 6 3" xfId="36196" xr:uid="{00000000-0005-0000-0000-00005A8D0000}"/>
    <cellStyle name="Normal 3 3 8 3 7" xfId="36197" xr:uid="{00000000-0005-0000-0000-00005B8D0000}"/>
    <cellStyle name="Normal 3 3 8 3 7 2" xfId="36198" xr:uid="{00000000-0005-0000-0000-00005C8D0000}"/>
    <cellStyle name="Normal 3 3 8 3 7 3" xfId="36199" xr:uid="{00000000-0005-0000-0000-00005D8D0000}"/>
    <cellStyle name="Normal 3 3 8 3 8" xfId="36200" xr:uid="{00000000-0005-0000-0000-00005E8D0000}"/>
    <cellStyle name="Normal 3 3 8 3 8 2" xfId="36201" xr:uid="{00000000-0005-0000-0000-00005F8D0000}"/>
    <cellStyle name="Normal 3 3 8 3 8 3" xfId="36202" xr:uid="{00000000-0005-0000-0000-0000608D0000}"/>
    <cellStyle name="Normal 3 3 8 3 9" xfId="36203" xr:uid="{00000000-0005-0000-0000-0000618D0000}"/>
    <cellStyle name="Normal 3 3 8 3 9 2" xfId="36204" xr:uid="{00000000-0005-0000-0000-0000628D0000}"/>
    <cellStyle name="Normal 3 3 8 3 9 3" xfId="36205" xr:uid="{00000000-0005-0000-0000-0000638D0000}"/>
    <cellStyle name="Normal 3 3 8 4" xfId="36206" xr:uid="{00000000-0005-0000-0000-0000648D0000}"/>
    <cellStyle name="Normal 3 3 8 4 10" xfId="36207" xr:uid="{00000000-0005-0000-0000-0000658D0000}"/>
    <cellStyle name="Normal 3 3 8 4 10 2" xfId="36208" xr:uid="{00000000-0005-0000-0000-0000668D0000}"/>
    <cellStyle name="Normal 3 3 8 4 10 3" xfId="36209" xr:uid="{00000000-0005-0000-0000-0000678D0000}"/>
    <cellStyle name="Normal 3 3 8 4 11" xfId="36210" xr:uid="{00000000-0005-0000-0000-0000688D0000}"/>
    <cellStyle name="Normal 3 3 8 4 11 2" xfId="36211" xr:uid="{00000000-0005-0000-0000-0000698D0000}"/>
    <cellStyle name="Normal 3 3 8 4 11 3" xfId="36212" xr:uid="{00000000-0005-0000-0000-00006A8D0000}"/>
    <cellStyle name="Normal 3 3 8 4 12" xfId="36213" xr:uid="{00000000-0005-0000-0000-00006B8D0000}"/>
    <cellStyle name="Normal 3 3 8 4 12 2" xfId="36214" xr:uid="{00000000-0005-0000-0000-00006C8D0000}"/>
    <cellStyle name="Normal 3 3 8 4 12 3" xfId="36215" xr:uid="{00000000-0005-0000-0000-00006D8D0000}"/>
    <cellStyle name="Normal 3 3 8 4 13" xfId="36216" xr:uid="{00000000-0005-0000-0000-00006E8D0000}"/>
    <cellStyle name="Normal 3 3 8 4 13 2" xfId="36217" xr:uid="{00000000-0005-0000-0000-00006F8D0000}"/>
    <cellStyle name="Normal 3 3 8 4 13 3" xfId="36218" xr:uid="{00000000-0005-0000-0000-0000708D0000}"/>
    <cellStyle name="Normal 3 3 8 4 14" xfId="36219" xr:uid="{00000000-0005-0000-0000-0000718D0000}"/>
    <cellStyle name="Normal 3 3 8 4 14 2" xfId="36220" xr:uid="{00000000-0005-0000-0000-0000728D0000}"/>
    <cellStyle name="Normal 3 3 8 4 14 3" xfId="36221" xr:uid="{00000000-0005-0000-0000-0000738D0000}"/>
    <cellStyle name="Normal 3 3 8 4 15" xfId="36222" xr:uid="{00000000-0005-0000-0000-0000748D0000}"/>
    <cellStyle name="Normal 3 3 8 4 15 2" xfId="36223" xr:uid="{00000000-0005-0000-0000-0000758D0000}"/>
    <cellStyle name="Normal 3 3 8 4 15 3" xfId="36224" xr:uid="{00000000-0005-0000-0000-0000768D0000}"/>
    <cellStyle name="Normal 3 3 8 4 16" xfId="36225" xr:uid="{00000000-0005-0000-0000-0000778D0000}"/>
    <cellStyle name="Normal 3 3 8 4 17" xfId="36226" xr:uid="{00000000-0005-0000-0000-0000788D0000}"/>
    <cellStyle name="Normal 3 3 8 4 2" xfId="36227" xr:uid="{00000000-0005-0000-0000-0000798D0000}"/>
    <cellStyle name="Normal 3 3 8 4 2 10" xfId="36228" xr:uid="{00000000-0005-0000-0000-00007A8D0000}"/>
    <cellStyle name="Normal 3 3 8 4 2 10 2" xfId="36229" xr:uid="{00000000-0005-0000-0000-00007B8D0000}"/>
    <cellStyle name="Normal 3 3 8 4 2 10 3" xfId="36230" xr:uid="{00000000-0005-0000-0000-00007C8D0000}"/>
    <cellStyle name="Normal 3 3 8 4 2 11" xfId="36231" xr:uid="{00000000-0005-0000-0000-00007D8D0000}"/>
    <cellStyle name="Normal 3 3 8 4 2 11 2" xfId="36232" xr:uid="{00000000-0005-0000-0000-00007E8D0000}"/>
    <cellStyle name="Normal 3 3 8 4 2 11 3" xfId="36233" xr:uid="{00000000-0005-0000-0000-00007F8D0000}"/>
    <cellStyle name="Normal 3 3 8 4 2 12" xfId="36234" xr:uid="{00000000-0005-0000-0000-0000808D0000}"/>
    <cellStyle name="Normal 3 3 8 4 2 12 2" xfId="36235" xr:uid="{00000000-0005-0000-0000-0000818D0000}"/>
    <cellStyle name="Normal 3 3 8 4 2 12 3" xfId="36236" xr:uid="{00000000-0005-0000-0000-0000828D0000}"/>
    <cellStyle name="Normal 3 3 8 4 2 13" xfId="36237" xr:uid="{00000000-0005-0000-0000-0000838D0000}"/>
    <cellStyle name="Normal 3 3 8 4 2 13 2" xfId="36238" xr:uid="{00000000-0005-0000-0000-0000848D0000}"/>
    <cellStyle name="Normal 3 3 8 4 2 13 3" xfId="36239" xr:uid="{00000000-0005-0000-0000-0000858D0000}"/>
    <cellStyle name="Normal 3 3 8 4 2 14" xfId="36240" xr:uid="{00000000-0005-0000-0000-0000868D0000}"/>
    <cellStyle name="Normal 3 3 8 4 2 14 2" xfId="36241" xr:uid="{00000000-0005-0000-0000-0000878D0000}"/>
    <cellStyle name="Normal 3 3 8 4 2 14 3" xfId="36242" xr:uid="{00000000-0005-0000-0000-0000888D0000}"/>
    <cellStyle name="Normal 3 3 8 4 2 15" xfId="36243" xr:uid="{00000000-0005-0000-0000-0000898D0000}"/>
    <cellStyle name="Normal 3 3 8 4 2 16" xfId="36244" xr:uid="{00000000-0005-0000-0000-00008A8D0000}"/>
    <cellStyle name="Normal 3 3 8 4 2 2" xfId="36245" xr:uid="{00000000-0005-0000-0000-00008B8D0000}"/>
    <cellStyle name="Normal 3 3 8 4 2 2 2" xfId="36246" xr:uid="{00000000-0005-0000-0000-00008C8D0000}"/>
    <cellStyle name="Normal 3 3 8 4 2 2 3" xfId="36247" xr:uid="{00000000-0005-0000-0000-00008D8D0000}"/>
    <cellStyle name="Normal 3 3 8 4 2 3" xfId="36248" xr:uid="{00000000-0005-0000-0000-00008E8D0000}"/>
    <cellStyle name="Normal 3 3 8 4 2 3 2" xfId="36249" xr:uid="{00000000-0005-0000-0000-00008F8D0000}"/>
    <cellStyle name="Normal 3 3 8 4 2 3 3" xfId="36250" xr:uid="{00000000-0005-0000-0000-0000908D0000}"/>
    <cellStyle name="Normal 3 3 8 4 2 4" xfId="36251" xr:uid="{00000000-0005-0000-0000-0000918D0000}"/>
    <cellStyle name="Normal 3 3 8 4 2 4 2" xfId="36252" xr:uid="{00000000-0005-0000-0000-0000928D0000}"/>
    <cellStyle name="Normal 3 3 8 4 2 4 3" xfId="36253" xr:uid="{00000000-0005-0000-0000-0000938D0000}"/>
    <cellStyle name="Normal 3 3 8 4 2 5" xfId="36254" xr:uid="{00000000-0005-0000-0000-0000948D0000}"/>
    <cellStyle name="Normal 3 3 8 4 2 5 2" xfId="36255" xr:uid="{00000000-0005-0000-0000-0000958D0000}"/>
    <cellStyle name="Normal 3 3 8 4 2 5 3" xfId="36256" xr:uid="{00000000-0005-0000-0000-0000968D0000}"/>
    <cellStyle name="Normal 3 3 8 4 2 6" xfId="36257" xr:uid="{00000000-0005-0000-0000-0000978D0000}"/>
    <cellStyle name="Normal 3 3 8 4 2 6 2" xfId="36258" xr:uid="{00000000-0005-0000-0000-0000988D0000}"/>
    <cellStyle name="Normal 3 3 8 4 2 6 3" xfId="36259" xr:uid="{00000000-0005-0000-0000-0000998D0000}"/>
    <cellStyle name="Normal 3 3 8 4 2 7" xfId="36260" xr:uid="{00000000-0005-0000-0000-00009A8D0000}"/>
    <cellStyle name="Normal 3 3 8 4 2 7 2" xfId="36261" xr:uid="{00000000-0005-0000-0000-00009B8D0000}"/>
    <cellStyle name="Normal 3 3 8 4 2 7 3" xfId="36262" xr:uid="{00000000-0005-0000-0000-00009C8D0000}"/>
    <cellStyle name="Normal 3 3 8 4 2 8" xfId="36263" xr:uid="{00000000-0005-0000-0000-00009D8D0000}"/>
    <cellStyle name="Normal 3 3 8 4 2 8 2" xfId="36264" xr:uid="{00000000-0005-0000-0000-00009E8D0000}"/>
    <cellStyle name="Normal 3 3 8 4 2 8 3" xfId="36265" xr:uid="{00000000-0005-0000-0000-00009F8D0000}"/>
    <cellStyle name="Normal 3 3 8 4 2 9" xfId="36266" xr:uid="{00000000-0005-0000-0000-0000A08D0000}"/>
    <cellStyle name="Normal 3 3 8 4 2 9 2" xfId="36267" xr:uid="{00000000-0005-0000-0000-0000A18D0000}"/>
    <cellStyle name="Normal 3 3 8 4 2 9 3" xfId="36268" xr:uid="{00000000-0005-0000-0000-0000A28D0000}"/>
    <cellStyle name="Normal 3 3 8 4 3" xfId="36269" xr:uid="{00000000-0005-0000-0000-0000A38D0000}"/>
    <cellStyle name="Normal 3 3 8 4 3 2" xfId="36270" xr:uid="{00000000-0005-0000-0000-0000A48D0000}"/>
    <cellStyle name="Normal 3 3 8 4 3 3" xfId="36271" xr:uid="{00000000-0005-0000-0000-0000A58D0000}"/>
    <cellStyle name="Normal 3 3 8 4 4" xfId="36272" xr:uid="{00000000-0005-0000-0000-0000A68D0000}"/>
    <cellStyle name="Normal 3 3 8 4 4 2" xfId="36273" xr:uid="{00000000-0005-0000-0000-0000A78D0000}"/>
    <cellStyle name="Normal 3 3 8 4 4 3" xfId="36274" xr:uid="{00000000-0005-0000-0000-0000A88D0000}"/>
    <cellStyle name="Normal 3 3 8 4 5" xfId="36275" xr:uid="{00000000-0005-0000-0000-0000A98D0000}"/>
    <cellStyle name="Normal 3 3 8 4 5 2" xfId="36276" xr:uid="{00000000-0005-0000-0000-0000AA8D0000}"/>
    <cellStyle name="Normal 3 3 8 4 5 3" xfId="36277" xr:uid="{00000000-0005-0000-0000-0000AB8D0000}"/>
    <cellStyle name="Normal 3 3 8 4 6" xfId="36278" xr:uid="{00000000-0005-0000-0000-0000AC8D0000}"/>
    <cellStyle name="Normal 3 3 8 4 6 2" xfId="36279" xr:uid="{00000000-0005-0000-0000-0000AD8D0000}"/>
    <cellStyle name="Normal 3 3 8 4 6 3" xfId="36280" xr:uid="{00000000-0005-0000-0000-0000AE8D0000}"/>
    <cellStyle name="Normal 3 3 8 4 7" xfId="36281" xr:uid="{00000000-0005-0000-0000-0000AF8D0000}"/>
    <cellStyle name="Normal 3 3 8 4 7 2" xfId="36282" xr:uid="{00000000-0005-0000-0000-0000B08D0000}"/>
    <cellStyle name="Normal 3 3 8 4 7 3" xfId="36283" xr:uid="{00000000-0005-0000-0000-0000B18D0000}"/>
    <cellStyle name="Normal 3 3 8 4 8" xfId="36284" xr:uid="{00000000-0005-0000-0000-0000B28D0000}"/>
    <cellStyle name="Normal 3 3 8 4 8 2" xfId="36285" xr:uid="{00000000-0005-0000-0000-0000B38D0000}"/>
    <cellStyle name="Normal 3 3 8 4 8 3" xfId="36286" xr:uid="{00000000-0005-0000-0000-0000B48D0000}"/>
    <cellStyle name="Normal 3 3 8 4 9" xfId="36287" xr:uid="{00000000-0005-0000-0000-0000B58D0000}"/>
    <cellStyle name="Normal 3 3 8 4 9 2" xfId="36288" xr:uid="{00000000-0005-0000-0000-0000B68D0000}"/>
    <cellStyle name="Normal 3 3 8 4 9 3" xfId="36289" xr:uid="{00000000-0005-0000-0000-0000B78D0000}"/>
    <cellStyle name="Normal 3 3 8 5" xfId="36290" xr:uid="{00000000-0005-0000-0000-0000B88D0000}"/>
    <cellStyle name="Normal 3 3 8 5 10" xfId="36291" xr:uid="{00000000-0005-0000-0000-0000B98D0000}"/>
    <cellStyle name="Normal 3 3 8 5 10 2" xfId="36292" xr:uid="{00000000-0005-0000-0000-0000BA8D0000}"/>
    <cellStyle name="Normal 3 3 8 5 10 3" xfId="36293" xr:uid="{00000000-0005-0000-0000-0000BB8D0000}"/>
    <cellStyle name="Normal 3 3 8 5 11" xfId="36294" xr:uid="{00000000-0005-0000-0000-0000BC8D0000}"/>
    <cellStyle name="Normal 3 3 8 5 11 2" xfId="36295" xr:uid="{00000000-0005-0000-0000-0000BD8D0000}"/>
    <cellStyle name="Normal 3 3 8 5 11 3" xfId="36296" xr:uid="{00000000-0005-0000-0000-0000BE8D0000}"/>
    <cellStyle name="Normal 3 3 8 5 12" xfId="36297" xr:uid="{00000000-0005-0000-0000-0000BF8D0000}"/>
    <cellStyle name="Normal 3 3 8 5 12 2" xfId="36298" xr:uid="{00000000-0005-0000-0000-0000C08D0000}"/>
    <cellStyle name="Normal 3 3 8 5 12 3" xfId="36299" xr:uid="{00000000-0005-0000-0000-0000C18D0000}"/>
    <cellStyle name="Normal 3 3 8 5 13" xfId="36300" xr:uid="{00000000-0005-0000-0000-0000C28D0000}"/>
    <cellStyle name="Normal 3 3 8 5 13 2" xfId="36301" xr:uid="{00000000-0005-0000-0000-0000C38D0000}"/>
    <cellStyle name="Normal 3 3 8 5 13 3" xfId="36302" xr:uid="{00000000-0005-0000-0000-0000C48D0000}"/>
    <cellStyle name="Normal 3 3 8 5 14" xfId="36303" xr:uid="{00000000-0005-0000-0000-0000C58D0000}"/>
    <cellStyle name="Normal 3 3 8 5 14 2" xfId="36304" xr:uid="{00000000-0005-0000-0000-0000C68D0000}"/>
    <cellStyle name="Normal 3 3 8 5 14 3" xfId="36305" xr:uid="{00000000-0005-0000-0000-0000C78D0000}"/>
    <cellStyle name="Normal 3 3 8 5 15" xfId="36306" xr:uid="{00000000-0005-0000-0000-0000C88D0000}"/>
    <cellStyle name="Normal 3 3 8 5 16" xfId="36307" xr:uid="{00000000-0005-0000-0000-0000C98D0000}"/>
    <cellStyle name="Normal 3 3 8 5 2" xfId="36308" xr:uid="{00000000-0005-0000-0000-0000CA8D0000}"/>
    <cellStyle name="Normal 3 3 8 5 2 2" xfId="36309" xr:uid="{00000000-0005-0000-0000-0000CB8D0000}"/>
    <cellStyle name="Normal 3 3 8 5 2 3" xfId="36310" xr:uid="{00000000-0005-0000-0000-0000CC8D0000}"/>
    <cellStyle name="Normal 3 3 8 5 3" xfId="36311" xr:uid="{00000000-0005-0000-0000-0000CD8D0000}"/>
    <cellStyle name="Normal 3 3 8 5 3 2" xfId="36312" xr:uid="{00000000-0005-0000-0000-0000CE8D0000}"/>
    <cellStyle name="Normal 3 3 8 5 3 3" xfId="36313" xr:uid="{00000000-0005-0000-0000-0000CF8D0000}"/>
    <cellStyle name="Normal 3 3 8 5 4" xfId="36314" xr:uid="{00000000-0005-0000-0000-0000D08D0000}"/>
    <cellStyle name="Normal 3 3 8 5 4 2" xfId="36315" xr:uid="{00000000-0005-0000-0000-0000D18D0000}"/>
    <cellStyle name="Normal 3 3 8 5 4 3" xfId="36316" xr:uid="{00000000-0005-0000-0000-0000D28D0000}"/>
    <cellStyle name="Normal 3 3 8 5 5" xfId="36317" xr:uid="{00000000-0005-0000-0000-0000D38D0000}"/>
    <cellStyle name="Normal 3 3 8 5 5 2" xfId="36318" xr:uid="{00000000-0005-0000-0000-0000D48D0000}"/>
    <cellStyle name="Normal 3 3 8 5 5 3" xfId="36319" xr:uid="{00000000-0005-0000-0000-0000D58D0000}"/>
    <cellStyle name="Normal 3 3 8 5 6" xfId="36320" xr:uid="{00000000-0005-0000-0000-0000D68D0000}"/>
    <cellStyle name="Normal 3 3 8 5 6 2" xfId="36321" xr:uid="{00000000-0005-0000-0000-0000D78D0000}"/>
    <cellStyle name="Normal 3 3 8 5 6 3" xfId="36322" xr:uid="{00000000-0005-0000-0000-0000D88D0000}"/>
    <cellStyle name="Normal 3 3 8 5 7" xfId="36323" xr:uid="{00000000-0005-0000-0000-0000D98D0000}"/>
    <cellStyle name="Normal 3 3 8 5 7 2" xfId="36324" xr:uid="{00000000-0005-0000-0000-0000DA8D0000}"/>
    <cellStyle name="Normal 3 3 8 5 7 3" xfId="36325" xr:uid="{00000000-0005-0000-0000-0000DB8D0000}"/>
    <cellStyle name="Normal 3 3 8 5 8" xfId="36326" xr:uid="{00000000-0005-0000-0000-0000DC8D0000}"/>
    <cellStyle name="Normal 3 3 8 5 8 2" xfId="36327" xr:uid="{00000000-0005-0000-0000-0000DD8D0000}"/>
    <cellStyle name="Normal 3 3 8 5 8 3" xfId="36328" xr:uid="{00000000-0005-0000-0000-0000DE8D0000}"/>
    <cellStyle name="Normal 3 3 8 5 9" xfId="36329" xr:uid="{00000000-0005-0000-0000-0000DF8D0000}"/>
    <cellStyle name="Normal 3 3 8 5 9 2" xfId="36330" xr:uid="{00000000-0005-0000-0000-0000E08D0000}"/>
    <cellStyle name="Normal 3 3 8 5 9 3" xfId="36331" xr:uid="{00000000-0005-0000-0000-0000E18D0000}"/>
    <cellStyle name="Normal 3 3 8 6" xfId="36332" xr:uid="{00000000-0005-0000-0000-0000E28D0000}"/>
    <cellStyle name="Normal 3 3 8 6 10" xfId="36333" xr:uid="{00000000-0005-0000-0000-0000E38D0000}"/>
    <cellStyle name="Normal 3 3 8 6 10 2" xfId="36334" xr:uid="{00000000-0005-0000-0000-0000E48D0000}"/>
    <cellStyle name="Normal 3 3 8 6 10 3" xfId="36335" xr:uid="{00000000-0005-0000-0000-0000E58D0000}"/>
    <cellStyle name="Normal 3 3 8 6 11" xfId="36336" xr:uid="{00000000-0005-0000-0000-0000E68D0000}"/>
    <cellStyle name="Normal 3 3 8 6 11 2" xfId="36337" xr:uid="{00000000-0005-0000-0000-0000E78D0000}"/>
    <cellStyle name="Normal 3 3 8 6 11 3" xfId="36338" xr:uid="{00000000-0005-0000-0000-0000E88D0000}"/>
    <cellStyle name="Normal 3 3 8 6 12" xfId="36339" xr:uid="{00000000-0005-0000-0000-0000E98D0000}"/>
    <cellStyle name="Normal 3 3 8 6 12 2" xfId="36340" xr:uid="{00000000-0005-0000-0000-0000EA8D0000}"/>
    <cellStyle name="Normal 3 3 8 6 12 3" xfId="36341" xr:uid="{00000000-0005-0000-0000-0000EB8D0000}"/>
    <cellStyle name="Normal 3 3 8 6 13" xfId="36342" xr:uid="{00000000-0005-0000-0000-0000EC8D0000}"/>
    <cellStyle name="Normal 3 3 8 6 13 2" xfId="36343" xr:uid="{00000000-0005-0000-0000-0000ED8D0000}"/>
    <cellStyle name="Normal 3 3 8 6 13 3" xfId="36344" xr:uid="{00000000-0005-0000-0000-0000EE8D0000}"/>
    <cellStyle name="Normal 3 3 8 6 14" xfId="36345" xr:uid="{00000000-0005-0000-0000-0000EF8D0000}"/>
    <cellStyle name="Normal 3 3 8 6 14 2" xfId="36346" xr:uid="{00000000-0005-0000-0000-0000F08D0000}"/>
    <cellStyle name="Normal 3 3 8 6 14 3" xfId="36347" xr:uid="{00000000-0005-0000-0000-0000F18D0000}"/>
    <cellStyle name="Normal 3 3 8 6 15" xfId="36348" xr:uid="{00000000-0005-0000-0000-0000F28D0000}"/>
    <cellStyle name="Normal 3 3 8 6 16" xfId="36349" xr:uid="{00000000-0005-0000-0000-0000F38D0000}"/>
    <cellStyle name="Normal 3 3 8 6 2" xfId="36350" xr:uid="{00000000-0005-0000-0000-0000F48D0000}"/>
    <cellStyle name="Normal 3 3 8 6 2 2" xfId="36351" xr:uid="{00000000-0005-0000-0000-0000F58D0000}"/>
    <cellStyle name="Normal 3 3 8 6 2 3" xfId="36352" xr:uid="{00000000-0005-0000-0000-0000F68D0000}"/>
    <cellStyle name="Normal 3 3 8 6 3" xfId="36353" xr:uid="{00000000-0005-0000-0000-0000F78D0000}"/>
    <cellStyle name="Normal 3 3 8 6 3 2" xfId="36354" xr:uid="{00000000-0005-0000-0000-0000F88D0000}"/>
    <cellStyle name="Normal 3 3 8 6 3 3" xfId="36355" xr:uid="{00000000-0005-0000-0000-0000F98D0000}"/>
    <cellStyle name="Normal 3 3 8 6 4" xfId="36356" xr:uid="{00000000-0005-0000-0000-0000FA8D0000}"/>
    <cellStyle name="Normal 3 3 8 6 4 2" xfId="36357" xr:uid="{00000000-0005-0000-0000-0000FB8D0000}"/>
    <cellStyle name="Normal 3 3 8 6 4 3" xfId="36358" xr:uid="{00000000-0005-0000-0000-0000FC8D0000}"/>
    <cellStyle name="Normal 3 3 8 6 5" xfId="36359" xr:uid="{00000000-0005-0000-0000-0000FD8D0000}"/>
    <cellStyle name="Normal 3 3 8 6 5 2" xfId="36360" xr:uid="{00000000-0005-0000-0000-0000FE8D0000}"/>
    <cellStyle name="Normal 3 3 8 6 5 3" xfId="36361" xr:uid="{00000000-0005-0000-0000-0000FF8D0000}"/>
    <cellStyle name="Normal 3 3 8 6 6" xfId="36362" xr:uid="{00000000-0005-0000-0000-0000008E0000}"/>
    <cellStyle name="Normal 3 3 8 6 6 2" xfId="36363" xr:uid="{00000000-0005-0000-0000-0000018E0000}"/>
    <cellStyle name="Normal 3 3 8 6 6 3" xfId="36364" xr:uid="{00000000-0005-0000-0000-0000028E0000}"/>
    <cellStyle name="Normal 3 3 8 6 7" xfId="36365" xr:uid="{00000000-0005-0000-0000-0000038E0000}"/>
    <cellStyle name="Normal 3 3 8 6 7 2" xfId="36366" xr:uid="{00000000-0005-0000-0000-0000048E0000}"/>
    <cellStyle name="Normal 3 3 8 6 7 3" xfId="36367" xr:uid="{00000000-0005-0000-0000-0000058E0000}"/>
    <cellStyle name="Normal 3 3 8 6 8" xfId="36368" xr:uid="{00000000-0005-0000-0000-0000068E0000}"/>
    <cellStyle name="Normal 3 3 8 6 8 2" xfId="36369" xr:uid="{00000000-0005-0000-0000-0000078E0000}"/>
    <cellStyle name="Normal 3 3 8 6 8 3" xfId="36370" xr:uid="{00000000-0005-0000-0000-0000088E0000}"/>
    <cellStyle name="Normal 3 3 8 6 9" xfId="36371" xr:uid="{00000000-0005-0000-0000-0000098E0000}"/>
    <cellStyle name="Normal 3 3 8 6 9 2" xfId="36372" xr:uid="{00000000-0005-0000-0000-00000A8E0000}"/>
    <cellStyle name="Normal 3 3 8 6 9 3" xfId="36373" xr:uid="{00000000-0005-0000-0000-00000B8E0000}"/>
    <cellStyle name="Normal 3 3 8 7" xfId="36374" xr:uid="{00000000-0005-0000-0000-00000C8E0000}"/>
    <cellStyle name="Normal 3 3 8 7 10" xfId="36375" xr:uid="{00000000-0005-0000-0000-00000D8E0000}"/>
    <cellStyle name="Normal 3 3 8 7 10 2" xfId="36376" xr:uid="{00000000-0005-0000-0000-00000E8E0000}"/>
    <cellStyle name="Normal 3 3 8 7 10 3" xfId="36377" xr:uid="{00000000-0005-0000-0000-00000F8E0000}"/>
    <cellStyle name="Normal 3 3 8 7 11" xfId="36378" xr:uid="{00000000-0005-0000-0000-0000108E0000}"/>
    <cellStyle name="Normal 3 3 8 7 11 2" xfId="36379" xr:uid="{00000000-0005-0000-0000-0000118E0000}"/>
    <cellStyle name="Normal 3 3 8 7 11 3" xfId="36380" xr:uid="{00000000-0005-0000-0000-0000128E0000}"/>
    <cellStyle name="Normal 3 3 8 7 12" xfId="36381" xr:uid="{00000000-0005-0000-0000-0000138E0000}"/>
    <cellStyle name="Normal 3 3 8 7 12 2" xfId="36382" xr:uid="{00000000-0005-0000-0000-0000148E0000}"/>
    <cellStyle name="Normal 3 3 8 7 12 3" xfId="36383" xr:uid="{00000000-0005-0000-0000-0000158E0000}"/>
    <cellStyle name="Normal 3 3 8 7 13" xfId="36384" xr:uid="{00000000-0005-0000-0000-0000168E0000}"/>
    <cellStyle name="Normal 3 3 8 7 13 2" xfId="36385" xr:uid="{00000000-0005-0000-0000-0000178E0000}"/>
    <cellStyle name="Normal 3 3 8 7 13 3" xfId="36386" xr:uid="{00000000-0005-0000-0000-0000188E0000}"/>
    <cellStyle name="Normal 3 3 8 7 14" xfId="36387" xr:uid="{00000000-0005-0000-0000-0000198E0000}"/>
    <cellStyle name="Normal 3 3 8 7 14 2" xfId="36388" xr:uid="{00000000-0005-0000-0000-00001A8E0000}"/>
    <cellStyle name="Normal 3 3 8 7 14 3" xfId="36389" xr:uid="{00000000-0005-0000-0000-00001B8E0000}"/>
    <cellStyle name="Normal 3 3 8 7 15" xfId="36390" xr:uid="{00000000-0005-0000-0000-00001C8E0000}"/>
    <cellStyle name="Normal 3 3 8 7 16" xfId="36391" xr:uid="{00000000-0005-0000-0000-00001D8E0000}"/>
    <cellStyle name="Normal 3 3 8 7 2" xfId="36392" xr:uid="{00000000-0005-0000-0000-00001E8E0000}"/>
    <cellStyle name="Normal 3 3 8 7 2 2" xfId="36393" xr:uid="{00000000-0005-0000-0000-00001F8E0000}"/>
    <cellStyle name="Normal 3 3 8 7 2 3" xfId="36394" xr:uid="{00000000-0005-0000-0000-0000208E0000}"/>
    <cellStyle name="Normal 3 3 8 7 3" xfId="36395" xr:uid="{00000000-0005-0000-0000-0000218E0000}"/>
    <cellStyle name="Normal 3 3 8 7 3 2" xfId="36396" xr:uid="{00000000-0005-0000-0000-0000228E0000}"/>
    <cellStyle name="Normal 3 3 8 7 3 3" xfId="36397" xr:uid="{00000000-0005-0000-0000-0000238E0000}"/>
    <cellStyle name="Normal 3 3 8 7 4" xfId="36398" xr:uid="{00000000-0005-0000-0000-0000248E0000}"/>
    <cellStyle name="Normal 3 3 8 7 4 2" xfId="36399" xr:uid="{00000000-0005-0000-0000-0000258E0000}"/>
    <cellStyle name="Normal 3 3 8 7 4 3" xfId="36400" xr:uid="{00000000-0005-0000-0000-0000268E0000}"/>
    <cellStyle name="Normal 3 3 8 7 5" xfId="36401" xr:uid="{00000000-0005-0000-0000-0000278E0000}"/>
    <cellStyle name="Normal 3 3 8 7 5 2" xfId="36402" xr:uid="{00000000-0005-0000-0000-0000288E0000}"/>
    <cellStyle name="Normal 3 3 8 7 5 3" xfId="36403" xr:uid="{00000000-0005-0000-0000-0000298E0000}"/>
    <cellStyle name="Normal 3 3 8 7 6" xfId="36404" xr:uid="{00000000-0005-0000-0000-00002A8E0000}"/>
    <cellStyle name="Normal 3 3 8 7 6 2" xfId="36405" xr:uid="{00000000-0005-0000-0000-00002B8E0000}"/>
    <cellStyle name="Normal 3 3 8 7 6 3" xfId="36406" xr:uid="{00000000-0005-0000-0000-00002C8E0000}"/>
    <cellStyle name="Normal 3 3 8 7 7" xfId="36407" xr:uid="{00000000-0005-0000-0000-00002D8E0000}"/>
    <cellStyle name="Normal 3 3 8 7 7 2" xfId="36408" xr:uid="{00000000-0005-0000-0000-00002E8E0000}"/>
    <cellStyle name="Normal 3 3 8 7 7 3" xfId="36409" xr:uid="{00000000-0005-0000-0000-00002F8E0000}"/>
    <cellStyle name="Normal 3 3 8 7 8" xfId="36410" xr:uid="{00000000-0005-0000-0000-0000308E0000}"/>
    <cellStyle name="Normal 3 3 8 7 8 2" xfId="36411" xr:uid="{00000000-0005-0000-0000-0000318E0000}"/>
    <cellStyle name="Normal 3 3 8 7 8 3" xfId="36412" xr:uid="{00000000-0005-0000-0000-0000328E0000}"/>
    <cellStyle name="Normal 3 3 8 7 9" xfId="36413" xr:uid="{00000000-0005-0000-0000-0000338E0000}"/>
    <cellStyle name="Normal 3 3 8 7 9 2" xfId="36414" xr:uid="{00000000-0005-0000-0000-0000348E0000}"/>
    <cellStyle name="Normal 3 3 8 7 9 3" xfId="36415" xr:uid="{00000000-0005-0000-0000-0000358E0000}"/>
    <cellStyle name="Normal 3 3 8 8" xfId="36416" xr:uid="{00000000-0005-0000-0000-0000368E0000}"/>
    <cellStyle name="Normal 3 3 8 8 10" xfId="36417" xr:uid="{00000000-0005-0000-0000-0000378E0000}"/>
    <cellStyle name="Normal 3 3 8 8 10 2" xfId="36418" xr:uid="{00000000-0005-0000-0000-0000388E0000}"/>
    <cellStyle name="Normal 3 3 8 8 10 3" xfId="36419" xr:uid="{00000000-0005-0000-0000-0000398E0000}"/>
    <cellStyle name="Normal 3 3 8 8 11" xfId="36420" xr:uid="{00000000-0005-0000-0000-00003A8E0000}"/>
    <cellStyle name="Normal 3 3 8 8 11 2" xfId="36421" xr:uid="{00000000-0005-0000-0000-00003B8E0000}"/>
    <cellStyle name="Normal 3 3 8 8 11 3" xfId="36422" xr:uid="{00000000-0005-0000-0000-00003C8E0000}"/>
    <cellStyle name="Normal 3 3 8 8 12" xfId="36423" xr:uid="{00000000-0005-0000-0000-00003D8E0000}"/>
    <cellStyle name="Normal 3 3 8 8 12 2" xfId="36424" xr:uid="{00000000-0005-0000-0000-00003E8E0000}"/>
    <cellStyle name="Normal 3 3 8 8 12 3" xfId="36425" xr:uid="{00000000-0005-0000-0000-00003F8E0000}"/>
    <cellStyle name="Normal 3 3 8 8 13" xfId="36426" xr:uid="{00000000-0005-0000-0000-0000408E0000}"/>
    <cellStyle name="Normal 3 3 8 8 13 2" xfId="36427" xr:uid="{00000000-0005-0000-0000-0000418E0000}"/>
    <cellStyle name="Normal 3 3 8 8 13 3" xfId="36428" xr:uid="{00000000-0005-0000-0000-0000428E0000}"/>
    <cellStyle name="Normal 3 3 8 8 14" xfId="36429" xr:uid="{00000000-0005-0000-0000-0000438E0000}"/>
    <cellStyle name="Normal 3 3 8 8 14 2" xfId="36430" xr:uid="{00000000-0005-0000-0000-0000448E0000}"/>
    <cellStyle name="Normal 3 3 8 8 14 3" xfId="36431" xr:uid="{00000000-0005-0000-0000-0000458E0000}"/>
    <cellStyle name="Normal 3 3 8 8 15" xfId="36432" xr:uid="{00000000-0005-0000-0000-0000468E0000}"/>
    <cellStyle name="Normal 3 3 8 8 16" xfId="36433" xr:uid="{00000000-0005-0000-0000-0000478E0000}"/>
    <cellStyle name="Normal 3 3 8 8 2" xfId="36434" xr:uid="{00000000-0005-0000-0000-0000488E0000}"/>
    <cellStyle name="Normal 3 3 8 8 2 2" xfId="36435" xr:uid="{00000000-0005-0000-0000-0000498E0000}"/>
    <cellStyle name="Normal 3 3 8 8 2 3" xfId="36436" xr:uid="{00000000-0005-0000-0000-00004A8E0000}"/>
    <cellStyle name="Normal 3 3 8 8 3" xfId="36437" xr:uid="{00000000-0005-0000-0000-00004B8E0000}"/>
    <cellStyle name="Normal 3 3 8 8 3 2" xfId="36438" xr:uid="{00000000-0005-0000-0000-00004C8E0000}"/>
    <cellStyle name="Normal 3 3 8 8 3 3" xfId="36439" xr:uid="{00000000-0005-0000-0000-00004D8E0000}"/>
    <cellStyle name="Normal 3 3 8 8 4" xfId="36440" xr:uid="{00000000-0005-0000-0000-00004E8E0000}"/>
    <cellStyle name="Normal 3 3 8 8 4 2" xfId="36441" xr:uid="{00000000-0005-0000-0000-00004F8E0000}"/>
    <cellStyle name="Normal 3 3 8 8 4 3" xfId="36442" xr:uid="{00000000-0005-0000-0000-0000508E0000}"/>
    <cellStyle name="Normal 3 3 8 8 5" xfId="36443" xr:uid="{00000000-0005-0000-0000-0000518E0000}"/>
    <cellStyle name="Normal 3 3 8 8 5 2" xfId="36444" xr:uid="{00000000-0005-0000-0000-0000528E0000}"/>
    <cellStyle name="Normal 3 3 8 8 5 3" xfId="36445" xr:uid="{00000000-0005-0000-0000-0000538E0000}"/>
    <cellStyle name="Normal 3 3 8 8 6" xfId="36446" xr:uid="{00000000-0005-0000-0000-0000548E0000}"/>
    <cellStyle name="Normal 3 3 8 8 6 2" xfId="36447" xr:uid="{00000000-0005-0000-0000-0000558E0000}"/>
    <cellStyle name="Normal 3 3 8 8 6 3" xfId="36448" xr:uid="{00000000-0005-0000-0000-0000568E0000}"/>
    <cellStyle name="Normal 3 3 8 8 7" xfId="36449" xr:uid="{00000000-0005-0000-0000-0000578E0000}"/>
    <cellStyle name="Normal 3 3 8 8 7 2" xfId="36450" xr:uid="{00000000-0005-0000-0000-0000588E0000}"/>
    <cellStyle name="Normal 3 3 8 8 7 3" xfId="36451" xr:uid="{00000000-0005-0000-0000-0000598E0000}"/>
    <cellStyle name="Normal 3 3 8 8 8" xfId="36452" xr:uid="{00000000-0005-0000-0000-00005A8E0000}"/>
    <cellStyle name="Normal 3 3 8 8 8 2" xfId="36453" xr:uid="{00000000-0005-0000-0000-00005B8E0000}"/>
    <cellStyle name="Normal 3 3 8 8 8 3" xfId="36454" xr:uid="{00000000-0005-0000-0000-00005C8E0000}"/>
    <cellStyle name="Normal 3 3 8 8 9" xfId="36455" xr:uid="{00000000-0005-0000-0000-00005D8E0000}"/>
    <cellStyle name="Normal 3 3 8 8 9 2" xfId="36456" xr:uid="{00000000-0005-0000-0000-00005E8E0000}"/>
    <cellStyle name="Normal 3 3 8 8 9 3" xfId="36457" xr:uid="{00000000-0005-0000-0000-00005F8E0000}"/>
    <cellStyle name="Normal 3 3 8 9" xfId="36458" xr:uid="{00000000-0005-0000-0000-0000608E0000}"/>
    <cellStyle name="Normal 3 3 8 9 10" xfId="36459" xr:uid="{00000000-0005-0000-0000-0000618E0000}"/>
    <cellStyle name="Normal 3 3 8 9 10 2" xfId="36460" xr:uid="{00000000-0005-0000-0000-0000628E0000}"/>
    <cellStyle name="Normal 3 3 8 9 10 3" xfId="36461" xr:uid="{00000000-0005-0000-0000-0000638E0000}"/>
    <cellStyle name="Normal 3 3 8 9 11" xfId="36462" xr:uid="{00000000-0005-0000-0000-0000648E0000}"/>
    <cellStyle name="Normal 3 3 8 9 11 2" xfId="36463" xr:uid="{00000000-0005-0000-0000-0000658E0000}"/>
    <cellStyle name="Normal 3 3 8 9 11 3" xfId="36464" xr:uid="{00000000-0005-0000-0000-0000668E0000}"/>
    <cellStyle name="Normal 3 3 8 9 12" xfId="36465" xr:uid="{00000000-0005-0000-0000-0000678E0000}"/>
    <cellStyle name="Normal 3 3 8 9 12 2" xfId="36466" xr:uid="{00000000-0005-0000-0000-0000688E0000}"/>
    <cellStyle name="Normal 3 3 8 9 12 3" xfId="36467" xr:uid="{00000000-0005-0000-0000-0000698E0000}"/>
    <cellStyle name="Normal 3 3 8 9 13" xfId="36468" xr:uid="{00000000-0005-0000-0000-00006A8E0000}"/>
    <cellStyle name="Normal 3 3 8 9 13 2" xfId="36469" xr:uid="{00000000-0005-0000-0000-00006B8E0000}"/>
    <cellStyle name="Normal 3 3 8 9 13 3" xfId="36470" xr:uid="{00000000-0005-0000-0000-00006C8E0000}"/>
    <cellStyle name="Normal 3 3 8 9 14" xfId="36471" xr:uid="{00000000-0005-0000-0000-00006D8E0000}"/>
    <cellStyle name="Normal 3 3 8 9 14 2" xfId="36472" xr:uid="{00000000-0005-0000-0000-00006E8E0000}"/>
    <cellStyle name="Normal 3 3 8 9 14 3" xfId="36473" xr:uid="{00000000-0005-0000-0000-00006F8E0000}"/>
    <cellStyle name="Normal 3 3 8 9 15" xfId="36474" xr:uid="{00000000-0005-0000-0000-0000708E0000}"/>
    <cellStyle name="Normal 3 3 8 9 16" xfId="36475" xr:uid="{00000000-0005-0000-0000-0000718E0000}"/>
    <cellStyle name="Normal 3 3 8 9 2" xfId="36476" xr:uid="{00000000-0005-0000-0000-0000728E0000}"/>
    <cellStyle name="Normal 3 3 8 9 2 2" xfId="36477" xr:uid="{00000000-0005-0000-0000-0000738E0000}"/>
    <cellStyle name="Normal 3 3 8 9 2 3" xfId="36478" xr:uid="{00000000-0005-0000-0000-0000748E0000}"/>
    <cellStyle name="Normal 3 3 8 9 3" xfId="36479" xr:uid="{00000000-0005-0000-0000-0000758E0000}"/>
    <cellStyle name="Normal 3 3 8 9 3 2" xfId="36480" xr:uid="{00000000-0005-0000-0000-0000768E0000}"/>
    <cellStyle name="Normal 3 3 8 9 3 3" xfId="36481" xr:uid="{00000000-0005-0000-0000-0000778E0000}"/>
    <cellStyle name="Normal 3 3 8 9 4" xfId="36482" xr:uid="{00000000-0005-0000-0000-0000788E0000}"/>
    <cellStyle name="Normal 3 3 8 9 4 2" xfId="36483" xr:uid="{00000000-0005-0000-0000-0000798E0000}"/>
    <cellStyle name="Normal 3 3 8 9 4 3" xfId="36484" xr:uid="{00000000-0005-0000-0000-00007A8E0000}"/>
    <cellStyle name="Normal 3 3 8 9 5" xfId="36485" xr:uid="{00000000-0005-0000-0000-00007B8E0000}"/>
    <cellStyle name="Normal 3 3 8 9 5 2" xfId="36486" xr:uid="{00000000-0005-0000-0000-00007C8E0000}"/>
    <cellStyle name="Normal 3 3 8 9 5 3" xfId="36487" xr:uid="{00000000-0005-0000-0000-00007D8E0000}"/>
    <cellStyle name="Normal 3 3 8 9 6" xfId="36488" xr:uid="{00000000-0005-0000-0000-00007E8E0000}"/>
    <cellStyle name="Normal 3 3 8 9 6 2" xfId="36489" xr:uid="{00000000-0005-0000-0000-00007F8E0000}"/>
    <cellStyle name="Normal 3 3 8 9 6 3" xfId="36490" xr:uid="{00000000-0005-0000-0000-0000808E0000}"/>
    <cellStyle name="Normal 3 3 8 9 7" xfId="36491" xr:uid="{00000000-0005-0000-0000-0000818E0000}"/>
    <cellStyle name="Normal 3 3 8 9 7 2" xfId="36492" xr:uid="{00000000-0005-0000-0000-0000828E0000}"/>
    <cellStyle name="Normal 3 3 8 9 7 3" xfId="36493" xr:uid="{00000000-0005-0000-0000-0000838E0000}"/>
    <cellStyle name="Normal 3 3 8 9 8" xfId="36494" xr:uid="{00000000-0005-0000-0000-0000848E0000}"/>
    <cellStyle name="Normal 3 3 8 9 8 2" xfId="36495" xr:uid="{00000000-0005-0000-0000-0000858E0000}"/>
    <cellStyle name="Normal 3 3 8 9 8 3" xfId="36496" xr:uid="{00000000-0005-0000-0000-0000868E0000}"/>
    <cellStyle name="Normal 3 3 8 9 9" xfId="36497" xr:uid="{00000000-0005-0000-0000-0000878E0000}"/>
    <cellStyle name="Normal 3 3 8 9 9 2" xfId="36498" xr:uid="{00000000-0005-0000-0000-0000888E0000}"/>
    <cellStyle name="Normal 3 3 8 9 9 3" xfId="36499" xr:uid="{00000000-0005-0000-0000-0000898E0000}"/>
    <cellStyle name="Normal 3 3 9" xfId="36500" xr:uid="{00000000-0005-0000-0000-00008A8E0000}"/>
    <cellStyle name="Normal 3 3 9 10" xfId="36501" xr:uid="{00000000-0005-0000-0000-00008B8E0000}"/>
    <cellStyle name="Normal 3 3 9 10 10" xfId="36502" xr:uid="{00000000-0005-0000-0000-00008C8E0000}"/>
    <cellStyle name="Normal 3 3 9 10 10 2" xfId="36503" xr:uid="{00000000-0005-0000-0000-00008D8E0000}"/>
    <cellStyle name="Normal 3 3 9 10 10 3" xfId="36504" xr:uid="{00000000-0005-0000-0000-00008E8E0000}"/>
    <cellStyle name="Normal 3 3 9 10 11" xfId="36505" xr:uid="{00000000-0005-0000-0000-00008F8E0000}"/>
    <cellStyle name="Normal 3 3 9 10 11 2" xfId="36506" xr:uid="{00000000-0005-0000-0000-0000908E0000}"/>
    <cellStyle name="Normal 3 3 9 10 11 3" xfId="36507" xr:uid="{00000000-0005-0000-0000-0000918E0000}"/>
    <cellStyle name="Normal 3 3 9 10 12" xfId="36508" xr:uid="{00000000-0005-0000-0000-0000928E0000}"/>
    <cellStyle name="Normal 3 3 9 10 12 2" xfId="36509" xr:uid="{00000000-0005-0000-0000-0000938E0000}"/>
    <cellStyle name="Normal 3 3 9 10 12 3" xfId="36510" xr:uid="{00000000-0005-0000-0000-0000948E0000}"/>
    <cellStyle name="Normal 3 3 9 10 13" xfId="36511" xr:uid="{00000000-0005-0000-0000-0000958E0000}"/>
    <cellStyle name="Normal 3 3 9 10 13 2" xfId="36512" xr:uid="{00000000-0005-0000-0000-0000968E0000}"/>
    <cellStyle name="Normal 3 3 9 10 13 3" xfId="36513" xr:uid="{00000000-0005-0000-0000-0000978E0000}"/>
    <cellStyle name="Normal 3 3 9 10 14" xfId="36514" xr:uid="{00000000-0005-0000-0000-0000988E0000}"/>
    <cellStyle name="Normal 3 3 9 10 14 2" xfId="36515" xr:uid="{00000000-0005-0000-0000-0000998E0000}"/>
    <cellStyle name="Normal 3 3 9 10 14 3" xfId="36516" xr:uid="{00000000-0005-0000-0000-00009A8E0000}"/>
    <cellStyle name="Normal 3 3 9 10 15" xfId="36517" xr:uid="{00000000-0005-0000-0000-00009B8E0000}"/>
    <cellStyle name="Normal 3 3 9 10 16" xfId="36518" xr:uid="{00000000-0005-0000-0000-00009C8E0000}"/>
    <cellStyle name="Normal 3 3 9 10 2" xfId="36519" xr:uid="{00000000-0005-0000-0000-00009D8E0000}"/>
    <cellStyle name="Normal 3 3 9 10 2 2" xfId="36520" xr:uid="{00000000-0005-0000-0000-00009E8E0000}"/>
    <cellStyle name="Normal 3 3 9 10 2 3" xfId="36521" xr:uid="{00000000-0005-0000-0000-00009F8E0000}"/>
    <cellStyle name="Normal 3 3 9 10 3" xfId="36522" xr:uid="{00000000-0005-0000-0000-0000A08E0000}"/>
    <cellStyle name="Normal 3 3 9 10 3 2" xfId="36523" xr:uid="{00000000-0005-0000-0000-0000A18E0000}"/>
    <cellStyle name="Normal 3 3 9 10 3 3" xfId="36524" xr:uid="{00000000-0005-0000-0000-0000A28E0000}"/>
    <cellStyle name="Normal 3 3 9 10 4" xfId="36525" xr:uid="{00000000-0005-0000-0000-0000A38E0000}"/>
    <cellStyle name="Normal 3 3 9 10 4 2" xfId="36526" xr:uid="{00000000-0005-0000-0000-0000A48E0000}"/>
    <cellStyle name="Normal 3 3 9 10 4 3" xfId="36527" xr:uid="{00000000-0005-0000-0000-0000A58E0000}"/>
    <cellStyle name="Normal 3 3 9 10 5" xfId="36528" xr:uid="{00000000-0005-0000-0000-0000A68E0000}"/>
    <cellStyle name="Normal 3 3 9 10 5 2" xfId="36529" xr:uid="{00000000-0005-0000-0000-0000A78E0000}"/>
    <cellStyle name="Normal 3 3 9 10 5 3" xfId="36530" xr:uid="{00000000-0005-0000-0000-0000A88E0000}"/>
    <cellStyle name="Normal 3 3 9 10 6" xfId="36531" xr:uid="{00000000-0005-0000-0000-0000A98E0000}"/>
    <cellStyle name="Normal 3 3 9 10 6 2" xfId="36532" xr:uid="{00000000-0005-0000-0000-0000AA8E0000}"/>
    <cellStyle name="Normal 3 3 9 10 6 3" xfId="36533" xr:uid="{00000000-0005-0000-0000-0000AB8E0000}"/>
    <cellStyle name="Normal 3 3 9 10 7" xfId="36534" xr:uid="{00000000-0005-0000-0000-0000AC8E0000}"/>
    <cellStyle name="Normal 3 3 9 10 7 2" xfId="36535" xr:uid="{00000000-0005-0000-0000-0000AD8E0000}"/>
    <cellStyle name="Normal 3 3 9 10 7 3" xfId="36536" xr:uid="{00000000-0005-0000-0000-0000AE8E0000}"/>
    <cellStyle name="Normal 3 3 9 10 8" xfId="36537" xr:uid="{00000000-0005-0000-0000-0000AF8E0000}"/>
    <cellStyle name="Normal 3 3 9 10 8 2" xfId="36538" xr:uid="{00000000-0005-0000-0000-0000B08E0000}"/>
    <cellStyle name="Normal 3 3 9 10 8 3" xfId="36539" xr:uid="{00000000-0005-0000-0000-0000B18E0000}"/>
    <cellStyle name="Normal 3 3 9 10 9" xfId="36540" xr:uid="{00000000-0005-0000-0000-0000B28E0000}"/>
    <cellStyle name="Normal 3 3 9 10 9 2" xfId="36541" xr:uid="{00000000-0005-0000-0000-0000B38E0000}"/>
    <cellStyle name="Normal 3 3 9 10 9 3" xfId="36542" xr:uid="{00000000-0005-0000-0000-0000B48E0000}"/>
    <cellStyle name="Normal 3 3 9 11" xfId="36543" xr:uid="{00000000-0005-0000-0000-0000B58E0000}"/>
    <cellStyle name="Normal 3 3 9 11 2" xfId="36544" xr:uid="{00000000-0005-0000-0000-0000B68E0000}"/>
    <cellStyle name="Normal 3 3 9 11 3" xfId="36545" xr:uid="{00000000-0005-0000-0000-0000B78E0000}"/>
    <cellStyle name="Normal 3 3 9 12" xfId="36546" xr:uid="{00000000-0005-0000-0000-0000B88E0000}"/>
    <cellStyle name="Normal 3 3 9 12 2" xfId="36547" xr:uid="{00000000-0005-0000-0000-0000B98E0000}"/>
    <cellStyle name="Normal 3 3 9 12 3" xfId="36548" xr:uid="{00000000-0005-0000-0000-0000BA8E0000}"/>
    <cellStyle name="Normal 3 3 9 13" xfId="36549" xr:uid="{00000000-0005-0000-0000-0000BB8E0000}"/>
    <cellStyle name="Normal 3 3 9 13 2" xfId="36550" xr:uid="{00000000-0005-0000-0000-0000BC8E0000}"/>
    <cellStyle name="Normal 3 3 9 13 3" xfId="36551" xr:uid="{00000000-0005-0000-0000-0000BD8E0000}"/>
    <cellStyle name="Normal 3 3 9 14" xfId="36552" xr:uid="{00000000-0005-0000-0000-0000BE8E0000}"/>
    <cellStyle name="Normal 3 3 9 14 2" xfId="36553" xr:uid="{00000000-0005-0000-0000-0000BF8E0000}"/>
    <cellStyle name="Normal 3 3 9 14 3" xfId="36554" xr:uid="{00000000-0005-0000-0000-0000C08E0000}"/>
    <cellStyle name="Normal 3 3 9 15" xfId="36555" xr:uid="{00000000-0005-0000-0000-0000C18E0000}"/>
    <cellStyle name="Normal 3 3 9 15 2" xfId="36556" xr:uid="{00000000-0005-0000-0000-0000C28E0000}"/>
    <cellStyle name="Normal 3 3 9 15 3" xfId="36557" xr:uid="{00000000-0005-0000-0000-0000C38E0000}"/>
    <cellStyle name="Normal 3 3 9 16" xfId="36558" xr:uid="{00000000-0005-0000-0000-0000C48E0000}"/>
    <cellStyle name="Normal 3 3 9 16 2" xfId="36559" xr:uid="{00000000-0005-0000-0000-0000C58E0000}"/>
    <cellStyle name="Normal 3 3 9 16 3" xfId="36560" xr:uid="{00000000-0005-0000-0000-0000C68E0000}"/>
    <cellStyle name="Normal 3 3 9 17" xfId="36561" xr:uid="{00000000-0005-0000-0000-0000C78E0000}"/>
    <cellStyle name="Normal 3 3 9 17 2" xfId="36562" xr:uid="{00000000-0005-0000-0000-0000C88E0000}"/>
    <cellStyle name="Normal 3 3 9 17 3" xfId="36563" xr:uid="{00000000-0005-0000-0000-0000C98E0000}"/>
    <cellStyle name="Normal 3 3 9 18" xfId="36564" xr:uid="{00000000-0005-0000-0000-0000CA8E0000}"/>
    <cellStyle name="Normal 3 3 9 18 2" xfId="36565" xr:uid="{00000000-0005-0000-0000-0000CB8E0000}"/>
    <cellStyle name="Normal 3 3 9 18 3" xfId="36566" xr:uid="{00000000-0005-0000-0000-0000CC8E0000}"/>
    <cellStyle name="Normal 3 3 9 19" xfId="36567" xr:uid="{00000000-0005-0000-0000-0000CD8E0000}"/>
    <cellStyle name="Normal 3 3 9 19 2" xfId="36568" xr:uid="{00000000-0005-0000-0000-0000CE8E0000}"/>
    <cellStyle name="Normal 3 3 9 19 3" xfId="36569" xr:uid="{00000000-0005-0000-0000-0000CF8E0000}"/>
    <cellStyle name="Normal 3 3 9 2" xfId="36570" xr:uid="{00000000-0005-0000-0000-0000D08E0000}"/>
    <cellStyle name="Normal 3 3 9 2 10" xfId="36571" xr:uid="{00000000-0005-0000-0000-0000D18E0000}"/>
    <cellStyle name="Normal 3 3 9 2 10 2" xfId="36572" xr:uid="{00000000-0005-0000-0000-0000D28E0000}"/>
    <cellStyle name="Normal 3 3 9 2 10 3" xfId="36573" xr:uid="{00000000-0005-0000-0000-0000D38E0000}"/>
    <cellStyle name="Normal 3 3 9 2 11" xfId="36574" xr:uid="{00000000-0005-0000-0000-0000D48E0000}"/>
    <cellStyle name="Normal 3 3 9 2 11 2" xfId="36575" xr:uid="{00000000-0005-0000-0000-0000D58E0000}"/>
    <cellStyle name="Normal 3 3 9 2 11 3" xfId="36576" xr:uid="{00000000-0005-0000-0000-0000D68E0000}"/>
    <cellStyle name="Normal 3 3 9 2 12" xfId="36577" xr:uid="{00000000-0005-0000-0000-0000D78E0000}"/>
    <cellStyle name="Normal 3 3 9 2 12 2" xfId="36578" xr:uid="{00000000-0005-0000-0000-0000D88E0000}"/>
    <cellStyle name="Normal 3 3 9 2 12 3" xfId="36579" xr:uid="{00000000-0005-0000-0000-0000D98E0000}"/>
    <cellStyle name="Normal 3 3 9 2 13" xfId="36580" xr:uid="{00000000-0005-0000-0000-0000DA8E0000}"/>
    <cellStyle name="Normal 3 3 9 2 13 2" xfId="36581" xr:uid="{00000000-0005-0000-0000-0000DB8E0000}"/>
    <cellStyle name="Normal 3 3 9 2 13 3" xfId="36582" xr:uid="{00000000-0005-0000-0000-0000DC8E0000}"/>
    <cellStyle name="Normal 3 3 9 2 14" xfId="36583" xr:uid="{00000000-0005-0000-0000-0000DD8E0000}"/>
    <cellStyle name="Normal 3 3 9 2 14 2" xfId="36584" xr:uid="{00000000-0005-0000-0000-0000DE8E0000}"/>
    <cellStyle name="Normal 3 3 9 2 14 3" xfId="36585" xr:uid="{00000000-0005-0000-0000-0000DF8E0000}"/>
    <cellStyle name="Normal 3 3 9 2 15" xfId="36586" xr:uid="{00000000-0005-0000-0000-0000E08E0000}"/>
    <cellStyle name="Normal 3 3 9 2 15 2" xfId="36587" xr:uid="{00000000-0005-0000-0000-0000E18E0000}"/>
    <cellStyle name="Normal 3 3 9 2 15 3" xfId="36588" xr:uid="{00000000-0005-0000-0000-0000E28E0000}"/>
    <cellStyle name="Normal 3 3 9 2 16" xfId="36589" xr:uid="{00000000-0005-0000-0000-0000E38E0000}"/>
    <cellStyle name="Normal 3 3 9 2 17" xfId="36590" xr:uid="{00000000-0005-0000-0000-0000E48E0000}"/>
    <cellStyle name="Normal 3 3 9 2 2" xfId="36591" xr:uid="{00000000-0005-0000-0000-0000E58E0000}"/>
    <cellStyle name="Normal 3 3 9 2 2 10" xfId="36592" xr:uid="{00000000-0005-0000-0000-0000E68E0000}"/>
    <cellStyle name="Normal 3 3 9 2 2 10 2" xfId="36593" xr:uid="{00000000-0005-0000-0000-0000E78E0000}"/>
    <cellStyle name="Normal 3 3 9 2 2 10 3" xfId="36594" xr:uid="{00000000-0005-0000-0000-0000E88E0000}"/>
    <cellStyle name="Normal 3 3 9 2 2 11" xfId="36595" xr:uid="{00000000-0005-0000-0000-0000E98E0000}"/>
    <cellStyle name="Normal 3 3 9 2 2 11 2" xfId="36596" xr:uid="{00000000-0005-0000-0000-0000EA8E0000}"/>
    <cellStyle name="Normal 3 3 9 2 2 11 3" xfId="36597" xr:uid="{00000000-0005-0000-0000-0000EB8E0000}"/>
    <cellStyle name="Normal 3 3 9 2 2 12" xfId="36598" xr:uid="{00000000-0005-0000-0000-0000EC8E0000}"/>
    <cellStyle name="Normal 3 3 9 2 2 12 2" xfId="36599" xr:uid="{00000000-0005-0000-0000-0000ED8E0000}"/>
    <cellStyle name="Normal 3 3 9 2 2 12 3" xfId="36600" xr:uid="{00000000-0005-0000-0000-0000EE8E0000}"/>
    <cellStyle name="Normal 3 3 9 2 2 13" xfId="36601" xr:uid="{00000000-0005-0000-0000-0000EF8E0000}"/>
    <cellStyle name="Normal 3 3 9 2 2 13 2" xfId="36602" xr:uid="{00000000-0005-0000-0000-0000F08E0000}"/>
    <cellStyle name="Normal 3 3 9 2 2 13 3" xfId="36603" xr:uid="{00000000-0005-0000-0000-0000F18E0000}"/>
    <cellStyle name="Normal 3 3 9 2 2 14" xfId="36604" xr:uid="{00000000-0005-0000-0000-0000F28E0000}"/>
    <cellStyle name="Normal 3 3 9 2 2 14 2" xfId="36605" xr:uid="{00000000-0005-0000-0000-0000F38E0000}"/>
    <cellStyle name="Normal 3 3 9 2 2 14 3" xfId="36606" xr:uid="{00000000-0005-0000-0000-0000F48E0000}"/>
    <cellStyle name="Normal 3 3 9 2 2 15" xfId="36607" xr:uid="{00000000-0005-0000-0000-0000F58E0000}"/>
    <cellStyle name="Normal 3 3 9 2 2 16" xfId="36608" xr:uid="{00000000-0005-0000-0000-0000F68E0000}"/>
    <cellStyle name="Normal 3 3 9 2 2 2" xfId="36609" xr:uid="{00000000-0005-0000-0000-0000F78E0000}"/>
    <cellStyle name="Normal 3 3 9 2 2 2 2" xfId="36610" xr:uid="{00000000-0005-0000-0000-0000F88E0000}"/>
    <cellStyle name="Normal 3 3 9 2 2 2 3" xfId="36611" xr:uid="{00000000-0005-0000-0000-0000F98E0000}"/>
    <cellStyle name="Normal 3 3 9 2 2 3" xfId="36612" xr:uid="{00000000-0005-0000-0000-0000FA8E0000}"/>
    <cellStyle name="Normal 3 3 9 2 2 3 2" xfId="36613" xr:uid="{00000000-0005-0000-0000-0000FB8E0000}"/>
    <cellStyle name="Normal 3 3 9 2 2 3 3" xfId="36614" xr:uid="{00000000-0005-0000-0000-0000FC8E0000}"/>
    <cellStyle name="Normal 3 3 9 2 2 4" xfId="36615" xr:uid="{00000000-0005-0000-0000-0000FD8E0000}"/>
    <cellStyle name="Normal 3 3 9 2 2 4 2" xfId="36616" xr:uid="{00000000-0005-0000-0000-0000FE8E0000}"/>
    <cellStyle name="Normal 3 3 9 2 2 4 3" xfId="36617" xr:uid="{00000000-0005-0000-0000-0000FF8E0000}"/>
    <cellStyle name="Normal 3 3 9 2 2 5" xfId="36618" xr:uid="{00000000-0005-0000-0000-0000008F0000}"/>
    <cellStyle name="Normal 3 3 9 2 2 5 2" xfId="36619" xr:uid="{00000000-0005-0000-0000-0000018F0000}"/>
    <cellStyle name="Normal 3 3 9 2 2 5 3" xfId="36620" xr:uid="{00000000-0005-0000-0000-0000028F0000}"/>
    <cellStyle name="Normal 3 3 9 2 2 6" xfId="36621" xr:uid="{00000000-0005-0000-0000-0000038F0000}"/>
    <cellStyle name="Normal 3 3 9 2 2 6 2" xfId="36622" xr:uid="{00000000-0005-0000-0000-0000048F0000}"/>
    <cellStyle name="Normal 3 3 9 2 2 6 3" xfId="36623" xr:uid="{00000000-0005-0000-0000-0000058F0000}"/>
    <cellStyle name="Normal 3 3 9 2 2 7" xfId="36624" xr:uid="{00000000-0005-0000-0000-0000068F0000}"/>
    <cellStyle name="Normal 3 3 9 2 2 7 2" xfId="36625" xr:uid="{00000000-0005-0000-0000-0000078F0000}"/>
    <cellStyle name="Normal 3 3 9 2 2 7 3" xfId="36626" xr:uid="{00000000-0005-0000-0000-0000088F0000}"/>
    <cellStyle name="Normal 3 3 9 2 2 8" xfId="36627" xr:uid="{00000000-0005-0000-0000-0000098F0000}"/>
    <cellStyle name="Normal 3 3 9 2 2 8 2" xfId="36628" xr:uid="{00000000-0005-0000-0000-00000A8F0000}"/>
    <cellStyle name="Normal 3 3 9 2 2 8 3" xfId="36629" xr:uid="{00000000-0005-0000-0000-00000B8F0000}"/>
    <cellStyle name="Normal 3 3 9 2 2 9" xfId="36630" xr:uid="{00000000-0005-0000-0000-00000C8F0000}"/>
    <cellStyle name="Normal 3 3 9 2 2 9 2" xfId="36631" xr:uid="{00000000-0005-0000-0000-00000D8F0000}"/>
    <cellStyle name="Normal 3 3 9 2 2 9 3" xfId="36632" xr:uid="{00000000-0005-0000-0000-00000E8F0000}"/>
    <cellStyle name="Normal 3 3 9 2 3" xfId="36633" xr:uid="{00000000-0005-0000-0000-00000F8F0000}"/>
    <cellStyle name="Normal 3 3 9 2 3 2" xfId="36634" xr:uid="{00000000-0005-0000-0000-0000108F0000}"/>
    <cellStyle name="Normal 3 3 9 2 3 3" xfId="36635" xr:uid="{00000000-0005-0000-0000-0000118F0000}"/>
    <cellStyle name="Normal 3 3 9 2 4" xfId="36636" xr:uid="{00000000-0005-0000-0000-0000128F0000}"/>
    <cellStyle name="Normal 3 3 9 2 4 2" xfId="36637" xr:uid="{00000000-0005-0000-0000-0000138F0000}"/>
    <cellStyle name="Normal 3 3 9 2 4 3" xfId="36638" xr:uid="{00000000-0005-0000-0000-0000148F0000}"/>
    <cellStyle name="Normal 3 3 9 2 5" xfId="36639" xr:uid="{00000000-0005-0000-0000-0000158F0000}"/>
    <cellStyle name="Normal 3 3 9 2 5 2" xfId="36640" xr:uid="{00000000-0005-0000-0000-0000168F0000}"/>
    <cellStyle name="Normal 3 3 9 2 5 3" xfId="36641" xr:uid="{00000000-0005-0000-0000-0000178F0000}"/>
    <cellStyle name="Normal 3 3 9 2 6" xfId="36642" xr:uid="{00000000-0005-0000-0000-0000188F0000}"/>
    <cellStyle name="Normal 3 3 9 2 6 2" xfId="36643" xr:uid="{00000000-0005-0000-0000-0000198F0000}"/>
    <cellStyle name="Normal 3 3 9 2 6 3" xfId="36644" xr:uid="{00000000-0005-0000-0000-00001A8F0000}"/>
    <cellStyle name="Normal 3 3 9 2 7" xfId="36645" xr:uid="{00000000-0005-0000-0000-00001B8F0000}"/>
    <cellStyle name="Normal 3 3 9 2 7 2" xfId="36646" xr:uid="{00000000-0005-0000-0000-00001C8F0000}"/>
    <cellStyle name="Normal 3 3 9 2 7 3" xfId="36647" xr:uid="{00000000-0005-0000-0000-00001D8F0000}"/>
    <cellStyle name="Normal 3 3 9 2 8" xfId="36648" xr:uid="{00000000-0005-0000-0000-00001E8F0000}"/>
    <cellStyle name="Normal 3 3 9 2 8 2" xfId="36649" xr:uid="{00000000-0005-0000-0000-00001F8F0000}"/>
    <cellStyle name="Normal 3 3 9 2 8 3" xfId="36650" xr:uid="{00000000-0005-0000-0000-0000208F0000}"/>
    <cellStyle name="Normal 3 3 9 2 9" xfId="36651" xr:uid="{00000000-0005-0000-0000-0000218F0000}"/>
    <cellStyle name="Normal 3 3 9 2 9 2" xfId="36652" xr:uid="{00000000-0005-0000-0000-0000228F0000}"/>
    <cellStyle name="Normal 3 3 9 2 9 3" xfId="36653" xr:uid="{00000000-0005-0000-0000-0000238F0000}"/>
    <cellStyle name="Normal 3 3 9 20" xfId="36654" xr:uid="{00000000-0005-0000-0000-0000248F0000}"/>
    <cellStyle name="Normal 3 3 9 20 2" xfId="36655" xr:uid="{00000000-0005-0000-0000-0000258F0000}"/>
    <cellStyle name="Normal 3 3 9 20 3" xfId="36656" xr:uid="{00000000-0005-0000-0000-0000268F0000}"/>
    <cellStyle name="Normal 3 3 9 21" xfId="36657" xr:uid="{00000000-0005-0000-0000-0000278F0000}"/>
    <cellStyle name="Normal 3 3 9 21 2" xfId="36658" xr:uid="{00000000-0005-0000-0000-0000288F0000}"/>
    <cellStyle name="Normal 3 3 9 21 3" xfId="36659" xr:uid="{00000000-0005-0000-0000-0000298F0000}"/>
    <cellStyle name="Normal 3 3 9 22" xfId="36660" xr:uid="{00000000-0005-0000-0000-00002A8F0000}"/>
    <cellStyle name="Normal 3 3 9 22 2" xfId="36661" xr:uid="{00000000-0005-0000-0000-00002B8F0000}"/>
    <cellStyle name="Normal 3 3 9 22 3" xfId="36662" xr:uid="{00000000-0005-0000-0000-00002C8F0000}"/>
    <cellStyle name="Normal 3 3 9 23" xfId="36663" xr:uid="{00000000-0005-0000-0000-00002D8F0000}"/>
    <cellStyle name="Normal 3 3 9 23 2" xfId="36664" xr:uid="{00000000-0005-0000-0000-00002E8F0000}"/>
    <cellStyle name="Normal 3 3 9 23 3" xfId="36665" xr:uid="{00000000-0005-0000-0000-00002F8F0000}"/>
    <cellStyle name="Normal 3 3 9 24" xfId="36666" xr:uid="{00000000-0005-0000-0000-0000308F0000}"/>
    <cellStyle name="Normal 3 3 9 25" xfId="36667" xr:uid="{00000000-0005-0000-0000-0000318F0000}"/>
    <cellStyle name="Normal 3 3 9 3" xfId="36668" xr:uid="{00000000-0005-0000-0000-0000328F0000}"/>
    <cellStyle name="Normal 3 3 9 3 10" xfId="36669" xr:uid="{00000000-0005-0000-0000-0000338F0000}"/>
    <cellStyle name="Normal 3 3 9 3 10 2" xfId="36670" xr:uid="{00000000-0005-0000-0000-0000348F0000}"/>
    <cellStyle name="Normal 3 3 9 3 10 3" xfId="36671" xr:uid="{00000000-0005-0000-0000-0000358F0000}"/>
    <cellStyle name="Normal 3 3 9 3 11" xfId="36672" xr:uid="{00000000-0005-0000-0000-0000368F0000}"/>
    <cellStyle name="Normal 3 3 9 3 11 2" xfId="36673" xr:uid="{00000000-0005-0000-0000-0000378F0000}"/>
    <cellStyle name="Normal 3 3 9 3 11 3" xfId="36674" xr:uid="{00000000-0005-0000-0000-0000388F0000}"/>
    <cellStyle name="Normal 3 3 9 3 12" xfId="36675" xr:uid="{00000000-0005-0000-0000-0000398F0000}"/>
    <cellStyle name="Normal 3 3 9 3 12 2" xfId="36676" xr:uid="{00000000-0005-0000-0000-00003A8F0000}"/>
    <cellStyle name="Normal 3 3 9 3 12 3" xfId="36677" xr:uid="{00000000-0005-0000-0000-00003B8F0000}"/>
    <cellStyle name="Normal 3 3 9 3 13" xfId="36678" xr:uid="{00000000-0005-0000-0000-00003C8F0000}"/>
    <cellStyle name="Normal 3 3 9 3 13 2" xfId="36679" xr:uid="{00000000-0005-0000-0000-00003D8F0000}"/>
    <cellStyle name="Normal 3 3 9 3 13 3" xfId="36680" xr:uid="{00000000-0005-0000-0000-00003E8F0000}"/>
    <cellStyle name="Normal 3 3 9 3 14" xfId="36681" xr:uid="{00000000-0005-0000-0000-00003F8F0000}"/>
    <cellStyle name="Normal 3 3 9 3 14 2" xfId="36682" xr:uid="{00000000-0005-0000-0000-0000408F0000}"/>
    <cellStyle name="Normal 3 3 9 3 14 3" xfId="36683" xr:uid="{00000000-0005-0000-0000-0000418F0000}"/>
    <cellStyle name="Normal 3 3 9 3 15" xfId="36684" xr:uid="{00000000-0005-0000-0000-0000428F0000}"/>
    <cellStyle name="Normal 3 3 9 3 15 2" xfId="36685" xr:uid="{00000000-0005-0000-0000-0000438F0000}"/>
    <cellStyle name="Normal 3 3 9 3 15 3" xfId="36686" xr:uid="{00000000-0005-0000-0000-0000448F0000}"/>
    <cellStyle name="Normal 3 3 9 3 16" xfId="36687" xr:uid="{00000000-0005-0000-0000-0000458F0000}"/>
    <cellStyle name="Normal 3 3 9 3 17" xfId="36688" xr:uid="{00000000-0005-0000-0000-0000468F0000}"/>
    <cellStyle name="Normal 3 3 9 3 2" xfId="36689" xr:uid="{00000000-0005-0000-0000-0000478F0000}"/>
    <cellStyle name="Normal 3 3 9 3 2 10" xfId="36690" xr:uid="{00000000-0005-0000-0000-0000488F0000}"/>
    <cellStyle name="Normal 3 3 9 3 2 10 2" xfId="36691" xr:uid="{00000000-0005-0000-0000-0000498F0000}"/>
    <cellStyle name="Normal 3 3 9 3 2 10 3" xfId="36692" xr:uid="{00000000-0005-0000-0000-00004A8F0000}"/>
    <cellStyle name="Normal 3 3 9 3 2 11" xfId="36693" xr:uid="{00000000-0005-0000-0000-00004B8F0000}"/>
    <cellStyle name="Normal 3 3 9 3 2 11 2" xfId="36694" xr:uid="{00000000-0005-0000-0000-00004C8F0000}"/>
    <cellStyle name="Normal 3 3 9 3 2 11 3" xfId="36695" xr:uid="{00000000-0005-0000-0000-00004D8F0000}"/>
    <cellStyle name="Normal 3 3 9 3 2 12" xfId="36696" xr:uid="{00000000-0005-0000-0000-00004E8F0000}"/>
    <cellStyle name="Normal 3 3 9 3 2 12 2" xfId="36697" xr:uid="{00000000-0005-0000-0000-00004F8F0000}"/>
    <cellStyle name="Normal 3 3 9 3 2 12 3" xfId="36698" xr:uid="{00000000-0005-0000-0000-0000508F0000}"/>
    <cellStyle name="Normal 3 3 9 3 2 13" xfId="36699" xr:uid="{00000000-0005-0000-0000-0000518F0000}"/>
    <cellStyle name="Normal 3 3 9 3 2 13 2" xfId="36700" xr:uid="{00000000-0005-0000-0000-0000528F0000}"/>
    <cellStyle name="Normal 3 3 9 3 2 13 3" xfId="36701" xr:uid="{00000000-0005-0000-0000-0000538F0000}"/>
    <cellStyle name="Normal 3 3 9 3 2 14" xfId="36702" xr:uid="{00000000-0005-0000-0000-0000548F0000}"/>
    <cellStyle name="Normal 3 3 9 3 2 14 2" xfId="36703" xr:uid="{00000000-0005-0000-0000-0000558F0000}"/>
    <cellStyle name="Normal 3 3 9 3 2 14 3" xfId="36704" xr:uid="{00000000-0005-0000-0000-0000568F0000}"/>
    <cellStyle name="Normal 3 3 9 3 2 15" xfId="36705" xr:uid="{00000000-0005-0000-0000-0000578F0000}"/>
    <cellStyle name="Normal 3 3 9 3 2 16" xfId="36706" xr:uid="{00000000-0005-0000-0000-0000588F0000}"/>
    <cellStyle name="Normal 3 3 9 3 2 2" xfId="36707" xr:uid="{00000000-0005-0000-0000-0000598F0000}"/>
    <cellStyle name="Normal 3 3 9 3 2 2 2" xfId="36708" xr:uid="{00000000-0005-0000-0000-00005A8F0000}"/>
    <cellStyle name="Normal 3 3 9 3 2 2 3" xfId="36709" xr:uid="{00000000-0005-0000-0000-00005B8F0000}"/>
    <cellStyle name="Normal 3 3 9 3 2 3" xfId="36710" xr:uid="{00000000-0005-0000-0000-00005C8F0000}"/>
    <cellStyle name="Normal 3 3 9 3 2 3 2" xfId="36711" xr:uid="{00000000-0005-0000-0000-00005D8F0000}"/>
    <cellStyle name="Normal 3 3 9 3 2 3 3" xfId="36712" xr:uid="{00000000-0005-0000-0000-00005E8F0000}"/>
    <cellStyle name="Normal 3 3 9 3 2 4" xfId="36713" xr:uid="{00000000-0005-0000-0000-00005F8F0000}"/>
    <cellStyle name="Normal 3 3 9 3 2 4 2" xfId="36714" xr:uid="{00000000-0005-0000-0000-0000608F0000}"/>
    <cellStyle name="Normal 3 3 9 3 2 4 3" xfId="36715" xr:uid="{00000000-0005-0000-0000-0000618F0000}"/>
    <cellStyle name="Normal 3 3 9 3 2 5" xfId="36716" xr:uid="{00000000-0005-0000-0000-0000628F0000}"/>
    <cellStyle name="Normal 3 3 9 3 2 5 2" xfId="36717" xr:uid="{00000000-0005-0000-0000-0000638F0000}"/>
    <cellStyle name="Normal 3 3 9 3 2 5 3" xfId="36718" xr:uid="{00000000-0005-0000-0000-0000648F0000}"/>
    <cellStyle name="Normal 3 3 9 3 2 6" xfId="36719" xr:uid="{00000000-0005-0000-0000-0000658F0000}"/>
    <cellStyle name="Normal 3 3 9 3 2 6 2" xfId="36720" xr:uid="{00000000-0005-0000-0000-0000668F0000}"/>
    <cellStyle name="Normal 3 3 9 3 2 6 3" xfId="36721" xr:uid="{00000000-0005-0000-0000-0000678F0000}"/>
    <cellStyle name="Normal 3 3 9 3 2 7" xfId="36722" xr:uid="{00000000-0005-0000-0000-0000688F0000}"/>
    <cellStyle name="Normal 3 3 9 3 2 7 2" xfId="36723" xr:uid="{00000000-0005-0000-0000-0000698F0000}"/>
    <cellStyle name="Normal 3 3 9 3 2 7 3" xfId="36724" xr:uid="{00000000-0005-0000-0000-00006A8F0000}"/>
    <cellStyle name="Normal 3 3 9 3 2 8" xfId="36725" xr:uid="{00000000-0005-0000-0000-00006B8F0000}"/>
    <cellStyle name="Normal 3 3 9 3 2 8 2" xfId="36726" xr:uid="{00000000-0005-0000-0000-00006C8F0000}"/>
    <cellStyle name="Normal 3 3 9 3 2 8 3" xfId="36727" xr:uid="{00000000-0005-0000-0000-00006D8F0000}"/>
    <cellStyle name="Normal 3 3 9 3 2 9" xfId="36728" xr:uid="{00000000-0005-0000-0000-00006E8F0000}"/>
    <cellStyle name="Normal 3 3 9 3 2 9 2" xfId="36729" xr:uid="{00000000-0005-0000-0000-00006F8F0000}"/>
    <cellStyle name="Normal 3 3 9 3 2 9 3" xfId="36730" xr:uid="{00000000-0005-0000-0000-0000708F0000}"/>
    <cellStyle name="Normal 3 3 9 3 3" xfId="36731" xr:uid="{00000000-0005-0000-0000-0000718F0000}"/>
    <cellStyle name="Normal 3 3 9 3 3 2" xfId="36732" xr:uid="{00000000-0005-0000-0000-0000728F0000}"/>
    <cellStyle name="Normal 3 3 9 3 3 3" xfId="36733" xr:uid="{00000000-0005-0000-0000-0000738F0000}"/>
    <cellStyle name="Normal 3 3 9 3 4" xfId="36734" xr:uid="{00000000-0005-0000-0000-0000748F0000}"/>
    <cellStyle name="Normal 3 3 9 3 4 2" xfId="36735" xr:uid="{00000000-0005-0000-0000-0000758F0000}"/>
    <cellStyle name="Normal 3 3 9 3 4 3" xfId="36736" xr:uid="{00000000-0005-0000-0000-0000768F0000}"/>
    <cellStyle name="Normal 3 3 9 3 5" xfId="36737" xr:uid="{00000000-0005-0000-0000-0000778F0000}"/>
    <cellStyle name="Normal 3 3 9 3 5 2" xfId="36738" xr:uid="{00000000-0005-0000-0000-0000788F0000}"/>
    <cellStyle name="Normal 3 3 9 3 5 3" xfId="36739" xr:uid="{00000000-0005-0000-0000-0000798F0000}"/>
    <cellStyle name="Normal 3 3 9 3 6" xfId="36740" xr:uid="{00000000-0005-0000-0000-00007A8F0000}"/>
    <cellStyle name="Normal 3 3 9 3 6 2" xfId="36741" xr:uid="{00000000-0005-0000-0000-00007B8F0000}"/>
    <cellStyle name="Normal 3 3 9 3 6 3" xfId="36742" xr:uid="{00000000-0005-0000-0000-00007C8F0000}"/>
    <cellStyle name="Normal 3 3 9 3 7" xfId="36743" xr:uid="{00000000-0005-0000-0000-00007D8F0000}"/>
    <cellStyle name="Normal 3 3 9 3 7 2" xfId="36744" xr:uid="{00000000-0005-0000-0000-00007E8F0000}"/>
    <cellStyle name="Normal 3 3 9 3 7 3" xfId="36745" xr:uid="{00000000-0005-0000-0000-00007F8F0000}"/>
    <cellStyle name="Normal 3 3 9 3 8" xfId="36746" xr:uid="{00000000-0005-0000-0000-0000808F0000}"/>
    <cellStyle name="Normal 3 3 9 3 8 2" xfId="36747" xr:uid="{00000000-0005-0000-0000-0000818F0000}"/>
    <cellStyle name="Normal 3 3 9 3 8 3" xfId="36748" xr:uid="{00000000-0005-0000-0000-0000828F0000}"/>
    <cellStyle name="Normal 3 3 9 3 9" xfId="36749" xr:uid="{00000000-0005-0000-0000-0000838F0000}"/>
    <cellStyle name="Normal 3 3 9 3 9 2" xfId="36750" xr:uid="{00000000-0005-0000-0000-0000848F0000}"/>
    <cellStyle name="Normal 3 3 9 3 9 3" xfId="36751" xr:uid="{00000000-0005-0000-0000-0000858F0000}"/>
    <cellStyle name="Normal 3 3 9 4" xfId="36752" xr:uid="{00000000-0005-0000-0000-0000868F0000}"/>
    <cellStyle name="Normal 3 3 9 4 10" xfId="36753" xr:uid="{00000000-0005-0000-0000-0000878F0000}"/>
    <cellStyle name="Normal 3 3 9 4 10 2" xfId="36754" xr:uid="{00000000-0005-0000-0000-0000888F0000}"/>
    <cellStyle name="Normal 3 3 9 4 10 3" xfId="36755" xr:uid="{00000000-0005-0000-0000-0000898F0000}"/>
    <cellStyle name="Normal 3 3 9 4 11" xfId="36756" xr:uid="{00000000-0005-0000-0000-00008A8F0000}"/>
    <cellStyle name="Normal 3 3 9 4 11 2" xfId="36757" xr:uid="{00000000-0005-0000-0000-00008B8F0000}"/>
    <cellStyle name="Normal 3 3 9 4 11 3" xfId="36758" xr:uid="{00000000-0005-0000-0000-00008C8F0000}"/>
    <cellStyle name="Normal 3 3 9 4 12" xfId="36759" xr:uid="{00000000-0005-0000-0000-00008D8F0000}"/>
    <cellStyle name="Normal 3 3 9 4 12 2" xfId="36760" xr:uid="{00000000-0005-0000-0000-00008E8F0000}"/>
    <cellStyle name="Normal 3 3 9 4 12 3" xfId="36761" xr:uid="{00000000-0005-0000-0000-00008F8F0000}"/>
    <cellStyle name="Normal 3 3 9 4 13" xfId="36762" xr:uid="{00000000-0005-0000-0000-0000908F0000}"/>
    <cellStyle name="Normal 3 3 9 4 13 2" xfId="36763" xr:uid="{00000000-0005-0000-0000-0000918F0000}"/>
    <cellStyle name="Normal 3 3 9 4 13 3" xfId="36764" xr:uid="{00000000-0005-0000-0000-0000928F0000}"/>
    <cellStyle name="Normal 3 3 9 4 14" xfId="36765" xr:uid="{00000000-0005-0000-0000-0000938F0000}"/>
    <cellStyle name="Normal 3 3 9 4 14 2" xfId="36766" xr:uid="{00000000-0005-0000-0000-0000948F0000}"/>
    <cellStyle name="Normal 3 3 9 4 14 3" xfId="36767" xr:uid="{00000000-0005-0000-0000-0000958F0000}"/>
    <cellStyle name="Normal 3 3 9 4 15" xfId="36768" xr:uid="{00000000-0005-0000-0000-0000968F0000}"/>
    <cellStyle name="Normal 3 3 9 4 15 2" xfId="36769" xr:uid="{00000000-0005-0000-0000-0000978F0000}"/>
    <cellStyle name="Normal 3 3 9 4 15 3" xfId="36770" xr:uid="{00000000-0005-0000-0000-0000988F0000}"/>
    <cellStyle name="Normal 3 3 9 4 16" xfId="36771" xr:uid="{00000000-0005-0000-0000-0000998F0000}"/>
    <cellStyle name="Normal 3 3 9 4 17" xfId="36772" xr:uid="{00000000-0005-0000-0000-00009A8F0000}"/>
    <cellStyle name="Normal 3 3 9 4 2" xfId="36773" xr:uid="{00000000-0005-0000-0000-00009B8F0000}"/>
    <cellStyle name="Normal 3 3 9 4 2 10" xfId="36774" xr:uid="{00000000-0005-0000-0000-00009C8F0000}"/>
    <cellStyle name="Normal 3 3 9 4 2 10 2" xfId="36775" xr:uid="{00000000-0005-0000-0000-00009D8F0000}"/>
    <cellStyle name="Normal 3 3 9 4 2 10 3" xfId="36776" xr:uid="{00000000-0005-0000-0000-00009E8F0000}"/>
    <cellStyle name="Normal 3 3 9 4 2 11" xfId="36777" xr:uid="{00000000-0005-0000-0000-00009F8F0000}"/>
    <cellStyle name="Normal 3 3 9 4 2 11 2" xfId="36778" xr:uid="{00000000-0005-0000-0000-0000A08F0000}"/>
    <cellStyle name="Normal 3 3 9 4 2 11 3" xfId="36779" xr:uid="{00000000-0005-0000-0000-0000A18F0000}"/>
    <cellStyle name="Normal 3 3 9 4 2 12" xfId="36780" xr:uid="{00000000-0005-0000-0000-0000A28F0000}"/>
    <cellStyle name="Normal 3 3 9 4 2 12 2" xfId="36781" xr:uid="{00000000-0005-0000-0000-0000A38F0000}"/>
    <cellStyle name="Normal 3 3 9 4 2 12 3" xfId="36782" xr:uid="{00000000-0005-0000-0000-0000A48F0000}"/>
    <cellStyle name="Normal 3 3 9 4 2 13" xfId="36783" xr:uid="{00000000-0005-0000-0000-0000A58F0000}"/>
    <cellStyle name="Normal 3 3 9 4 2 13 2" xfId="36784" xr:uid="{00000000-0005-0000-0000-0000A68F0000}"/>
    <cellStyle name="Normal 3 3 9 4 2 13 3" xfId="36785" xr:uid="{00000000-0005-0000-0000-0000A78F0000}"/>
    <cellStyle name="Normal 3 3 9 4 2 14" xfId="36786" xr:uid="{00000000-0005-0000-0000-0000A88F0000}"/>
    <cellStyle name="Normal 3 3 9 4 2 14 2" xfId="36787" xr:uid="{00000000-0005-0000-0000-0000A98F0000}"/>
    <cellStyle name="Normal 3 3 9 4 2 14 3" xfId="36788" xr:uid="{00000000-0005-0000-0000-0000AA8F0000}"/>
    <cellStyle name="Normal 3 3 9 4 2 15" xfId="36789" xr:uid="{00000000-0005-0000-0000-0000AB8F0000}"/>
    <cellStyle name="Normal 3 3 9 4 2 16" xfId="36790" xr:uid="{00000000-0005-0000-0000-0000AC8F0000}"/>
    <cellStyle name="Normal 3 3 9 4 2 2" xfId="36791" xr:uid="{00000000-0005-0000-0000-0000AD8F0000}"/>
    <cellStyle name="Normal 3 3 9 4 2 2 2" xfId="36792" xr:uid="{00000000-0005-0000-0000-0000AE8F0000}"/>
    <cellStyle name="Normal 3 3 9 4 2 2 3" xfId="36793" xr:uid="{00000000-0005-0000-0000-0000AF8F0000}"/>
    <cellStyle name="Normal 3 3 9 4 2 3" xfId="36794" xr:uid="{00000000-0005-0000-0000-0000B08F0000}"/>
    <cellStyle name="Normal 3 3 9 4 2 3 2" xfId="36795" xr:uid="{00000000-0005-0000-0000-0000B18F0000}"/>
    <cellStyle name="Normal 3 3 9 4 2 3 3" xfId="36796" xr:uid="{00000000-0005-0000-0000-0000B28F0000}"/>
    <cellStyle name="Normal 3 3 9 4 2 4" xfId="36797" xr:uid="{00000000-0005-0000-0000-0000B38F0000}"/>
    <cellStyle name="Normal 3 3 9 4 2 4 2" xfId="36798" xr:uid="{00000000-0005-0000-0000-0000B48F0000}"/>
    <cellStyle name="Normal 3 3 9 4 2 4 3" xfId="36799" xr:uid="{00000000-0005-0000-0000-0000B58F0000}"/>
    <cellStyle name="Normal 3 3 9 4 2 5" xfId="36800" xr:uid="{00000000-0005-0000-0000-0000B68F0000}"/>
    <cellStyle name="Normal 3 3 9 4 2 5 2" xfId="36801" xr:uid="{00000000-0005-0000-0000-0000B78F0000}"/>
    <cellStyle name="Normal 3 3 9 4 2 5 3" xfId="36802" xr:uid="{00000000-0005-0000-0000-0000B88F0000}"/>
    <cellStyle name="Normal 3 3 9 4 2 6" xfId="36803" xr:uid="{00000000-0005-0000-0000-0000B98F0000}"/>
    <cellStyle name="Normal 3 3 9 4 2 6 2" xfId="36804" xr:uid="{00000000-0005-0000-0000-0000BA8F0000}"/>
    <cellStyle name="Normal 3 3 9 4 2 6 3" xfId="36805" xr:uid="{00000000-0005-0000-0000-0000BB8F0000}"/>
    <cellStyle name="Normal 3 3 9 4 2 7" xfId="36806" xr:uid="{00000000-0005-0000-0000-0000BC8F0000}"/>
    <cellStyle name="Normal 3 3 9 4 2 7 2" xfId="36807" xr:uid="{00000000-0005-0000-0000-0000BD8F0000}"/>
    <cellStyle name="Normal 3 3 9 4 2 7 3" xfId="36808" xr:uid="{00000000-0005-0000-0000-0000BE8F0000}"/>
    <cellStyle name="Normal 3 3 9 4 2 8" xfId="36809" xr:uid="{00000000-0005-0000-0000-0000BF8F0000}"/>
    <cellStyle name="Normal 3 3 9 4 2 8 2" xfId="36810" xr:uid="{00000000-0005-0000-0000-0000C08F0000}"/>
    <cellStyle name="Normal 3 3 9 4 2 8 3" xfId="36811" xr:uid="{00000000-0005-0000-0000-0000C18F0000}"/>
    <cellStyle name="Normal 3 3 9 4 2 9" xfId="36812" xr:uid="{00000000-0005-0000-0000-0000C28F0000}"/>
    <cellStyle name="Normal 3 3 9 4 2 9 2" xfId="36813" xr:uid="{00000000-0005-0000-0000-0000C38F0000}"/>
    <cellStyle name="Normal 3 3 9 4 2 9 3" xfId="36814" xr:uid="{00000000-0005-0000-0000-0000C48F0000}"/>
    <cellStyle name="Normal 3 3 9 4 3" xfId="36815" xr:uid="{00000000-0005-0000-0000-0000C58F0000}"/>
    <cellStyle name="Normal 3 3 9 4 3 2" xfId="36816" xr:uid="{00000000-0005-0000-0000-0000C68F0000}"/>
    <cellStyle name="Normal 3 3 9 4 3 3" xfId="36817" xr:uid="{00000000-0005-0000-0000-0000C78F0000}"/>
    <cellStyle name="Normal 3 3 9 4 4" xfId="36818" xr:uid="{00000000-0005-0000-0000-0000C88F0000}"/>
    <cellStyle name="Normal 3 3 9 4 4 2" xfId="36819" xr:uid="{00000000-0005-0000-0000-0000C98F0000}"/>
    <cellStyle name="Normal 3 3 9 4 4 3" xfId="36820" xr:uid="{00000000-0005-0000-0000-0000CA8F0000}"/>
    <cellStyle name="Normal 3 3 9 4 5" xfId="36821" xr:uid="{00000000-0005-0000-0000-0000CB8F0000}"/>
    <cellStyle name="Normal 3 3 9 4 5 2" xfId="36822" xr:uid="{00000000-0005-0000-0000-0000CC8F0000}"/>
    <cellStyle name="Normal 3 3 9 4 5 3" xfId="36823" xr:uid="{00000000-0005-0000-0000-0000CD8F0000}"/>
    <cellStyle name="Normal 3 3 9 4 6" xfId="36824" xr:uid="{00000000-0005-0000-0000-0000CE8F0000}"/>
    <cellStyle name="Normal 3 3 9 4 6 2" xfId="36825" xr:uid="{00000000-0005-0000-0000-0000CF8F0000}"/>
    <cellStyle name="Normal 3 3 9 4 6 3" xfId="36826" xr:uid="{00000000-0005-0000-0000-0000D08F0000}"/>
    <cellStyle name="Normal 3 3 9 4 7" xfId="36827" xr:uid="{00000000-0005-0000-0000-0000D18F0000}"/>
    <cellStyle name="Normal 3 3 9 4 7 2" xfId="36828" xr:uid="{00000000-0005-0000-0000-0000D28F0000}"/>
    <cellStyle name="Normal 3 3 9 4 7 3" xfId="36829" xr:uid="{00000000-0005-0000-0000-0000D38F0000}"/>
    <cellStyle name="Normal 3 3 9 4 8" xfId="36830" xr:uid="{00000000-0005-0000-0000-0000D48F0000}"/>
    <cellStyle name="Normal 3 3 9 4 8 2" xfId="36831" xr:uid="{00000000-0005-0000-0000-0000D58F0000}"/>
    <cellStyle name="Normal 3 3 9 4 8 3" xfId="36832" xr:uid="{00000000-0005-0000-0000-0000D68F0000}"/>
    <cellStyle name="Normal 3 3 9 4 9" xfId="36833" xr:uid="{00000000-0005-0000-0000-0000D78F0000}"/>
    <cellStyle name="Normal 3 3 9 4 9 2" xfId="36834" xr:uid="{00000000-0005-0000-0000-0000D88F0000}"/>
    <cellStyle name="Normal 3 3 9 4 9 3" xfId="36835" xr:uid="{00000000-0005-0000-0000-0000D98F0000}"/>
    <cellStyle name="Normal 3 3 9 5" xfId="36836" xr:uid="{00000000-0005-0000-0000-0000DA8F0000}"/>
    <cellStyle name="Normal 3 3 9 5 10" xfId="36837" xr:uid="{00000000-0005-0000-0000-0000DB8F0000}"/>
    <cellStyle name="Normal 3 3 9 5 10 2" xfId="36838" xr:uid="{00000000-0005-0000-0000-0000DC8F0000}"/>
    <cellStyle name="Normal 3 3 9 5 10 3" xfId="36839" xr:uid="{00000000-0005-0000-0000-0000DD8F0000}"/>
    <cellStyle name="Normal 3 3 9 5 11" xfId="36840" xr:uid="{00000000-0005-0000-0000-0000DE8F0000}"/>
    <cellStyle name="Normal 3 3 9 5 11 2" xfId="36841" xr:uid="{00000000-0005-0000-0000-0000DF8F0000}"/>
    <cellStyle name="Normal 3 3 9 5 11 3" xfId="36842" xr:uid="{00000000-0005-0000-0000-0000E08F0000}"/>
    <cellStyle name="Normal 3 3 9 5 12" xfId="36843" xr:uid="{00000000-0005-0000-0000-0000E18F0000}"/>
    <cellStyle name="Normal 3 3 9 5 12 2" xfId="36844" xr:uid="{00000000-0005-0000-0000-0000E28F0000}"/>
    <cellStyle name="Normal 3 3 9 5 12 3" xfId="36845" xr:uid="{00000000-0005-0000-0000-0000E38F0000}"/>
    <cellStyle name="Normal 3 3 9 5 13" xfId="36846" xr:uid="{00000000-0005-0000-0000-0000E48F0000}"/>
    <cellStyle name="Normal 3 3 9 5 13 2" xfId="36847" xr:uid="{00000000-0005-0000-0000-0000E58F0000}"/>
    <cellStyle name="Normal 3 3 9 5 13 3" xfId="36848" xr:uid="{00000000-0005-0000-0000-0000E68F0000}"/>
    <cellStyle name="Normal 3 3 9 5 14" xfId="36849" xr:uid="{00000000-0005-0000-0000-0000E78F0000}"/>
    <cellStyle name="Normal 3 3 9 5 14 2" xfId="36850" xr:uid="{00000000-0005-0000-0000-0000E88F0000}"/>
    <cellStyle name="Normal 3 3 9 5 14 3" xfId="36851" xr:uid="{00000000-0005-0000-0000-0000E98F0000}"/>
    <cellStyle name="Normal 3 3 9 5 15" xfId="36852" xr:uid="{00000000-0005-0000-0000-0000EA8F0000}"/>
    <cellStyle name="Normal 3 3 9 5 16" xfId="36853" xr:uid="{00000000-0005-0000-0000-0000EB8F0000}"/>
    <cellStyle name="Normal 3 3 9 5 2" xfId="36854" xr:uid="{00000000-0005-0000-0000-0000EC8F0000}"/>
    <cellStyle name="Normal 3 3 9 5 2 2" xfId="36855" xr:uid="{00000000-0005-0000-0000-0000ED8F0000}"/>
    <cellStyle name="Normal 3 3 9 5 2 3" xfId="36856" xr:uid="{00000000-0005-0000-0000-0000EE8F0000}"/>
    <cellStyle name="Normal 3 3 9 5 3" xfId="36857" xr:uid="{00000000-0005-0000-0000-0000EF8F0000}"/>
    <cellStyle name="Normal 3 3 9 5 3 2" xfId="36858" xr:uid="{00000000-0005-0000-0000-0000F08F0000}"/>
    <cellStyle name="Normal 3 3 9 5 3 3" xfId="36859" xr:uid="{00000000-0005-0000-0000-0000F18F0000}"/>
    <cellStyle name="Normal 3 3 9 5 4" xfId="36860" xr:uid="{00000000-0005-0000-0000-0000F28F0000}"/>
    <cellStyle name="Normal 3 3 9 5 4 2" xfId="36861" xr:uid="{00000000-0005-0000-0000-0000F38F0000}"/>
    <cellStyle name="Normal 3 3 9 5 4 3" xfId="36862" xr:uid="{00000000-0005-0000-0000-0000F48F0000}"/>
    <cellStyle name="Normal 3 3 9 5 5" xfId="36863" xr:uid="{00000000-0005-0000-0000-0000F58F0000}"/>
    <cellStyle name="Normal 3 3 9 5 5 2" xfId="36864" xr:uid="{00000000-0005-0000-0000-0000F68F0000}"/>
    <cellStyle name="Normal 3 3 9 5 5 3" xfId="36865" xr:uid="{00000000-0005-0000-0000-0000F78F0000}"/>
    <cellStyle name="Normal 3 3 9 5 6" xfId="36866" xr:uid="{00000000-0005-0000-0000-0000F88F0000}"/>
    <cellStyle name="Normal 3 3 9 5 6 2" xfId="36867" xr:uid="{00000000-0005-0000-0000-0000F98F0000}"/>
    <cellStyle name="Normal 3 3 9 5 6 3" xfId="36868" xr:uid="{00000000-0005-0000-0000-0000FA8F0000}"/>
    <cellStyle name="Normal 3 3 9 5 7" xfId="36869" xr:uid="{00000000-0005-0000-0000-0000FB8F0000}"/>
    <cellStyle name="Normal 3 3 9 5 7 2" xfId="36870" xr:uid="{00000000-0005-0000-0000-0000FC8F0000}"/>
    <cellStyle name="Normal 3 3 9 5 7 3" xfId="36871" xr:uid="{00000000-0005-0000-0000-0000FD8F0000}"/>
    <cellStyle name="Normal 3 3 9 5 8" xfId="36872" xr:uid="{00000000-0005-0000-0000-0000FE8F0000}"/>
    <cellStyle name="Normal 3 3 9 5 8 2" xfId="36873" xr:uid="{00000000-0005-0000-0000-0000FF8F0000}"/>
    <cellStyle name="Normal 3 3 9 5 8 3" xfId="36874" xr:uid="{00000000-0005-0000-0000-000000900000}"/>
    <cellStyle name="Normal 3 3 9 5 9" xfId="36875" xr:uid="{00000000-0005-0000-0000-000001900000}"/>
    <cellStyle name="Normal 3 3 9 5 9 2" xfId="36876" xr:uid="{00000000-0005-0000-0000-000002900000}"/>
    <cellStyle name="Normal 3 3 9 5 9 3" xfId="36877" xr:uid="{00000000-0005-0000-0000-000003900000}"/>
    <cellStyle name="Normal 3 3 9 6" xfId="36878" xr:uid="{00000000-0005-0000-0000-000004900000}"/>
    <cellStyle name="Normal 3 3 9 6 10" xfId="36879" xr:uid="{00000000-0005-0000-0000-000005900000}"/>
    <cellStyle name="Normal 3 3 9 6 10 2" xfId="36880" xr:uid="{00000000-0005-0000-0000-000006900000}"/>
    <cellStyle name="Normal 3 3 9 6 10 3" xfId="36881" xr:uid="{00000000-0005-0000-0000-000007900000}"/>
    <cellStyle name="Normal 3 3 9 6 11" xfId="36882" xr:uid="{00000000-0005-0000-0000-000008900000}"/>
    <cellStyle name="Normal 3 3 9 6 11 2" xfId="36883" xr:uid="{00000000-0005-0000-0000-000009900000}"/>
    <cellStyle name="Normal 3 3 9 6 11 3" xfId="36884" xr:uid="{00000000-0005-0000-0000-00000A900000}"/>
    <cellStyle name="Normal 3 3 9 6 12" xfId="36885" xr:uid="{00000000-0005-0000-0000-00000B900000}"/>
    <cellStyle name="Normal 3 3 9 6 12 2" xfId="36886" xr:uid="{00000000-0005-0000-0000-00000C900000}"/>
    <cellStyle name="Normal 3 3 9 6 12 3" xfId="36887" xr:uid="{00000000-0005-0000-0000-00000D900000}"/>
    <cellStyle name="Normal 3 3 9 6 13" xfId="36888" xr:uid="{00000000-0005-0000-0000-00000E900000}"/>
    <cellStyle name="Normal 3 3 9 6 13 2" xfId="36889" xr:uid="{00000000-0005-0000-0000-00000F900000}"/>
    <cellStyle name="Normal 3 3 9 6 13 3" xfId="36890" xr:uid="{00000000-0005-0000-0000-000010900000}"/>
    <cellStyle name="Normal 3 3 9 6 14" xfId="36891" xr:uid="{00000000-0005-0000-0000-000011900000}"/>
    <cellStyle name="Normal 3 3 9 6 14 2" xfId="36892" xr:uid="{00000000-0005-0000-0000-000012900000}"/>
    <cellStyle name="Normal 3 3 9 6 14 3" xfId="36893" xr:uid="{00000000-0005-0000-0000-000013900000}"/>
    <cellStyle name="Normal 3 3 9 6 15" xfId="36894" xr:uid="{00000000-0005-0000-0000-000014900000}"/>
    <cellStyle name="Normal 3 3 9 6 16" xfId="36895" xr:uid="{00000000-0005-0000-0000-000015900000}"/>
    <cellStyle name="Normal 3 3 9 6 2" xfId="36896" xr:uid="{00000000-0005-0000-0000-000016900000}"/>
    <cellStyle name="Normal 3 3 9 6 2 2" xfId="36897" xr:uid="{00000000-0005-0000-0000-000017900000}"/>
    <cellStyle name="Normal 3 3 9 6 2 3" xfId="36898" xr:uid="{00000000-0005-0000-0000-000018900000}"/>
    <cellStyle name="Normal 3 3 9 6 3" xfId="36899" xr:uid="{00000000-0005-0000-0000-000019900000}"/>
    <cellStyle name="Normal 3 3 9 6 3 2" xfId="36900" xr:uid="{00000000-0005-0000-0000-00001A900000}"/>
    <cellStyle name="Normal 3 3 9 6 3 3" xfId="36901" xr:uid="{00000000-0005-0000-0000-00001B900000}"/>
    <cellStyle name="Normal 3 3 9 6 4" xfId="36902" xr:uid="{00000000-0005-0000-0000-00001C900000}"/>
    <cellStyle name="Normal 3 3 9 6 4 2" xfId="36903" xr:uid="{00000000-0005-0000-0000-00001D900000}"/>
    <cellStyle name="Normal 3 3 9 6 4 3" xfId="36904" xr:uid="{00000000-0005-0000-0000-00001E900000}"/>
    <cellStyle name="Normal 3 3 9 6 5" xfId="36905" xr:uid="{00000000-0005-0000-0000-00001F900000}"/>
    <cellStyle name="Normal 3 3 9 6 5 2" xfId="36906" xr:uid="{00000000-0005-0000-0000-000020900000}"/>
    <cellStyle name="Normal 3 3 9 6 5 3" xfId="36907" xr:uid="{00000000-0005-0000-0000-000021900000}"/>
    <cellStyle name="Normal 3 3 9 6 6" xfId="36908" xr:uid="{00000000-0005-0000-0000-000022900000}"/>
    <cellStyle name="Normal 3 3 9 6 6 2" xfId="36909" xr:uid="{00000000-0005-0000-0000-000023900000}"/>
    <cellStyle name="Normal 3 3 9 6 6 3" xfId="36910" xr:uid="{00000000-0005-0000-0000-000024900000}"/>
    <cellStyle name="Normal 3 3 9 6 7" xfId="36911" xr:uid="{00000000-0005-0000-0000-000025900000}"/>
    <cellStyle name="Normal 3 3 9 6 7 2" xfId="36912" xr:uid="{00000000-0005-0000-0000-000026900000}"/>
    <cellStyle name="Normal 3 3 9 6 7 3" xfId="36913" xr:uid="{00000000-0005-0000-0000-000027900000}"/>
    <cellStyle name="Normal 3 3 9 6 8" xfId="36914" xr:uid="{00000000-0005-0000-0000-000028900000}"/>
    <cellStyle name="Normal 3 3 9 6 8 2" xfId="36915" xr:uid="{00000000-0005-0000-0000-000029900000}"/>
    <cellStyle name="Normal 3 3 9 6 8 3" xfId="36916" xr:uid="{00000000-0005-0000-0000-00002A900000}"/>
    <cellStyle name="Normal 3 3 9 6 9" xfId="36917" xr:uid="{00000000-0005-0000-0000-00002B900000}"/>
    <cellStyle name="Normal 3 3 9 6 9 2" xfId="36918" xr:uid="{00000000-0005-0000-0000-00002C900000}"/>
    <cellStyle name="Normal 3 3 9 6 9 3" xfId="36919" xr:uid="{00000000-0005-0000-0000-00002D900000}"/>
    <cellStyle name="Normal 3 3 9 7" xfId="36920" xr:uid="{00000000-0005-0000-0000-00002E900000}"/>
    <cellStyle name="Normal 3 3 9 7 10" xfId="36921" xr:uid="{00000000-0005-0000-0000-00002F900000}"/>
    <cellStyle name="Normal 3 3 9 7 10 2" xfId="36922" xr:uid="{00000000-0005-0000-0000-000030900000}"/>
    <cellStyle name="Normal 3 3 9 7 10 3" xfId="36923" xr:uid="{00000000-0005-0000-0000-000031900000}"/>
    <cellStyle name="Normal 3 3 9 7 11" xfId="36924" xr:uid="{00000000-0005-0000-0000-000032900000}"/>
    <cellStyle name="Normal 3 3 9 7 11 2" xfId="36925" xr:uid="{00000000-0005-0000-0000-000033900000}"/>
    <cellStyle name="Normal 3 3 9 7 11 3" xfId="36926" xr:uid="{00000000-0005-0000-0000-000034900000}"/>
    <cellStyle name="Normal 3 3 9 7 12" xfId="36927" xr:uid="{00000000-0005-0000-0000-000035900000}"/>
    <cellStyle name="Normal 3 3 9 7 12 2" xfId="36928" xr:uid="{00000000-0005-0000-0000-000036900000}"/>
    <cellStyle name="Normal 3 3 9 7 12 3" xfId="36929" xr:uid="{00000000-0005-0000-0000-000037900000}"/>
    <cellStyle name="Normal 3 3 9 7 13" xfId="36930" xr:uid="{00000000-0005-0000-0000-000038900000}"/>
    <cellStyle name="Normal 3 3 9 7 13 2" xfId="36931" xr:uid="{00000000-0005-0000-0000-000039900000}"/>
    <cellStyle name="Normal 3 3 9 7 13 3" xfId="36932" xr:uid="{00000000-0005-0000-0000-00003A900000}"/>
    <cellStyle name="Normal 3 3 9 7 14" xfId="36933" xr:uid="{00000000-0005-0000-0000-00003B900000}"/>
    <cellStyle name="Normal 3 3 9 7 14 2" xfId="36934" xr:uid="{00000000-0005-0000-0000-00003C900000}"/>
    <cellStyle name="Normal 3 3 9 7 14 3" xfId="36935" xr:uid="{00000000-0005-0000-0000-00003D900000}"/>
    <cellStyle name="Normal 3 3 9 7 15" xfId="36936" xr:uid="{00000000-0005-0000-0000-00003E900000}"/>
    <cellStyle name="Normal 3 3 9 7 16" xfId="36937" xr:uid="{00000000-0005-0000-0000-00003F900000}"/>
    <cellStyle name="Normal 3 3 9 7 2" xfId="36938" xr:uid="{00000000-0005-0000-0000-000040900000}"/>
    <cellStyle name="Normal 3 3 9 7 2 2" xfId="36939" xr:uid="{00000000-0005-0000-0000-000041900000}"/>
    <cellStyle name="Normal 3 3 9 7 2 3" xfId="36940" xr:uid="{00000000-0005-0000-0000-000042900000}"/>
    <cellStyle name="Normal 3 3 9 7 3" xfId="36941" xr:uid="{00000000-0005-0000-0000-000043900000}"/>
    <cellStyle name="Normal 3 3 9 7 3 2" xfId="36942" xr:uid="{00000000-0005-0000-0000-000044900000}"/>
    <cellStyle name="Normal 3 3 9 7 3 3" xfId="36943" xr:uid="{00000000-0005-0000-0000-000045900000}"/>
    <cellStyle name="Normal 3 3 9 7 4" xfId="36944" xr:uid="{00000000-0005-0000-0000-000046900000}"/>
    <cellStyle name="Normal 3 3 9 7 4 2" xfId="36945" xr:uid="{00000000-0005-0000-0000-000047900000}"/>
    <cellStyle name="Normal 3 3 9 7 4 3" xfId="36946" xr:uid="{00000000-0005-0000-0000-000048900000}"/>
    <cellStyle name="Normal 3 3 9 7 5" xfId="36947" xr:uid="{00000000-0005-0000-0000-000049900000}"/>
    <cellStyle name="Normal 3 3 9 7 5 2" xfId="36948" xr:uid="{00000000-0005-0000-0000-00004A900000}"/>
    <cellStyle name="Normal 3 3 9 7 5 3" xfId="36949" xr:uid="{00000000-0005-0000-0000-00004B900000}"/>
    <cellStyle name="Normal 3 3 9 7 6" xfId="36950" xr:uid="{00000000-0005-0000-0000-00004C900000}"/>
    <cellStyle name="Normal 3 3 9 7 6 2" xfId="36951" xr:uid="{00000000-0005-0000-0000-00004D900000}"/>
    <cellStyle name="Normal 3 3 9 7 6 3" xfId="36952" xr:uid="{00000000-0005-0000-0000-00004E900000}"/>
    <cellStyle name="Normal 3 3 9 7 7" xfId="36953" xr:uid="{00000000-0005-0000-0000-00004F900000}"/>
    <cellStyle name="Normal 3 3 9 7 7 2" xfId="36954" xr:uid="{00000000-0005-0000-0000-000050900000}"/>
    <cellStyle name="Normal 3 3 9 7 7 3" xfId="36955" xr:uid="{00000000-0005-0000-0000-000051900000}"/>
    <cellStyle name="Normal 3 3 9 7 8" xfId="36956" xr:uid="{00000000-0005-0000-0000-000052900000}"/>
    <cellStyle name="Normal 3 3 9 7 8 2" xfId="36957" xr:uid="{00000000-0005-0000-0000-000053900000}"/>
    <cellStyle name="Normal 3 3 9 7 8 3" xfId="36958" xr:uid="{00000000-0005-0000-0000-000054900000}"/>
    <cellStyle name="Normal 3 3 9 7 9" xfId="36959" xr:uid="{00000000-0005-0000-0000-000055900000}"/>
    <cellStyle name="Normal 3 3 9 7 9 2" xfId="36960" xr:uid="{00000000-0005-0000-0000-000056900000}"/>
    <cellStyle name="Normal 3 3 9 7 9 3" xfId="36961" xr:uid="{00000000-0005-0000-0000-000057900000}"/>
    <cellStyle name="Normal 3 3 9 8" xfId="36962" xr:uid="{00000000-0005-0000-0000-000058900000}"/>
    <cellStyle name="Normal 3 3 9 8 10" xfId="36963" xr:uid="{00000000-0005-0000-0000-000059900000}"/>
    <cellStyle name="Normal 3 3 9 8 10 2" xfId="36964" xr:uid="{00000000-0005-0000-0000-00005A900000}"/>
    <cellStyle name="Normal 3 3 9 8 10 3" xfId="36965" xr:uid="{00000000-0005-0000-0000-00005B900000}"/>
    <cellStyle name="Normal 3 3 9 8 11" xfId="36966" xr:uid="{00000000-0005-0000-0000-00005C900000}"/>
    <cellStyle name="Normal 3 3 9 8 11 2" xfId="36967" xr:uid="{00000000-0005-0000-0000-00005D900000}"/>
    <cellStyle name="Normal 3 3 9 8 11 3" xfId="36968" xr:uid="{00000000-0005-0000-0000-00005E900000}"/>
    <cellStyle name="Normal 3 3 9 8 12" xfId="36969" xr:uid="{00000000-0005-0000-0000-00005F900000}"/>
    <cellStyle name="Normal 3 3 9 8 12 2" xfId="36970" xr:uid="{00000000-0005-0000-0000-000060900000}"/>
    <cellStyle name="Normal 3 3 9 8 12 3" xfId="36971" xr:uid="{00000000-0005-0000-0000-000061900000}"/>
    <cellStyle name="Normal 3 3 9 8 13" xfId="36972" xr:uid="{00000000-0005-0000-0000-000062900000}"/>
    <cellStyle name="Normal 3 3 9 8 13 2" xfId="36973" xr:uid="{00000000-0005-0000-0000-000063900000}"/>
    <cellStyle name="Normal 3 3 9 8 13 3" xfId="36974" xr:uid="{00000000-0005-0000-0000-000064900000}"/>
    <cellStyle name="Normal 3 3 9 8 14" xfId="36975" xr:uid="{00000000-0005-0000-0000-000065900000}"/>
    <cellStyle name="Normal 3 3 9 8 14 2" xfId="36976" xr:uid="{00000000-0005-0000-0000-000066900000}"/>
    <cellStyle name="Normal 3 3 9 8 14 3" xfId="36977" xr:uid="{00000000-0005-0000-0000-000067900000}"/>
    <cellStyle name="Normal 3 3 9 8 15" xfId="36978" xr:uid="{00000000-0005-0000-0000-000068900000}"/>
    <cellStyle name="Normal 3 3 9 8 16" xfId="36979" xr:uid="{00000000-0005-0000-0000-000069900000}"/>
    <cellStyle name="Normal 3 3 9 8 2" xfId="36980" xr:uid="{00000000-0005-0000-0000-00006A900000}"/>
    <cellStyle name="Normal 3 3 9 8 2 2" xfId="36981" xr:uid="{00000000-0005-0000-0000-00006B900000}"/>
    <cellStyle name="Normal 3 3 9 8 2 3" xfId="36982" xr:uid="{00000000-0005-0000-0000-00006C900000}"/>
    <cellStyle name="Normal 3 3 9 8 3" xfId="36983" xr:uid="{00000000-0005-0000-0000-00006D900000}"/>
    <cellStyle name="Normal 3 3 9 8 3 2" xfId="36984" xr:uid="{00000000-0005-0000-0000-00006E900000}"/>
    <cellStyle name="Normal 3 3 9 8 3 3" xfId="36985" xr:uid="{00000000-0005-0000-0000-00006F900000}"/>
    <cellStyle name="Normal 3 3 9 8 4" xfId="36986" xr:uid="{00000000-0005-0000-0000-000070900000}"/>
    <cellStyle name="Normal 3 3 9 8 4 2" xfId="36987" xr:uid="{00000000-0005-0000-0000-000071900000}"/>
    <cellStyle name="Normal 3 3 9 8 4 3" xfId="36988" xr:uid="{00000000-0005-0000-0000-000072900000}"/>
    <cellStyle name="Normal 3 3 9 8 5" xfId="36989" xr:uid="{00000000-0005-0000-0000-000073900000}"/>
    <cellStyle name="Normal 3 3 9 8 5 2" xfId="36990" xr:uid="{00000000-0005-0000-0000-000074900000}"/>
    <cellStyle name="Normal 3 3 9 8 5 3" xfId="36991" xr:uid="{00000000-0005-0000-0000-000075900000}"/>
    <cellStyle name="Normal 3 3 9 8 6" xfId="36992" xr:uid="{00000000-0005-0000-0000-000076900000}"/>
    <cellStyle name="Normal 3 3 9 8 6 2" xfId="36993" xr:uid="{00000000-0005-0000-0000-000077900000}"/>
    <cellStyle name="Normal 3 3 9 8 6 3" xfId="36994" xr:uid="{00000000-0005-0000-0000-000078900000}"/>
    <cellStyle name="Normal 3 3 9 8 7" xfId="36995" xr:uid="{00000000-0005-0000-0000-000079900000}"/>
    <cellStyle name="Normal 3 3 9 8 7 2" xfId="36996" xr:uid="{00000000-0005-0000-0000-00007A900000}"/>
    <cellStyle name="Normal 3 3 9 8 7 3" xfId="36997" xr:uid="{00000000-0005-0000-0000-00007B900000}"/>
    <cellStyle name="Normal 3 3 9 8 8" xfId="36998" xr:uid="{00000000-0005-0000-0000-00007C900000}"/>
    <cellStyle name="Normal 3 3 9 8 8 2" xfId="36999" xr:uid="{00000000-0005-0000-0000-00007D900000}"/>
    <cellStyle name="Normal 3 3 9 8 8 3" xfId="37000" xr:uid="{00000000-0005-0000-0000-00007E900000}"/>
    <cellStyle name="Normal 3 3 9 8 9" xfId="37001" xr:uid="{00000000-0005-0000-0000-00007F900000}"/>
    <cellStyle name="Normal 3 3 9 8 9 2" xfId="37002" xr:uid="{00000000-0005-0000-0000-000080900000}"/>
    <cellStyle name="Normal 3 3 9 8 9 3" xfId="37003" xr:uid="{00000000-0005-0000-0000-000081900000}"/>
    <cellStyle name="Normal 3 3 9 9" xfId="37004" xr:uid="{00000000-0005-0000-0000-000082900000}"/>
    <cellStyle name="Normal 3 3 9 9 10" xfId="37005" xr:uid="{00000000-0005-0000-0000-000083900000}"/>
    <cellStyle name="Normal 3 3 9 9 10 2" xfId="37006" xr:uid="{00000000-0005-0000-0000-000084900000}"/>
    <cellStyle name="Normal 3 3 9 9 10 3" xfId="37007" xr:uid="{00000000-0005-0000-0000-000085900000}"/>
    <cellStyle name="Normal 3 3 9 9 11" xfId="37008" xr:uid="{00000000-0005-0000-0000-000086900000}"/>
    <cellStyle name="Normal 3 3 9 9 11 2" xfId="37009" xr:uid="{00000000-0005-0000-0000-000087900000}"/>
    <cellStyle name="Normal 3 3 9 9 11 3" xfId="37010" xr:uid="{00000000-0005-0000-0000-000088900000}"/>
    <cellStyle name="Normal 3 3 9 9 12" xfId="37011" xr:uid="{00000000-0005-0000-0000-000089900000}"/>
    <cellStyle name="Normal 3 3 9 9 12 2" xfId="37012" xr:uid="{00000000-0005-0000-0000-00008A900000}"/>
    <cellStyle name="Normal 3 3 9 9 12 3" xfId="37013" xr:uid="{00000000-0005-0000-0000-00008B900000}"/>
    <cellStyle name="Normal 3 3 9 9 13" xfId="37014" xr:uid="{00000000-0005-0000-0000-00008C900000}"/>
    <cellStyle name="Normal 3 3 9 9 13 2" xfId="37015" xr:uid="{00000000-0005-0000-0000-00008D900000}"/>
    <cellStyle name="Normal 3 3 9 9 13 3" xfId="37016" xr:uid="{00000000-0005-0000-0000-00008E900000}"/>
    <cellStyle name="Normal 3 3 9 9 14" xfId="37017" xr:uid="{00000000-0005-0000-0000-00008F900000}"/>
    <cellStyle name="Normal 3 3 9 9 14 2" xfId="37018" xr:uid="{00000000-0005-0000-0000-000090900000}"/>
    <cellStyle name="Normal 3 3 9 9 14 3" xfId="37019" xr:uid="{00000000-0005-0000-0000-000091900000}"/>
    <cellStyle name="Normal 3 3 9 9 15" xfId="37020" xr:uid="{00000000-0005-0000-0000-000092900000}"/>
    <cellStyle name="Normal 3 3 9 9 16" xfId="37021" xr:uid="{00000000-0005-0000-0000-000093900000}"/>
    <cellStyle name="Normal 3 3 9 9 2" xfId="37022" xr:uid="{00000000-0005-0000-0000-000094900000}"/>
    <cellStyle name="Normal 3 3 9 9 2 2" xfId="37023" xr:uid="{00000000-0005-0000-0000-000095900000}"/>
    <cellStyle name="Normal 3 3 9 9 2 3" xfId="37024" xr:uid="{00000000-0005-0000-0000-000096900000}"/>
    <cellStyle name="Normal 3 3 9 9 3" xfId="37025" xr:uid="{00000000-0005-0000-0000-000097900000}"/>
    <cellStyle name="Normal 3 3 9 9 3 2" xfId="37026" xr:uid="{00000000-0005-0000-0000-000098900000}"/>
    <cellStyle name="Normal 3 3 9 9 3 3" xfId="37027" xr:uid="{00000000-0005-0000-0000-000099900000}"/>
    <cellStyle name="Normal 3 3 9 9 4" xfId="37028" xr:uid="{00000000-0005-0000-0000-00009A900000}"/>
    <cellStyle name="Normal 3 3 9 9 4 2" xfId="37029" xr:uid="{00000000-0005-0000-0000-00009B900000}"/>
    <cellStyle name="Normal 3 3 9 9 4 3" xfId="37030" xr:uid="{00000000-0005-0000-0000-00009C900000}"/>
    <cellStyle name="Normal 3 3 9 9 5" xfId="37031" xr:uid="{00000000-0005-0000-0000-00009D900000}"/>
    <cellStyle name="Normal 3 3 9 9 5 2" xfId="37032" xr:uid="{00000000-0005-0000-0000-00009E900000}"/>
    <cellStyle name="Normal 3 3 9 9 5 3" xfId="37033" xr:uid="{00000000-0005-0000-0000-00009F900000}"/>
    <cellStyle name="Normal 3 3 9 9 6" xfId="37034" xr:uid="{00000000-0005-0000-0000-0000A0900000}"/>
    <cellStyle name="Normal 3 3 9 9 6 2" xfId="37035" xr:uid="{00000000-0005-0000-0000-0000A1900000}"/>
    <cellStyle name="Normal 3 3 9 9 6 3" xfId="37036" xr:uid="{00000000-0005-0000-0000-0000A2900000}"/>
    <cellStyle name="Normal 3 3 9 9 7" xfId="37037" xr:uid="{00000000-0005-0000-0000-0000A3900000}"/>
    <cellStyle name="Normal 3 3 9 9 7 2" xfId="37038" xr:uid="{00000000-0005-0000-0000-0000A4900000}"/>
    <cellStyle name="Normal 3 3 9 9 7 3" xfId="37039" xr:uid="{00000000-0005-0000-0000-0000A5900000}"/>
    <cellStyle name="Normal 3 3 9 9 8" xfId="37040" xr:uid="{00000000-0005-0000-0000-0000A6900000}"/>
    <cellStyle name="Normal 3 3 9 9 8 2" xfId="37041" xr:uid="{00000000-0005-0000-0000-0000A7900000}"/>
    <cellStyle name="Normal 3 3 9 9 8 3" xfId="37042" xr:uid="{00000000-0005-0000-0000-0000A8900000}"/>
    <cellStyle name="Normal 3 3 9 9 9" xfId="37043" xr:uid="{00000000-0005-0000-0000-0000A9900000}"/>
    <cellStyle name="Normal 3 3 9 9 9 2" xfId="37044" xr:uid="{00000000-0005-0000-0000-0000AA900000}"/>
    <cellStyle name="Normal 3 3 9 9 9 3" xfId="37045" xr:uid="{00000000-0005-0000-0000-0000AB900000}"/>
    <cellStyle name="Normal 3 30" xfId="37046" xr:uid="{00000000-0005-0000-0000-0000AC900000}"/>
    <cellStyle name="Normal 3 31" xfId="37047" xr:uid="{00000000-0005-0000-0000-0000AD900000}"/>
    <cellStyle name="Normal 3 32" xfId="37048" xr:uid="{00000000-0005-0000-0000-0000AE900000}"/>
    <cellStyle name="Normal 3 33" xfId="37049" xr:uid="{00000000-0005-0000-0000-0000AF900000}"/>
    <cellStyle name="Normal 3 34" xfId="37050" xr:uid="{00000000-0005-0000-0000-0000B0900000}"/>
    <cellStyle name="Normal 3 35" xfId="37051" xr:uid="{00000000-0005-0000-0000-0000B1900000}"/>
    <cellStyle name="Normal 3 36" xfId="37052" xr:uid="{00000000-0005-0000-0000-0000B2900000}"/>
    <cellStyle name="Normal 3 36 10" xfId="37053" xr:uid="{00000000-0005-0000-0000-0000B3900000}"/>
    <cellStyle name="Normal 3 36 10 10" xfId="37054" xr:uid="{00000000-0005-0000-0000-0000B4900000}"/>
    <cellStyle name="Normal 3 36 10 10 2" xfId="37055" xr:uid="{00000000-0005-0000-0000-0000B5900000}"/>
    <cellStyle name="Normal 3 36 10 10 3" xfId="37056" xr:uid="{00000000-0005-0000-0000-0000B6900000}"/>
    <cellStyle name="Normal 3 36 10 11" xfId="37057" xr:uid="{00000000-0005-0000-0000-0000B7900000}"/>
    <cellStyle name="Normal 3 36 10 11 2" xfId="37058" xr:uid="{00000000-0005-0000-0000-0000B8900000}"/>
    <cellStyle name="Normal 3 36 10 11 3" xfId="37059" xr:uid="{00000000-0005-0000-0000-0000B9900000}"/>
    <cellStyle name="Normal 3 36 10 12" xfId="37060" xr:uid="{00000000-0005-0000-0000-0000BA900000}"/>
    <cellStyle name="Normal 3 36 10 12 2" xfId="37061" xr:uid="{00000000-0005-0000-0000-0000BB900000}"/>
    <cellStyle name="Normal 3 36 10 12 3" xfId="37062" xr:uid="{00000000-0005-0000-0000-0000BC900000}"/>
    <cellStyle name="Normal 3 36 10 13" xfId="37063" xr:uid="{00000000-0005-0000-0000-0000BD900000}"/>
    <cellStyle name="Normal 3 36 10 13 2" xfId="37064" xr:uid="{00000000-0005-0000-0000-0000BE900000}"/>
    <cellStyle name="Normal 3 36 10 13 3" xfId="37065" xr:uid="{00000000-0005-0000-0000-0000BF900000}"/>
    <cellStyle name="Normal 3 36 10 14" xfId="37066" xr:uid="{00000000-0005-0000-0000-0000C0900000}"/>
    <cellStyle name="Normal 3 36 10 14 2" xfId="37067" xr:uid="{00000000-0005-0000-0000-0000C1900000}"/>
    <cellStyle name="Normal 3 36 10 14 3" xfId="37068" xr:uid="{00000000-0005-0000-0000-0000C2900000}"/>
    <cellStyle name="Normal 3 36 10 15" xfId="37069" xr:uid="{00000000-0005-0000-0000-0000C3900000}"/>
    <cellStyle name="Normal 3 36 10 16" xfId="37070" xr:uid="{00000000-0005-0000-0000-0000C4900000}"/>
    <cellStyle name="Normal 3 36 10 2" xfId="37071" xr:uid="{00000000-0005-0000-0000-0000C5900000}"/>
    <cellStyle name="Normal 3 36 10 2 2" xfId="37072" xr:uid="{00000000-0005-0000-0000-0000C6900000}"/>
    <cellStyle name="Normal 3 36 10 2 3" xfId="37073" xr:uid="{00000000-0005-0000-0000-0000C7900000}"/>
    <cellStyle name="Normal 3 36 10 3" xfId="37074" xr:uid="{00000000-0005-0000-0000-0000C8900000}"/>
    <cellStyle name="Normal 3 36 10 3 2" xfId="37075" xr:uid="{00000000-0005-0000-0000-0000C9900000}"/>
    <cellStyle name="Normal 3 36 10 3 3" xfId="37076" xr:uid="{00000000-0005-0000-0000-0000CA900000}"/>
    <cellStyle name="Normal 3 36 10 4" xfId="37077" xr:uid="{00000000-0005-0000-0000-0000CB900000}"/>
    <cellStyle name="Normal 3 36 10 4 2" xfId="37078" xr:uid="{00000000-0005-0000-0000-0000CC900000}"/>
    <cellStyle name="Normal 3 36 10 4 3" xfId="37079" xr:uid="{00000000-0005-0000-0000-0000CD900000}"/>
    <cellStyle name="Normal 3 36 10 5" xfId="37080" xr:uid="{00000000-0005-0000-0000-0000CE900000}"/>
    <cellStyle name="Normal 3 36 10 5 2" xfId="37081" xr:uid="{00000000-0005-0000-0000-0000CF900000}"/>
    <cellStyle name="Normal 3 36 10 5 3" xfId="37082" xr:uid="{00000000-0005-0000-0000-0000D0900000}"/>
    <cellStyle name="Normal 3 36 10 6" xfId="37083" xr:uid="{00000000-0005-0000-0000-0000D1900000}"/>
    <cellStyle name="Normal 3 36 10 6 2" xfId="37084" xr:uid="{00000000-0005-0000-0000-0000D2900000}"/>
    <cellStyle name="Normal 3 36 10 6 3" xfId="37085" xr:uid="{00000000-0005-0000-0000-0000D3900000}"/>
    <cellStyle name="Normal 3 36 10 7" xfId="37086" xr:uid="{00000000-0005-0000-0000-0000D4900000}"/>
    <cellStyle name="Normal 3 36 10 7 2" xfId="37087" xr:uid="{00000000-0005-0000-0000-0000D5900000}"/>
    <cellStyle name="Normal 3 36 10 7 3" xfId="37088" xr:uid="{00000000-0005-0000-0000-0000D6900000}"/>
    <cellStyle name="Normal 3 36 10 8" xfId="37089" xr:uid="{00000000-0005-0000-0000-0000D7900000}"/>
    <cellStyle name="Normal 3 36 10 8 2" xfId="37090" xr:uid="{00000000-0005-0000-0000-0000D8900000}"/>
    <cellStyle name="Normal 3 36 10 8 3" xfId="37091" xr:uid="{00000000-0005-0000-0000-0000D9900000}"/>
    <cellStyle name="Normal 3 36 10 9" xfId="37092" xr:uid="{00000000-0005-0000-0000-0000DA900000}"/>
    <cellStyle name="Normal 3 36 10 9 2" xfId="37093" xr:uid="{00000000-0005-0000-0000-0000DB900000}"/>
    <cellStyle name="Normal 3 36 10 9 3" xfId="37094" xr:uid="{00000000-0005-0000-0000-0000DC900000}"/>
    <cellStyle name="Normal 3 36 11" xfId="37095" xr:uid="{00000000-0005-0000-0000-0000DD900000}"/>
    <cellStyle name="Normal 3 36 11 2" xfId="37096" xr:uid="{00000000-0005-0000-0000-0000DE900000}"/>
    <cellStyle name="Normal 3 36 11 3" xfId="37097" xr:uid="{00000000-0005-0000-0000-0000DF900000}"/>
    <cellStyle name="Normal 3 36 12" xfId="37098" xr:uid="{00000000-0005-0000-0000-0000E0900000}"/>
    <cellStyle name="Normal 3 36 12 2" xfId="37099" xr:uid="{00000000-0005-0000-0000-0000E1900000}"/>
    <cellStyle name="Normal 3 36 12 3" xfId="37100" xr:uid="{00000000-0005-0000-0000-0000E2900000}"/>
    <cellStyle name="Normal 3 36 13" xfId="37101" xr:uid="{00000000-0005-0000-0000-0000E3900000}"/>
    <cellStyle name="Normal 3 36 13 2" xfId="37102" xr:uid="{00000000-0005-0000-0000-0000E4900000}"/>
    <cellStyle name="Normal 3 36 13 3" xfId="37103" xr:uid="{00000000-0005-0000-0000-0000E5900000}"/>
    <cellStyle name="Normal 3 36 14" xfId="37104" xr:uid="{00000000-0005-0000-0000-0000E6900000}"/>
    <cellStyle name="Normal 3 36 14 2" xfId="37105" xr:uid="{00000000-0005-0000-0000-0000E7900000}"/>
    <cellStyle name="Normal 3 36 14 3" xfId="37106" xr:uid="{00000000-0005-0000-0000-0000E8900000}"/>
    <cellStyle name="Normal 3 36 15" xfId="37107" xr:uid="{00000000-0005-0000-0000-0000E9900000}"/>
    <cellStyle name="Normal 3 36 15 2" xfId="37108" xr:uid="{00000000-0005-0000-0000-0000EA900000}"/>
    <cellStyle name="Normal 3 36 15 3" xfId="37109" xr:uid="{00000000-0005-0000-0000-0000EB900000}"/>
    <cellStyle name="Normal 3 36 16" xfId="37110" xr:uid="{00000000-0005-0000-0000-0000EC900000}"/>
    <cellStyle name="Normal 3 36 16 2" xfId="37111" xr:uid="{00000000-0005-0000-0000-0000ED900000}"/>
    <cellStyle name="Normal 3 36 16 3" xfId="37112" xr:uid="{00000000-0005-0000-0000-0000EE900000}"/>
    <cellStyle name="Normal 3 36 17" xfId="37113" xr:uid="{00000000-0005-0000-0000-0000EF900000}"/>
    <cellStyle name="Normal 3 36 17 2" xfId="37114" xr:uid="{00000000-0005-0000-0000-0000F0900000}"/>
    <cellStyle name="Normal 3 36 17 3" xfId="37115" xr:uid="{00000000-0005-0000-0000-0000F1900000}"/>
    <cellStyle name="Normal 3 36 18" xfId="37116" xr:uid="{00000000-0005-0000-0000-0000F2900000}"/>
    <cellStyle name="Normal 3 36 18 2" xfId="37117" xr:uid="{00000000-0005-0000-0000-0000F3900000}"/>
    <cellStyle name="Normal 3 36 18 3" xfId="37118" xr:uid="{00000000-0005-0000-0000-0000F4900000}"/>
    <cellStyle name="Normal 3 36 19" xfId="37119" xr:uid="{00000000-0005-0000-0000-0000F5900000}"/>
    <cellStyle name="Normal 3 36 19 2" xfId="37120" xr:uid="{00000000-0005-0000-0000-0000F6900000}"/>
    <cellStyle name="Normal 3 36 19 3" xfId="37121" xr:uid="{00000000-0005-0000-0000-0000F7900000}"/>
    <cellStyle name="Normal 3 36 2" xfId="37122" xr:uid="{00000000-0005-0000-0000-0000F8900000}"/>
    <cellStyle name="Normal 3 36 2 10" xfId="37123" xr:uid="{00000000-0005-0000-0000-0000F9900000}"/>
    <cellStyle name="Normal 3 36 2 10 2" xfId="37124" xr:uid="{00000000-0005-0000-0000-0000FA900000}"/>
    <cellStyle name="Normal 3 36 2 10 3" xfId="37125" xr:uid="{00000000-0005-0000-0000-0000FB900000}"/>
    <cellStyle name="Normal 3 36 2 11" xfId="37126" xr:uid="{00000000-0005-0000-0000-0000FC900000}"/>
    <cellStyle name="Normal 3 36 2 11 2" xfId="37127" xr:uid="{00000000-0005-0000-0000-0000FD900000}"/>
    <cellStyle name="Normal 3 36 2 11 3" xfId="37128" xr:uid="{00000000-0005-0000-0000-0000FE900000}"/>
    <cellStyle name="Normal 3 36 2 12" xfId="37129" xr:uid="{00000000-0005-0000-0000-0000FF900000}"/>
    <cellStyle name="Normal 3 36 2 12 2" xfId="37130" xr:uid="{00000000-0005-0000-0000-000000910000}"/>
    <cellStyle name="Normal 3 36 2 12 3" xfId="37131" xr:uid="{00000000-0005-0000-0000-000001910000}"/>
    <cellStyle name="Normal 3 36 2 13" xfId="37132" xr:uid="{00000000-0005-0000-0000-000002910000}"/>
    <cellStyle name="Normal 3 36 2 13 2" xfId="37133" xr:uid="{00000000-0005-0000-0000-000003910000}"/>
    <cellStyle name="Normal 3 36 2 13 3" xfId="37134" xr:uid="{00000000-0005-0000-0000-000004910000}"/>
    <cellStyle name="Normal 3 36 2 14" xfId="37135" xr:uid="{00000000-0005-0000-0000-000005910000}"/>
    <cellStyle name="Normal 3 36 2 14 2" xfId="37136" xr:uid="{00000000-0005-0000-0000-000006910000}"/>
    <cellStyle name="Normal 3 36 2 14 3" xfId="37137" xr:uid="{00000000-0005-0000-0000-000007910000}"/>
    <cellStyle name="Normal 3 36 2 15" xfId="37138" xr:uid="{00000000-0005-0000-0000-000008910000}"/>
    <cellStyle name="Normal 3 36 2 15 2" xfId="37139" xr:uid="{00000000-0005-0000-0000-000009910000}"/>
    <cellStyle name="Normal 3 36 2 15 3" xfId="37140" xr:uid="{00000000-0005-0000-0000-00000A910000}"/>
    <cellStyle name="Normal 3 36 2 16" xfId="37141" xr:uid="{00000000-0005-0000-0000-00000B910000}"/>
    <cellStyle name="Normal 3 36 2 17" xfId="37142" xr:uid="{00000000-0005-0000-0000-00000C910000}"/>
    <cellStyle name="Normal 3 36 2 2" xfId="37143" xr:uid="{00000000-0005-0000-0000-00000D910000}"/>
    <cellStyle name="Normal 3 36 2 2 10" xfId="37144" xr:uid="{00000000-0005-0000-0000-00000E910000}"/>
    <cellStyle name="Normal 3 36 2 2 10 2" xfId="37145" xr:uid="{00000000-0005-0000-0000-00000F910000}"/>
    <cellStyle name="Normal 3 36 2 2 10 3" xfId="37146" xr:uid="{00000000-0005-0000-0000-000010910000}"/>
    <cellStyle name="Normal 3 36 2 2 11" xfId="37147" xr:uid="{00000000-0005-0000-0000-000011910000}"/>
    <cellStyle name="Normal 3 36 2 2 11 2" xfId="37148" xr:uid="{00000000-0005-0000-0000-000012910000}"/>
    <cellStyle name="Normal 3 36 2 2 11 3" xfId="37149" xr:uid="{00000000-0005-0000-0000-000013910000}"/>
    <cellStyle name="Normal 3 36 2 2 12" xfId="37150" xr:uid="{00000000-0005-0000-0000-000014910000}"/>
    <cellStyle name="Normal 3 36 2 2 12 2" xfId="37151" xr:uid="{00000000-0005-0000-0000-000015910000}"/>
    <cellStyle name="Normal 3 36 2 2 12 3" xfId="37152" xr:uid="{00000000-0005-0000-0000-000016910000}"/>
    <cellStyle name="Normal 3 36 2 2 13" xfId="37153" xr:uid="{00000000-0005-0000-0000-000017910000}"/>
    <cellStyle name="Normal 3 36 2 2 13 2" xfId="37154" xr:uid="{00000000-0005-0000-0000-000018910000}"/>
    <cellStyle name="Normal 3 36 2 2 13 3" xfId="37155" xr:uid="{00000000-0005-0000-0000-000019910000}"/>
    <cellStyle name="Normal 3 36 2 2 14" xfId="37156" xr:uid="{00000000-0005-0000-0000-00001A910000}"/>
    <cellStyle name="Normal 3 36 2 2 14 2" xfId="37157" xr:uid="{00000000-0005-0000-0000-00001B910000}"/>
    <cellStyle name="Normal 3 36 2 2 14 3" xfId="37158" xr:uid="{00000000-0005-0000-0000-00001C910000}"/>
    <cellStyle name="Normal 3 36 2 2 15" xfId="37159" xr:uid="{00000000-0005-0000-0000-00001D910000}"/>
    <cellStyle name="Normal 3 36 2 2 16" xfId="37160" xr:uid="{00000000-0005-0000-0000-00001E910000}"/>
    <cellStyle name="Normal 3 36 2 2 2" xfId="37161" xr:uid="{00000000-0005-0000-0000-00001F910000}"/>
    <cellStyle name="Normal 3 36 2 2 2 2" xfId="37162" xr:uid="{00000000-0005-0000-0000-000020910000}"/>
    <cellStyle name="Normal 3 36 2 2 2 3" xfId="37163" xr:uid="{00000000-0005-0000-0000-000021910000}"/>
    <cellStyle name="Normal 3 36 2 2 3" xfId="37164" xr:uid="{00000000-0005-0000-0000-000022910000}"/>
    <cellStyle name="Normal 3 36 2 2 3 2" xfId="37165" xr:uid="{00000000-0005-0000-0000-000023910000}"/>
    <cellStyle name="Normal 3 36 2 2 3 3" xfId="37166" xr:uid="{00000000-0005-0000-0000-000024910000}"/>
    <cellStyle name="Normal 3 36 2 2 4" xfId="37167" xr:uid="{00000000-0005-0000-0000-000025910000}"/>
    <cellStyle name="Normal 3 36 2 2 4 2" xfId="37168" xr:uid="{00000000-0005-0000-0000-000026910000}"/>
    <cellStyle name="Normal 3 36 2 2 4 3" xfId="37169" xr:uid="{00000000-0005-0000-0000-000027910000}"/>
    <cellStyle name="Normal 3 36 2 2 5" xfId="37170" xr:uid="{00000000-0005-0000-0000-000028910000}"/>
    <cellStyle name="Normal 3 36 2 2 5 2" xfId="37171" xr:uid="{00000000-0005-0000-0000-000029910000}"/>
    <cellStyle name="Normal 3 36 2 2 5 3" xfId="37172" xr:uid="{00000000-0005-0000-0000-00002A910000}"/>
    <cellStyle name="Normal 3 36 2 2 6" xfId="37173" xr:uid="{00000000-0005-0000-0000-00002B910000}"/>
    <cellStyle name="Normal 3 36 2 2 6 2" xfId="37174" xr:uid="{00000000-0005-0000-0000-00002C910000}"/>
    <cellStyle name="Normal 3 36 2 2 6 3" xfId="37175" xr:uid="{00000000-0005-0000-0000-00002D910000}"/>
    <cellStyle name="Normal 3 36 2 2 7" xfId="37176" xr:uid="{00000000-0005-0000-0000-00002E910000}"/>
    <cellStyle name="Normal 3 36 2 2 7 2" xfId="37177" xr:uid="{00000000-0005-0000-0000-00002F910000}"/>
    <cellStyle name="Normal 3 36 2 2 7 3" xfId="37178" xr:uid="{00000000-0005-0000-0000-000030910000}"/>
    <cellStyle name="Normal 3 36 2 2 8" xfId="37179" xr:uid="{00000000-0005-0000-0000-000031910000}"/>
    <cellStyle name="Normal 3 36 2 2 8 2" xfId="37180" xr:uid="{00000000-0005-0000-0000-000032910000}"/>
    <cellStyle name="Normal 3 36 2 2 8 3" xfId="37181" xr:uid="{00000000-0005-0000-0000-000033910000}"/>
    <cellStyle name="Normal 3 36 2 2 9" xfId="37182" xr:uid="{00000000-0005-0000-0000-000034910000}"/>
    <cellStyle name="Normal 3 36 2 2 9 2" xfId="37183" xr:uid="{00000000-0005-0000-0000-000035910000}"/>
    <cellStyle name="Normal 3 36 2 2 9 3" xfId="37184" xr:uid="{00000000-0005-0000-0000-000036910000}"/>
    <cellStyle name="Normal 3 36 2 3" xfId="37185" xr:uid="{00000000-0005-0000-0000-000037910000}"/>
    <cellStyle name="Normal 3 36 2 3 2" xfId="37186" xr:uid="{00000000-0005-0000-0000-000038910000}"/>
    <cellStyle name="Normal 3 36 2 3 3" xfId="37187" xr:uid="{00000000-0005-0000-0000-000039910000}"/>
    <cellStyle name="Normal 3 36 2 4" xfId="37188" xr:uid="{00000000-0005-0000-0000-00003A910000}"/>
    <cellStyle name="Normal 3 36 2 4 2" xfId="37189" xr:uid="{00000000-0005-0000-0000-00003B910000}"/>
    <cellStyle name="Normal 3 36 2 4 3" xfId="37190" xr:uid="{00000000-0005-0000-0000-00003C910000}"/>
    <cellStyle name="Normal 3 36 2 5" xfId="37191" xr:uid="{00000000-0005-0000-0000-00003D910000}"/>
    <cellStyle name="Normal 3 36 2 5 2" xfId="37192" xr:uid="{00000000-0005-0000-0000-00003E910000}"/>
    <cellStyle name="Normal 3 36 2 5 3" xfId="37193" xr:uid="{00000000-0005-0000-0000-00003F910000}"/>
    <cellStyle name="Normal 3 36 2 6" xfId="37194" xr:uid="{00000000-0005-0000-0000-000040910000}"/>
    <cellStyle name="Normal 3 36 2 6 2" xfId="37195" xr:uid="{00000000-0005-0000-0000-000041910000}"/>
    <cellStyle name="Normal 3 36 2 6 3" xfId="37196" xr:uid="{00000000-0005-0000-0000-000042910000}"/>
    <cellStyle name="Normal 3 36 2 7" xfId="37197" xr:uid="{00000000-0005-0000-0000-000043910000}"/>
    <cellStyle name="Normal 3 36 2 7 2" xfId="37198" xr:uid="{00000000-0005-0000-0000-000044910000}"/>
    <cellStyle name="Normal 3 36 2 7 3" xfId="37199" xr:uid="{00000000-0005-0000-0000-000045910000}"/>
    <cellStyle name="Normal 3 36 2 8" xfId="37200" xr:uid="{00000000-0005-0000-0000-000046910000}"/>
    <cellStyle name="Normal 3 36 2 8 2" xfId="37201" xr:uid="{00000000-0005-0000-0000-000047910000}"/>
    <cellStyle name="Normal 3 36 2 8 3" xfId="37202" xr:uid="{00000000-0005-0000-0000-000048910000}"/>
    <cellStyle name="Normal 3 36 2 9" xfId="37203" xr:uid="{00000000-0005-0000-0000-000049910000}"/>
    <cellStyle name="Normal 3 36 2 9 2" xfId="37204" xr:uid="{00000000-0005-0000-0000-00004A910000}"/>
    <cellStyle name="Normal 3 36 2 9 3" xfId="37205" xr:uid="{00000000-0005-0000-0000-00004B910000}"/>
    <cellStyle name="Normal 3 36 20" xfId="37206" xr:uid="{00000000-0005-0000-0000-00004C910000}"/>
    <cellStyle name="Normal 3 36 20 2" xfId="37207" xr:uid="{00000000-0005-0000-0000-00004D910000}"/>
    <cellStyle name="Normal 3 36 20 3" xfId="37208" xr:uid="{00000000-0005-0000-0000-00004E910000}"/>
    <cellStyle name="Normal 3 36 21" xfId="37209" xr:uid="{00000000-0005-0000-0000-00004F910000}"/>
    <cellStyle name="Normal 3 36 21 2" xfId="37210" xr:uid="{00000000-0005-0000-0000-000050910000}"/>
    <cellStyle name="Normal 3 36 21 3" xfId="37211" xr:uid="{00000000-0005-0000-0000-000051910000}"/>
    <cellStyle name="Normal 3 36 22" xfId="37212" xr:uid="{00000000-0005-0000-0000-000052910000}"/>
    <cellStyle name="Normal 3 36 22 2" xfId="37213" xr:uid="{00000000-0005-0000-0000-000053910000}"/>
    <cellStyle name="Normal 3 36 22 3" xfId="37214" xr:uid="{00000000-0005-0000-0000-000054910000}"/>
    <cellStyle name="Normal 3 36 23" xfId="37215" xr:uid="{00000000-0005-0000-0000-000055910000}"/>
    <cellStyle name="Normal 3 36 23 2" xfId="37216" xr:uid="{00000000-0005-0000-0000-000056910000}"/>
    <cellStyle name="Normal 3 36 23 3" xfId="37217" xr:uid="{00000000-0005-0000-0000-000057910000}"/>
    <cellStyle name="Normal 3 36 24" xfId="37218" xr:uid="{00000000-0005-0000-0000-000058910000}"/>
    <cellStyle name="Normal 3 36 25" xfId="37219" xr:uid="{00000000-0005-0000-0000-000059910000}"/>
    <cellStyle name="Normal 3 36 3" xfId="37220" xr:uid="{00000000-0005-0000-0000-00005A910000}"/>
    <cellStyle name="Normal 3 36 3 10" xfId="37221" xr:uid="{00000000-0005-0000-0000-00005B910000}"/>
    <cellStyle name="Normal 3 36 3 10 2" xfId="37222" xr:uid="{00000000-0005-0000-0000-00005C910000}"/>
    <cellStyle name="Normal 3 36 3 10 3" xfId="37223" xr:uid="{00000000-0005-0000-0000-00005D910000}"/>
    <cellStyle name="Normal 3 36 3 11" xfId="37224" xr:uid="{00000000-0005-0000-0000-00005E910000}"/>
    <cellStyle name="Normal 3 36 3 11 2" xfId="37225" xr:uid="{00000000-0005-0000-0000-00005F910000}"/>
    <cellStyle name="Normal 3 36 3 11 3" xfId="37226" xr:uid="{00000000-0005-0000-0000-000060910000}"/>
    <cellStyle name="Normal 3 36 3 12" xfId="37227" xr:uid="{00000000-0005-0000-0000-000061910000}"/>
    <cellStyle name="Normal 3 36 3 12 2" xfId="37228" xr:uid="{00000000-0005-0000-0000-000062910000}"/>
    <cellStyle name="Normal 3 36 3 12 3" xfId="37229" xr:uid="{00000000-0005-0000-0000-000063910000}"/>
    <cellStyle name="Normal 3 36 3 13" xfId="37230" xr:uid="{00000000-0005-0000-0000-000064910000}"/>
    <cellStyle name="Normal 3 36 3 13 2" xfId="37231" xr:uid="{00000000-0005-0000-0000-000065910000}"/>
    <cellStyle name="Normal 3 36 3 13 3" xfId="37232" xr:uid="{00000000-0005-0000-0000-000066910000}"/>
    <cellStyle name="Normal 3 36 3 14" xfId="37233" xr:uid="{00000000-0005-0000-0000-000067910000}"/>
    <cellStyle name="Normal 3 36 3 14 2" xfId="37234" xr:uid="{00000000-0005-0000-0000-000068910000}"/>
    <cellStyle name="Normal 3 36 3 14 3" xfId="37235" xr:uid="{00000000-0005-0000-0000-000069910000}"/>
    <cellStyle name="Normal 3 36 3 15" xfId="37236" xr:uid="{00000000-0005-0000-0000-00006A910000}"/>
    <cellStyle name="Normal 3 36 3 15 2" xfId="37237" xr:uid="{00000000-0005-0000-0000-00006B910000}"/>
    <cellStyle name="Normal 3 36 3 15 3" xfId="37238" xr:uid="{00000000-0005-0000-0000-00006C910000}"/>
    <cellStyle name="Normal 3 36 3 16" xfId="37239" xr:uid="{00000000-0005-0000-0000-00006D910000}"/>
    <cellStyle name="Normal 3 36 3 17" xfId="37240" xr:uid="{00000000-0005-0000-0000-00006E910000}"/>
    <cellStyle name="Normal 3 36 3 2" xfId="37241" xr:uid="{00000000-0005-0000-0000-00006F910000}"/>
    <cellStyle name="Normal 3 36 3 2 10" xfId="37242" xr:uid="{00000000-0005-0000-0000-000070910000}"/>
    <cellStyle name="Normal 3 36 3 2 10 2" xfId="37243" xr:uid="{00000000-0005-0000-0000-000071910000}"/>
    <cellStyle name="Normal 3 36 3 2 10 3" xfId="37244" xr:uid="{00000000-0005-0000-0000-000072910000}"/>
    <cellStyle name="Normal 3 36 3 2 11" xfId="37245" xr:uid="{00000000-0005-0000-0000-000073910000}"/>
    <cellStyle name="Normal 3 36 3 2 11 2" xfId="37246" xr:uid="{00000000-0005-0000-0000-000074910000}"/>
    <cellStyle name="Normal 3 36 3 2 11 3" xfId="37247" xr:uid="{00000000-0005-0000-0000-000075910000}"/>
    <cellStyle name="Normal 3 36 3 2 12" xfId="37248" xr:uid="{00000000-0005-0000-0000-000076910000}"/>
    <cellStyle name="Normal 3 36 3 2 12 2" xfId="37249" xr:uid="{00000000-0005-0000-0000-000077910000}"/>
    <cellStyle name="Normal 3 36 3 2 12 3" xfId="37250" xr:uid="{00000000-0005-0000-0000-000078910000}"/>
    <cellStyle name="Normal 3 36 3 2 13" xfId="37251" xr:uid="{00000000-0005-0000-0000-000079910000}"/>
    <cellStyle name="Normal 3 36 3 2 13 2" xfId="37252" xr:uid="{00000000-0005-0000-0000-00007A910000}"/>
    <cellStyle name="Normal 3 36 3 2 13 3" xfId="37253" xr:uid="{00000000-0005-0000-0000-00007B910000}"/>
    <cellStyle name="Normal 3 36 3 2 14" xfId="37254" xr:uid="{00000000-0005-0000-0000-00007C910000}"/>
    <cellStyle name="Normal 3 36 3 2 14 2" xfId="37255" xr:uid="{00000000-0005-0000-0000-00007D910000}"/>
    <cellStyle name="Normal 3 36 3 2 14 3" xfId="37256" xr:uid="{00000000-0005-0000-0000-00007E910000}"/>
    <cellStyle name="Normal 3 36 3 2 15" xfId="37257" xr:uid="{00000000-0005-0000-0000-00007F910000}"/>
    <cellStyle name="Normal 3 36 3 2 16" xfId="37258" xr:uid="{00000000-0005-0000-0000-000080910000}"/>
    <cellStyle name="Normal 3 36 3 2 2" xfId="37259" xr:uid="{00000000-0005-0000-0000-000081910000}"/>
    <cellStyle name="Normal 3 36 3 2 2 2" xfId="37260" xr:uid="{00000000-0005-0000-0000-000082910000}"/>
    <cellStyle name="Normal 3 36 3 2 2 3" xfId="37261" xr:uid="{00000000-0005-0000-0000-000083910000}"/>
    <cellStyle name="Normal 3 36 3 2 3" xfId="37262" xr:uid="{00000000-0005-0000-0000-000084910000}"/>
    <cellStyle name="Normal 3 36 3 2 3 2" xfId="37263" xr:uid="{00000000-0005-0000-0000-000085910000}"/>
    <cellStyle name="Normal 3 36 3 2 3 3" xfId="37264" xr:uid="{00000000-0005-0000-0000-000086910000}"/>
    <cellStyle name="Normal 3 36 3 2 4" xfId="37265" xr:uid="{00000000-0005-0000-0000-000087910000}"/>
    <cellStyle name="Normal 3 36 3 2 4 2" xfId="37266" xr:uid="{00000000-0005-0000-0000-000088910000}"/>
    <cellStyle name="Normal 3 36 3 2 4 3" xfId="37267" xr:uid="{00000000-0005-0000-0000-000089910000}"/>
    <cellStyle name="Normal 3 36 3 2 5" xfId="37268" xr:uid="{00000000-0005-0000-0000-00008A910000}"/>
    <cellStyle name="Normal 3 36 3 2 5 2" xfId="37269" xr:uid="{00000000-0005-0000-0000-00008B910000}"/>
    <cellStyle name="Normal 3 36 3 2 5 3" xfId="37270" xr:uid="{00000000-0005-0000-0000-00008C910000}"/>
    <cellStyle name="Normal 3 36 3 2 6" xfId="37271" xr:uid="{00000000-0005-0000-0000-00008D910000}"/>
    <cellStyle name="Normal 3 36 3 2 6 2" xfId="37272" xr:uid="{00000000-0005-0000-0000-00008E910000}"/>
    <cellStyle name="Normal 3 36 3 2 6 3" xfId="37273" xr:uid="{00000000-0005-0000-0000-00008F910000}"/>
    <cellStyle name="Normal 3 36 3 2 7" xfId="37274" xr:uid="{00000000-0005-0000-0000-000090910000}"/>
    <cellStyle name="Normal 3 36 3 2 7 2" xfId="37275" xr:uid="{00000000-0005-0000-0000-000091910000}"/>
    <cellStyle name="Normal 3 36 3 2 7 3" xfId="37276" xr:uid="{00000000-0005-0000-0000-000092910000}"/>
    <cellStyle name="Normal 3 36 3 2 8" xfId="37277" xr:uid="{00000000-0005-0000-0000-000093910000}"/>
    <cellStyle name="Normal 3 36 3 2 8 2" xfId="37278" xr:uid="{00000000-0005-0000-0000-000094910000}"/>
    <cellStyle name="Normal 3 36 3 2 8 3" xfId="37279" xr:uid="{00000000-0005-0000-0000-000095910000}"/>
    <cellStyle name="Normal 3 36 3 2 9" xfId="37280" xr:uid="{00000000-0005-0000-0000-000096910000}"/>
    <cellStyle name="Normal 3 36 3 2 9 2" xfId="37281" xr:uid="{00000000-0005-0000-0000-000097910000}"/>
    <cellStyle name="Normal 3 36 3 2 9 3" xfId="37282" xr:uid="{00000000-0005-0000-0000-000098910000}"/>
    <cellStyle name="Normal 3 36 3 3" xfId="37283" xr:uid="{00000000-0005-0000-0000-000099910000}"/>
    <cellStyle name="Normal 3 36 3 3 2" xfId="37284" xr:uid="{00000000-0005-0000-0000-00009A910000}"/>
    <cellStyle name="Normal 3 36 3 3 3" xfId="37285" xr:uid="{00000000-0005-0000-0000-00009B910000}"/>
    <cellStyle name="Normal 3 36 3 4" xfId="37286" xr:uid="{00000000-0005-0000-0000-00009C910000}"/>
    <cellStyle name="Normal 3 36 3 4 2" xfId="37287" xr:uid="{00000000-0005-0000-0000-00009D910000}"/>
    <cellStyle name="Normal 3 36 3 4 3" xfId="37288" xr:uid="{00000000-0005-0000-0000-00009E910000}"/>
    <cellStyle name="Normal 3 36 3 5" xfId="37289" xr:uid="{00000000-0005-0000-0000-00009F910000}"/>
    <cellStyle name="Normal 3 36 3 5 2" xfId="37290" xr:uid="{00000000-0005-0000-0000-0000A0910000}"/>
    <cellStyle name="Normal 3 36 3 5 3" xfId="37291" xr:uid="{00000000-0005-0000-0000-0000A1910000}"/>
    <cellStyle name="Normal 3 36 3 6" xfId="37292" xr:uid="{00000000-0005-0000-0000-0000A2910000}"/>
    <cellStyle name="Normal 3 36 3 6 2" xfId="37293" xr:uid="{00000000-0005-0000-0000-0000A3910000}"/>
    <cellStyle name="Normal 3 36 3 6 3" xfId="37294" xr:uid="{00000000-0005-0000-0000-0000A4910000}"/>
    <cellStyle name="Normal 3 36 3 7" xfId="37295" xr:uid="{00000000-0005-0000-0000-0000A5910000}"/>
    <cellStyle name="Normal 3 36 3 7 2" xfId="37296" xr:uid="{00000000-0005-0000-0000-0000A6910000}"/>
    <cellStyle name="Normal 3 36 3 7 3" xfId="37297" xr:uid="{00000000-0005-0000-0000-0000A7910000}"/>
    <cellStyle name="Normal 3 36 3 8" xfId="37298" xr:uid="{00000000-0005-0000-0000-0000A8910000}"/>
    <cellStyle name="Normal 3 36 3 8 2" xfId="37299" xr:uid="{00000000-0005-0000-0000-0000A9910000}"/>
    <cellStyle name="Normal 3 36 3 8 3" xfId="37300" xr:uid="{00000000-0005-0000-0000-0000AA910000}"/>
    <cellStyle name="Normal 3 36 3 9" xfId="37301" xr:uid="{00000000-0005-0000-0000-0000AB910000}"/>
    <cellStyle name="Normal 3 36 3 9 2" xfId="37302" xr:uid="{00000000-0005-0000-0000-0000AC910000}"/>
    <cellStyle name="Normal 3 36 3 9 3" xfId="37303" xr:uid="{00000000-0005-0000-0000-0000AD910000}"/>
    <cellStyle name="Normal 3 36 4" xfId="37304" xr:uid="{00000000-0005-0000-0000-0000AE910000}"/>
    <cellStyle name="Normal 3 36 4 10" xfId="37305" xr:uid="{00000000-0005-0000-0000-0000AF910000}"/>
    <cellStyle name="Normal 3 36 4 10 2" xfId="37306" xr:uid="{00000000-0005-0000-0000-0000B0910000}"/>
    <cellStyle name="Normal 3 36 4 10 3" xfId="37307" xr:uid="{00000000-0005-0000-0000-0000B1910000}"/>
    <cellStyle name="Normal 3 36 4 11" xfId="37308" xr:uid="{00000000-0005-0000-0000-0000B2910000}"/>
    <cellStyle name="Normal 3 36 4 11 2" xfId="37309" xr:uid="{00000000-0005-0000-0000-0000B3910000}"/>
    <cellStyle name="Normal 3 36 4 11 3" xfId="37310" xr:uid="{00000000-0005-0000-0000-0000B4910000}"/>
    <cellStyle name="Normal 3 36 4 12" xfId="37311" xr:uid="{00000000-0005-0000-0000-0000B5910000}"/>
    <cellStyle name="Normal 3 36 4 12 2" xfId="37312" xr:uid="{00000000-0005-0000-0000-0000B6910000}"/>
    <cellStyle name="Normal 3 36 4 12 3" xfId="37313" xr:uid="{00000000-0005-0000-0000-0000B7910000}"/>
    <cellStyle name="Normal 3 36 4 13" xfId="37314" xr:uid="{00000000-0005-0000-0000-0000B8910000}"/>
    <cellStyle name="Normal 3 36 4 13 2" xfId="37315" xr:uid="{00000000-0005-0000-0000-0000B9910000}"/>
    <cellStyle name="Normal 3 36 4 13 3" xfId="37316" xr:uid="{00000000-0005-0000-0000-0000BA910000}"/>
    <cellStyle name="Normal 3 36 4 14" xfId="37317" xr:uid="{00000000-0005-0000-0000-0000BB910000}"/>
    <cellStyle name="Normal 3 36 4 14 2" xfId="37318" xr:uid="{00000000-0005-0000-0000-0000BC910000}"/>
    <cellStyle name="Normal 3 36 4 14 3" xfId="37319" xr:uid="{00000000-0005-0000-0000-0000BD910000}"/>
    <cellStyle name="Normal 3 36 4 15" xfId="37320" xr:uid="{00000000-0005-0000-0000-0000BE910000}"/>
    <cellStyle name="Normal 3 36 4 15 2" xfId="37321" xr:uid="{00000000-0005-0000-0000-0000BF910000}"/>
    <cellStyle name="Normal 3 36 4 15 3" xfId="37322" xr:uid="{00000000-0005-0000-0000-0000C0910000}"/>
    <cellStyle name="Normal 3 36 4 16" xfId="37323" xr:uid="{00000000-0005-0000-0000-0000C1910000}"/>
    <cellStyle name="Normal 3 36 4 17" xfId="37324" xr:uid="{00000000-0005-0000-0000-0000C2910000}"/>
    <cellStyle name="Normal 3 36 4 2" xfId="37325" xr:uid="{00000000-0005-0000-0000-0000C3910000}"/>
    <cellStyle name="Normal 3 36 4 2 10" xfId="37326" xr:uid="{00000000-0005-0000-0000-0000C4910000}"/>
    <cellStyle name="Normal 3 36 4 2 10 2" xfId="37327" xr:uid="{00000000-0005-0000-0000-0000C5910000}"/>
    <cellStyle name="Normal 3 36 4 2 10 3" xfId="37328" xr:uid="{00000000-0005-0000-0000-0000C6910000}"/>
    <cellStyle name="Normal 3 36 4 2 11" xfId="37329" xr:uid="{00000000-0005-0000-0000-0000C7910000}"/>
    <cellStyle name="Normal 3 36 4 2 11 2" xfId="37330" xr:uid="{00000000-0005-0000-0000-0000C8910000}"/>
    <cellStyle name="Normal 3 36 4 2 11 3" xfId="37331" xr:uid="{00000000-0005-0000-0000-0000C9910000}"/>
    <cellStyle name="Normal 3 36 4 2 12" xfId="37332" xr:uid="{00000000-0005-0000-0000-0000CA910000}"/>
    <cellStyle name="Normal 3 36 4 2 12 2" xfId="37333" xr:uid="{00000000-0005-0000-0000-0000CB910000}"/>
    <cellStyle name="Normal 3 36 4 2 12 3" xfId="37334" xr:uid="{00000000-0005-0000-0000-0000CC910000}"/>
    <cellStyle name="Normal 3 36 4 2 13" xfId="37335" xr:uid="{00000000-0005-0000-0000-0000CD910000}"/>
    <cellStyle name="Normal 3 36 4 2 13 2" xfId="37336" xr:uid="{00000000-0005-0000-0000-0000CE910000}"/>
    <cellStyle name="Normal 3 36 4 2 13 3" xfId="37337" xr:uid="{00000000-0005-0000-0000-0000CF910000}"/>
    <cellStyle name="Normal 3 36 4 2 14" xfId="37338" xr:uid="{00000000-0005-0000-0000-0000D0910000}"/>
    <cellStyle name="Normal 3 36 4 2 14 2" xfId="37339" xr:uid="{00000000-0005-0000-0000-0000D1910000}"/>
    <cellStyle name="Normal 3 36 4 2 14 3" xfId="37340" xr:uid="{00000000-0005-0000-0000-0000D2910000}"/>
    <cellStyle name="Normal 3 36 4 2 15" xfId="37341" xr:uid="{00000000-0005-0000-0000-0000D3910000}"/>
    <cellStyle name="Normal 3 36 4 2 16" xfId="37342" xr:uid="{00000000-0005-0000-0000-0000D4910000}"/>
    <cellStyle name="Normal 3 36 4 2 2" xfId="37343" xr:uid="{00000000-0005-0000-0000-0000D5910000}"/>
    <cellStyle name="Normal 3 36 4 2 2 2" xfId="37344" xr:uid="{00000000-0005-0000-0000-0000D6910000}"/>
    <cellStyle name="Normal 3 36 4 2 2 3" xfId="37345" xr:uid="{00000000-0005-0000-0000-0000D7910000}"/>
    <cellStyle name="Normal 3 36 4 2 3" xfId="37346" xr:uid="{00000000-0005-0000-0000-0000D8910000}"/>
    <cellStyle name="Normal 3 36 4 2 3 2" xfId="37347" xr:uid="{00000000-0005-0000-0000-0000D9910000}"/>
    <cellStyle name="Normal 3 36 4 2 3 3" xfId="37348" xr:uid="{00000000-0005-0000-0000-0000DA910000}"/>
    <cellStyle name="Normal 3 36 4 2 4" xfId="37349" xr:uid="{00000000-0005-0000-0000-0000DB910000}"/>
    <cellStyle name="Normal 3 36 4 2 4 2" xfId="37350" xr:uid="{00000000-0005-0000-0000-0000DC910000}"/>
    <cellStyle name="Normal 3 36 4 2 4 3" xfId="37351" xr:uid="{00000000-0005-0000-0000-0000DD910000}"/>
    <cellStyle name="Normal 3 36 4 2 5" xfId="37352" xr:uid="{00000000-0005-0000-0000-0000DE910000}"/>
    <cellStyle name="Normal 3 36 4 2 5 2" xfId="37353" xr:uid="{00000000-0005-0000-0000-0000DF910000}"/>
    <cellStyle name="Normal 3 36 4 2 5 3" xfId="37354" xr:uid="{00000000-0005-0000-0000-0000E0910000}"/>
    <cellStyle name="Normal 3 36 4 2 6" xfId="37355" xr:uid="{00000000-0005-0000-0000-0000E1910000}"/>
    <cellStyle name="Normal 3 36 4 2 6 2" xfId="37356" xr:uid="{00000000-0005-0000-0000-0000E2910000}"/>
    <cellStyle name="Normal 3 36 4 2 6 3" xfId="37357" xr:uid="{00000000-0005-0000-0000-0000E3910000}"/>
    <cellStyle name="Normal 3 36 4 2 7" xfId="37358" xr:uid="{00000000-0005-0000-0000-0000E4910000}"/>
    <cellStyle name="Normal 3 36 4 2 7 2" xfId="37359" xr:uid="{00000000-0005-0000-0000-0000E5910000}"/>
    <cellStyle name="Normal 3 36 4 2 7 3" xfId="37360" xr:uid="{00000000-0005-0000-0000-0000E6910000}"/>
    <cellStyle name="Normal 3 36 4 2 8" xfId="37361" xr:uid="{00000000-0005-0000-0000-0000E7910000}"/>
    <cellStyle name="Normal 3 36 4 2 8 2" xfId="37362" xr:uid="{00000000-0005-0000-0000-0000E8910000}"/>
    <cellStyle name="Normal 3 36 4 2 8 3" xfId="37363" xr:uid="{00000000-0005-0000-0000-0000E9910000}"/>
    <cellStyle name="Normal 3 36 4 2 9" xfId="37364" xr:uid="{00000000-0005-0000-0000-0000EA910000}"/>
    <cellStyle name="Normal 3 36 4 2 9 2" xfId="37365" xr:uid="{00000000-0005-0000-0000-0000EB910000}"/>
    <cellStyle name="Normal 3 36 4 2 9 3" xfId="37366" xr:uid="{00000000-0005-0000-0000-0000EC910000}"/>
    <cellStyle name="Normal 3 36 4 3" xfId="37367" xr:uid="{00000000-0005-0000-0000-0000ED910000}"/>
    <cellStyle name="Normal 3 36 4 3 2" xfId="37368" xr:uid="{00000000-0005-0000-0000-0000EE910000}"/>
    <cellStyle name="Normal 3 36 4 3 3" xfId="37369" xr:uid="{00000000-0005-0000-0000-0000EF910000}"/>
    <cellStyle name="Normal 3 36 4 4" xfId="37370" xr:uid="{00000000-0005-0000-0000-0000F0910000}"/>
    <cellStyle name="Normal 3 36 4 4 2" xfId="37371" xr:uid="{00000000-0005-0000-0000-0000F1910000}"/>
    <cellStyle name="Normal 3 36 4 4 3" xfId="37372" xr:uid="{00000000-0005-0000-0000-0000F2910000}"/>
    <cellStyle name="Normal 3 36 4 5" xfId="37373" xr:uid="{00000000-0005-0000-0000-0000F3910000}"/>
    <cellStyle name="Normal 3 36 4 5 2" xfId="37374" xr:uid="{00000000-0005-0000-0000-0000F4910000}"/>
    <cellStyle name="Normal 3 36 4 5 3" xfId="37375" xr:uid="{00000000-0005-0000-0000-0000F5910000}"/>
    <cellStyle name="Normal 3 36 4 6" xfId="37376" xr:uid="{00000000-0005-0000-0000-0000F6910000}"/>
    <cellStyle name="Normal 3 36 4 6 2" xfId="37377" xr:uid="{00000000-0005-0000-0000-0000F7910000}"/>
    <cellStyle name="Normal 3 36 4 6 3" xfId="37378" xr:uid="{00000000-0005-0000-0000-0000F8910000}"/>
    <cellStyle name="Normal 3 36 4 7" xfId="37379" xr:uid="{00000000-0005-0000-0000-0000F9910000}"/>
    <cellStyle name="Normal 3 36 4 7 2" xfId="37380" xr:uid="{00000000-0005-0000-0000-0000FA910000}"/>
    <cellStyle name="Normal 3 36 4 7 3" xfId="37381" xr:uid="{00000000-0005-0000-0000-0000FB910000}"/>
    <cellStyle name="Normal 3 36 4 8" xfId="37382" xr:uid="{00000000-0005-0000-0000-0000FC910000}"/>
    <cellStyle name="Normal 3 36 4 8 2" xfId="37383" xr:uid="{00000000-0005-0000-0000-0000FD910000}"/>
    <cellStyle name="Normal 3 36 4 8 3" xfId="37384" xr:uid="{00000000-0005-0000-0000-0000FE910000}"/>
    <cellStyle name="Normal 3 36 4 9" xfId="37385" xr:uid="{00000000-0005-0000-0000-0000FF910000}"/>
    <cellStyle name="Normal 3 36 4 9 2" xfId="37386" xr:uid="{00000000-0005-0000-0000-000000920000}"/>
    <cellStyle name="Normal 3 36 4 9 3" xfId="37387" xr:uid="{00000000-0005-0000-0000-000001920000}"/>
    <cellStyle name="Normal 3 36 5" xfId="37388" xr:uid="{00000000-0005-0000-0000-000002920000}"/>
    <cellStyle name="Normal 3 36 5 10" xfId="37389" xr:uid="{00000000-0005-0000-0000-000003920000}"/>
    <cellStyle name="Normal 3 36 5 10 2" xfId="37390" xr:uid="{00000000-0005-0000-0000-000004920000}"/>
    <cellStyle name="Normal 3 36 5 10 3" xfId="37391" xr:uid="{00000000-0005-0000-0000-000005920000}"/>
    <cellStyle name="Normal 3 36 5 11" xfId="37392" xr:uid="{00000000-0005-0000-0000-000006920000}"/>
    <cellStyle name="Normal 3 36 5 11 2" xfId="37393" xr:uid="{00000000-0005-0000-0000-000007920000}"/>
    <cellStyle name="Normal 3 36 5 11 3" xfId="37394" xr:uid="{00000000-0005-0000-0000-000008920000}"/>
    <cellStyle name="Normal 3 36 5 12" xfId="37395" xr:uid="{00000000-0005-0000-0000-000009920000}"/>
    <cellStyle name="Normal 3 36 5 12 2" xfId="37396" xr:uid="{00000000-0005-0000-0000-00000A920000}"/>
    <cellStyle name="Normal 3 36 5 12 3" xfId="37397" xr:uid="{00000000-0005-0000-0000-00000B920000}"/>
    <cellStyle name="Normal 3 36 5 13" xfId="37398" xr:uid="{00000000-0005-0000-0000-00000C920000}"/>
    <cellStyle name="Normal 3 36 5 13 2" xfId="37399" xr:uid="{00000000-0005-0000-0000-00000D920000}"/>
    <cellStyle name="Normal 3 36 5 13 3" xfId="37400" xr:uid="{00000000-0005-0000-0000-00000E920000}"/>
    <cellStyle name="Normal 3 36 5 14" xfId="37401" xr:uid="{00000000-0005-0000-0000-00000F920000}"/>
    <cellStyle name="Normal 3 36 5 14 2" xfId="37402" xr:uid="{00000000-0005-0000-0000-000010920000}"/>
    <cellStyle name="Normal 3 36 5 14 3" xfId="37403" xr:uid="{00000000-0005-0000-0000-000011920000}"/>
    <cellStyle name="Normal 3 36 5 15" xfId="37404" xr:uid="{00000000-0005-0000-0000-000012920000}"/>
    <cellStyle name="Normal 3 36 5 16" xfId="37405" xr:uid="{00000000-0005-0000-0000-000013920000}"/>
    <cellStyle name="Normal 3 36 5 2" xfId="37406" xr:uid="{00000000-0005-0000-0000-000014920000}"/>
    <cellStyle name="Normal 3 36 5 2 2" xfId="37407" xr:uid="{00000000-0005-0000-0000-000015920000}"/>
    <cellStyle name="Normal 3 36 5 2 3" xfId="37408" xr:uid="{00000000-0005-0000-0000-000016920000}"/>
    <cellStyle name="Normal 3 36 5 3" xfId="37409" xr:uid="{00000000-0005-0000-0000-000017920000}"/>
    <cellStyle name="Normal 3 36 5 3 2" xfId="37410" xr:uid="{00000000-0005-0000-0000-000018920000}"/>
    <cellStyle name="Normal 3 36 5 3 3" xfId="37411" xr:uid="{00000000-0005-0000-0000-000019920000}"/>
    <cellStyle name="Normal 3 36 5 4" xfId="37412" xr:uid="{00000000-0005-0000-0000-00001A920000}"/>
    <cellStyle name="Normal 3 36 5 4 2" xfId="37413" xr:uid="{00000000-0005-0000-0000-00001B920000}"/>
    <cellStyle name="Normal 3 36 5 4 3" xfId="37414" xr:uid="{00000000-0005-0000-0000-00001C920000}"/>
    <cellStyle name="Normal 3 36 5 5" xfId="37415" xr:uid="{00000000-0005-0000-0000-00001D920000}"/>
    <cellStyle name="Normal 3 36 5 5 2" xfId="37416" xr:uid="{00000000-0005-0000-0000-00001E920000}"/>
    <cellStyle name="Normal 3 36 5 5 3" xfId="37417" xr:uid="{00000000-0005-0000-0000-00001F920000}"/>
    <cellStyle name="Normal 3 36 5 6" xfId="37418" xr:uid="{00000000-0005-0000-0000-000020920000}"/>
    <cellStyle name="Normal 3 36 5 6 2" xfId="37419" xr:uid="{00000000-0005-0000-0000-000021920000}"/>
    <cellStyle name="Normal 3 36 5 6 3" xfId="37420" xr:uid="{00000000-0005-0000-0000-000022920000}"/>
    <cellStyle name="Normal 3 36 5 7" xfId="37421" xr:uid="{00000000-0005-0000-0000-000023920000}"/>
    <cellStyle name="Normal 3 36 5 7 2" xfId="37422" xr:uid="{00000000-0005-0000-0000-000024920000}"/>
    <cellStyle name="Normal 3 36 5 7 3" xfId="37423" xr:uid="{00000000-0005-0000-0000-000025920000}"/>
    <cellStyle name="Normal 3 36 5 8" xfId="37424" xr:uid="{00000000-0005-0000-0000-000026920000}"/>
    <cellStyle name="Normal 3 36 5 8 2" xfId="37425" xr:uid="{00000000-0005-0000-0000-000027920000}"/>
    <cellStyle name="Normal 3 36 5 8 3" xfId="37426" xr:uid="{00000000-0005-0000-0000-000028920000}"/>
    <cellStyle name="Normal 3 36 5 9" xfId="37427" xr:uid="{00000000-0005-0000-0000-000029920000}"/>
    <cellStyle name="Normal 3 36 5 9 2" xfId="37428" xr:uid="{00000000-0005-0000-0000-00002A920000}"/>
    <cellStyle name="Normal 3 36 5 9 3" xfId="37429" xr:uid="{00000000-0005-0000-0000-00002B920000}"/>
    <cellStyle name="Normal 3 36 6" xfId="37430" xr:uid="{00000000-0005-0000-0000-00002C920000}"/>
    <cellStyle name="Normal 3 36 6 10" xfId="37431" xr:uid="{00000000-0005-0000-0000-00002D920000}"/>
    <cellStyle name="Normal 3 36 6 10 2" xfId="37432" xr:uid="{00000000-0005-0000-0000-00002E920000}"/>
    <cellStyle name="Normal 3 36 6 10 3" xfId="37433" xr:uid="{00000000-0005-0000-0000-00002F920000}"/>
    <cellStyle name="Normal 3 36 6 11" xfId="37434" xr:uid="{00000000-0005-0000-0000-000030920000}"/>
    <cellStyle name="Normal 3 36 6 11 2" xfId="37435" xr:uid="{00000000-0005-0000-0000-000031920000}"/>
    <cellStyle name="Normal 3 36 6 11 3" xfId="37436" xr:uid="{00000000-0005-0000-0000-000032920000}"/>
    <cellStyle name="Normal 3 36 6 12" xfId="37437" xr:uid="{00000000-0005-0000-0000-000033920000}"/>
    <cellStyle name="Normal 3 36 6 12 2" xfId="37438" xr:uid="{00000000-0005-0000-0000-000034920000}"/>
    <cellStyle name="Normal 3 36 6 12 3" xfId="37439" xr:uid="{00000000-0005-0000-0000-000035920000}"/>
    <cellStyle name="Normal 3 36 6 13" xfId="37440" xr:uid="{00000000-0005-0000-0000-000036920000}"/>
    <cellStyle name="Normal 3 36 6 13 2" xfId="37441" xr:uid="{00000000-0005-0000-0000-000037920000}"/>
    <cellStyle name="Normal 3 36 6 13 3" xfId="37442" xr:uid="{00000000-0005-0000-0000-000038920000}"/>
    <cellStyle name="Normal 3 36 6 14" xfId="37443" xr:uid="{00000000-0005-0000-0000-000039920000}"/>
    <cellStyle name="Normal 3 36 6 14 2" xfId="37444" xr:uid="{00000000-0005-0000-0000-00003A920000}"/>
    <cellStyle name="Normal 3 36 6 14 3" xfId="37445" xr:uid="{00000000-0005-0000-0000-00003B920000}"/>
    <cellStyle name="Normal 3 36 6 15" xfId="37446" xr:uid="{00000000-0005-0000-0000-00003C920000}"/>
    <cellStyle name="Normal 3 36 6 16" xfId="37447" xr:uid="{00000000-0005-0000-0000-00003D920000}"/>
    <cellStyle name="Normal 3 36 6 2" xfId="37448" xr:uid="{00000000-0005-0000-0000-00003E920000}"/>
    <cellStyle name="Normal 3 36 6 2 2" xfId="37449" xr:uid="{00000000-0005-0000-0000-00003F920000}"/>
    <cellStyle name="Normal 3 36 6 2 3" xfId="37450" xr:uid="{00000000-0005-0000-0000-000040920000}"/>
    <cellStyle name="Normal 3 36 6 3" xfId="37451" xr:uid="{00000000-0005-0000-0000-000041920000}"/>
    <cellStyle name="Normal 3 36 6 3 2" xfId="37452" xr:uid="{00000000-0005-0000-0000-000042920000}"/>
    <cellStyle name="Normal 3 36 6 3 3" xfId="37453" xr:uid="{00000000-0005-0000-0000-000043920000}"/>
    <cellStyle name="Normal 3 36 6 4" xfId="37454" xr:uid="{00000000-0005-0000-0000-000044920000}"/>
    <cellStyle name="Normal 3 36 6 4 2" xfId="37455" xr:uid="{00000000-0005-0000-0000-000045920000}"/>
    <cellStyle name="Normal 3 36 6 4 3" xfId="37456" xr:uid="{00000000-0005-0000-0000-000046920000}"/>
    <cellStyle name="Normal 3 36 6 5" xfId="37457" xr:uid="{00000000-0005-0000-0000-000047920000}"/>
    <cellStyle name="Normal 3 36 6 5 2" xfId="37458" xr:uid="{00000000-0005-0000-0000-000048920000}"/>
    <cellStyle name="Normal 3 36 6 5 3" xfId="37459" xr:uid="{00000000-0005-0000-0000-000049920000}"/>
    <cellStyle name="Normal 3 36 6 6" xfId="37460" xr:uid="{00000000-0005-0000-0000-00004A920000}"/>
    <cellStyle name="Normal 3 36 6 6 2" xfId="37461" xr:uid="{00000000-0005-0000-0000-00004B920000}"/>
    <cellStyle name="Normal 3 36 6 6 3" xfId="37462" xr:uid="{00000000-0005-0000-0000-00004C920000}"/>
    <cellStyle name="Normal 3 36 6 7" xfId="37463" xr:uid="{00000000-0005-0000-0000-00004D920000}"/>
    <cellStyle name="Normal 3 36 6 7 2" xfId="37464" xr:uid="{00000000-0005-0000-0000-00004E920000}"/>
    <cellStyle name="Normal 3 36 6 7 3" xfId="37465" xr:uid="{00000000-0005-0000-0000-00004F920000}"/>
    <cellStyle name="Normal 3 36 6 8" xfId="37466" xr:uid="{00000000-0005-0000-0000-000050920000}"/>
    <cellStyle name="Normal 3 36 6 8 2" xfId="37467" xr:uid="{00000000-0005-0000-0000-000051920000}"/>
    <cellStyle name="Normal 3 36 6 8 3" xfId="37468" xr:uid="{00000000-0005-0000-0000-000052920000}"/>
    <cellStyle name="Normal 3 36 6 9" xfId="37469" xr:uid="{00000000-0005-0000-0000-000053920000}"/>
    <cellStyle name="Normal 3 36 6 9 2" xfId="37470" xr:uid="{00000000-0005-0000-0000-000054920000}"/>
    <cellStyle name="Normal 3 36 6 9 3" xfId="37471" xr:uid="{00000000-0005-0000-0000-000055920000}"/>
    <cellStyle name="Normal 3 36 7" xfId="37472" xr:uid="{00000000-0005-0000-0000-000056920000}"/>
    <cellStyle name="Normal 3 36 7 10" xfId="37473" xr:uid="{00000000-0005-0000-0000-000057920000}"/>
    <cellStyle name="Normal 3 36 7 10 2" xfId="37474" xr:uid="{00000000-0005-0000-0000-000058920000}"/>
    <cellStyle name="Normal 3 36 7 10 3" xfId="37475" xr:uid="{00000000-0005-0000-0000-000059920000}"/>
    <cellStyle name="Normal 3 36 7 11" xfId="37476" xr:uid="{00000000-0005-0000-0000-00005A920000}"/>
    <cellStyle name="Normal 3 36 7 11 2" xfId="37477" xr:uid="{00000000-0005-0000-0000-00005B920000}"/>
    <cellStyle name="Normal 3 36 7 11 3" xfId="37478" xr:uid="{00000000-0005-0000-0000-00005C920000}"/>
    <cellStyle name="Normal 3 36 7 12" xfId="37479" xr:uid="{00000000-0005-0000-0000-00005D920000}"/>
    <cellStyle name="Normal 3 36 7 12 2" xfId="37480" xr:uid="{00000000-0005-0000-0000-00005E920000}"/>
    <cellStyle name="Normal 3 36 7 12 3" xfId="37481" xr:uid="{00000000-0005-0000-0000-00005F920000}"/>
    <cellStyle name="Normal 3 36 7 13" xfId="37482" xr:uid="{00000000-0005-0000-0000-000060920000}"/>
    <cellStyle name="Normal 3 36 7 13 2" xfId="37483" xr:uid="{00000000-0005-0000-0000-000061920000}"/>
    <cellStyle name="Normal 3 36 7 13 3" xfId="37484" xr:uid="{00000000-0005-0000-0000-000062920000}"/>
    <cellStyle name="Normal 3 36 7 14" xfId="37485" xr:uid="{00000000-0005-0000-0000-000063920000}"/>
    <cellStyle name="Normal 3 36 7 14 2" xfId="37486" xr:uid="{00000000-0005-0000-0000-000064920000}"/>
    <cellStyle name="Normal 3 36 7 14 3" xfId="37487" xr:uid="{00000000-0005-0000-0000-000065920000}"/>
    <cellStyle name="Normal 3 36 7 15" xfId="37488" xr:uid="{00000000-0005-0000-0000-000066920000}"/>
    <cellStyle name="Normal 3 36 7 16" xfId="37489" xr:uid="{00000000-0005-0000-0000-000067920000}"/>
    <cellStyle name="Normal 3 36 7 2" xfId="37490" xr:uid="{00000000-0005-0000-0000-000068920000}"/>
    <cellStyle name="Normal 3 36 7 2 2" xfId="37491" xr:uid="{00000000-0005-0000-0000-000069920000}"/>
    <cellStyle name="Normal 3 36 7 2 3" xfId="37492" xr:uid="{00000000-0005-0000-0000-00006A920000}"/>
    <cellStyle name="Normal 3 36 7 3" xfId="37493" xr:uid="{00000000-0005-0000-0000-00006B920000}"/>
    <cellStyle name="Normal 3 36 7 3 2" xfId="37494" xr:uid="{00000000-0005-0000-0000-00006C920000}"/>
    <cellStyle name="Normal 3 36 7 3 3" xfId="37495" xr:uid="{00000000-0005-0000-0000-00006D920000}"/>
    <cellStyle name="Normal 3 36 7 4" xfId="37496" xr:uid="{00000000-0005-0000-0000-00006E920000}"/>
    <cellStyle name="Normal 3 36 7 4 2" xfId="37497" xr:uid="{00000000-0005-0000-0000-00006F920000}"/>
    <cellStyle name="Normal 3 36 7 4 3" xfId="37498" xr:uid="{00000000-0005-0000-0000-000070920000}"/>
    <cellStyle name="Normal 3 36 7 5" xfId="37499" xr:uid="{00000000-0005-0000-0000-000071920000}"/>
    <cellStyle name="Normal 3 36 7 5 2" xfId="37500" xr:uid="{00000000-0005-0000-0000-000072920000}"/>
    <cellStyle name="Normal 3 36 7 5 3" xfId="37501" xr:uid="{00000000-0005-0000-0000-000073920000}"/>
    <cellStyle name="Normal 3 36 7 6" xfId="37502" xr:uid="{00000000-0005-0000-0000-000074920000}"/>
    <cellStyle name="Normal 3 36 7 6 2" xfId="37503" xr:uid="{00000000-0005-0000-0000-000075920000}"/>
    <cellStyle name="Normal 3 36 7 6 3" xfId="37504" xr:uid="{00000000-0005-0000-0000-000076920000}"/>
    <cellStyle name="Normal 3 36 7 7" xfId="37505" xr:uid="{00000000-0005-0000-0000-000077920000}"/>
    <cellStyle name="Normal 3 36 7 7 2" xfId="37506" xr:uid="{00000000-0005-0000-0000-000078920000}"/>
    <cellStyle name="Normal 3 36 7 7 3" xfId="37507" xr:uid="{00000000-0005-0000-0000-000079920000}"/>
    <cellStyle name="Normal 3 36 7 8" xfId="37508" xr:uid="{00000000-0005-0000-0000-00007A920000}"/>
    <cellStyle name="Normal 3 36 7 8 2" xfId="37509" xr:uid="{00000000-0005-0000-0000-00007B920000}"/>
    <cellStyle name="Normal 3 36 7 8 3" xfId="37510" xr:uid="{00000000-0005-0000-0000-00007C920000}"/>
    <cellStyle name="Normal 3 36 7 9" xfId="37511" xr:uid="{00000000-0005-0000-0000-00007D920000}"/>
    <cellStyle name="Normal 3 36 7 9 2" xfId="37512" xr:uid="{00000000-0005-0000-0000-00007E920000}"/>
    <cellStyle name="Normal 3 36 7 9 3" xfId="37513" xr:uid="{00000000-0005-0000-0000-00007F920000}"/>
    <cellStyle name="Normal 3 36 8" xfId="37514" xr:uid="{00000000-0005-0000-0000-000080920000}"/>
    <cellStyle name="Normal 3 36 8 10" xfId="37515" xr:uid="{00000000-0005-0000-0000-000081920000}"/>
    <cellStyle name="Normal 3 36 8 10 2" xfId="37516" xr:uid="{00000000-0005-0000-0000-000082920000}"/>
    <cellStyle name="Normal 3 36 8 10 3" xfId="37517" xr:uid="{00000000-0005-0000-0000-000083920000}"/>
    <cellStyle name="Normal 3 36 8 11" xfId="37518" xr:uid="{00000000-0005-0000-0000-000084920000}"/>
    <cellStyle name="Normal 3 36 8 11 2" xfId="37519" xr:uid="{00000000-0005-0000-0000-000085920000}"/>
    <cellStyle name="Normal 3 36 8 11 3" xfId="37520" xr:uid="{00000000-0005-0000-0000-000086920000}"/>
    <cellStyle name="Normal 3 36 8 12" xfId="37521" xr:uid="{00000000-0005-0000-0000-000087920000}"/>
    <cellStyle name="Normal 3 36 8 12 2" xfId="37522" xr:uid="{00000000-0005-0000-0000-000088920000}"/>
    <cellStyle name="Normal 3 36 8 12 3" xfId="37523" xr:uid="{00000000-0005-0000-0000-000089920000}"/>
    <cellStyle name="Normal 3 36 8 13" xfId="37524" xr:uid="{00000000-0005-0000-0000-00008A920000}"/>
    <cellStyle name="Normal 3 36 8 13 2" xfId="37525" xr:uid="{00000000-0005-0000-0000-00008B920000}"/>
    <cellStyle name="Normal 3 36 8 13 3" xfId="37526" xr:uid="{00000000-0005-0000-0000-00008C920000}"/>
    <cellStyle name="Normal 3 36 8 14" xfId="37527" xr:uid="{00000000-0005-0000-0000-00008D920000}"/>
    <cellStyle name="Normal 3 36 8 14 2" xfId="37528" xr:uid="{00000000-0005-0000-0000-00008E920000}"/>
    <cellStyle name="Normal 3 36 8 14 3" xfId="37529" xr:uid="{00000000-0005-0000-0000-00008F920000}"/>
    <cellStyle name="Normal 3 36 8 15" xfId="37530" xr:uid="{00000000-0005-0000-0000-000090920000}"/>
    <cellStyle name="Normal 3 36 8 16" xfId="37531" xr:uid="{00000000-0005-0000-0000-000091920000}"/>
    <cellStyle name="Normal 3 36 8 2" xfId="37532" xr:uid="{00000000-0005-0000-0000-000092920000}"/>
    <cellStyle name="Normal 3 36 8 2 2" xfId="37533" xr:uid="{00000000-0005-0000-0000-000093920000}"/>
    <cellStyle name="Normal 3 36 8 2 3" xfId="37534" xr:uid="{00000000-0005-0000-0000-000094920000}"/>
    <cellStyle name="Normal 3 36 8 3" xfId="37535" xr:uid="{00000000-0005-0000-0000-000095920000}"/>
    <cellStyle name="Normal 3 36 8 3 2" xfId="37536" xr:uid="{00000000-0005-0000-0000-000096920000}"/>
    <cellStyle name="Normal 3 36 8 3 3" xfId="37537" xr:uid="{00000000-0005-0000-0000-000097920000}"/>
    <cellStyle name="Normal 3 36 8 4" xfId="37538" xr:uid="{00000000-0005-0000-0000-000098920000}"/>
    <cellStyle name="Normal 3 36 8 4 2" xfId="37539" xr:uid="{00000000-0005-0000-0000-000099920000}"/>
    <cellStyle name="Normal 3 36 8 4 3" xfId="37540" xr:uid="{00000000-0005-0000-0000-00009A920000}"/>
    <cellStyle name="Normal 3 36 8 5" xfId="37541" xr:uid="{00000000-0005-0000-0000-00009B920000}"/>
    <cellStyle name="Normal 3 36 8 5 2" xfId="37542" xr:uid="{00000000-0005-0000-0000-00009C920000}"/>
    <cellStyle name="Normal 3 36 8 5 3" xfId="37543" xr:uid="{00000000-0005-0000-0000-00009D920000}"/>
    <cellStyle name="Normal 3 36 8 6" xfId="37544" xr:uid="{00000000-0005-0000-0000-00009E920000}"/>
    <cellStyle name="Normal 3 36 8 6 2" xfId="37545" xr:uid="{00000000-0005-0000-0000-00009F920000}"/>
    <cellStyle name="Normal 3 36 8 6 3" xfId="37546" xr:uid="{00000000-0005-0000-0000-0000A0920000}"/>
    <cellStyle name="Normal 3 36 8 7" xfId="37547" xr:uid="{00000000-0005-0000-0000-0000A1920000}"/>
    <cellStyle name="Normal 3 36 8 7 2" xfId="37548" xr:uid="{00000000-0005-0000-0000-0000A2920000}"/>
    <cellStyle name="Normal 3 36 8 7 3" xfId="37549" xr:uid="{00000000-0005-0000-0000-0000A3920000}"/>
    <cellStyle name="Normal 3 36 8 8" xfId="37550" xr:uid="{00000000-0005-0000-0000-0000A4920000}"/>
    <cellStyle name="Normal 3 36 8 8 2" xfId="37551" xr:uid="{00000000-0005-0000-0000-0000A5920000}"/>
    <cellStyle name="Normal 3 36 8 8 3" xfId="37552" xr:uid="{00000000-0005-0000-0000-0000A6920000}"/>
    <cellStyle name="Normal 3 36 8 9" xfId="37553" xr:uid="{00000000-0005-0000-0000-0000A7920000}"/>
    <cellStyle name="Normal 3 36 8 9 2" xfId="37554" xr:uid="{00000000-0005-0000-0000-0000A8920000}"/>
    <cellStyle name="Normal 3 36 8 9 3" xfId="37555" xr:uid="{00000000-0005-0000-0000-0000A9920000}"/>
    <cellStyle name="Normal 3 36 9" xfId="37556" xr:uid="{00000000-0005-0000-0000-0000AA920000}"/>
    <cellStyle name="Normal 3 36 9 10" xfId="37557" xr:uid="{00000000-0005-0000-0000-0000AB920000}"/>
    <cellStyle name="Normal 3 36 9 10 2" xfId="37558" xr:uid="{00000000-0005-0000-0000-0000AC920000}"/>
    <cellStyle name="Normal 3 36 9 10 3" xfId="37559" xr:uid="{00000000-0005-0000-0000-0000AD920000}"/>
    <cellStyle name="Normal 3 36 9 11" xfId="37560" xr:uid="{00000000-0005-0000-0000-0000AE920000}"/>
    <cellStyle name="Normal 3 36 9 11 2" xfId="37561" xr:uid="{00000000-0005-0000-0000-0000AF920000}"/>
    <cellStyle name="Normal 3 36 9 11 3" xfId="37562" xr:uid="{00000000-0005-0000-0000-0000B0920000}"/>
    <cellStyle name="Normal 3 36 9 12" xfId="37563" xr:uid="{00000000-0005-0000-0000-0000B1920000}"/>
    <cellStyle name="Normal 3 36 9 12 2" xfId="37564" xr:uid="{00000000-0005-0000-0000-0000B2920000}"/>
    <cellStyle name="Normal 3 36 9 12 3" xfId="37565" xr:uid="{00000000-0005-0000-0000-0000B3920000}"/>
    <cellStyle name="Normal 3 36 9 13" xfId="37566" xr:uid="{00000000-0005-0000-0000-0000B4920000}"/>
    <cellStyle name="Normal 3 36 9 13 2" xfId="37567" xr:uid="{00000000-0005-0000-0000-0000B5920000}"/>
    <cellStyle name="Normal 3 36 9 13 3" xfId="37568" xr:uid="{00000000-0005-0000-0000-0000B6920000}"/>
    <cellStyle name="Normal 3 36 9 14" xfId="37569" xr:uid="{00000000-0005-0000-0000-0000B7920000}"/>
    <cellStyle name="Normal 3 36 9 14 2" xfId="37570" xr:uid="{00000000-0005-0000-0000-0000B8920000}"/>
    <cellStyle name="Normal 3 36 9 14 3" xfId="37571" xr:uid="{00000000-0005-0000-0000-0000B9920000}"/>
    <cellStyle name="Normal 3 36 9 15" xfId="37572" xr:uid="{00000000-0005-0000-0000-0000BA920000}"/>
    <cellStyle name="Normal 3 36 9 16" xfId="37573" xr:uid="{00000000-0005-0000-0000-0000BB920000}"/>
    <cellStyle name="Normal 3 36 9 2" xfId="37574" xr:uid="{00000000-0005-0000-0000-0000BC920000}"/>
    <cellStyle name="Normal 3 36 9 2 2" xfId="37575" xr:uid="{00000000-0005-0000-0000-0000BD920000}"/>
    <cellStyle name="Normal 3 36 9 2 3" xfId="37576" xr:uid="{00000000-0005-0000-0000-0000BE920000}"/>
    <cellStyle name="Normal 3 36 9 3" xfId="37577" xr:uid="{00000000-0005-0000-0000-0000BF920000}"/>
    <cellStyle name="Normal 3 36 9 3 2" xfId="37578" xr:uid="{00000000-0005-0000-0000-0000C0920000}"/>
    <cellStyle name="Normal 3 36 9 3 3" xfId="37579" xr:uid="{00000000-0005-0000-0000-0000C1920000}"/>
    <cellStyle name="Normal 3 36 9 4" xfId="37580" xr:uid="{00000000-0005-0000-0000-0000C2920000}"/>
    <cellStyle name="Normal 3 36 9 4 2" xfId="37581" xr:uid="{00000000-0005-0000-0000-0000C3920000}"/>
    <cellStyle name="Normal 3 36 9 4 3" xfId="37582" xr:uid="{00000000-0005-0000-0000-0000C4920000}"/>
    <cellStyle name="Normal 3 36 9 5" xfId="37583" xr:uid="{00000000-0005-0000-0000-0000C5920000}"/>
    <cellStyle name="Normal 3 36 9 5 2" xfId="37584" xr:uid="{00000000-0005-0000-0000-0000C6920000}"/>
    <cellStyle name="Normal 3 36 9 5 3" xfId="37585" xr:uid="{00000000-0005-0000-0000-0000C7920000}"/>
    <cellStyle name="Normal 3 36 9 6" xfId="37586" xr:uid="{00000000-0005-0000-0000-0000C8920000}"/>
    <cellStyle name="Normal 3 36 9 6 2" xfId="37587" xr:uid="{00000000-0005-0000-0000-0000C9920000}"/>
    <cellStyle name="Normal 3 36 9 6 3" xfId="37588" xr:uid="{00000000-0005-0000-0000-0000CA920000}"/>
    <cellStyle name="Normal 3 36 9 7" xfId="37589" xr:uid="{00000000-0005-0000-0000-0000CB920000}"/>
    <cellStyle name="Normal 3 36 9 7 2" xfId="37590" xr:uid="{00000000-0005-0000-0000-0000CC920000}"/>
    <cellStyle name="Normal 3 36 9 7 3" xfId="37591" xr:uid="{00000000-0005-0000-0000-0000CD920000}"/>
    <cellStyle name="Normal 3 36 9 8" xfId="37592" xr:uid="{00000000-0005-0000-0000-0000CE920000}"/>
    <cellStyle name="Normal 3 36 9 8 2" xfId="37593" xr:uid="{00000000-0005-0000-0000-0000CF920000}"/>
    <cellStyle name="Normal 3 36 9 8 3" xfId="37594" xr:uid="{00000000-0005-0000-0000-0000D0920000}"/>
    <cellStyle name="Normal 3 36 9 9" xfId="37595" xr:uid="{00000000-0005-0000-0000-0000D1920000}"/>
    <cellStyle name="Normal 3 36 9 9 2" xfId="37596" xr:uid="{00000000-0005-0000-0000-0000D2920000}"/>
    <cellStyle name="Normal 3 36 9 9 3" xfId="37597" xr:uid="{00000000-0005-0000-0000-0000D3920000}"/>
    <cellStyle name="Normal 3 37" xfId="37598" xr:uid="{00000000-0005-0000-0000-0000D4920000}"/>
    <cellStyle name="Normal 3 37 10" xfId="37599" xr:uid="{00000000-0005-0000-0000-0000D5920000}"/>
    <cellStyle name="Normal 3 37 10 10" xfId="37600" xr:uid="{00000000-0005-0000-0000-0000D6920000}"/>
    <cellStyle name="Normal 3 37 10 10 2" xfId="37601" xr:uid="{00000000-0005-0000-0000-0000D7920000}"/>
    <cellStyle name="Normal 3 37 10 10 3" xfId="37602" xr:uid="{00000000-0005-0000-0000-0000D8920000}"/>
    <cellStyle name="Normal 3 37 10 11" xfId="37603" xr:uid="{00000000-0005-0000-0000-0000D9920000}"/>
    <cellStyle name="Normal 3 37 10 11 2" xfId="37604" xr:uid="{00000000-0005-0000-0000-0000DA920000}"/>
    <cellStyle name="Normal 3 37 10 11 3" xfId="37605" xr:uid="{00000000-0005-0000-0000-0000DB920000}"/>
    <cellStyle name="Normal 3 37 10 12" xfId="37606" xr:uid="{00000000-0005-0000-0000-0000DC920000}"/>
    <cellStyle name="Normal 3 37 10 12 2" xfId="37607" xr:uid="{00000000-0005-0000-0000-0000DD920000}"/>
    <cellStyle name="Normal 3 37 10 12 3" xfId="37608" xr:uid="{00000000-0005-0000-0000-0000DE920000}"/>
    <cellStyle name="Normal 3 37 10 13" xfId="37609" xr:uid="{00000000-0005-0000-0000-0000DF920000}"/>
    <cellStyle name="Normal 3 37 10 13 2" xfId="37610" xr:uid="{00000000-0005-0000-0000-0000E0920000}"/>
    <cellStyle name="Normal 3 37 10 13 3" xfId="37611" xr:uid="{00000000-0005-0000-0000-0000E1920000}"/>
    <cellStyle name="Normal 3 37 10 14" xfId="37612" xr:uid="{00000000-0005-0000-0000-0000E2920000}"/>
    <cellStyle name="Normal 3 37 10 14 2" xfId="37613" xr:uid="{00000000-0005-0000-0000-0000E3920000}"/>
    <cellStyle name="Normal 3 37 10 14 3" xfId="37614" xr:uid="{00000000-0005-0000-0000-0000E4920000}"/>
    <cellStyle name="Normal 3 37 10 15" xfId="37615" xr:uid="{00000000-0005-0000-0000-0000E5920000}"/>
    <cellStyle name="Normal 3 37 10 16" xfId="37616" xr:uid="{00000000-0005-0000-0000-0000E6920000}"/>
    <cellStyle name="Normal 3 37 10 2" xfId="37617" xr:uid="{00000000-0005-0000-0000-0000E7920000}"/>
    <cellStyle name="Normal 3 37 10 2 2" xfId="37618" xr:uid="{00000000-0005-0000-0000-0000E8920000}"/>
    <cellStyle name="Normal 3 37 10 2 3" xfId="37619" xr:uid="{00000000-0005-0000-0000-0000E9920000}"/>
    <cellStyle name="Normal 3 37 10 3" xfId="37620" xr:uid="{00000000-0005-0000-0000-0000EA920000}"/>
    <cellStyle name="Normal 3 37 10 3 2" xfId="37621" xr:uid="{00000000-0005-0000-0000-0000EB920000}"/>
    <cellStyle name="Normal 3 37 10 3 3" xfId="37622" xr:uid="{00000000-0005-0000-0000-0000EC920000}"/>
    <cellStyle name="Normal 3 37 10 4" xfId="37623" xr:uid="{00000000-0005-0000-0000-0000ED920000}"/>
    <cellStyle name="Normal 3 37 10 4 2" xfId="37624" xr:uid="{00000000-0005-0000-0000-0000EE920000}"/>
    <cellStyle name="Normal 3 37 10 4 3" xfId="37625" xr:uid="{00000000-0005-0000-0000-0000EF920000}"/>
    <cellStyle name="Normal 3 37 10 5" xfId="37626" xr:uid="{00000000-0005-0000-0000-0000F0920000}"/>
    <cellStyle name="Normal 3 37 10 5 2" xfId="37627" xr:uid="{00000000-0005-0000-0000-0000F1920000}"/>
    <cellStyle name="Normal 3 37 10 5 3" xfId="37628" xr:uid="{00000000-0005-0000-0000-0000F2920000}"/>
    <cellStyle name="Normal 3 37 10 6" xfId="37629" xr:uid="{00000000-0005-0000-0000-0000F3920000}"/>
    <cellStyle name="Normal 3 37 10 6 2" xfId="37630" xr:uid="{00000000-0005-0000-0000-0000F4920000}"/>
    <cellStyle name="Normal 3 37 10 6 3" xfId="37631" xr:uid="{00000000-0005-0000-0000-0000F5920000}"/>
    <cellStyle name="Normal 3 37 10 7" xfId="37632" xr:uid="{00000000-0005-0000-0000-0000F6920000}"/>
    <cellStyle name="Normal 3 37 10 7 2" xfId="37633" xr:uid="{00000000-0005-0000-0000-0000F7920000}"/>
    <cellStyle name="Normal 3 37 10 7 3" xfId="37634" xr:uid="{00000000-0005-0000-0000-0000F8920000}"/>
    <cellStyle name="Normal 3 37 10 8" xfId="37635" xr:uid="{00000000-0005-0000-0000-0000F9920000}"/>
    <cellStyle name="Normal 3 37 10 8 2" xfId="37636" xr:uid="{00000000-0005-0000-0000-0000FA920000}"/>
    <cellStyle name="Normal 3 37 10 8 3" xfId="37637" xr:uid="{00000000-0005-0000-0000-0000FB920000}"/>
    <cellStyle name="Normal 3 37 10 9" xfId="37638" xr:uid="{00000000-0005-0000-0000-0000FC920000}"/>
    <cellStyle name="Normal 3 37 10 9 2" xfId="37639" xr:uid="{00000000-0005-0000-0000-0000FD920000}"/>
    <cellStyle name="Normal 3 37 10 9 3" xfId="37640" xr:uid="{00000000-0005-0000-0000-0000FE920000}"/>
    <cellStyle name="Normal 3 37 11" xfId="37641" xr:uid="{00000000-0005-0000-0000-0000FF920000}"/>
    <cellStyle name="Normal 3 37 11 2" xfId="37642" xr:uid="{00000000-0005-0000-0000-000000930000}"/>
    <cellStyle name="Normal 3 37 11 3" xfId="37643" xr:uid="{00000000-0005-0000-0000-000001930000}"/>
    <cellStyle name="Normal 3 37 12" xfId="37644" xr:uid="{00000000-0005-0000-0000-000002930000}"/>
    <cellStyle name="Normal 3 37 12 2" xfId="37645" xr:uid="{00000000-0005-0000-0000-000003930000}"/>
    <cellStyle name="Normal 3 37 12 3" xfId="37646" xr:uid="{00000000-0005-0000-0000-000004930000}"/>
    <cellStyle name="Normal 3 37 13" xfId="37647" xr:uid="{00000000-0005-0000-0000-000005930000}"/>
    <cellStyle name="Normal 3 37 13 2" xfId="37648" xr:uid="{00000000-0005-0000-0000-000006930000}"/>
    <cellStyle name="Normal 3 37 13 3" xfId="37649" xr:uid="{00000000-0005-0000-0000-000007930000}"/>
    <cellStyle name="Normal 3 37 14" xfId="37650" xr:uid="{00000000-0005-0000-0000-000008930000}"/>
    <cellStyle name="Normal 3 37 14 2" xfId="37651" xr:uid="{00000000-0005-0000-0000-000009930000}"/>
    <cellStyle name="Normal 3 37 14 3" xfId="37652" xr:uid="{00000000-0005-0000-0000-00000A930000}"/>
    <cellStyle name="Normal 3 37 15" xfId="37653" xr:uid="{00000000-0005-0000-0000-00000B930000}"/>
    <cellStyle name="Normal 3 37 15 2" xfId="37654" xr:uid="{00000000-0005-0000-0000-00000C930000}"/>
    <cellStyle name="Normal 3 37 15 3" xfId="37655" xr:uid="{00000000-0005-0000-0000-00000D930000}"/>
    <cellStyle name="Normal 3 37 16" xfId="37656" xr:uid="{00000000-0005-0000-0000-00000E930000}"/>
    <cellStyle name="Normal 3 37 16 2" xfId="37657" xr:uid="{00000000-0005-0000-0000-00000F930000}"/>
    <cellStyle name="Normal 3 37 16 3" xfId="37658" xr:uid="{00000000-0005-0000-0000-000010930000}"/>
    <cellStyle name="Normal 3 37 17" xfId="37659" xr:uid="{00000000-0005-0000-0000-000011930000}"/>
    <cellStyle name="Normal 3 37 17 2" xfId="37660" xr:uid="{00000000-0005-0000-0000-000012930000}"/>
    <cellStyle name="Normal 3 37 17 3" xfId="37661" xr:uid="{00000000-0005-0000-0000-000013930000}"/>
    <cellStyle name="Normal 3 37 18" xfId="37662" xr:uid="{00000000-0005-0000-0000-000014930000}"/>
    <cellStyle name="Normal 3 37 18 2" xfId="37663" xr:uid="{00000000-0005-0000-0000-000015930000}"/>
    <cellStyle name="Normal 3 37 18 3" xfId="37664" xr:uid="{00000000-0005-0000-0000-000016930000}"/>
    <cellStyle name="Normal 3 37 19" xfId="37665" xr:uid="{00000000-0005-0000-0000-000017930000}"/>
    <cellStyle name="Normal 3 37 19 2" xfId="37666" xr:uid="{00000000-0005-0000-0000-000018930000}"/>
    <cellStyle name="Normal 3 37 19 3" xfId="37667" xr:uid="{00000000-0005-0000-0000-000019930000}"/>
    <cellStyle name="Normal 3 37 2" xfId="37668" xr:uid="{00000000-0005-0000-0000-00001A930000}"/>
    <cellStyle name="Normal 3 37 2 10" xfId="37669" xr:uid="{00000000-0005-0000-0000-00001B930000}"/>
    <cellStyle name="Normal 3 37 2 10 2" xfId="37670" xr:uid="{00000000-0005-0000-0000-00001C930000}"/>
    <cellStyle name="Normal 3 37 2 10 3" xfId="37671" xr:uid="{00000000-0005-0000-0000-00001D930000}"/>
    <cellStyle name="Normal 3 37 2 11" xfId="37672" xr:uid="{00000000-0005-0000-0000-00001E930000}"/>
    <cellStyle name="Normal 3 37 2 11 2" xfId="37673" xr:uid="{00000000-0005-0000-0000-00001F930000}"/>
    <cellStyle name="Normal 3 37 2 11 3" xfId="37674" xr:uid="{00000000-0005-0000-0000-000020930000}"/>
    <cellStyle name="Normal 3 37 2 12" xfId="37675" xr:uid="{00000000-0005-0000-0000-000021930000}"/>
    <cellStyle name="Normal 3 37 2 12 2" xfId="37676" xr:uid="{00000000-0005-0000-0000-000022930000}"/>
    <cellStyle name="Normal 3 37 2 12 3" xfId="37677" xr:uid="{00000000-0005-0000-0000-000023930000}"/>
    <cellStyle name="Normal 3 37 2 13" xfId="37678" xr:uid="{00000000-0005-0000-0000-000024930000}"/>
    <cellStyle name="Normal 3 37 2 13 2" xfId="37679" xr:uid="{00000000-0005-0000-0000-000025930000}"/>
    <cellStyle name="Normal 3 37 2 13 3" xfId="37680" xr:uid="{00000000-0005-0000-0000-000026930000}"/>
    <cellStyle name="Normal 3 37 2 14" xfId="37681" xr:uid="{00000000-0005-0000-0000-000027930000}"/>
    <cellStyle name="Normal 3 37 2 14 2" xfId="37682" xr:uid="{00000000-0005-0000-0000-000028930000}"/>
    <cellStyle name="Normal 3 37 2 14 3" xfId="37683" xr:uid="{00000000-0005-0000-0000-000029930000}"/>
    <cellStyle name="Normal 3 37 2 15" xfId="37684" xr:uid="{00000000-0005-0000-0000-00002A930000}"/>
    <cellStyle name="Normal 3 37 2 15 2" xfId="37685" xr:uid="{00000000-0005-0000-0000-00002B930000}"/>
    <cellStyle name="Normal 3 37 2 15 3" xfId="37686" xr:uid="{00000000-0005-0000-0000-00002C930000}"/>
    <cellStyle name="Normal 3 37 2 16" xfId="37687" xr:uid="{00000000-0005-0000-0000-00002D930000}"/>
    <cellStyle name="Normal 3 37 2 17" xfId="37688" xr:uid="{00000000-0005-0000-0000-00002E930000}"/>
    <cellStyle name="Normal 3 37 2 2" xfId="37689" xr:uid="{00000000-0005-0000-0000-00002F930000}"/>
    <cellStyle name="Normal 3 37 2 2 10" xfId="37690" xr:uid="{00000000-0005-0000-0000-000030930000}"/>
    <cellStyle name="Normal 3 37 2 2 10 2" xfId="37691" xr:uid="{00000000-0005-0000-0000-000031930000}"/>
    <cellStyle name="Normal 3 37 2 2 10 3" xfId="37692" xr:uid="{00000000-0005-0000-0000-000032930000}"/>
    <cellStyle name="Normal 3 37 2 2 11" xfId="37693" xr:uid="{00000000-0005-0000-0000-000033930000}"/>
    <cellStyle name="Normal 3 37 2 2 11 2" xfId="37694" xr:uid="{00000000-0005-0000-0000-000034930000}"/>
    <cellStyle name="Normal 3 37 2 2 11 3" xfId="37695" xr:uid="{00000000-0005-0000-0000-000035930000}"/>
    <cellStyle name="Normal 3 37 2 2 12" xfId="37696" xr:uid="{00000000-0005-0000-0000-000036930000}"/>
    <cellStyle name="Normal 3 37 2 2 12 2" xfId="37697" xr:uid="{00000000-0005-0000-0000-000037930000}"/>
    <cellStyle name="Normal 3 37 2 2 12 3" xfId="37698" xr:uid="{00000000-0005-0000-0000-000038930000}"/>
    <cellStyle name="Normal 3 37 2 2 13" xfId="37699" xr:uid="{00000000-0005-0000-0000-000039930000}"/>
    <cellStyle name="Normal 3 37 2 2 13 2" xfId="37700" xr:uid="{00000000-0005-0000-0000-00003A930000}"/>
    <cellStyle name="Normal 3 37 2 2 13 3" xfId="37701" xr:uid="{00000000-0005-0000-0000-00003B930000}"/>
    <cellStyle name="Normal 3 37 2 2 14" xfId="37702" xr:uid="{00000000-0005-0000-0000-00003C930000}"/>
    <cellStyle name="Normal 3 37 2 2 14 2" xfId="37703" xr:uid="{00000000-0005-0000-0000-00003D930000}"/>
    <cellStyle name="Normal 3 37 2 2 14 3" xfId="37704" xr:uid="{00000000-0005-0000-0000-00003E930000}"/>
    <cellStyle name="Normal 3 37 2 2 15" xfId="37705" xr:uid="{00000000-0005-0000-0000-00003F930000}"/>
    <cellStyle name="Normal 3 37 2 2 16" xfId="37706" xr:uid="{00000000-0005-0000-0000-000040930000}"/>
    <cellStyle name="Normal 3 37 2 2 2" xfId="37707" xr:uid="{00000000-0005-0000-0000-000041930000}"/>
    <cellStyle name="Normal 3 37 2 2 2 2" xfId="37708" xr:uid="{00000000-0005-0000-0000-000042930000}"/>
    <cellStyle name="Normal 3 37 2 2 2 3" xfId="37709" xr:uid="{00000000-0005-0000-0000-000043930000}"/>
    <cellStyle name="Normal 3 37 2 2 3" xfId="37710" xr:uid="{00000000-0005-0000-0000-000044930000}"/>
    <cellStyle name="Normal 3 37 2 2 3 2" xfId="37711" xr:uid="{00000000-0005-0000-0000-000045930000}"/>
    <cellStyle name="Normal 3 37 2 2 3 3" xfId="37712" xr:uid="{00000000-0005-0000-0000-000046930000}"/>
    <cellStyle name="Normal 3 37 2 2 4" xfId="37713" xr:uid="{00000000-0005-0000-0000-000047930000}"/>
    <cellStyle name="Normal 3 37 2 2 4 2" xfId="37714" xr:uid="{00000000-0005-0000-0000-000048930000}"/>
    <cellStyle name="Normal 3 37 2 2 4 3" xfId="37715" xr:uid="{00000000-0005-0000-0000-000049930000}"/>
    <cellStyle name="Normal 3 37 2 2 5" xfId="37716" xr:uid="{00000000-0005-0000-0000-00004A930000}"/>
    <cellStyle name="Normal 3 37 2 2 5 2" xfId="37717" xr:uid="{00000000-0005-0000-0000-00004B930000}"/>
    <cellStyle name="Normal 3 37 2 2 5 3" xfId="37718" xr:uid="{00000000-0005-0000-0000-00004C930000}"/>
    <cellStyle name="Normal 3 37 2 2 6" xfId="37719" xr:uid="{00000000-0005-0000-0000-00004D930000}"/>
    <cellStyle name="Normal 3 37 2 2 6 2" xfId="37720" xr:uid="{00000000-0005-0000-0000-00004E930000}"/>
    <cellStyle name="Normal 3 37 2 2 6 3" xfId="37721" xr:uid="{00000000-0005-0000-0000-00004F930000}"/>
    <cellStyle name="Normal 3 37 2 2 7" xfId="37722" xr:uid="{00000000-0005-0000-0000-000050930000}"/>
    <cellStyle name="Normal 3 37 2 2 7 2" xfId="37723" xr:uid="{00000000-0005-0000-0000-000051930000}"/>
    <cellStyle name="Normal 3 37 2 2 7 3" xfId="37724" xr:uid="{00000000-0005-0000-0000-000052930000}"/>
    <cellStyle name="Normal 3 37 2 2 8" xfId="37725" xr:uid="{00000000-0005-0000-0000-000053930000}"/>
    <cellStyle name="Normal 3 37 2 2 8 2" xfId="37726" xr:uid="{00000000-0005-0000-0000-000054930000}"/>
    <cellStyle name="Normal 3 37 2 2 8 3" xfId="37727" xr:uid="{00000000-0005-0000-0000-000055930000}"/>
    <cellStyle name="Normal 3 37 2 2 9" xfId="37728" xr:uid="{00000000-0005-0000-0000-000056930000}"/>
    <cellStyle name="Normal 3 37 2 2 9 2" xfId="37729" xr:uid="{00000000-0005-0000-0000-000057930000}"/>
    <cellStyle name="Normal 3 37 2 2 9 3" xfId="37730" xr:uid="{00000000-0005-0000-0000-000058930000}"/>
    <cellStyle name="Normal 3 37 2 3" xfId="37731" xr:uid="{00000000-0005-0000-0000-000059930000}"/>
    <cellStyle name="Normal 3 37 2 3 2" xfId="37732" xr:uid="{00000000-0005-0000-0000-00005A930000}"/>
    <cellStyle name="Normal 3 37 2 3 3" xfId="37733" xr:uid="{00000000-0005-0000-0000-00005B930000}"/>
    <cellStyle name="Normal 3 37 2 4" xfId="37734" xr:uid="{00000000-0005-0000-0000-00005C930000}"/>
    <cellStyle name="Normal 3 37 2 4 2" xfId="37735" xr:uid="{00000000-0005-0000-0000-00005D930000}"/>
    <cellStyle name="Normal 3 37 2 4 3" xfId="37736" xr:uid="{00000000-0005-0000-0000-00005E930000}"/>
    <cellStyle name="Normal 3 37 2 5" xfId="37737" xr:uid="{00000000-0005-0000-0000-00005F930000}"/>
    <cellStyle name="Normal 3 37 2 5 2" xfId="37738" xr:uid="{00000000-0005-0000-0000-000060930000}"/>
    <cellStyle name="Normal 3 37 2 5 3" xfId="37739" xr:uid="{00000000-0005-0000-0000-000061930000}"/>
    <cellStyle name="Normal 3 37 2 6" xfId="37740" xr:uid="{00000000-0005-0000-0000-000062930000}"/>
    <cellStyle name="Normal 3 37 2 6 2" xfId="37741" xr:uid="{00000000-0005-0000-0000-000063930000}"/>
    <cellStyle name="Normal 3 37 2 6 3" xfId="37742" xr:uid="{00000000-0005-0000-0000-000064930000}"/>
    <cellStyle name="Normal 3 37 2 7" xfId="37743" xr:uid="{00000000-0005-0000-0000-000065930000}"/>
    <cellStyle name="Normal 3 37 2 7 2" xfId="37744" xr:uid="{00000000-0005-0000-0000-000066930000}"/>
    <cellStyle name="Normal 3 37 2 7 3" xfId="37745" xr:uid="{00000000-0005-0000-0000-000067930000}"/>
    <cellStyle name="Normal 3 37 2 8" xfId="37746" xr:uid="{00000000-0005-0000-0000-000068930000}"/>
    <cellStyle name="Normal 3 37 2 8 2" xfId="37747" xr:uid="{00000000-0005-0000-0000-000069930000}"/>
    <cellStyle name="Normal 3 37 2 8 3" xfId="37748" xr:uid="{00000000-0005-0000-0000-00006A930000}"/>
    <cellStyle name="Normal 3 37 2 9" xfId="37749" xr:uid="{00000000-0005-0000-0000-00006B930000}"/>
    <cellStyle name="Normal 3 37 2 9 2" xfId="37750" xr:uid="{00000000-0005-0000-0000-00006C930000}"/>
    <cellStyle name="Normal 3 37 2 9 3" xfId="37751" xr:uid="{00000000-0005-0000-0000-00006D930000}"/>
    <cellStyle name="Normal 3 37 20" xfId="37752" xr:uid="{00000000-0005-0000-0000-00006E930000}"/>
    <cellStyle name="Normal 3 37 20 2" xfId="37753" xr:uid="{00000000-0005-0000-0000-00006F930000}"/>
    <cellStyle name="Normal 3 37 20 3" xfId="37754" xr:uid="{00000000-0005-0000-0000-000070930000}"/>
    <cellStyle name="Normal 3 37 21" xfId="37755" xr:uid="{00000000-0005-0000-0000-000071930000}"/>
    <cellStyle name="Normal 3 37 21 2" xfId="37756" xr:uid="{00000000-0005-0000-0000-000072930000}"/>
    <cellStyle name="Normal 3 37 21 3" xfId="37757" xr:uid="{00000000-0005-0000-0000-000073930000}"/>
    <cellStyle name="Normal 3 37 22" xfId="37758" xr:uid="{00000000-0005-0000-0000-000074930000}"/>
    <cellStyle name="Normal 3 37 22 2" xfId="37759" xr:uid="{00000000-0005-0000-0000-000075930000}"/>
    <cellStyle name="Normal 3 37 22 3" xfId="37760" xr:uid="{00000000-0005-0000-0000-000076930000}"/>
    <cellStyle name="Normal 3 37 23" xfId="37761" xr:uid="{00000000-0005-0000-0000-000077930000}"/>
    <cellStyle name="Normal 3 37 23 2" xfId="37762" xr:uid="{00000000-0005-0000-0000-000078930000}"/>
    <cellStyle name="Normal 3 37 23 3" xfId="37763" xr:uid="{00000000-0005-0000-0000-000079930000}"/>
    <cellStyle name="Normal 3 37 24" xfId="37764" xr:uid="{00000000-0005-0000-0000-00007A930000}"/>
    <cellStyle name="Normal 3 37 25" xfId="37765" xr:uid="{00000000-0005-0000-0000-00007B930000}"/>
    <cellStyle name="Normal 3 37 3" xfId="37766" xr:uid="{00000000-0005-0000-0000-00007C930000}"/>
    <cellStyle name="Normal 3 37 3 10" xfId="37767" xr:uid="{00000000-0005-0000-0000-00007D930000}"/>
    <cellStyle name="Normal 3 37 3 10 2" xfId="37768" xr:uid="{00000000-0005-0000-0000-00007E930000}"/>
    <cellStyle name="Normal 3 37 3 10 3" xfId="37769" xr:uid="{00000000-0005-0000-0000-00007F930000}"/>
    <cellStyle name="Normal 3 37 3 11" xfId="37770" xr:uid="{00000000-0005-0000-0000-000080930000}"/>
    <cellStyle name="Normal 3 37 3 11 2" xfId="37771" xr:uid="{00000000-0005-0000-0000-000081930000}"/>
    <cellStyle name="Normal 3 37 3 11 3" xfId="37772" xr:uid="{00000000-0005-0000-0000-000082930000}"/>
    <cellStyle name="Normal 3 37 3 12" xfId="37773" xr:uid="{00000000-0005-0000-0000-000083930000}"/>
    <cellStyle name="Normal 3 37 3 12 2" xfId="37774" xr:uid="{00000000-0005-0000-0000-000084930000}"/>
    <cellStyle name="Normal 3 37 3 12 3" xfId="37775" xr:uid="{00000000-0005-0000-0000-000085930000}"/>
    <cellStyle name="Normal 3 37 3 13" xfId="37776" xr:uid="{00000000-0005-0000-0000-000086930000}"/>
    <cellStyle name="Normal 3 37 3 13 2" xfId="37777" xr:uid="{00000000-0005-0000-0000-000087930000}"/>
    <cellStyle name="Normal 3 37 3 13 3" xfId="37778" xr:uid="{00000000-0005-0000-0000-000088930000}"/>
    <cellStyle name="Normal 3 37 3 14" xfId="37779" xr:uid="{00000000-0005-0000-0000-000089930000}"/>
    <cellStyle name="Normal 3 37 3 14 2" xfId="37780" xr:uid="{00000000-0005-0000-0000-00008A930000}"/>
    <cellStyle name="Normal 3 37 3 14 3" xfId="37781" xr:uid="{00000000-0005-0000-0000-00008B930000}"/>
    <cellStyle name="Normal 3 37 3 15" xfId="37782" xr:uid="{00000000-0005-0000-0000-00008C930000}"/>
    <cellStyle name="Normal 3 37 3 15 2" xfId="37783" xr:uid="{00000000-0005-0000-0000-00008D930000}"/>
    <cellStyle name="Normal 3 37 3 15 3" xfId="37784" xr:uid="{00000000-0005-0000-0000-00008E930000}"/>
    <cellStyle name="Normal 3 37 3 16" xfId="37785" xr:uid="{00000000-0005-0000-0000-00008F930000}"/>
    <cellStyle name="Normal 3 37 3 17" xfId="37786" xr:uid="{00000000-0005-0000-0000-000090930000}"/>
    <cellStyle name="Normal 3 37 3 2" xfId="37787" xr:uid="{00000000-0005-0000-0000-000091930000}"/>
    <cellStyle name="Normal 3 37 3 2 10" xfId="37788" xr:uid="{00000000-0005-0000-0000-000092930000}"/>
    <cellStyle name="Normal 3 37 3 2 10 2" xfId="37789" xr:uid="{00000000-0005-0000-0000-000093930000}"/>
    <cellStyle name="Normal 3 37 3 2 10 3" xfId="37790" xr:uid="{00000000-0005-0000-0000-000094930000}"/>
    <cellStyle name="Normal 3 37 3 2 11" xfId="37791" xr:uid="{00000000-0005-0000-0000-000095930000}"/>
    <cellStyle name="Normal 3 37 3 2 11 2" xfId="37792" xr:uid="{00000000-0005-0000-0000-000096930000}"/>
    <cellStyle name="Normal 3 37 3 2 11 3" xfId="37793" xr:uid="{00000000-0005-0000-0000-000097930000}"/>
    <cellStyle name="Normal 3 37 3 2 12" xfId="37794" xr:uid="{00000000-0005-0000-0000-000098930000}"/>
    <cellStyle name="Normal 3 37 3 2 12 2" xfId="37795" xr:uid="{00000000-0005-0000-0000-000099930000}"/>
    <cellStyle name="Normal 3 37 3 2 12 3" xfId="37796" xr:uid="{00000000-0005-0000-0000-00009A930000}"/>
    <cellStyle name="Normal 3 37 3 2 13" xfId="37797" xr:uid="{00000000-0005-0000-0000-00009B930000}"/>
    <cellStyle name="Normal 3 37 3 2 13 2" xfId="37798" xr:uid="{00000000-0005-0000-0000-00009C930000}"/>
    <cellStyle name="Normal 3 37 3 2 13 3" xfId="37799" xr:uid="{00000000-0005-0000-0000-00009D930000}"/>
    <cellStyle name="Normal 3 37 3 2 14" xfId="37800" xr:uid="{00000000-0005-0000-0000-00009E930000}"/>
    <cellStyle name="Normal 3 37 3 2 14 2" xfId="37801" xr:uid="{00000000-0005-0000-0000-00009F930000}"/>
    <cellStyle name="Normal 3 37 3 2 14 3" xfId="37802" xr:uid="{00000000-0005-0000-0000-0000A0930000}"/>
    <cellStyle name="Normal 3 37 3 2 15" xfId="37803" xr:uid="{00000000-0005-0000-0000-0000A1930000}"/>
    <cellStyle name="Normal 3 37 3 2 16" xfId="37804" xr:uid="{00000000-0005-0000-0000-0000A2930000}"/>
    <cellStyle name="Normal 3 37 3 2 2" xfId="37805" xr:uid="{00000000-0005-0000-0000-0000A3930000}"/>
    <cellStyle name="Normal 3 37 3 2 2 2" xfId="37806" xr:uid="{00000000-0005-0000-0000-0000A4930000}"/>
    <cellStyle name="Normal 3 37 3 2 2 3" xfId="37807" xr:uid="{00000000-0005-0000-0000-0000A5930000}"/>
    <cellStyle name="Normal 3 37 3 2 3" xfId="37808" xr:uid="{00000000-0005-0000-0000-0000A6930000}"/>
    <cellStyle name="Normal 3 37 3 2 3 2" xfId="37809" xr:uid="{00000000-0005-0000-0000-0000A7930000}"/>
    <cellStyle name="Normal 3 37 3 2 3 3" xfId="37810" xr:uid="{00000000-0005-0000-0000-0000A8930000}"/>
    <cellStyle name="Normal 3 37 3 2 4" xfId="37811" xr:uid="{00000000-0005-0000-0000-0000A9930000}"/>
    <cellStyle name="Normal 3 37 3 2 4 2" xfId="37812" xr:uid="{00000000-0005-0000-0000-0000AA930000}"/>
    <cellStyle name="Normal 3 37 3 2 4 3" xfId="37813" xr:uid="{00000000-0005-0000-0000-0000AB930000}"/>
    <cellStyle name="Normal 3 37 3 2 5" xfId="37814" xr:uid="{00000000-0005-0000-0000-0000AC930000}"/>
    <cellStyle name="Normal 3 37 3 2 5 2" xfId="37815" xr:uid="{00000000-0005-0000-0000-0000AD930000}"/>
    <cellStyle name="Normal 3 37 3 2 5 3" xfId="37816" xr:uid="{00000000-0005-0000-0000-0000AE930000}"/>
    <cellStyle name="Normal 3 37 3 2 6" xfId="37817" xr:uid="{00000000-0005-0000-0000-0000AF930000}"/>
    <cellStyle name="Normal 3 37 3 2 6 2" xfId="37818" xr:uid="{00000000-0005-0000-0000-0000B0930000}"/>
    <cellStyle name="Normal 3 37 3 2 6 3" xfId="37819" xr:uid="{00000000-0005-0000-0000-0000B1930000}"/>
    <cellStyle name="Normal 3 37 3 2 7" xfId="37820" xr:uid="{00000000-0005-0000-0000-0000B2930000}"/>
    <cellStyle name="Normal 3 37 3 2 7 2" xfId="37821" xr:uid="{00000000-0005-0000-0000-0000B3930000}"/>
    <cellStyle name="Normal 3 37 3 2 7 3" xfId="37822" xr:uid="{00000000-0005-0000-0000-0000B4930000}"/>
    <cellStyle name="Normal 3 37 3 2 8" xfId="37823" xr:uid="{00000000-0005-0000-0000-0000B5930000}"/>
    <cellStyle name="Normal 3 37 3 2 8 2" xfId="37824" xr:uid="{00000000-0005-0000-0000-0000B6930000}"/>
    <cellStyle name="Normal 3 37 3 2 8 3" xfId="37825" xr:uid="{00000000-0005-0000-0000-0000B7930000}"/>
    <cellStyle name="Normal 3 37 3 2 9" xfId="37826" xr:uid="{00000000-0005-0000-0000-0000B8930000}"/>
    <cellStyle name="Normal 3 37 3 2 9 2" xfId="37827" xr:uid="{00000000-0005-0000-0000-0000B9930000}"/>
    <cellStyle name="Normal 3 37 3 2 9 3" xfId="37828" xr:uid="{00000000-0005-0000-0000-0000BA930000}"/>
    <cellStyle name="Normal 3 37 3 3" xfId="37829" xr:uid="{00000000-0005-0000-0000-0000BB930000}"/>
    <cellStyle name="Normal 3 37 3 3 2" xfId="37830" xr:uid="{00000000-0005-0000-0000-0000BC930000}"/>
    <cellStyle name="Normal 3 37 3 3 3" xfId="37831" xr:uid="{00000000-0005-0000-0000-0000BD930000}"/>
    <cellStyle name="Normal 3 37 3 4" xfId="37832" xr:uid="{00000000-0005-0000-0000-0000BE930000}"/>
    <cellStyle name="Normal 3 37 3 4 2" xfId="37833" xr:uid="{00000000-0005-0000-0000-0000BF930000}"/>
    <cellStyle name="Normal 3 37 3 4 3" xfId="37834" xr:uid="{00000000-0005-0000-0000-0000C0930000}"/>
    <cellStyle name="Normal 3 37 3 5" xfId="37835" xr:uid="{00000000-0005-0000-0000-0000C1930000}"/>
    <cellStyle name="Normal 3 37 3 5 2" xfId="37836" xr:uid="{00000000-0005-0000-0000-0000C2930000}"/>
    <cellStyle name="Normal 3 37 3 5 3" xfId="37837" xr:uid="{00000000-0005-0000-0000-0000C3930000}"/>
    <cellStyle name="Normal 3 37 3 6" xfId="37838" xr:uid="{00000000-0005-0000-0000-0000C4930000}"/>
    <cellStyle name="Normal 3 37 3 6 2" xfId="37839" xr:uid="{00000000-0005-0000-0000-0000C5930000}"/>
    <cellStyle name="Normal 3 37 3 6 3" xfId="37840" xr:uid="{00000000-0005-0000-0000-0000C6930000}"/>
    <cellStyle name="Normal 3 37 3 7" xfId="37841" xr:uid="{00000000-0005-0000-0000-0000C7930000}"/>
    <cellStyle name="Normal 3 37 3 7 2" xfId="37842" xr:uid="{00000000-0005-0000-0000-0000C8930000}"/>
    <cellStyle name="Normal 3 37 3 7 3" xfId="37843" xr:uid="{00000000-0005-0000-0000-0000C9930000}"/>
    <cellStyle name="Normal 3 37 3 8" xfId="37844" xr:uid="{00000000-0005-0000-0000-0000CA930000}"/>
    <cellStyle name="Normal 3 37 3 8 2" xfId="37845" xr:uid="{00000000-0005-0000-0000-0000CB930000}"/>
    <cellStyle name="Normal 3 37 3 8 3" xfId="37846" xr:uid="{00000000-0005-0000-0000-0000CC930000}"/>
    <cellStyle name="Normal 3 37 3 9" xfId="37847" xr:uid="{00000000-0005-0000-0000-0000CD930000}"/>
    <cellStyle name="Normal 3 37 3 9 2" xfId="37848" xr:uid="{00000000-0005-0000-0000-0000CE930000}"/>
    <cellStyle name="Normal 3 37 3 9 3" xfId="37849" xr:uid="{00000000-0005-0000-0000-0000CF930000}"/>
    <cellStyle name="Normal 3 37 4" xfId="37850" xr:uid="{00000000-0005-0000-0000-0000D0930000}"/>
    <cellStyle name="Normal 3 37 4 10" xfId="37851" xr:uid="{00000000-0005-0000-0000-0000D1930000}"/>
    <cellStyle name="Normal 3 37 4 10 2" xfId="37852" xr:uid="{00000000-0005-0000-0000-0000D2930000}"/>
    <cellStyle name="Normal 3 37 4 10 3" xfId="37853" xr:uid="{00000000-0005-0000-0000-0000D3930000}"/>
    <cellStyle name="Normal 3 37 4 11" xfId="37854" xr:uid="{00000000-0005-0000-0000-0000D4930000}"/>
    <cellStyle name="Normal 3 37 4 11 2" xfId="37855" xr:uid="{00000000-0005-0000-0000-0000D5930000}"/>
    <cellStyle name="Normal 3 37 4 11 3" xfId="37856" xr:uid="{00000000-0005-0000-0000-0000D6930000}"/>
    <cellStyle name="Normal 3 37 4 12" xfId="37857" xr:uid="{00000000-0005-0000-0000-0000D7930000}"/>
    <cellStyle name="Normal 3 37 4 12 2" xfId="37858" xr:uid="{00000000-0005-0000-0000-0000D8930000}"/>
    <cellStyle name="Normal 3 37 4 12 3" xfId="37859" xr:uid="{00000000-0005-0000-0000-0000D9930000}"/>
    <cellStyle name="Normal 3 37 4 13" xfId="37860" xr:uid="{00000000-0005-0000-0000-0000DA930000}"/>
    <cellStyle name="Normal 3 37 4 13 2" xfId="37861" xr:uid="{00000000-0005-0000-0000-0000DB930000}"/>
    <cellStyle name="Normal 3 37 4 13 3" xfId="37862" xr:uid="{00000000-0005-0000-0000-0000DC930000}"/>
    <cellStyle name="Normal 3 37 4 14" xfId="37863" xr:uid="{00000000-0005-0000-0000-0000DD930000}"/>
    <cellStyle name="Normal 3 37 4 14 2" xfId="37864" xr:uid="{00000000-0005-0000-0000-0000DE930000}"/>
    <cellStyle name="Normal 3 37 4 14 3" xfId="37865" xr:uid="{00000000-0005-0000-0000-0000DF930000}"/>
    <cellStyle name="Normal 3 37 4 15" xfId="37866" xr:uid="{00000000-0005-0000-0000-0000E0930000}"/>
    <cellStyle name="Normal 3 37 4 15 2" xfId="37867" xr:uid="{00000000-0005-0000-0000-0000E1930000}"/>
    <cellStyle name="Normal 3 37 4 15 3" xfId="37868" xr:uid="{00000000-0005-0000-0000-0000E2930000}"/>
    <cellStyle name="Normal 3 37 4 16" xfId="37869" xr:uid="{00000000-0005-0000-0000-0000E3930000}"/>
    <cellStyle name="Normal 3 37 4 17" xfId="37870" xr:uid="{00000000-0005-0000-0000-0000E4930000}"/>
    <cellStyle name="Normal 3 37 4 2" xfId="37871" xr:uid="{00000000-0005-0000-0000-0000E5930000}"/>
    <cellStyle name="Normal 3 37 4 2 10" xfId="37872" xr:uid="{00000000-0005-0000-0000-0000E6930000}"/>
    <cellStyle name="Normal 3 37 4 2 10 2" xfId="37873" xr:uid="{00000000-0005-0000-0000-0000E7930000}"/>
    <cellStyle name="Normal 3 37 4 2 10 3" xfId="37874" xr:uid="{00000000-0005-0000-0000-0000E8930000}"/>
    <cellStyle name="Normal 3 37 4 2 11" xfId="37875" xr:uid="{00000000-0005-0000-0000-0000E9930000}"/>
    <cellStyle name="Normal 3 37 4 2 11 2" xfId="37876" xr:uid="{00000000-0005-0000-0000-0000EA930000}"/>
    <cellStyle name="Normal 3 37 4 2 11 3" xfId="37877" xr:uid="{00000000-0005-0000-0000-0000EB930000}"/>
    <cellStyle name="Normal 3 37 4 2 12" xfId="37878" xr:uid="{00000000-0005-0000-0000-0000EC930000}"/>
    <cellStyle name="Normal 3 37 4 2 12 2" xfId="37879" xr:uid="{00000000-0005-0000-0000-0000ED930000}"/>
    <cellStyle name="Normal 3 37 4 2 12 3" xfId="37880" xr:uid="{00000000-0005-0000-0000-0000EE930000}"/>
    <cellStyle name="Normal 3 37 4 2 13" xfId="37881" xr:uid="{00000000-0005-0000-0000-0000EF930000}"/>
    <cellStyle name="Normal 3 37 4 2 13 2" xfId="37882" xr:uid="{00000000-0005-0000-0000-0000F0930000}"/>
    <cellStyle name="Normal 3 37 4 2 13 3" xfId="37883" xr:uid="{00000000-0005-0000-0000-0000F1930000}"/>
    <cellStyle name="Normal 3 37 4 2 14" xfId="37884" xr:uid="{00000000-0005-0000-0000-0000F2930000}"/>
    <cellStyle name="Normal 3 37 4 2 14 2" xfId="37885" xr:uid="{00000000-0005-0000-0000-0000F3930000}"/>
    <cellStyle name="Normal 3 37 4 2 14 3" xfId="37886" xr:uid="{00000000-0005-0000-0000-0000F4930000}"/>
    <cellStyle name="Normal 3 37 4 2 15" xfId="37887" xr:uid="{00000000-0005-0000-0000-0000F5930000}"/>
    <cellStyle name="Normal 3 37 4 2 16" xfId="37888" xr:uid="{00000000-0005-0000-0000-0000F6930000}"/>
    <cellStyle name="Normal 3 37 4 2 2" xfId="37889" xr:uid="{00000000-0005-0000-0000-0000F7930000}"/>
    <cellStyle name="Normal 3 37 4 2 2 2" xfId="37890" xr:uid="{00000000-0005-0000-0000-0000F8930000}"/>
    <cellStyle name="Normal 3 37 4 2 2 3" xfId="37891" xr:uid="{00000000-0005-0000-0000-0000F9930000}"/>
    <cellStyle name="Normal 3 37 4 2 3" xfId="37892" xr:uid="{00000000-0005-0000-0000-0000FA930000}"/>
    <cellStyle name="Normal 3 37 4 2 3 2" xfId="37893" xr:uid="{00000000-0005-0000-0000-0000FB930000}"/>
    <cellStyle name="Normal 3 37 4 2 3 3" xfId="37894" xr:uid="{00000000-0005-0000-0000-0000FC930000}"/>
    <cellStyle name="Normal 3 37 4 2 4" xfId="37895" xr:uid="{00000000-0005-0000-0000-0000FD930000}"/>
    <cellStyle name="Normal 3 37 4 2 4 2" xfId="37896" xr:uid="{00000000-0005-0000-0000-0000FE930000}"/>
    <cellStyle name="Normal 3 37 4 2 4 3" xfId="37897" xr:uid="{00000000-0005-0000-0000-0000FF930000}"/>
    <cellStyle name="Normal 3 37 4 2 5" xfId="37898" xr:uid="{00000000-0005-0000-0000-000000940000}"/>
    <cellStyle name="Normal 3 37 4 2 5 2" xfId="37899" xr:uid="{00000000-0005-0000-0000-000001940000}"/>
    <cellStyle name="Normal 3 37 4 2 5 3" xfId="37900" xr:uid="{00000000-0005-0000-0000-000002940000}"/>
    <cellStyle name="Normal 3 37 4 2 6" xfId="37901" xr:uid="{00000000-0005-0000-0000-000003940000}"/>
    <cellStyle name="Normal 3 37 4 2 6 2" xfId="37902" xr:uid="{00000000-0005-0000-0000-000004940000}"/>
    <cellStyle name="Normal 3 37 4 2 6 3" xfId="37903" xr:uid="{00000000-0005-0000-0000-000005940000}"/>
    <cellStyle name="Normal 3 37 4 2 7" xfId="37904" xr:uid="{00000000-0005-0000-0000-000006940000}"/>
    <cellStyle name="Normal 3 37 4 2 7 2" xfId="37905" xr:uid="{00000000-0005-0000-0000-000007940000}"/>
    <cellStyle name="Normal 3 37 4 2 7 3" xfId="37906" xr:uid="{00000000-0005-0000-0000-000008940000}"/>
    <cellStyle name="Normal 3 37 4 2 8" xfId="37907" xr:uid="{00000000-0005-0000-0000-000009940000}"/>
    <cellStyle name="Normal 3 37 4 2 8 2" xfId="37908" xr:uid="{00000000-0005-0000-0000-00000A940000}"/>
    <cellStyle name="Normal 3 37 4 2 8 3" xfId="37909" xr:uid="{00000000-0005-0000-0000-00000B940000}"/>
    <cellStyle name="Normal 3 37 4 2 9" xfId="37910" xr:uid="{00000000-0005-0000-0000-00000C940000}"/>
    <cellStyle name="Normal 3 37 4 2 9 2" xfId="37911" xr:uid="{00000000-0005-0000-0000-00000D940000}"/>
    <cellStyle name="Normal 3 37 4 2 9 3" xfId="37912" xr:uid="{00000000-0005-0000-0000-00000E940000}"/>
    <cellStyle name="Normal 3 37 4 3" xfId="37913" xr:uid="{00000000-0005-0000-0000-00000F940000}"/>
    <cellStyle name="Normal 3 37 4 3 2" xfId="37914" xr:uid="{00000000-0005-0000-0000-000010940000}"/>
    <cellStyle name="Normal 3 37 4 3 3" xfId="37915" xr:uid="{00000000-0005-0000-0000-000011940000}"/>
    <cellStyle name="Normal 3 37 4 4" xfId="37916" xr:uid="{00000000-0005-0000-0000-000012940000}"/>
    <cellStyle name="Normal 3 37 4 4 2" xfId="37917" xr:uid="{00000000-0005-0000-0000-000013940000}"/>
    <cellStyle name="Normal 3 37 4 4 3" xfId="37918" xr:uid="{00000000-0005-0000-0000-000014940000}"/>
    <cellStyle name="Normal 3 37 4 5" xfId="37919" xr:uid="{00000000-0005-0000-0000-000015940000}"/>
    <cellStyle name="Normal 3 37 4 5 2" xfId="37920" xr:uid="{00000000-0005-0000-0000-000016940000}"/>
    <cellStyle name="Normal 3 37 4 5 3" xfId="37921" xr:uid="{00000000-0005-0000-0000-000017940000}"/>
    <cellStyle name="Normal 3 37 4 6" xfId="37922" xr:uid="{00000000-0005-0000-0000-000018940000}"/>
    <cellStyle name="Normal 3 37 4 6 2" xfId="37923" xr:uid="{00000000-0005-0000-0000-000019940000}"/>
    <cellStyle name="Normal 3 37 4 6 3" xfId="37924" xr:uid="{00000000-0005-0000-0000-00001A940000}"/>
    <cellStyle name="Normal 3 37 4 7" xfId="37925" xr:uid="{00000000-0005-0000-0000-00001B940000}"/>
    <cellStyle name="Normal 3 37 4 7 2" xfId="37926" xr:uid="{00000000-0005-0000-0000-00001C940000}"/>
    <cellStyle name="Normal 3 37 4 7 3" xfId="37927" xr:uid="{00000000-0005-0000-0000-00001D940000}"/>
    <cellStyle name="Normal 3 37 4 8" xfId="37928" xr:uid="{00000000-0005-0000-0000-00001E940000}"/>
    <cellStyle name="Normal 3 37 4 8 2" xfId="37929" xr:uid="{00000000-0005-0000-0000-00001F940000}"/>
    <cellStyle name="Normal 3 37 4 8 3" xfId="37930" xr:uid="{00000000-0005-0000-0000-000020940000}"/>
    <cellStyle name="Normal 3 37 4 9" xfId="37931" xr:uid="{00000000-0005-0000-0000-000021940000}"/>
    <cellStyle name="Normal 3 37 4 9 2" xfId="37932" xr:uid="{00000000-0005-0000-0000-000022940000}"/>
    <cellStyle name="Normal 3 37 4 9 3" xfId="37933" xr:uid="{00000000-0005-0000-0000-000023940000}"/>
    <cellStyle name="Normal 3 37 5" xfId="37934" xr:uid="{00000000-0005-0000-0000-000024940000}"/>
    <cellStyle name="Normal 3 37 5 10" xfId="37935" xr:uid="{00000000-0005-0000-0000-000025940000}"/>
    <cellStyle name="Normal 3 37 5 10 2" xfId="37936" xr:uid="{00000000-0005-0000-0000-000026940000}"/>
    <cellStyle name="Normal 3 37 5 10 3" xfId="37937" xr:uid="{00000000-0005-0000-0000-000027940000}"/>
    <cellStyle name="Normal 3 37 5 11" xfId="37938" xr:uid="{00000000-0005-0000-0000-000028940000}"/>
    <cellStyle name="Normal 3 37 5 11 2" xfId="37939" xr:uid="{00000000-0005-0000-0000-000029940000}"/>
    <cellStyle name="Normal 3 37 5 11 3" xfId="37940" xr:uid="{00000000-0005-0000-0000-00002A940000}"/>
    <cellStyle name="Normal 3 37 5 12" xfId="37941" xr:uid="{00000000-0005-0000-0000-00002B940000}"/>
    <cellStyle name="Normal 3 37 5 12 2" xfId="37942" xr:uid="{00000000-0005-0000-0000-00002C940000}"/>
    <cellStyle name="Normal 3 37 5 12 3" xfId="37943" xr:uid="{00000000-0005-0000-0000-00002D940000}"/>
    <cellStyle name="Normal 3 37 5 13" xfId="37944" xr:uid="{00000000-0005-0000-0000-00002E940000}"/>
    <cellStyle name="Normal 3 37 5 13 2" xfId="37945" xr:uid="{00000000-0005-0000-0000-00002F940000}"/>
    <cellStyle name="Normal 3 37 5 13 3" xfId="37946" xr:uid="{00000000-0005-0000-0000-000030940000}"/>
    <cellStyle name="Normal 3 37 5 14" xfId="37947" xr:uid="{00000000-0005-0000-0000-000031940000}"/>
    <cellStyle name="Normal 3 37 5 14 2" xfId="37948" xr:uid="{00000000-0005-0000-0000-000032940000}"/>
    <cellStyle name="Normal 3 37 5 14 3" xfId="37949" xr:uid="{00000000-0005-0000-0000-000033940000}"/>
    <cellStyle name="Normal 3 37 5 15" xfId="37950" xr:uid="{00000000-0005-0000-0000-000034940000}"/>
    <cellStyle name="Normal 3 37 5 16" xfId="37951" xr:uid="{00000000-0005-0000-0000-000035940000}"/>
    <cellStyle name="Normal 3 37 5 2" xfId="37952" xr:uid="{00000000-0005-0000-0000-000036940000}"/>
    <cellStyle name="Normal 3 37 5 2 2" xfId="37953" xr:uid="{00000000-0005-0000-0000-000037940000}"/>
    <cellStyle name="Normal 3 37 5 2 3" xfId="37954" xr:uid="{00000000-0005-0000-0000-000038940000}"/>
    <cellStyle name="Normal 3 37 5 3" xfId="37955" xr:uid="{00000000-0005-0000-0000-000039940000}"/>
    <cellStyle name="Normal 3 37 5 3 2" xfId="37956" xr:uid="{00000000-0005-0000-0000-00003A940000}"/>
    <cellStyle name="Normal 3 37 5 3 3" xfId="37957" xr:uid="{00000000-0005-0000-0000-00003B940000}"/>
    <cellStyle name="Normal 3 37 5 4" xfId="37958" xr:uid="{00000000-0005-0000-0000-00003C940000}"/>
    <cellStyle name="Normal 3 37 5 4 2" xfId="37959" xr:uid="{00000000-0005-0000-0000-00003D940000}"/>
    <cellStyle name="Normal 3 37 5 4 3" xfId="37960" xr:uid="{00000000-0005-0000-0000-00003E940000}"/>
    <cellStyle name="Normal 3 37 5 5" xfId="37961" xr:uid="{00000000-0005-0000-0000-00003F940000}"/>
    <cellStyle name="Normal 3 37 5 5 2" xfId="37962" xr:uid="{00000000-0005-0000-0000-000040940000}"/>
    <cellStyle name="Normal 3 37 5 5 3" xfId="37963" xr:uid="{00000000-0005-0000-0000-000041940000}"/>
    <cellStyle name="Normal 3 37 5 6" xfId="37964" xr:uid="{00000000-0005-0000-0000-000042940000}"/>
    <cellStyle name="Normal 3 37 5 6 2" xfId="37965" xr:uid="{00000000-0005-0000-0000-000043940000}"/>
    <cellStyle name="Normal 3 37 5 6 3" xfId="37966" xr:uid="{00000000-0005-0000-0000-000044940000}"/>
    <cellStyle name="Normal 3 37 5 7" xfId="37967" xr:uid="{00000000-0005-0000-0000-000045940000}"/>
    <cellStyle name="Normal 3 37 5 7 2" xfId="37968" xr:uid="{00000000-0005-0000-0000-000046940000}"/>
    <cellStyle name="Normal 3 37 5 7 3" xfId="37969" xr:uid="{00000000-0005-0000-0000-000047940000}"/>
    <cellStyle name="Normal 3 37 5 8" xfId="37970" xr:uid="{00000000-0005-0000-0000-000048940000}"/>
    <cellStyle name="Normal 3 37 5 8 2" xfId="37971" xr:uid="{00000000-0005-0000-0000-000049940000}"/>
    <cellStyle name="Normal 3 37 5 8 3" xfId="37972" xr:uid="{00000000-0005-0000-0000-00004A940000}"/>
    <cellStyle name="Normal 3 37 5 9" xfId="37973" xr:uid="{00000000-0005-0000-0000-00004B940000}"/>
    <cellStyle name="Normal 3 37 5 9 2" xfId="37974" xr:uid="{00000000-0005-0000-0000-00004C940000}"/>
    <cellStyle name="Normal 3 37 5 9 3" xfId="37975" xr:uid="{00000000-0005-0000-0000-00004D940000}"/>
    <cellStyle name="Normal 3 37 6" xfId="37976" xr:uid="{00000000-0005-0000-0000-00004E940000}"/>
    <cellStyle name="Normal 3 37 6 10" xfId="37977" xr:uid="{00000000-0005-0000-0000-00004F940000}"/>
    <cellStyle name="Normal 3 37 6 10 2" xfId="37978" xr:uid="{00000000-0005-0000-0000-000050940000}"/>
    <cellStyle name="Normal 3 37 6 10 3" xfId="37979" xr:uid="{00000000-0005-0000-0000-000051940000}"/>
    <cellStyle name="Normal 3 37 6 11" xfId="37980" xr:uid="{00000000-0005-0000-0000-000052940000}"/>
    <cellStyle name="Normal 3 37 6 11 2" xfId="37981" xr:uid="{00000000-0005-0000-0000-000053940000}"/>
    <cellStyle name="Normal 3 37 6 11 3" xfId="37982" xr:uid="{00000000-0005-0000-0000-000054940000}"/>
    <cellStyle name="Normal 3 37 6 12" xfId="37983" xr:uid="{00000000-0005-0000-0000-000055940000}"/>
    <cellStyle name="Normal 3 37 6 12 2" xfId="37984" xr:uid="{00000000-0005-0000-0000-000056940000}"/>
    <cellStyle name="Normal 3 37 6 12 3" xfId="37985" xr:uid="{00000000-0005-0000-0000-000057940000}"/>
    <cellStyle name="Normal 3 37 6 13" xfId="37986" xr:uid="{00000000-0005-0000-0000-000058940000}"/>
    <cellStyle name="Normal 3 37 6 13 2" xfId="37987" xr:uid="{00000000-0005-0000-0000-000059940000}"/>
    <cellStyle name="Normal 3 37 6 13 3" xfId="37988" xr:uid="{00000000-0005-0000-0000-00005A940000}"/>
    <cellStyle name="Normal 3 37 6 14" xfId="37989" xr:uid="{00000000-0005-0000-0000-00005B940000}"/>
    <cellStyle name="Normal 3 37 6 14 2" xfId="37990" xr:uid="{00000000-0005-0000-0000-00005C940000}"/>
    <cellStyle name="Normal 3 37 6 14 3" xfId="37991" xr:uid="{00000000-0005-0000-0000-00005D940000}"/>
    <cellStyle name="Normal 3 37 6 15" xfId="37992" xr:uid="{00000000-0005-0000-0000-00005E940000}"/>
    <cellStyle name="Normal 3 37 6 16" xfId="37993" xr:uid="{00000000-0005-0000-0000-00005F940000}"/>
    <cellStyle name="Normal 3 37 6 2" xfId="37994" xr:uid="{00000000-0005-0000-0000-000060940000}"/>
    <cellStyle name="Normal 3 37 6 2 2" xfId="37995" xr:uid="{00000000-0005-0000-0000-000061940000}"/>
    <cellStyle name="Normal 3 37 6 2 3" xfId="37996" xr:uid="{00000000-0005-0000-0000-000062940000}"/>
    <cellStyle name="Normal 3 37 6 3" xfId="37997" xr:uid="{00000000-0005-0000-0000-000063940000}"/>
    <cellStyle name="Normal 3 37 6 3 2" xfId="37998" xr:uid="{00000000-0005-0000-0000-000064940000}"/>
    <cellStyle name="Normal 3 37 6 3 3" xfId="37999" xr:uid="{00000000-0005-0000-0000-000065940000}"/>
    <cellStyle name="Normal 3 37 6 4" xfId="38000" xr:uid="{00000000-0005-0000-0000-000066940000}"/>
    <cellStyle name="Normal 3 37 6 4 2" xfId="38001" xr:uid="{00000000-0005-0000-0000-000067940000}"/>
    <cellStyle name="Normal 3 37 6 4 3" xfId="38002" xr:uid="{00000000-0005-0000-0000-000068940000}"/>
    <cellStyle name="Normal 3 37 6 5" xfId="38003" xr:uid="{00000000-0005-0000-0000-000069940000}"/>
    <cellStyle name="Normal 3 37 6 5 2" xfId="38004" xr:uid="{00000000-0005-0000-0000-00006A940000}"/>
    <cellStyle name="Normal 3 37 6 5 3" xfId="38005" xr:uid="{00000000-0005-0000-0000-00006B940000}"/>
    <cellStyle name="Normal 3 37 6 6" xfId="38006" xr:uid="{00000000-0005-0000-0000-00006C940000}"/>
    <cellStyle name="Normal 3 37 6 6 2" xfId="38007" xr:uid="{00000000-0005-0000-0000-00006D940000}"/>
    <cellStyle name="Normal 3 37 6 6 3" xfId="38008" xr:uid="{00000000-0005-0000-0000-00006E940000}"/>
    <cellStyle name="Normal 3 37 6 7" xfId="38009" xr:uid="{00000000-0005-0000-0000-00006F940000}"/>
    <cellStyle name="Normal 3 37 6 7 2" xfId="38010" xr:uid="{00000000-0005-0000-0000-000070940000}"/>
    <cellStyle name="Normal 3 37 6 7 3" xfId="38011" xr:uid="{00000000-0005-0000-0000-000071940000}"/>
    <cellStyle name="Normal 3 37 6 8" xfId="38012" xr:uid="{00000000-0005-0000-0000-000072940000}"/>
    <cellStyle name="Normal 3 37 6 8 2" xfId="38013" xr:uid="{00000000-0005-0000-0000-000073940000}"/>
    <cellStyle name="Normal 3 37 6 8 3" xfId="38014" xr:uid="{00000000-0005-0000-0000-000074940000}"/>
    <cellStyle name="Normal 3 37 6 9" xfId="38015" xr:uid="{00000000-0005-0000-0000-000075940000}"/>
    <cellStyle name="Normal 3 37 6 9 2" xfId="38016" xr:uid="{00000000-0005-0000-0000-000076940000}"/>
    <cellStyle name="Normal 3 37 6 9 3" xfId="38017" xr:uid="{00000000-0005-0000-0000-000077940000}"/>
    <cellStyle name="Normal 3 37 7" xfId="38018" xr:uid="{00000000-0005-0000-0000-000078940000}"/>
    <cellStyle name="Normal 3 37 7 10" xfId="38019" xr:uid="{00000000-0005-0000-0000-000079940000}"/>
    <cellStyle name="Normal 3 37 7 10 2" xfId="38020" xr:uid="{00000000-0005-0000-0000-00007A940000}"/>
    <cellStyle name="Normal 3 37 7 10 3" xfId="38021" xr:uid="{00000000-0005-0000-0000-00007B940000}"/>
    <cellStyle name="Normal 3 37 7 11" xfId="38022" xr:uid="{00000000-0005-0000-0000-00007C940000}"/>
    <cellStyle name="Normal 3 37 7 11 2" xfId="38023" xr:uid="{00000000-0005-0000-0000-00007D940000}"/>
    <cellStyle name="Normal 3 37 7 11 3" xfId="38024" xr:uid="{00000000-0005-0000-0000-00007E940000}"/>
    <cellStyle name="Normal 3 37 7 12" xfId="38025" xr:uid="{00000000-0005-0000-0000-00007F940000}"/>
    <cellStyle name="Normal 3 37 7 12 2" xfId="38026" xr:uid="{00000000-0005-0000-0000-000080940000}"/>
    <cellStyle name="Normal 3 37 7 12 3" xfId="38027" xr:uid="{00000000-0005-0000-0000-000081940000}"/>
    <cellStyle name="Normal 3 37 7 13" xfId="38028" xr:uid="{00000000-0005-0000-0000-000082940000}"/>
    <cellStyle name="Normal 3 37 7 13 2" xfId="38029" xr:uid="{00000000-0005-0000-0000-000083940000}"/>
    <cellStyle name="Normal 3 37 7 13 3" xfId="38030" xr:uid="{00000000-0005-0000-0000-000084940000}"/>
    <cellStyle name="Normal 3 37 7 14" xfId="38031" xr:uid="{00000000-0005-0000-0000-000085940000}"/>
    <cellStyle name="Normal 3 37 7 14 2" xfId="38032" xr:uid="{00000000-0005-0000-0000-000086940000}"/>
    <cellStyle name="Normal 3 37 7 14 3" xfId="38033" xr:uid="{00000000-0005-0000-0000-000087940000}"/>
    <cellStyle name="Normal 3 37 7 15" xfId="38034" xr:uid="{00000000-0005-0000-0000-000088940000}"/>
    <cellStyle name="Normal 3 37 7 16" xfId="38035" xr:uid="{00000000-0005-0000-0000-000089940000}"/>
    <cellStyle name="Normal 3 37 7 2" xfId="38036" xr:uid="{00000000-0005-0000-0000-00008A940000}"/>
    <cellStyle name="Normal 3 37 7 2 2" xfId="38037" xr:uid="{00000000-0005-0000-0000-00008B940000}"/>
    <cellStyle name="Normal 3 37 7 2 3" xfId="38038" xr:uid="{00000000-0005-0000-0000-00008C940000}"/>
    <cellStyle name="Normal 3 37 7 3" xfId="38039" xr:uid="{00000000-0005-0000-0000-00008D940000}"/>
    <cellStyle name="Normal 3 37 7 3 2" xfId="38040" xr:uid="{00000000-0005-0000-0000-00008E940000}"/>
    <cellStyle name="Normal 3 37 7 3 3" xfId="38041" xr:uid="{00000000-0005-0000-0000-00008F940000}"/>
    <cellStyle name="Normal 3 37 7 4" xfId="38042" xr:uid="{00000000-0005-0000-0000-000090940000}"/>
    <cellStyle name="Normal 3 37 7 4 2" xfId="38043" xr:uid="{00000000-0005-0000-0000-000091940000}"/>
    <cellStyle name="Normal 3 37 7 4 3" xfId="38044" xr:uid="{00000000-0005-0000-0000-000092940000}"/>
    <cellStyle name="Normal 3 37 7 5" xfId="38045" xr:uid="{00000000-0005-0000-0000-000093940000}"/>
    <cellStyle name="Normal 3 37 7 5 2" xfId="38046" xr:uid="{00000000-0005-0000-0000-000094940000}"/>
    <cellStyle name="Normal 3 37 7 5 3" xfId="38047" xr:uid="{00000000-0005-0000-0000-000095940000}"/>
    <cellStyle name="Normal 3 37 7 6" xfId="38048" xr:uid="{00000000-0005-0000-0000-000096940000}"/>
    <cellStyle name="Normal 3 37 7 6 2" xfId="38049" xr:uid="{00000000-0005-0000-0000-000097940000}"/>
    <cellStyle name="Normal 3 37 7 6 3" xfId="38050" xr:uid="{00000000-0005-0000-0000-000098940000}"/>
    <cellStyle name="Normal 3 37 7 7" xfId="38051" xr:uid="{00000000-0005-0000-0000-000099940000}"/>
    <cellStyle name="Normal 3 37 7 7 2" xfId="38052" xr:uid="{00000000-0005-0000-0000-00009A940000}"/>
    <cellStyle name="Normal 3 37 7 7 3" xfId="38053" xr:uid="{00000000-0005-0000-0000-00009B940000}"/>
    <cellStyle name="Normal 3 37 7 8" xfId="38054" xr:uid="{00000000-0005-0000-0000-00009C940000}"/>
    <cellStyle name="Normal 3 37 7 8 2" xfId="38055" xr:uid="{00000000-0005-0000-0000-00009D940000}"/>
    <cellStyle name="Normal 3 37 7 8 3" xfId="38056" xr:uid="{00000000-0005-0000-0000-00009E940000}"/>
    <cellStyle name="Normal 3 37 7 9" xfId="38057" xr:uid="{00000000-0005-0000-0000-00009F940000}"/>
    <cellStyle name="Normal 3 37 7 9 2" xfId="38058" xr:uid="{00000000-0005-0000-0000-0000A0940000}"/>
    <cellStyle name="Normal 3 37 7 9 3" xfId="38059" xr:uid="{00000000-0005-0000-0000-0000A1940000}"/>
    <cellStyle name="Normal 3 37 8" xfId="38060" xr:uid="{00000000-0005-0000-0000-0000A2940000}"/>
    <cellStyle name="Normal 3 37 8 10" xfId="38061" xr:uid="{00000000-0005-0000-0000-0000A3940000}"/>
    <cellStyle name="Normal 3 37 8 10 2" xfId="38062" xr:uid="{00000000-0005-0000-0000-0000A4940000}"/>
    <cellStyle name="Normal 3 37 8 10 3" xfId="38063" xr:uid="{00000000-0005-0000-0000-0000A5940000}"/>
    <cellStyle name="Normal 3 37 8 11" xfId="38064" xr:uid="{00000000-0005-0000-0000-0000A6940000}"/>
    <cellStyle name="Normal 3 37 8 11 2" xfId="38065" xr:uid="{00000000-0005-0000-0000-0000A7940000}"/>
    <cellStyle name="Normal 3 37 8 11 3" xfId="38066" xr:uid="{00000000-0005-0000-0000-0000A8940000}"/>
    <cellStyle name="Normal 3 37 8 12" xfId="38067" xr:uid="{00000000-0005-0000-0000-0000A9940000}"/>
    <cellStyle name="Normal 3 37 8 12 2" xfId="38068" xr:uid="{00000000-0005-0000-0000-0000AA940000}"/>
    <cellStyle name="Normal 3 37 8 12 3" xfId="38069" xr:uid="{00000000-0005-0000-0000-0000AB940000}"/>
    <cellStyle name="Normal 3 37 8 13" xfId="38070" xr:uid="{00000000-0005-0000-0000-0000AC940000}"/>
    <cellStyle name="Normal 3 37 8 13 2" xfId="38071" xr:uid="{00000000-0005-0000-0000-0000AD940000}"/>
    <cellStyle name="Normal 3 37 8 13 3" xfId="38072" xr:uid="{00000000-0005-0000-0000-0000AE940000}"/>
    <cellStyle name="Normal 3 37 8 14" xfId="38073" xr:uid="{00000000-0005-0000-0000-0000AF940000}"/>
    <cellStyle name="Normal 3 37 8 14 2" xfId="38074" xr:uid="{00000000-0005-0000-0000-0000B0940000}"/>
    <cellStyle name="Normal 3 37 8 14 3" xfId="38075" xr:uid="{00000000-0005-0000-0000-0000B1940000}"/>
    <cellStyle name="Normal 3 37 8 15" xfId="38076" xr:uid="{00000000-0005-0000-0000-0000B2940000}"/>
    <cellStyle name="Normal 3 37 8 16" xfId="38077" xr:uid="{00000000-0005-0000-0000-0000B3940000}"/>
    <cellStyle name="Normal 3 37 8 2" xfId="38078" xr:uid="{00000000-0005-0000-0000-0000B4940000}"/>
    <cellStyle name="Normal 3 37 8 2 2" xfId="38079" xr:uid="{00000000-0005-0000-0000-0000B5940000}"/>
    <cellStyle name="Normal 3 37 8 2 3" xfId="38080" xr:uid="{00000000-0005-0000-0000-0000B6940000}"/>
    <cellStyle name="Normal 3 37 8 3" xfId="38081" xr:uid="{00000000-0005-0000-0000-0000B7940000}"/>
    <cellStyle name="Normal 3 37 8 3 2" xfId="38082" xr:uid="{00000000-0005-0000-0000-0000B8940000}"/>
    <cellStyle name="Normal 3 37 8 3 3" xfId="38083" xr:uid="{00000000-0005-0000-0000-0000B9940000}"/>
    <cellStyle name="Normal 3 37 8 4" xfId="38084" xr:uid="{00000000-0005-0000-0000-0000BA940000}"/>
    <cellStyle name="Normal 3 37 8 4 2" xfId="38085" xr:uid="{00000000-0005-0000-0000-0000BB940000}"/>
    <cellStyle name="Normal 3 37 8 4 3" xfId="38086" xr:uid="{00000000-0005-0000-0000-0000BC940000}"/>
    <cellStyle name="Normal 3 37 8 5" xfId="38087" xr:uid="{00000000-0005-0000-0000-0000BD940000}"/>
    <cellStyle name="Normal 3 37 8 5 2" xfId="38088" xr:uid="{00000000-0005-0000-0000-0000BE940000}"/>
    <cellStyle name="Normal 3 37 8 5 3" xfId="38089" xr:uid="{00000000-0005-0000-0000-0000BF940000}"/>
    <cellStyle name="Normal 3 37 8 6" xfId="38090" xr:uid="{00000000-0005-0000-0000-0000C0940000}"/>
    <cellStyle name="Normal 3 37 8 6 2" xfId="38091" xr:uid="{00000000-0005-0000-0000-0000C1940000}"/>
    <cellStyle name="Normal 3 37 8 6 3" xfId="38092" xr:uid="{00000000-0005-0000-0000-0000C2940000}"/>
    <cellStyle name="Normal 3 37 8 7" xfId="38093" xr:uid="{00000000-0005-0000-0000-0000C3940000}"/>
    <cellStyle name="Normal 3 37 8 7 2" xfId="38094" xr:uid="{00000000-0005-0000-0000-0000C4940000}"/>
    <cellStyle name="Normal 3 37 8 7 3" xfId="38095" xr:uid="{00000000-0005-0000-0000-0000C5940000}"/>
    <cellStyle name="Normal 3 37 8 8" xfId="38096" xr:uid="{00000000-0005-0000-0000-0000C6940000}"/>
    <cellStyle name="Normal 3 37 8 8 2" xfId="38097" xr:uid="{00000000-0005-0000-0000-0000C7940000}"/>
    <cellStyle name="Normal 3 37 8 8 3" xfId="38098" xr:uid="{00000000-0005-0000-0000-0000C8940000}"/>
    <cellStyle name="Normal 3 37 8 9" xfId="38099" xr:uid="{00000000-0005-0000-0000-0000C9940000}"/>
    <cellStyle name="Normal 3 37 8 9 2" xfId="38100" xr:uid="{00000000-0005-0000-0000-0000CA940000}"/>
    <cellStyle name="Normal 3 37 8 9 3" xfId="38101" xr:uid="{00000000-0005-0000-0000-0000CB940000}"/>
    <cellStyle name="Normal 3 37 9" xfId="38102" xr:uid="{00000000-0005-0000-0000-0000CC940000}"/>
    <cellStyle name="Normal 3 37 9 10" xfId="38103" xr:uid="{00000000-0005-0000-0000-0000CD940000}"/>
    <cellStyle name="Normal 3 37 9 10 2" xfId="38104" xr:uid="{00000000-0005-0000-0000-0000CE940000}"/>
    <cellStyle name="Normal 3 37 9 10 3" xfId="38105" xr:uid="{00000000-0005-0000-0000-0000CF940000}"/>
    <cellStyle name="Normal 3 37 9 11" xfId="38106" xr:uid="{00000000-0005-0000-0000-0000D0940000}"/>
    <cellStyle name="Normal 3 37 9 11 2" xfId="38107" xr:uid="{00000000-0005-0000-0000-0000D1940000}"/>
    <cellStyle name="Normal 3 37 9 11 3" xfId="38108" xr:uid="{00000000-0005-0000-0000-0000D2940000}"/>
    <cellStyle name="Normal 3 37 9 12" xfId="38109" xr:uid="{00000000-0005-0000-0000-0000D3940000}"/>
    <cellStyle name="Normal 3 37 9 12 2" xfId="38110" xr:uid="{00000000-0005-0000-0000-0000D4940000}"/>
    <cellStyle name="Normal 3 37 9 12 3" xfId="38111" xr:uid="{00000000-0005-0000-0000-0000D5940000}"/>
    <cellStyle name="Normal 3 37 9 13" xfId="38112" xr:uid="{00000000-0005-0000-0000-0000D6940000}"/>
    <cellStyle name="Normal 3 37 9 13 2" xfId="38113" xr:uid="{00000000-0005-0000-0000-0000D7940000}"/>
    <cellStyle name="Normal 3 37 9 13 3" xfId="38114" xr:uid="{00000000-0005-0000-0000-0000D8940000}"/>
    <cellStyle name="Normal 3 37 9 14" xfId="38115" xr:uid="{00000000-0005-0000-0000-0000D9940000}"/>
    <cellStyle name="Normal 3 37 9 14 2" xfId="38116" xr:uid="{00000000-0005-0000-0000-0000DA940000}"/>
    <cellStyle name="Normal 3 37 9 14 3" xfId="38117" xr:uid="{00000000-0005-0000-0000-0000DB940000}"/>
    <cellStyle name="Normal 3 37 9 15" xfId="38118" xr:uid="{00000000-0005-0000-0000-0000DC940000}"/>
    <cellStyle name="Normal 3 37 9 16" xfId="38119" xr:uid="{00000000-0005-0000-0000-0000DD940000}"/>
    <cellStyle name="Normal 3 37 9 2" xfId="38120" xr:uid="{00000000-0005-0000-0000-0000DE940000}"/>
    <cellStyle name="Normal 3 37 9 2 2" xfId="38121" xr:uid="{00000000-0005-0000-0000-0000DF940000}"/>
    <cellStyle name="Normal 3 37 9 2 3" xfId="38122" xr:uid="{00000000-0005-0000-0000-0000E0940000}"/>
    <cellStyle name="Normal 3 37 9 3" xfId="38123" xr:uid="{00000000-0005-0000-0000-0000E1940000}"/>
    <cellStyle name="Normal 3 37 9 3 2" xfId="38124" xr:uid="{00000000-0005-0000-0000-0000E2940000}"/>
    <cellStyle name="Normal 3 37 9 3 3" xfId="38125" xr:uid="{00000000-0005-0000-0000-0000E3940000}"/>
    <cellStyle name="Normal 3 37 9 4" xfId="38126" xr:uid="{00000000-0005-0000-0000-0000E4940000}"/>
    <cellStyle name="Normal 3 37 9 4 2" xfId="38127" xr:uid="{00000000-0005-0000-0000-0000E5940000}"/>
    <cellStyle name="Normal 3 37 9 4 3" xfId="38128" xr:uid="{00000000-0005-0000-0000-0000E6940000}"/>
    <cellStyle name="Normal 3 37 9 5" xfId="38129" xr:uid="{00000000-0005-0000-0000-0000E7940000}"/>
    <cellStyle name="Normal 3 37 9 5 2" xfId="38130" xr:uid="{00000000-0005-0000-0000-0000E8940000}"/>
    <cellStyle name="Normal 3 37 9 5 3" xfId="38131" xr:uid="{00000000-0005-0000-0000-0000E9940000}"/>
    <cellStyle name="Normal 3 37 9 6" xfId="38132" xr:uid="{00000000-0005-0000-0000-0000EA940000}"/>
    <cellStyle name="Normal 3 37 9 6 2" xfId="38133" xr:uid="{00000000-0005-0000-0000-0000EB940000}"/>
    <cellStyle name="Normal 3 37 9 6 3" xfId="38134" xr:uid="{00000000-0005-0000-0000-0000EC940000}"/>
    <cellStyle name="Normal 3 37 9 7" xfId="38135" xr:uid="{00000000-0005-0000-0000-0000ED940000}"/>
    <cellStyle name="Normal 3 37 9 7 2" xfId="38136" xr:uid="{00000000-0005-0000-0000-0000EE940000}"/>
    <cellStyle name="Normal 3 37 9 7 3" xfId="38137" xr:uid="{00000000-0005-0000-0000-0000EF940000}"/>
    <cellStyle name="Normal 3 37 9 8" xfId="38138" xr:uid="{00000000-0005-0000-0000-0000F0940000}"/>
    <cellStyle name="Normal 3 37 9 8 2" xfId="38139" xr:uid="{00000000-0005-0000-0000-0000F1940000}"/>
    <cellStyle name="Normal 3 37 9 8 3" xfId="38140" xr:uid="{00000000-0005-0000-0000-0000F2940000}"/>
    <cellStyle name="Normal 3 37 9 9" xfId="38141" xr:uid="{00000000-0005-0000-0000-0000F3940000}"/>
    <cellStyle name="Normal 3 37 9 9 2" xfId="38142" xr:uid="{00000000-0005-0000-0000-0000F4940000}"/>
    <cellStyle name="Normal 3 37 9 9 3" xfId="38143" xr:uid="{00000000-0005-0000-0000-0000F5940000}"/>
    <cellStyle name="Normal 3 38" xfId="38144" xr:uid="{00000000-0005-0000-0000-0000F6940000}"/>
    <cellStyle name="Normal 3 38 10" xfId="38145" xr:uid="{00000000-0005-0000-0000-0000F7940000}"/>
    <cellStyle name="Normal 3 38 10 10" xfId="38146" xr:uid="{00000000-0005-0000-0000-0000F8940000}"/>
    <cellStyle name="Normal 3 38 10 10 2" xfId="38147" xr:uid="{00000000-0005-0000-0000-0000F9940000}"/>
    <cellStyle name="Normal 3 38 10 10 3" xfId="38148" xr:uid="{00000000-0005-0000-0000-0000FA940000}"/>
    <cellStyle name="Normal 3 38 10 11" xfId="38149" xr:uid="{00000000-0005-0000-0000-0000FB940000}"/>
    <cellStyle name="Normal 3 38 10 11 2" xfId="38150" xr:uid="{00000000-0005-0000-0000-0000FC940000}"/>
    <cellStyle name="Normal 3 38 10 11 3" xfId="38151" xr:uid="{00000000-0005-0000-0000-0000FD940000}"/>
    <cellStyle name="Normal 3 38 10 12" xfId="38152" xr:uid="{00000000-0005-0000-0000-0000FE940000}"/>
    <cellStyle name="Normal 3 38 10 12 2" xfId="38153" xr:uid="{00000000-0005-0000-0000-0000FF940000}"/>
    <cellStyle name="Normal 3 38 10 12 3" xfId="38154" xr:uid="{00000000-0005-0000-0000-000000950000}"/>
    <cellStyle name="Normal 3 38 10 13" xfId="38155" xr:uid="{00000000-0005-0000-0000-000001950000}"/>
    <cellStyle name="Normal 3 38 10 13 2" xfId="38156" xr:uid="{00000000-0005-0000-0000-000002950000}"/>
    <cellStyle name="Normal 3 38 10 13 3" xfId="38157" xr:uid="{00000000-0005-0000-0000-000003950000}"/>
    <cellStyle name="Normal 3 38 10 14" xfId="38158" xr:uid="{00000000-0005-0000-0000-000004950000}"/>
    <cellStyle name="Normal 3 38 10 14 2" xfId="38159" xr:uid="{00000000-0005-0000-0000-000005950000}"/>
    <cellStyle name="Normal 3 38 10 14 3" xfId="38160" xr:uid="{00000000-0005-0000-0000-000006950000}"/>
    <cellStyle name="Normal 3 38 10 15" xfId="38161" xr:uid="{00000000-0005-0000-0000-000007950000}"/>
    <cellStyle name="Normal 3 38 10 16" xfId="38162" xr:uid="{00000000-0005-0000-0000-000008950000}"/>
    <cellStyle name="Normal 3 38 10 2" xfId="38163" xr:uid="{00000000-0005-0000-0000-000009950000}"/>
    <cellStyle name="Normal 3 38 10 2 2" xfId="38164" xr:uid="{00000000-0005-0000-0000-00000A950000}"/>
    <cellStyle name="Normal 3 38 10 2 3" xfId="38165" xr:uid="{00000000-0005-0000-0000-00000B950000}"/>
    <cellStyle name="Normal 3 38 10 3" xfId="38166" xr:uid="{00000000-0005-0000-0000-00000C950000}"/>
    <cellStyle name="Normal 3 38 10 3 2" xfId="38167" xr:uid="{00000000-0005-0000-0000-00000D950000}"/>
    <cellStyle name="Normal 3 38 10 3 3" xfId="38168" xr:uid="{00000000-0005-0000-0000-00000E950000}"/>
    <cellStyle name="Normal 3 38 10 4" xfId="38169" xr:uid="{00000000-0005-0000-0000-00000F950000}"/>
    <cellStyle name="Normal 3 38 10 4 2" xfId="38170" xr:uid="{00000000-0005-0000-0000-000010950000}"/>
    <cellStyle name="Normal 3 38 10 4 3" xfId="38171" xr:uid="{00000000-0005-0000-0000-000011950000}"/>
    <cellStyle name="Normal 3 38 10 5" xfId="38172" xr:uid="{00000000-0005-0000-0000-000012950000}"/>
    <cellStyle name="Normal 3 38 10 5 2" xfId="38173" xr:uid="{00000000-0005-0000-0000-000013950000}"/>
    <cellStyle name="Normal 3 38 10 5 3" xfId="38174" xr:uid="{00000000-0005-0000-0000-000014950000}"/>
    <cellStyle name="Normal 3 38 10 6" xfId="38175" xr:uid="{00000000-0005-0000-0000-000015950000}"/>
    <cellStyle name="Normal 3 38 10 6 2" xfId="38176" xr:uid="{00000000-0005-0000-0000-000016950000}"/>
    <cellStyle name="Normal 3 38 10 6 3" xfId="38177" xr:uid="{00000000-0005-0000-0000-000017950000}"/>
    <cellStyle name="Normal 3 38 10 7" xfId="38178" xr:uid="{00000000-0005-0000-0000-000018950000}"/>
    <cellStyle name="Normal 3 38 10 7 2" xfId="38179" xr:uid="{00000000-0005-0000-0000-000019950000}"/>
    <cellStyle name="Normal 3 38 10 7 3" xfId="38180" xr:uid="{00000000-0005-0000-0000-00001A950000}"/>
    <cellStyle name="Normal 3 38 10 8" xfId="38181" xr:uid="{00000000-0005-0000-0000-00001B950000}"/>
    <cellStyle name="Normal 3 38 10 8 2" xfId="38182" xr:uid="{00000000-0005-0000-0000-00001C950000}"/>
    <cellStyle name="Normal 3 38 10 8 3" xfId="38183" xr:uid="{00000000-0005-0000-0000-00001D950000}"/>
    <cellStyle name="Normal 3 38 10 9" xfId="38184" xr:uid="{00000000-0005-0000-0000-00001E950000}"/>
    <cellStyle name="Normal 3 38 10 9 2" xfId="38185" xr:uid="{00000000-0005-0000-0000-00001F950000}"/>
    <cellStyle name="Normal 3 38 10 9 3" xfId="38186" xr:uid="{00000000-0005-0000-0000-000020950000}"/>
    <cellStyle name="Normal 3 38 11" xfId="38187" xr:uid="{00000000-0005-0000-0000-000021950000}"/>
    <cellStyle name="Normal 3 38 11 2" xfId="38188" xr:uid="{00000000-0005-0000-0000-000022950000}"/>
    <cellStyle name="Normal 3 38 11 3" xfId="38189" xr:uid="{00000000-0005-0000-0000-000023950000}"/>
    <cellStyle name="Normal 3 38 12" xfId="38190" xr:uid="{00000000-0005-0000-0000-000024950000}"/>
    <cellStyle name="Normal 3 38 12 2" xfId="38191" xr:uid="{00000000-0005-0000-0000-000025950000}"/>
    <cellStyle name="Normal 3 38 12 3" xfId="38192" xr:uid="{00000000-0005-0000-0000-000026950000}"/>
    <cellStyle name="Normal 3 38 13" xfId="38193" xr:uid="{00000000-0005-0000-0000-000027950000}"/>
    <cellStyle name="Normal 3 38 13 2" xfId="38194" xr:uid="{00000000-0005-0000-0000-000028950000}"/>
    <cellStyle name="Normal 3 38 13 3" xfId="38195" xr:uid="{00000000-0005-0000-0000-000029950000}"/>
    <cellStyle name="Normal 3 38 14" xfId="38196" xr:uid="{00000000-0005-0000-0000-00002A950000}"/>
    <cellStyle name="Normal 3 38 14 2" xfId="38197" xr:uid="{00000000-0005-0000-0000-00002B950000}"/>
    <cellStyle name="Normal 3 38 14 3" xfId="38198" xr:uid="{00000000-0005-0000-0000-00002C950000}"/>
    <cellStyle name="Normal 3 38 15" xfId="38199" xr:uid="{00000000-0005-0000-0000-00002D950000}"/>
    <cellStyle name="Normal 3 38 15 2" xfId="38200" xr:uid="{00000000-0005-0000-0000-00002E950000}"/>
    <cellStyle name="Normal 3 38 15 3" xfId="38201" xr:uid="{00000000-0005-0000-0000-00002F950000}"/>
    <cellStyle name="Normal 3 38 16" xfId="38202" xr:uid="{00000000-0005-0000-0000-000030950000}"/>
    <cellStyle name="Normal 3 38 16 2" xfId="38203" xr:uid="{00000000-0005-0000-0000-000031950000}"/>
    <cellStyle name="Normal 3 38 16 3" xfId="38204" xr:uid="{00000000-0005-0000-0000-000032950000}"/>
    <cellStyle name="Normal 3 38 17" xfId="38205" xr:uid="{00000000-0005-0000-0000-000033950000}"/>
    <cellStyle name="Normal 3 38 17 2" xfId="38206" xr:uid="{00000000-0005-0000-0000-000034950000}"/>
    <cellStyle name="Normal 3 38 17 3" xfId="38207" xr:uid="{00000000-0005-0000-0000-000035950000}"/>
    <cellStyle name="Normal 3 38 18" xfId="38208" xr:uid="{00000000-0005-0000-0000-000036950000}"/>
    <cellStyle name="Normal 3 38 18 2" xfId="38209" xr:uid="{00000000-0005-0000-0000-000037950000}"/>
    <cellStyle name="Normal 3 38 18 3" xfId="38210" xr:uid="{00000000-0005-0000-0000-000038950000}"/>
    <cellStyle name="Normal 3 38 19" xfId="38211" xr:uid="{00000000-0005-0000-0000-000039950000}"/>
    <cellStyle name="Normal 3 38 19 2" xfId="38212" xr:uid="{00000000-0005-0000-0000-00003A950000}"/>
    <cellStyle name="Normal 3 38 19 3" xfId="38213" xr:uid="{00000000-0005-0000-0000-00003B950000}"/>
    <cellStyle name="Normal 3 38 2" xfId="38214" xr:uid="{00000000-0005-0000-0000-00003C950000}"/>
    <cellStyle name="Normal 3 38 2 10" xfId="38215" xr:uid="{00000000-0005-0000-0000-00003D950000}"/>
    <cellStyle name="Normal 3 38 2 10 2" xfId="38216" xr:uid="{00000000-0005-0000-0000-00003E950000}"/>
    <cellStyle name="Normal 3 38 2 10 3" xfId="38217" xr:uid="{00000000-0005-0000-0000-00003F950000}"/>
    <cellStyle name="Normal 3 38 2 11" xfId="38218" xr:uid="{00000000-0005-0000-0000-000040950000}"/>
    <cellStyle name="Normal 3 38 2 11 2" xfId="38219" xr:uid="{00000000-0005-0000-0000-000041950000}"/>
    <cellStyle name="Normal 3 38 2 11 3" xfId="38220" xr:uid="{00000000-0005-0000-0000-000042950000}"/>
    <cellStyle name="Normal 3 38 2 12" xfId="38221" xr:uid="{00000000-0005-0000-0000-000043950000}"/>
    <cellStyle name="Normal 3 38 2 12 2" xfId="38222" xr:uid="{00000000-0005-0000-0000-000044950000}"/>
    <cellStyle name="Normal 3 38 2 12 3" xfId="38223" xr:uid="{00000000-0005-0000-0000-000045950000}"/>
    <cellStyle name="Normal 3 38 2 13" xfId="38224" xr:uid="{00000000-0005-0000-0000-000046950000}"/>
    <cellStyle name="Normal 3 38 2 13 2" xfId="38225" xr:uid="{00000000-0005-0000-0000-000047950000}"/>
    <cellStyle name="Normal 3 38 2 13 3" xfId="38226" xr:uid="{00000000-0005-0000-0000-000048950000}"/>
    <cellStyle name="Normal 3 38 2 14" xfId="38227" xr:uid="{00000000-0005-0000-0000-000049950000}"/>
    <cellStyle name="Normal 3 38 2 14 2" xfId="38228" xr:uid="{00000000-0005-0000-0000-00004A950000}"/>
    <cellStyle name="Normal 3 38 2 14 3" xfId="38229" xr:uid="{00000000-0005-0000-0000-00004B950000}"/>
    <cellStyle name="Normal 3 38 2 15" xfId="38230" xr:uid="{00000000-0005-0000-0000-00004C950000}"/>
    <cellStyle name="Normal 3 38 2 15 2" xfId="38231" xr:uid="{00000000-0005-0000-0000-00004D950000}"/>
    <cellStyle name="Normal 3 38 2 15 3" xfId="38232" xr:uid="{00000000-0005-0000-0000-00004E950000}"/>
    <cellStyle name="Normal 3 38 2 16" xfId="38233" xr:uid="{00000000-0005-0000-0000-00004F950000}"/>
    <cellStyle name="Normal 3 38 2 17" xfId="38234" xr:uid="{00000000-0005-0000-0000-000050950000}"/>
    <cellStyle name="Normal 3 38 2 2" xfId="38235" xr:uid="{00000000-0005-0000-0000-000051950000}"/>
    <cellStyle name="Normal 3 38 2 2 10" xfId="38236" xr:uid="{00000000-0005-0000-0000-000052950000}"/>
    <cellStyle name="Normal 3 38 2 2 10 2" xfId="38237" xr:uid="{00000000-0005-0000-0000-000053950000}"/>
    <cellStyle name="Normal 3 38 2 2 10 3" xfId="38238" xr:uid="{00000000-0005-0000-0000-000054950000}"/>
    <cellStyle name="Normal 3 38 2 2 11" xfId="38239" xr:uid="{00000000-0005-0000-0000-000055950000}"/>
    <cellStyle name="Normal 3 38 2 2 11 2" xfId="38240" xr:uid="{00000000-0005-0000-0000-000056950000}"/>
    <cellStyle name="Normal 3 38 2 2 11 3" xfId="38241" xr:uid="{00000000-0005-0000-0000-000057950000}"/>
    <cellStyle name="Normal 3 38 2 2 12" xfId="38242" xr:uid="{00000000-0005-0000-0000-000058950000}"/>
    <cellStyle name="Normal 3 38 2 2 12 2" xfId="38243" xr:uid="{00000000-0005-0000-0000-000059950000}"/>
    <cellStyle name="Normal 3 38 2 2 12 3" xfId="38244" xr:uid="{00000000-0005-0000-0000-00005A950000}"/>
    <cellStyle name="Normal 3 38 2 2 13" xfId="38245" xr:uid="{00000000-0005-0000-0000-00005B950000}"/>
    <cellStyle name="Normal 3 38 2 2 13 2" xfId="38246" xr:uid="{00000000-0005-0000-0000-00005C950000}"/>
    <cellStyle name="Normal 3 38 2 2 13 3" xfId="38247" xr:uid="{00000000-0005-0000-0000-00005D950000}"/>
    <cellStyle name="Normal 3 38 2 2 14" xfId="38248" xr:uid="{00000000-0005-0000-0000-00005E950000}"/>
    <cellStyle name="Normal 3 38 2 2 14 2" xfId="38249" xr:uid="{00000000-0005-0000-0000-00005F950000}"/>
    <cellStyle name="Normal 3 38 2 2 14 3" xfId="38250" xr:uid="{00000000-0005-0000-0000-000060950000}"/>
    <cellStyle name="Normal 3 38 2 2 15" xfId="38251" xr:uid="{00000000-0005-0000-0000-000061950000}"/>
    <cellStyle name="Normal 3 38 2 2 16" xfId="38252" xr:uid="{00000000-0005-0000-0000-000062950000}"/>
    <cellStyle name="Normal 3 38 2 2 2" xfId="38253" xr:uid="{00000000-0005-0000-0000-000063950000}"/>
    <cellStyle name="Normal 3 38 2 2 2 2" xfId="38254" xr:uid="{00000000-0005-0000-0000-000064950000}"/>
    <cellStyle name="Normal 3 38 2 2 2 3" xfId="38255" xr:uid="{00000000-0005-0000-0000-000065950000}"/>
    <cellStyle name="Normal 3 38 2 2 3" xfId="38256" xr:uid="{00000000-0005-0000-0000-000066950000}"/>
    <cellStyle name="Normal 3 38 2 2 3 2" xfId="38257" xr:uid="{00000000-0005-0000-0000-000067950000}"/>
    <cellStyle name="Normal 3 38 2 2 3 3" xfId="38258" xr:uid="{00000000-0005-0000-0000-000068950000}"/>
    <cellStyle name="Normal 3 38 2 2 4" xfId="38259" xr:uid="{00000000-0005-0000-0000-000069950000}"/>
    <cellStyle name="Normal 3 38 2 2 4 2" xfId="38260" xr:uid="{00000000-0005-0000-0000-00006A950000}"/>
    <cellStyle name="Normal 3 38 2 2 4 3" xfId="38261" xr:uid="{00000000-0005-0000-0000-00006B950000}"/>
    <cellStyle name="Normal 3 38 2 2 5" xfId="38262" xr:uid="{00000000-0005-0000-0000-00006C950000}"/>
    <cellStyle name="Normal 3 38 2 2 5 2" xfId="38263" xr:uid="{00000000-0005-0000-0000-00006D950000}"/>
    <cellStyle name="Normal 3 38 2 2 5 3" xfId="38264" xr:uid="{00000000-0005-0000-0000-00006E950000}"/>
    <cellStyle name="Normal 3 38 2 2 6" xfId="38265" xr:uid="{00000000-0005-0000-0000-00006F950000}"/>
    <cellStyle name="Normal 3 38 2 2 6 2" xfId="38266" xr:uid="{00000000-0005-0000-0000-000070950000}"/>
    <cellStyle name="Normal 3 38 2 2 6 3" xfId="38267" xr:uid="{00000000-0005-0000-0000-000071950000}"/>
    <cellStyle name="Normal 3 38 2 2 7" xfId="38268" xr:uid="{00000000-0005-0000-0000-000072950000}"/>
    <cellStyle name="Normal 3 38 2 2 7 2" xfId="38269" xr:uid="{00000000-0005-0000-0000-000073950000}"/>
    <cellStyle name="Normal 3 38 2 2 7 3" xfId="38270" xr:uid="{00000000-0005-0000-0000-000074950000}"/>
    <cellStyle name="Normal 3 38 2 2 8" xfId="38271" xr:uid="{00000000-0005-0000-0000-000075950000}"/>
    <cellStyle name="Normal 3 38 2 2 8 2" xfId="38272" xr:uid="{00000000-0005-0000-0000-000076950000}"/>
    <cellStyle name="Normal 3 38 2 2 8 3" xfId="38273" xr:uid="{00000000-0005-0000-0000-000077950000}"/>
    <cellStyle name="Normal 3 38 2 2 9" xfId="38274" xr:uid="{00000000-0005-0000-0000-000078950000}"/>
    <cellStyle name="Normal 3 38 2 2 9 2" xfId="38275" xr:uid="{00000000-0005-0000-0000-000079950000}"/>
    <cellStyle name="Normal 3 38 2 2 9 3" xfId="38276" xr:uid="{00000000-0005-0000-0000-00007A950000}"/>
    <cellStyle name="Normal 3 38 2 3" xfId="38277" xr:uid="{00000000-0005-0000-0000-00007B950000}"/>
    <cellStyle name="Normal 3 38 2 3 2" xfId="38278" xr:uid="{00000000-0005-0000-0000-00007C950000}"/>
    <cellStyle name="Normal 3 38 2 3 3" xfId="38279" xr:uid="{00000000-0005-0000-0000-00007D950000}"/>
    <cellStyle name="Normal 3 38 2 4" xfId="38280" xr:uid="{00000000-0005-0000-0000-00007E950000}"/>
    <cellStyle name="Normal 3 38 2 4 2" xfId="38281" xr:uid="{00000000-0005-0000-0000-00007F950000}"/>
    <cellStyle name="Normal 3 38 2 4 3" xfId="38282" xr:uid="{00000000-0005-0000-0000-000080950000}"/>
    <cellStyle name="Normal 3 38 2 5" xfId="38283" xr:uid="{00000000-0005-0000-0000-000081950000}"/>
    <cellStyle name="Normal 3 38 2 5 2" xfId="38284" xr:uid="{00000000-0005-0000-0000-000082950000}"/>
    <cellStyle name="Normal 3 38 2 5 3" xfId="38285" xr:uid="{00000000-0005-0000-0000-000083950000}"/>
    <cellStyle name="Normal 3 38 2 6" xfId="38286" xr:uid="{00000000-0005-0000-0000-000084950000}"/>
    <cellStyle name="Normal 3 38 2 6 2" xfId="38287" xr:uid="{00000000-0005-0000-0000-000085950000}"/>
    <cellStyle name="Normal 3 38 2 6 3" xfId="38288" xr:uid="{00000000-0005-0000-0000-000086950000}"/>
    <cellStyle name="Normal 3 38 2 7" xfId="38289" xr:uid="{00000000-0005-0000-0000-000087950000}"/>
    <cellStyle name="Normal 3 38 2 7 2" xfId="38290" xr:uid="{00000000-0005-0000-0000-000088950000}"/>
    <cellStyle name="Normal 3 38 2 7 3" xfId="38291" xr:uid="{00000000-0005-0000-0000-000089950000}"/>
    <cellStyle name="Normal 3 38 2 8" xfId="38292" xr:uid="{00000000-0005-0000-0000-00008A950000}"/>
    <cellStyle name="Normal 3 38 2 8 2" xfId="38293" xr:uid="{00000000-0005-0000-0000-00008B950000}"/>
    <cellStyle name="Normal 3 38 2 8 3" xfId="38294" xr:uid="{00000000-0005-0000-0000-00008C950000}"/>
    <cellStyle name="Normal 3 38 2 9" xfId="38295" xr:uid="{00000000-0005-0000-0000-00008D950000}"/>
    <cellStyle name="Normal 3 38 2 9 2" xfId="38296" xr:uid="{00000000-0005-0000-0000-00008E950000}"/>
    <cellStyle name="Normal 3 38 2 9 3" xfId="38297" xr:uid="{00000000-0005-0000-0000-00008F950000}"/>
    <cellStyle name="Normal 3 38 20" xfId="38298" xr:uid="{00000000-0005-0000-0000-000090950000}"/>
    <cellStyle name="Normal 3 38 20 2" xfId="38299" xr:uid="{00000000-0005-0000-0000-000091950000}"/>
    <cellStyle name="Normal 3 38 20 3" xfId="38300" xr:uid="{00000000-0005-0000-0000-000092950000}"/>
    <cellStyle name="Normal 3 38 21" xfId="38301" xr:uid="{00000000-0005-0000-0000-000093950000}"/>
    <cellStyle name="Normal 3 38 21 2" xfId="38302" xr:uid="{00000000-0005-0000-0000-000094950000}"/>
    <cellStyle name="Normal 3 38 21 3" xfId="38303" xr:uid="{00000000-0005-0000-0000-000095950000}"/>
    <cellStyle name="Normal 3 38 22" xfId="38304" xr:uid="{00000000-0005-0000-0000-000096950000}"/>
    <cellStyle name="Normal 3 38 22 2" xfId="38305" xr:uid="{00000000-0005-0000-0000-000097950000}"/>
    <cellStyle name="Normal 3 38 22 3" xfId="38306" xr:uid="{00000000-0005-0000-0000-000098950000}"/>
    <cellStyle name="Normal 3 38 23" xfId="38307" xr:uid="{00000000-0005-0000-0000-000099950000}"/>
    <cellStyle name="Normal 3 38 23 2" xfId="38308" xr:uid="{00000000-0005-0000-0000-00009A950000}"/>
    <cellStyle name="Normal 3 38 23 3" xfId="38309" xr:uid="{00000000-0005-0000-0000-00009B950000}"/>
    <cellStyle name="Normal 3 38 24" xfId="38310" xr:uid="{00000000-0005-0000-0000-00009C950000}"/>
    <cellStyle name="Normal 3 38 25" xfId="38311" xr:uid="{00000000-0005-0000-0000-00009D950000}"/>
    <cellStyle name="Normal 3 38 3" xfId="38312" xr:uid="{00000000-0005-0000-0000-00009E950000}"/>
    <cellStyle name="Normal 3 38 3 10" xfId="38313" xr:uid="{00000000-0005-0000-0000-00009F950000}"/>
    <cellStyle name="Normal 3 38 3 10 2" xfId="38314" xr:uid="{00000000-0005-0000-0000-0000A0950000}"/>
    <cellStyle name="Normal 3 38 3 10 3" xfId="38315" xr:uid="{00000000-0005-0000-0000-0000A1950000}"/>
    <cellStyle name="Normal 3 38 3 11" xfId="38316" xr:uid="{00000000-0005-0000-0000-0000A2950000}"/>
    <cellStyle name="Normal 3 38 3 11 2" xfId="38317" xr:uid="{00000000-0005-0000-0000-0000A3950000}"/>
    <cellStyle name="Normal 3 38 3 11 3" xfId="38318" xr:uid="{00000000-0005-0000-0000-0000A4950000}"/>
    <cellStyle name="Normal 3 38 3 12" xfId="38319" xr:uid="{00000000-0005-0000-0000-0000A5950000}"/>
    <cellStyle name="Normal 3 38 3 12 2" xfId="38320" xr:uid="{00000000-0005-0000-0000-0000A6950000}"/>
    <cellStyle name="Normal 3 38 3 12 3" xfId="38321" xr:uid="{00000000-0005-0000-0000-0000A7950000}"/>
    <cellStyle name="Normal 3 38 3 13" xfId="38322" xr:uid="{00000000-0005-0000-0000-0000A8950000}"/>
    <cellStyle name="Normal 3 38 3 13 2" xfId="38323" xr:uid="{00000000-0005-0000-0000-0000A9950000}"/>
    <cellStyle name="Normal 3 38 3 13 3" xfId="38324" xr:uid="{00000000-0005-0000-0000-0000AA950000}"/>
    <cellStyle name="Normal 3 38 3 14" xfId="38325" xr:uid="{00000000-0005-0000-0000-0000AB950000}"/>
    <cellStyle name="Normal 3 38 3 14 2" xfId="38326" xr:uid="{00000000-0005-0000-0000-0000AC950000}"/>
    <cellStyle name="Normal 3 38 3 14 3" xfId="38327" xr:uid="{00000000-0005-0000-0000-0000AD950000}"/>
    <cellStyle name="Normal 3 38 3 15" xfId="38328" xr:uid="{00000000-0005-0000-0000-0000AE950000}"/>
    <cellStyle name="Normal 3 38 3 15 2" xfId="38329" xr:uid="{00000000-0005-0000-0000-0000AF950000}"/>
    <cellStyle name="Normal 3 38 3 15 3" xfId="38330" xr:uid="{00000000-0005-0000-0000-0000B0950000}"/>
    <cellStyle name="Normal 3 38 3 16" xfId="38331" xr:uid="{00000000-0005-0000-0000-0000B1950000}"/>
    <cellStyle name="Normal 3 38 3 17" xfId="38332" xr:uid="{00000000-0005-0000-0000-0000B2950000}"/>
    <cellStyle name="Normal 3 38 3 2" xfId="38333" xr:uid="{00000000-0005-0000-0000-0000B3950000}"/>
    <cellStyle name="Normal 3 38 3 2 10" xfId="38334" xr:uid="{00000000-0005-0000-0000-0000B4950000}"/>
    <cellStyle name="Normal 3 38 3 2 10 2" xfId="38335" xr:uid="{00000000-0005-0000-0000-0000B5950000}"/>
    <cellStyle name="Normal 3 38 3 2 10 3" xfId="38336" xr:uid="{00000000-0005-0000-0000-0000B6950000}"/>
    <cellStyle name="Normal 3 38 3 2 11" xfId="38337" xr:uid="{00000000-0005-0000-0000-0000B7950000}"/>
    <cellStyle name="Normal 3 38 3 2 11 2" xfId="38338" xr:uid="{00000000-0005-0000-0000-0000B8950000}"/>
    <cellStyle name="Normal 3 38 3 2 11 3" xfId="38339" xr:uid="{00000000-0005-0000-0000-0000B9950000}"/>
    <cellStyle name="Normal 3 38 3 2 12" xfId="38340" xr:uid="{00000000-0005-0000-0000-0000BA950000}"/>
    <cellStyle name="Normal 3 38 3 2 12 2" xfId="38341" xr:uid="{00000000-0005-0000-0000-0000BB950000}"/>
    <cellStyle name="Normal 3 38 3 2 12 3" xfId="38342" xr:uid="{00000000-0005-0000-0000-0000BC950000}"/>
    <cellStyle name="Normal 3 38 3 2 13" xfId="38343" xr:uid="{00000000-0005-0000-0000-0000BD950000}"/>
    <cellStyle name="Normal 3 38 3 2 13 2" xfId="38344" xr:uid="{00000000-0005-0000-0000-0000BE950000}"/>
    <cellStyle name="Normal 3 38 3 2 13 3" xfId="38345" xr:uid="{00000000-0005-0000-0000-0000BF950000}"/>
    <cellStyle name="Normal 3 38 3 2 14" xfId="38346" xr:uid="{00000000-0005-0000-0000-0000C0950000}"/>
    <cellStyle name="Normal 3 38 3 2 14 2" xfId="38347" xr:uid="{00000000-0005-0000-0000-0000C1950000}"/>
    <cellStyle name="Normal 3 38 3 2 14 3" xfId="38348" xr:uid="{00000000-0005-0000-0000-0000C2950000}"/>
    <cellStyle name="Normal 3 38 3 2 15" xfId="38349" xr:uid="{00000000-0005-0000-0000-0000C3950000}"/>
    <cellStyle name="Normal 3 38 3 2 16" xfId="38350" xr:uid="{00000000-0005-0000-0000-0000C4950000}"/>
    <cellStyle name="Normal 3 38 3 2 2" xfId="38351" xr:uid="{00000000-0005-0000-0000-0000C5950000}"/>
    <cellStyle name="Normal 3 38 3 2 2 2" xfId="38352" xr:uid="{00000000-0005-0000-0000-0000C6950000}"/>
    <cellStyle name="Normal 3 38 3 2 2 3" xfId="38353" xr:uid="{00000000-0005-0000-0000-0000C7950000}"/>
    <cellStyle name="Normal 3 38 3 2 3" xfId="38354" xr:uid="{00000000-0005-0000-0000-0000C8950000}"/>
    <cellStyle name="Normal 3 38 3 2 3 2" xfId="38355" xr:uid="{00000000-0005-0000-0000-0000C9950000}"/>
    <cellStyle name="Normal 3 38 3 2 3 3" xfId="38356" xr:uid="{00000000-0005-0000-0000-0000CA950000}"/>
    <cellStyle name="Normal 3 38 3 2 4" xfId="38357" xr:uid="{00000000-0005-0000-0000-0000CB950000}"/>
    <cellStyle name="Normal 3 38 3 2 4 2" xfId="38358" xr:uid="{00000000-0005-0000-0000-0000CC950000}"/>
    <cellStyle name="Normal 3 38 3 2 4 3" xfId="38359" xr:uid="{00000000-0005-0000-0000-0000CD950000}"/>
    <cellStyle name="Normal 3 38 3 2 5" xfId="38360" xr:uid="{00000000-0005-0000-0000-0000CE950000}"/>
    <cellStyle name="Normal 3 38 3 2 5 2" xfId="38361" xr:uid="{00000000-0005-0000-0000-0000CF950000}"/>
    <cellStyle name="Normal 3 38 3 2 5 3" xfId="38362" xr:uid="{00000000-0005-0000-0000-0000D0950000}"/>
    <cellStyle name="Normal 3 38 3 2 6" xfId="38363" xr:uid="{00000000-0005-0000-0000-0000D1950000}"/>
    <cellStyle name="Normal 3 38 3 2 6 2" xfId="38364" xr:uid="{00000000-0005-0000-0000-0000D2950000}"/>
    <cellStyle name="Normal 3 38 3 2 6 3" xfId="38365" xr:uid="{00000000-0005-0000-0000-0000D3950000}"/>
    <cellStyle name="Normal 3 38 3 2 7" xfId="38366" xr:uid="{00000000-0005-0000-0000-0000D4950000}"/>
    <cellStyle name="Normal 3 38 3 2 7 2" xfId="38367" xr:uid="{00000000-0005-0000-0000-0000D5950000}"/>
    <cellStyle name="Normal 3 38 3 2 7 3" xfId="38368" xr:uid="{00000000-0005-0000-0000-0000D6950000}"/>
    <cellStyle name="Normal 3 38 3 2 8" xfId="38369" xr:uid="{00000000-0005-0000-0000-0000D7950000}"/>
    <cellStyle name="Normal 3 38 3 2 8 2" xfId="38370" xr:uid="{00000000-0005-0000-0000-0000D8950000}"/>
    <cellStyle name="Normal 3 38 3 2 8 3" xfId="38371" xr:uid="{00000000-0005-0000-0000-0000D9950000}"/>
    <cellStyle name="Normal 3 38 3 2 9" xfId="38372" xr:uid="{00000000-0005-0000-0000-0000DA950000}"/>
    <cellStyle name="Normal 3 38 3 2 9 2" xfId="38373" xr:uid="{00000000-0005-0000-0000-0000DB950000}"/>
    <cellStyle name="Normal 3 38 3 2 9 3" xfId="38374" xr:uid="{00000000-0005-0000-0000-0000DC950000}"/>
    <cellStyle name="Normal 3 38 3 3" xfId="38375" xr:uid="{00000000-0005-0000-0000-0000DD950000}"/>
    <cellStyle name="Normal 3 38 3 3 2" xfId="38376" xr:uid="{00000000-0005-0000-0000-0000DE950000}"/>
    <cellStyle name="Normal 3 38 3 3 3" xfId="38377" xr:uid="{00000000-0005-0000-0000-0000DF950000}"/>
    <cellStyle name="Normal 3 38 3 4" xfId="38378" xr:uid="{00000000-0005-0000-0000-0000E0950000}"/>
    <cellStyle name="Normal 3 38 3 4 2" xfId="38379" xr:uid="{00000000-0005-0000-0000-0000E1950000}"/>
    <cellStyle name="Normal 3 38 3 4 3" xfId="38380" xr:uid="{00000000-0005-0000-0000-0000E2950000}"/>
    <cellStyle name="Normal 3 38 3 5" xfId="38381" xr:uid="{00000000-0005-0000-0000-0000E3950000}"/>
    <cellStyle name="Normal 3 38 3 5 2" xfId="38382" xr:uid="{00000000-0005-0000-0000-0000E4950000}"/>
    <cellStyle name="Normal 3 38 3 5 3" xfId="38383" xr:uid="{00000000-0005-0000-0000-0000E5950000}"/>
    <cellStyle name="Normal 3 38 3 6" xfId="38384" xr:uid="{00000000-0005-0000-0000-0000E6950000}"/>
    <cellStyle name="Normal 3 38 3 6 2" xfId="38385" xr:uid="{00000000-0005-0000-0000-0000E7950000}"/>
    <cellStyle name="Normal 3 38 3 6 3" xfId="38386" xr:uid="{00000000-0005-0000-0000-0000E8950000}"/>
    <cellStyle name="Normal 3 38 3 7" xfId="38387" xr:uid="{00000000-0005-0000-0000-0000E9950000}"/>
    <cellStyle name="Normal 3 38 3 7 2" xfId="38388" xr:uid="{00000000-0005-0000-0000-0000EA950000}"/>
    <cellStyle name="Normal 3 38 3 7 3" xfId="38389" xr:uid="{00000000-0005-0000-0000-0000EB950000}"/>
    <cellStyle name="Normal 3 38 3 8" xfId="38390" xr:uid="{00000000-0005-0000-0000-0000EC950000}"/>
    <cellStyle name="Normal 3 38 3 8 2" xfId="38391" xr:uid="{00000000-0005-0000-0000-0000ED950000}"/>
    <cellStyle name="Normal 3 38 3 8 3" xfId="38392" xr:uid="{00000000-0005-0000-0000-0000EE950000}"/>
    <cellStyle name="Normal 3 38 3 9" xfId="38393" xr:uid="{00000000-0005-0000-0000-0000EF950000}"/>
    <cellStyle name="Normal 3 38 3 9 2" xfId="38394" xr:uid="{00000000-0005-0000-0000-0000F0950000}"/>
    <cellStyle name="Normal 3 38 3 9 3" xfId="38395" xr:uid="{00000000-0005-0000-0000-0000F1950000}"/>
    <cellStyle name="Normal 3 38 4" xfId="38396" xr:uid="{00000000-0005-0000-0000-0000F2950000}"/>
    <cellStyle name="Normal 3 38 4 10" xfId="38397" xr:uid="{00000000-0005-0000-0000-0000F3950000}"/>
    <cellStyle name="Normal 3 38 4 10 2" xfId="38398" xr:uid="{00000000-0005-0000-0000-0000F4950000}"/>
    <cellStyle name="Normal 3 38 4 10 3" xfId="38399" xr:uid="{00000000-0005-0000-0000-0000F5950000}"/>
    <cellStyle name="Normal 3 38 4 11" xfId="38400" xr:uid="{00000000-0005-0000-0000-0000F6950000}"/>
    <cellStyle name="Normal 3 38 4 11 2" xfId="38401" xr:uid="{00000000-0005-0000-0000-0000F7950000}"/>
    <cellStyle name="Normal 3 38 4 11 3" xfId="38402" xr:uid="{00000000-0005-0000-0000-0000F8950000}"/>
    <cellStyle name="Normal 3 38 4 12" xfId="38403" xr:uid="{00000000-0005-0000-0000-0000F9950000}"/>
    <cellStyle name="Normal 3 38 4 12 2" xfId="38404" xr:uid="{00000000-0005-0000-0000-0000FA950000}"/>
    <cellStyle name="Normal 3 38 4 12 3" xfId="38405" xr:uid="{00000000-0005-0000-0000-0000FB950000}"/>
    <cellStyle name="Normal 3 38 4 13" xfId="38406" xr:uid="{00000000-0005-0000-0000-0000FC950000}"/>
    <cellStyle name="Normal 3 38 4 13 2" xfId="38407" xr:uid="{00000000-0005-0000-0000-0000FD950000}"/>
    <cellStyle name="Normal 3 38 4 13 3" xfId="38408" xr:uid="{00000000-0005-0000-0000-0000FE950000}"/>
    <cellStyle name="Normal 3 38 4 14" xfId="38409" xr:uid="{00000000-0005-0000-0000-0000FF950000}"/>
    <cellStyle name="Normal 3 38 4 14 2" xfId="38410" xr:uid="{00000000-0005-0000-0000-000000960000}"/>
    <cellStyle name="Normal 3 38 4 14 3" xfId="38411" xr:uid="{00000000-0005-0000-0000-000001960000}"/>
    <cellStyle name="Normal 3 38 4 15" xfId="38412" xr:uid="{00000000-0005-0000-0000-000002960000}"/>
    <cellStyle name="Normal 3 38 4 15 2" xfId="38413" xr:uid="{00000000-0005-0000-0000-000003960000}"/>
    <cellStyle name="Normal 3 38 4 15 3" xfId="38414" xr:uid="{00000000-0005-0000-0000-000004960000}"/>
    <cellStyle name="Normal 3 38 4 16" xfId="38415" xr:uid="{00000000-0005-0000-0000-000005960000}"/>
    <cellStyle name="Normal 3 38 4 17" xfId="38416" xr:uid="{00000000-0005-0000-0000-000006960000}"/>
    <cellStyle name="Normal 3 38 4 2" xfId="38417" xr:uid="{00000000-0005-0000-0000-000007960000}"/>
    <cellStyle name="Normal 3 38 4 2 10" xfId="38418" xr:uid="{00000000-0005-0000-0000-000008960000}"/>
    <cellStyle name="Normal 3 38 4 2 10 2" xfId="38419" xr:uid="{00000000-0005-0000-0000-000009960000}"/>
    <cellStyle name="Normal 3 38 4 2 10 3" xfId="38420" xr:uid="{00000000-0005-0000-0000-00000A960000}"/>
    <cellStyle name="Normal 3 38 4 2 11" xfId="38421" xr:uid="{00000000-0005-0000-0000-00000B960000}"/>
    <cellStyle name="Normal 3 38 4 2 11 2" xfId="38422" xr:uid="{00000000-0005-0000-0000-00000C960000}"/>
    <cellStyle name="Normal 3 38 4 2 11 3" xfId="38423" xr:uid="{00000000-0005-0000-0000-00000D960000}"/>
    <cellStyle name="Normal 3 38 4 2 12" xfId="38424" xr:uid="{00000000-0005-0000-0000-00000E960000}"/>
    <cellStyle name="Normal 3 38 4 2 12 2" xfId="38425" xr:uid="{00000000-0005-0000-0000-00000F960000}"/>
    <cellStyle name="Normal 3 38 4 2 12 3" xfId="38426" xr:uid="{00000000-0005-0000-0000-000010960000}"/>
    <cellStyle name="Normal 3 38 4 2 13" xfId="38427" xr:uid="{00000000-0005-0000-0000-000011960000}"/>
    <cellStyle name="Normal 3 38 4 2 13 2" xfId="38428" xr:uid="{00000000-0005-0000-0000-000012960000}"/>
    <cellStyle name="Normal 3 38 4 2 13 3" xfId="38429" xr:uid="{00000000-0005-0000-0000-000013960000}"/>
    <cellStyle name="Normal 3 38 4 2 14" xfId="38430" xr:uid="{00000000-0005-0000-0000-000014960000}"/>
    <cellStyle name="Normal 3 38 4 2 14 2" xfId="38431" xr:uid="{00000000-0005-0000-0000-000015960000}"/>
    <cellStyle name="Normal 3 38 4 2 14 3" xfId="38432" xr:uid="{00000000-0005-0000-0000-000016960000}"/>
    <cellStyle name="Normal 3 38 4 2 15" xfId="38433" xr:uid="{00000000-0005-0000-0000-000017960000}"/>
    <cellStyle name="Normal 3 38 4 2 16" xfId="38434" xr:uid="{00000000-0005-0000-0000-000018960000}"/>
    <cellStyle name="Normal 3 38 4 2 2" xfId="38435" xr:uid="{00000000-0005-0000-0000-000019960000}"/>
    <cellStyle name="Normal 3 38 4 2 2 2" xfId="38436" xr:uid="{00000000-0005-0000-0000-00001A960000}"/>
    <cellStyle name="Normal 3 38 4 2 2 3" xfId="38437" xr:uid="{00000000-0005-0000-0000-00001B960000}"/>
    <cellStyle name="Normal 3 38 4 2 3" xfId="38438" xr:uid="{00000000-0005-0000-0000-00001C960000}"/>
    <cellStyle name="Normal 3 38 4 2 3 2" xfId="38439" xr:uid="{00000000-0005-0000-0000-00001D960000}"/>
    <cellStyle name="Normal 3 38 4 2 3 3" xfId="38440" xr:uid="{00000000-0005-0000-0000-00001E960000}"/>
    <cellStyle name="Normal 3 38 4 2 4" xfId="38441" xr:uid="{00000000-0005-0000-0000-00001F960000}"/>
    <cellStyle name="Normal 3 38 4 2 4 2" xfId="38442" xr:uid="{00000000-0005-0000-0000-000020960000}"/>
    <cellStyle name="Normal 3 38 4 2 4 3" xfId="38443" xr:uid="{00000000-0005-0000-0000-000021960000}"/>
    <cellStyle name="Normal 3 38 4 2 5" xfId="38444" xr:uid="{00000000-0005-0000-0000-000022960000}"/>
    <cellStyle name="Normal 3 38 4 2 5 2" xfId="38445" xr:uid="{00000000-0005-0000-0000-000023960000}"/>
    <cellStyle name="Normal 3 38 4 2 5 3" xfId="38446" xr:uid="{00000000-0005-0000-0000-000024960000}"/>
    <cellStyle name="Normal 3 38 4 2 6" xfId="38447" xr:uid="{00000000-0005-0000-0000-000025960000}"/>
    <cellStyle name="Normal 3 38 4 2 6 2" xfId="38448" xr:uid="{00000000-0005-0000-0000-000026960000}"/>
    <cellStyle name="Normal 3 38 4 2 6 3" xfId="38449" xr:uid="{00000000-0005-0000-0000-000027960000}"/>
    <cellStyle name="Normal 3 38 4 2 7" xfId="38450" xr:uid="{00000000-0005-0000-0000-000028960000}"/>
    <cellStyle name="Normal 3 38 4 2 7 2" xfId="38451" xr:uid="{00000000-0005-0000-0000-000029960000}"/>
    <cellStyle name="Normal 3 38 4 2 7 3" xfId="38452" xr:uid="{00000000-0005-0000-0000-00002A960000}"/>
    <cellStyle name="Normal 3 38 4 2 8" xfId="38453" xr:uid="{00000000-0005-0000-0000-00002B960000}"/>
    <cellStyle name="Normal 3 38 4 2 8 2" xfId="38454" xr:uid="{00000000-0005-0000-0000-00002C960000}"/>
    <cellStyle name="Normal 3 38 4 2 8 3" xfId="38455" xr:uid="{00000000-0005-0000-0000-00002D960000}"/>
    <cellStyle name="Normal 3 38 4 2 9" xfId="38456" xr:uid="{00000000-0005-0000-0000-00002E960000}"/>
    <cellStyle name="Normal 3 38 4 2 9 2" xfId="38457" xr:uid="{00000000-0005-0000-0000-00002F960000}"/>
    <cellStyle name="Normal 3 38 4 2 9 3" xfId="38458" xr:uid="{00000000-0005-0000-0000-000030960000}"/>
    <cellStyle name="Normal 3 38 4 3" xfId="38459" xr:uid="{00000000-0005-0000-0000-000031960000}"/>
    <cellStyle name="Normal 3 38 4 3 2" xfId="38460" xr:uid="{00000000-0005-0000-0000-000032960000}"/>
    <cellStyle name="Normal 3 38 4 3 3" xfId="38461" xr:uid="{00000000-0005-0000-0000-000033960000}"/>
    <cellStyle name="Normal 3 38 4 4" xfId="38462" xr:uid="{00000000-0005-0000-0000-000034960000}"/>
    <cellStyle name="Normal 3 38 4 4 2" xfId="38463" xr:uid="{00000000-0005-0000-0000-000035960000}"/>
    <cellStyle name="Normal 3 38 4 4 3" xfId="38464" xr:uid="{00000000-0005-0000-0000-000036960000}"/>
    <cellStyle name="Normal 3 38 4 5" xfId="38465" xr:uid="{00000000-0005-0000-0000-000037960000}"/>
    <cellStyle name="Normal 3 38 4 5 2" xfId="38466" xr:uid="{00000000-0005-0000-0000-000038960000}"/>
    <cellStyle name="Normal 3 38 4 5 3" xfId="38467" xr:uid="{00000000-0005-0000-0000-000039960000}"/>
    <cellStyle name="Normal 3 38 4 6" xfId="38468" xr:uid="{00000000-0005-0000-0000-00003A960000}"/>
    <cellStyle name="Normal 3 38 4 6 2" xfId="38469" xr:uid="{00000000-0005-0000-0000-00003B960000}"/>
    <cellStyle name="Normal 3 38 4 6 3" xfId="38470" xr:uid="{00000000-0005-0000-0000-00003C960000}"/>
    <cellStyle name="Normal 3 38 4 7" xfId="38471" xr:uid="{00000000-0005-0000-0000-00003D960000}"/>
    <cellStyle name="Normal 3 38 4 7 2" xfId="38472" xr:uid="{00000000-0005-0000-0000-00003E960000}"/>
    <cellStyle name="Normal 3 38 4 7 3" xfId="38473" xr:uid="{00000000-0005-0000-0000-00003F960000}"/>
    <cellStyle name="Normal 3 38 4 8" xfId="38474" xr:uid="{00000000-0005-0000-0000-000040960000}"/>
    <cellStyle name="Normal 3 38 4 8 2" xfId="38475" xr:uid="{00000000-0005-0000-0000-000041960000}"/>
    <cellStyle name="Normal 3 38 4 8 3" xfId="38476" xr:uid="{00000000-0005-0000-0000-000042960000}"/>
    <cellStyle name="Normal 3 38 4 9" xfId="38477" xr:uid="{00000000-0005-0000-0000-000043960000}"/>
    <cellStyle name="Normal 3 38 4 9 2" xfId="38478" xr:uid="{00000000-0005-0000-0000-000044960000}"/>
    <cellStyle name="Normal 3 38 4 9 3" xfId="38479" xr:uid="{00000000-0005-0000-0000-000045960000}"/>
    <cellStyle name="Normal 3 38 5" xfId="38480" xr:uid="{00000000-0005-0000-0000-000046960000}"/>
    <cellStyle name="Normal 3 38 5 10" xfId="38481" xr:uid="{00000000-0005-0000-0000-000047960000}"/>
    <cellStyle name="Normal 3 38 5 10 2" xfId="38482" xr:uid="{00000000-0005-0000-0000-000048960000}"/>
    <cellStyle name="Normal 3 38 5 10 3" xfId="38483" xr:uid="{00000000-0005-0000-0000-000049960000}"/>
    <cellStyle name="Normal 3 38 5 11" xfId="38484" xr:uid="{00000000-0005-0000-0000-00004A960000}"/>
    <cellStyle name="Normal 3 38 5 11 2" xfId="38485" xr:uid="{00000000-0005-0000-0000-00004B960000}"/>
    <cellStyle name="Normal 3 38 5 11 3" xfId="38486" xr:uid="{00000000-0005-0000-0000-00004C960000}"/>
    <cellStyle name="Normal 3 38 5 12" xfId="38487" xr:uid="{00000000-0005-0000-0000-00004D960000}"/>
    <cellStyle name="Normal 3 38 5 12 2" xfId="38488" xr:uid="{00000000-0005-0000-0000-00004E960000}"/>
    <cellStyle name="Normal 3 38 5 12 3" xfId="38489" xr:uid="{00000000-0005-0000-0000-00004F960000}"/>
    <cellStyle name="Normal 3 38 5 13" xfId="38490" xr:uid="{00000000-0005-0000-0000-000050960000}"/>
    <cellStyle name="Normal 3 38 5 13 2" xfId="38491" xr:uid="{00000000-0005-0000-0000-000051960000}"/>
    <cellStyle name="Normal 3 38 5 13 3" xfId="38492" xr:uid="{00000000-0005-0000-0000-000052960000}"/>
    <cellStyle name="Normal 3 38 5 14" xfId="38493" xr:uid="{00000000-0005-0000-0000-000053960000}"/>
    <cellStyle name="Normal 3 38 5 14 2" xfId="38494" xr:uid="{00000000-0005-0000-0000-000054960000}"/>
    <cellStyle name="Normal 3 38 5 14 3" xfId="38495" xr:uid="{00000000-0005-0000-0000-000055960000}"/>
    <cellStyle name="Normal 3 38 5 15" xfId="38496" xr:uid="{00000000-0005-0000-0000-000056960000}"/>
    <cellStyle name="Normal 3 38 5 16" xfId="38497" xr:uid="{00000000-0005-0000-0000-000057960000}"/>
    <cellStyle name="Normal 3 38 5 2" xfId="38498" xr:uid="{00000000-0005-0000-0000-000058960000}"/>
    <cellStyle name="Normal 3 38 5 2 2" xfId="38499" xr:uid="{00000000-0005-0000-0000-000059960000}"/>
    <cellStyle name="Normal 3 38 5 2 3" xfId="38500" xr:uid="{00000000-0005-0000-0000-00005A960000}"/>
    <cellStyle name="Normal 3 38 5 3" xfId="38501" xr:uid="{00000000-0005-0000-0000-00005B960000}"/>
    <cellStyle name="Normal 3 38 5 3 2" xfId="38502" xr:uid="{00000000-0005-0000-0000-00005C960000}"/>
    <cellStyle name="Normal 3 38 5 3 3" xfId="38503" xr:uid="{00000000-0005-0000-0000-00005D960000}"/>
    <cellStyle name="Normal 3 38 5 4" xfId="38504" xr:uid="{00000000-0005-0000-0000-00005E960000}"/>
    <cellStyle name="Normal 3 38 5 4 2" xfId="38505" xr:uid="{00000000-0005-0000-0000-00005F960000}"/>
    <cellStyle name="Normal 3 38 5 4 3" xfId="38506" xr:uid="{00000000-0005-0000-0000-000060960000}"/>
    <cellStyle name="Normal 3 38 5 5" xfId="38507" xr:uid="{00000000-0005-0000-0000-000061960000}"/>
    <cellStyle name="Normal 3 38 5 5 2" xfId="38508" xr:uid="{00000000-0005-0000-0000-000062960000}"/>
    <cellStyle name="Normal 3 38 5 5 3" xfId="38509" xr:uid="{00000000-0005-0000-0000-000063960000}"/>
    <cellStyle name="Normal 3 38 5 6" xfId="38510" xr:uid="{00000000-0005-0000-0000-000064960000}"/>
    <cellStyle name="Normal 3 38 5 6 2" xfId="38511" xr:uid="{00000000-0005-0000-0000-000065960000}"/>
    <cellStyle name="Normal 3 38 5 6 3" xfId="38512" xr:uid="{00000000-0005-0000-0000-000066960000}"/>
    <cellStyle name="Normal 3 38 5 7" xfId="38513" xr:uid="{00000000-0005-0000-0000-000067960000}"/>
    <cellStyle name="Normal 3 38 5 7 2" xfId="38514" xr:uid="{00000000-0005-0000-0000-000068960000}"/>
    <cellStyle name="Normal 3 38 5 7 3" xfId="38515" xr:uid="{00000000-0005-0000-0000-000069960000}"/>
    <cellStyle name="Normal 3 38 5 8" xfId="38516" xr:uid="{00000000-0005-0000-0000-00006A960000}"/>
    <cellStyle name="Normal 3 38 5 8 2" xfId="38517" xr:uid="{00000000-0005-0000-0000-00006B960000}"/>
    <cellStyle name="Normal 3 38 5 8 3" xfId="38518" xr:uid="{00000000-0005-0000-0000-00006C960000}"/>
    <cellStyle name="Normal 3 38 5 9" xfId="38519" xr:uid="{00000000-0005-0000-0000-00006D960000}"/>
    <cellStyle name="Normal 3 38 5 9 2" xfId="38520" xr:uid="{00000000-0005-0000-0000-00006E960000}"/>
    <cellStyle name="Normal 3 38 5 9 3" xfId="38521" xr:uid="{00000000-0005-0000-0000-00006F960000}"/>
    <cellStyle name="Normal 3 38 6" xfId="38522" xr:uid="{00000000-0005-0000-0000-000070960000}"/>
    <cellStyle name="Normal 3 38 6 10" xfId="38523" xr:uid="{00000000-0005-0000-0000-000071960000}"/>
    <cellStyle name="Normal 3 38 6 10 2" xfId="38524" xr:uid="{00000000-0005-0000-0000-000072960000}"/>
    <cellStyle name="Normal 3 38 6 10 3" xfId="38525" xr:uid="{00000000-0005-0000-0000-000073960000}"/>
    <cellStyle name="Normal 3 38 6 11" xfId="38526" xr:uid="{00000000-0005-0000-0000-000074960000}"/>
    <cellStyle name="Normal 3 38 6 11 2" xfId="38527" xr:uid="{00000000-0005-0000-0000-000075960000}"/>
    <cellStyle name="Normal 3 38 6 11 3" xfId="38528" xr:uid="{00000000-0005-0000-0000-000076960000}"/>
    <cellStyle name="Normal 3 38 6 12" xfId="38529" xr:uid="{00000000-0005-0000-0000-000077960000}"/>
    <cellStyle name="Normal 3 38 6 12 2" xfId="38530" xr:uid="{00000000-0005-0000-0000-000078960000}"/>
    <cellStyle name="Normal 3 38 6 12 3" xfId="38531" xr:uid="{00000000-0005-0000-0000-000079960000}"/>
    <cellStyle name="Normal 3 38 6 13" xfId="38532" xr:uid="{00000000-0005-0000-0000-00007A960000}"/>
    <cellStyle name="Normal 3 38 6 13 2" xfId="38533" xr:uid="{00000000-0005-0000-0000-00007B960000}"/>
    <cellStyle name="Normal 3 38 6 13 3" xfId="38534" xr:uid="{00000000-0005-0000-0000-00007C960000}"/>
    <cellStyle name="Normal 3 38 6 14" xfId="38535" xr:uid="{00000000-0005-0000-0000-00007D960000}"/>
    <cellStyle name="Normal 3 38 6 14 2" xfId="38536" xr:uid="{00000000-0005-0000-0000-00007E960000}"/>
    <cellStyle name="Normal 3 38 6 14 3" xfId="38537" xr:uid="{00000000-0005-0000-0000-00007F960000}"/>
    <cellStyle name="Normal 3 38 6 15" xfId="38538" xr:uid="{00000000-0005-0000-0000-000080960000}"/>
    <cellStyle name="Normal 3 38 6 16" xfId="38539" xr:uid="{00000000-0005-0000-0000-000081960000}"/>
    <cellStyle name="Normal 3 38 6 2" xfId="38540" xr:uid="{00000000-0005-0000-0000-000082960000}"/>
    <cellStyle name="Normal 3 38 6 2 2" xfId="38541" xr:uid="{00000000-0005-0000-0000-000083960000}"/>
    <cellStyle name="Normal 3 38 6 2 3" xfId="38542" xr:uid="{00000000-0005-0000-0000-000084960000}"/>
    <cellStyle name="Normal 3 38 6 3" xfId="38543" xr:uid="{00000000-0005-0000-0000-000085960000}"/>
    <cellStyle name="Normal 3 38 6 3 2" xfId="38544" xr:uid="{00000000-0005-0000-0000-000086960000}"/>
    <cellStyle name="Normal 3 38 6 3 3" xfId="38545" xr:uid="{00000000-0005-0000-0000-000087960000}"/>
    <cellStyle name="Normal 3 38 6 4" xfId="38546" xr:uid="{00000000-0005-0000-0000-000088960000}"/>
    <cellStyle name="Normal 3 38 6 4 2" xfId="38547" xr:uid="{00000000-0005-0000-0000-000089960000}"/>
    <cellStyle name="Normal 3 38 6 4 3" xfId="38548" xr:uid="{00000000-0005-0000-0000-00008A960000}"/>
    <cellStyle name="Normal 3 38 6 5" xfId="38549" xr:uid="{00000000-0005-0000-0000-00008B960000}"/>
    <cellStyle name="Normal 3 38 6 5 2" xfId="38550" xr:uid="{00000000-0005-0000-0000-00008C960000}"/>
    <cellStyle name="Normal 3 38 6 5 3" xfId="38551" xr:uid="{00000000-0005-0000-0000-00008D960000}"/>
    <cellStyle name="Normal 3 38 6 6" xfId="38552" xr:uid="{00000000-0005-0000-0000-00008E960000}"/>
    <cellStyle name="Normal 3 38 6 6 2" xfId="38553" xr:uid="{00000000-0005-0000-0000-00008F960000}"/>
    <cellStyle name="Normal 3 38 6 6 3" xfId="38554" xr:uid="{00000000-0005-0000-0000-000090960000}"/>
    <cellStyle name="Normal 3 38 6 7" xfId="38555" xr:uid="{00000000-0005-0000-0000-000091960000}"/>
    <cellStyle name="Normal 3 38 6 7 2" xfId="38556" xr:uid="{00000000-0005-0000-0000-000092960000}"/>
    <cellStyle name="Normal 3 38 6 7 3" xfId="38557" xr:uid="{00000000-0005-0000-0000-000093960000}"/>
    <cellStyle name="Normal 3 38 6 8" xfId="38558" xr:uid="{00000000-0005-0000-0000-000094960000}"/>
    <cellStyle name="Normal 3 38 6 8 2" xfId="38559" xr:uid="{00000000-0005-0000-0000-000095960000}"/>
    <cellStyle name="Normal 3 38 6 8 3" xfId="38560" xr:uid="{00000000-0005-0000-0000-000096960000}"/>
    <cellStyle name="Normal 3 38 6 9" xfId="38561" xr:uid="{00000000-0005-0000-0000-000097960000}"/>
    <cellStyle name="Normal 3 38 6 9 2" xfId="38562" xr:uid="{00000000-0005-0000-0000-000098960000}"/>
    <cellStyle name="Normal 3 38 6 9 3" xfId="38563" xr:uid="{00000000-0005-0000-0000-000099960000}"/>
    <cellStyle name="Normal 3 38 7" xfId="38564" xr:uid="{00000000-0005-0000-0000-00009A960000}"/>
    <cellStyle name="Normal 3 38 7 10" xfId="38565" xr:uid="{00000000-0005-0000-0000-00009B960000}"/>
    <cellStyle name="Normal 3 38 7 10 2" xfId="38566" xr:uid="{00000000-0005-0000-0000-00009C960000}"/>
    <cellStyle name="Normal 3 38 7 10 3" xfId="38567" xr:uid="{00000000-0005-0000-0000-00009D960000}"/>
    <cellStyle name="Normal 3 38 7 11" xfId="38568" xr:uid="{00000000-0005-0000-0000-00009E960000}"/>
    <cellStyle name="Normal 3 38 7 11 2" xfId="38569" xr:uid="{00000000-0005-0000-0000-00009F960000}"/>
    <cellStyle name="Normal 3 38 7 11 3" xfId="38570" xr:uid="{00000000-0005-0000-0000-0000A0960000}"/>
    <cellStyle name="Normal 3 38 7 12" xfId="38571" xr:uid="{00000000-0005-0000-0000-0000A1960000}"/>
    <cellStyle name="Normal 3 38 7 12 2" xfId="38572" xr:uid="{00000000-0005-0000-0000-0000A2960000}"/>
    <cellStyle name="Normal 3 38 7 12 3" xfId="38573" xr:uid="{00000000-0005-0000-0000-0000A3960000}"/>
    <cellStyle name="Normal 3 38 7 13" xfId="38574" xr:uid="{00000000-0005-0000-0000-0000A4960000}"/>
    <cellStyle name="Normal 3 38 7 13 2" xfId="38575" xr:uid="{00000000-0005-0000-0000-0000A5960000}"/>
    <cellStyle name="Normal 3 38 7 13 3" xfId="38576" xr:uid="{00000000-0005-0000-0000-0000A6960000}"/>
    <cellStyle name="Normal 3 38 7 14" xfId="38577" xr:uid="{00000000-0005-0000-0000-0000A7960000}"/>
    <cellStyle name="Normal 3 38 7 14 2" xfId="38578" xr:uid="{00000000-0005-0000-0000-0000A8960000}"/>
    <cellStyle name="Normal 3 38 7 14 3" xfId="38579" xr:uid="{00000000-0005-0000-0000-0000A9960000}"/>
    <cellStyle name="Normal 3 38 7 15" xfId="38580" xr:uid="{00000000-0005-0000-0000-0000AA960000}"/>
    <cellStyle name="Normal 3 38 7 16" xfId="38581" xr:uid="{00000000-0005-0000-0000-0000AB960000}"/>
    <cellStyle name="Normal 3 38 7 2" xfId="38582" xr:uid="{00000000-0005-0000-0000-0000AC960000}"/>
    <cellStyle name="Normal 3 38 7 2 2" xfId="38583" xr:uid="{00000000-0005-0000-0000-0000AD960000}"/>
    <cellStyle name="Normal 3 38 7 2 3" xfId="38584" xr:uid="{00000000-0005-0000-0000-0000AE960000}"/>
    <cellStyle name="Normal 3 38 7 3" xfId="38585" xr:uid="{00000000-0005-0000-0000-0000AF960000}"/>
    <cellStyle name="Normal 3 38 7 3 2" xfId="38586" xr:uid="{00000000-0005-0000-0000-0000B0960000}"/>
    <cellStyle name="Normal 3 38 7 3 3" xfId="38587" xr:uid="{00000000-0005-0000-0000-0000B1960000}"/>
    <cellStyle name="Normal 3 38 7 4" xfId="38588" xr:uid="{00000000-0005-0000-0000-0000B2960000}"/>
    <cellStyle name="Normal 3 38 7 4 2" xfId="38589" xr:uid="{00000000-0005-0000-0000-0000B3960000}"/>
    <cellStyle name="Normal 3 38 7 4 3" xfId="38590" xr:uid="{00000000-0005-0000-0000-0000B4960000}"/>
    <cellStyle name="Normal 3 38 7 5" xfId="38591" xr:uid="{00000000-0005-0000-0000-0000B5960000}"/>
    <cellStyle name="Normal 3 38 7 5 2" xfId="38592" xr:uid="{00000000-0005-0000-0000-0000B6960000}"/>
    <cellStyle name="Normal 3 38 7 5 3" xfId="38593" xr:uid="{00000000-0005-0000-0000-0000B7960000}"/>
    <cellStyle name="Normal 3 38 7 6" xfId="38594" xr:uid="{00000000-0005-0000-0000-0000B8960000}"/>
    <cellStyle name="Normal 3 38 7 6 2" xfId="38595" xr:uid="{00000000-0005-0000-0000-0000B9960000}"/>
    <cellStyle name="Normal 3 38 7 6 3" xfId="38596" xr:uid="{00000000-0005-0000-0000-0000BA960000}"/>
    <cellStyle name="Normal 3 38 7 7" xfId="38597" xr:uid="{00000000-0005-0000-0000-0000BB960000}"/>
    <cellStyle name="Normal 3 38 7 7 2" xfId="38598" xr:uid="{00000000-0005-0000-0000-0000BC960000}"/>
    <cellStyle name="Normal 3 38 7 7 3" xfId="38599" xr:uid="{00000000-0005-0000-0000-0000BD960000}"/>
    <cellStyle name="Normal 3 38 7 8" xfId="38600" xr:uid="{00000000-0005-0000-0000-0000BE960000}"/>
    <cellStyle name="Normal 3 38 7 8 2" xfId="38601" xr:uid="{00000000-0005-0000-0000-0000BF960000}"/>
    <cellStyle name="Normal 3 38 7 8 3" xfId="38602" xr:uid="{00000000-0005-0000-0000-0000C0960000}"/>
    <cellStyle name="Normal 3 38 7 9" xfId="38603" xr:uid="{00000000-0005-0000-0000-0000C1960000}"/>
    <cellStyle name="Normal 3 38 7 9 2" xfId="38604" xr:uid="{00000000-0005-0000-0000-0000C2960000}"/>
    <cellStyle name="Normal 3 38 7 9 3" xfId="38605" xr:uid="{00000000-0005-0000-0000-0000C3960000}"/>
    <cellStyle name="Normal 3 38 8" xfId="38606" xr:uid="{00000000-0005-0000-0000-0000C4960000}"/>
    <cellStyle name="Normal 3 38 8 10" xfId="38607" xr:uid="{00000000-0005-0000-0000-0000C5960000}"/>
    <cellStyle name="Normal 3 38 8 10 2" xfId="38608" xr:uid="{00000000-0005-0000-0000-0000C6960000}"/>
    <cellStyle name="Normal 3 38 8 10 3" xfId="38609" xr:uid="{00000000-0005-0000-0000-0000C7960000}"/>
    <cellStyle name="Normal 3 38 8 11" xfId="38610" xr:uid="{00000000-0005-0000-0000-0000C8960000}"/>
    <cellStyle name="Normal 3 38 8 11 2" xfId="38611" xr:uid="{00000000-0005-0000-0000-0000C9960000}"/>
    <cellStyle name="Normal 3 38 8 11 3" xfId="38612" xr:uid="{00000000-0005-0000-0000-0000CA960000}"/>
    <cellStyle name="Normal 3 38 8 12" xfId="38613" xr:uid="{00000000-0005-0000-0000-0000CB960000}"/>
    <cellStyle name="Normal 3 38 8 12 2" xfId="38614" xr:uid="{00000000-0005-0000-0000-0000CC960000}"/>
    <cellStyle name="Normal 3 38 8 12 3" xfId="38615" xr:uid="{00000000-0005-0000-0000-0000CD960000}"/>
    <cellStyle name="Normal 3 38 8 13" xfId="38616" xr:uid="{00000000-0005-0000-0000-0000CE960000}"/>
    <cellStyle name="Normal 3 38 8 13 2" xfId="38617" xr:uid="{00000000-0005-0000-0000-0000CF960000}"/>
    <cellStyle name="Normal 3 38 8 13 3" xfId="38618" xr:uid="{00000000-0005-0000-0000-0000D0960000}"/>
    <cellStyle name="Normal 3 38 8 14" xfId="38619" xr:uid="{00000000-0005-0000-0000-0000D1960000}"/>
    <cellStyle name="Normal 3 38 8 14 2" xfId="38620" xr:uid="{00000000-0005-0000-0000-0000D2960000}"/>
    <cellStyle name="Normal 3 38 8 14 3" xfId="38621" xr:uid="{00000000-0005-0000-0000-0000D3960000}"/>
    <cellStyle name="Normal 3 38 8 15" xfId="38622" xr:uid="{00000000-0005-0000-0000-0000D4960000}"/>
    <cellStyle name="Normal 3 38 8 16" xfId="38623" xr:uid="{00000000-0005-0000-0000-0000D5960000}"/>
    <cellStyle name="Normal 3 38 8 2" xfId="38624" xr:uid="{00000000-0005-0000-0000-0000D6960000}"/>
    <cellStyle name="Normal 3 38 8 2 2" xfId="38625" xr:uid="{00000000-0005-0000-0000-0000D7960000}"/>
    <cellStyle name="Normal 3 38 8 2 3" xfId="38626" xr:uid="{00000000-0005-0000-0000-0000D8960000}"/>
    <cellStyle name="Normal 3 38 8 3" xfId="38627" xr:uid="{00000000-0005-0000-0000-0000D9960000}"/>
    <cellStyle name="Normal 3 38 8 3 2" xfId="38628" xr:uid="{00000000-0005-0000-0000-0000DA960000}"/>
    <cellStyle name="Normal 3 38 8 3 3" xfId="38629" xr:uid="{00000000-0005-0000-0000-0000DB960000}"/>
    <cellStyle name="Normal 3 38 8 4" xfId="38630" xr:uid="{00000000-0005-0000-0000-0000DC960000}"/>
    <cellStyle name="Normal 3 38 8 4 2" xfId="38631" xr:uid="{00000000-0005-0000-0000-0000DD960000}"/>
    <cellStyle name="Normal 3 38 8 4 3" xfId="38632" xr:uid="{00000000-0005-0000-0000-0000DE960000}"/>
    <cellStyle name="Normal 3 38 8 5" xfId="38633" xr:uid="{00000000-0005-0000-0000-0000DF960000}"/>
    <cellStyle name="Normal 3 38 8 5 2" xfId="38634" xr:uid="{00000000-0005-0000-0000-0000E0960000}"/>
    <cellStyle name="Normal 3 38 8 5 3" xfId="38635" xr:uid="{00000000-0005-0000-0000-0000E1960000}"/>
    <cellStyle name="Normal 3 38 8 6" xfId="38636" xr:uid="{00000000-0005-0000-0000-0000E2960000}"/>
    <cellStyle name="Normal 3 38 8 6 2" xfId="38637" xr:uid="{00000000-0005-0000-0000-0000E3960000}"/>
    <cellStyle name="Normal 3 38 8 6 3" xfId="38638" xr:uid="{00000000-0005-0000-0000-0000E4960000}"/>
    <cellStyle name="Normal 3 38 8 7" xfId="38639" xr:uid="{00000000-0005-0000-0000-0000E5960000}"/>
    <cellStyle name="Normal 3 38 8 7 2" xfId="38640" xr:uid="{00000000-0005-0000-0000-0000E6960000}"/>
    <cellStyle name="Normal 3 38 8 7 3" xfId="38641" xr:uid="{00000000-0005-0000-0000-0000E7960000}"/>
    <cellStyle name="Normal 3 38 8 8" xfId="38642" xr:uid="{00000000-0005-0000-0000-0000E8960000}"/>
    <cellStyle name="Normal 3 38 8 8 2" xfId="38643" xr:uid="{00000000-0005-0000-0000-0000E9960000}"/>
    <cellStyle name="Normal 3 38 8 8 3" xfId="38644" xr:uid="{00000000-0005-0000-0000-0000EA960000}"/>
    <cellStyle name="Normal 3 38 8 9" xfId="38645" xr:uid="{00000000-0005-0000-0000-0000EB960000}"/>
    <cellStyle name="Normal 3 38 8 9 2" xfId="38646" xr:uid="{00000000-0005-0000-0000-0000EC960000}"/>
    <cellStyle name="Normal 3 38 8 9 3" xfId="38647" xr:uid="{00000000-0005-0000-0000-0000ED960000}"/>
    <cellStyle name="Normal 3 38 9" xfId="38648" xr:uid="{00000000-0005-0000-0000-0000EE960000}"/>
    <cellStyle name="Normal 3 38 9 10" xfId="38649" xr:uid="{00000000-0005-0000-0000-0000EF960000}"/>
    <cellStyle name="Normal 3 38 9 10 2" xfId="38650" xr:uid="{00000000-0005-0000-0000-0000F0960000}"/>
    <cellStyle name="Normal 3 38 9 10 3" xfId="38651" xr:uid="{00000000-0005-0000-0000-0000F1960000}"/>
    <cellStyle name="Normal 3 38 9 11" xfId="38652" xr:uid="{00000000-0005-0000-0000-0000F2960000}"/>
    <cellStyle name="Normal 3 38 9 11 2" xfId="38653" xr:uid="{00000000-0005-0000-0000-0000F3960000}"/>
    <cellStyle name="Normal 3 38 9 11 3" xfId="38654" xr:uid="{00000000-0005-0000-0000-0000F4960000}"/>
    <cellStyle name="Normal 3 38 9 12" xfId="38655" xr:uid="{00000000-0005-0000-0000-0000F5960000}"/>
    <cellStyle name="Normal 3 38 9 12 2" xfId="38656" xr:uid="{00000000-0005-0000-0000-0000F6960000}"/>
    <cellStyle name="Normal 3 38 9 12 3" xfId="38657" xr:uid="{00000000-0005-0000-0000-0000F7960000}"/>
    <cellStyle name="Normal 3 38 9 13" xfId="38658" xr:uid="{00000000-0005-0000-0000-0000F8960000}"/>
    <cellStyle name="Normal 3 38 9 13 2" xfId="38659" xr:uid="{00000000-0005-0000-0000-0000F9960000}"/>
    <cellStyle name="Normal 3 38 9 13 3" xfId="38660" xr:uid="{00000000-0005-0000-0000-0000FA960000}"/>
    <cellStyle name="Normal 3 38 9 14" xfId="38661" xr:uid="{00000000-0005-0000-0000-0000FB960000}"/>
    <cellStyle name="Normal 3 38 9 14 2" xfId="38662" xr:uid="{00000000-0005-0000-0000-0000FC960000}"/>
    <cellStyle name="Normal 3 38 9 14 3" xfId="38663" xr:uid="{00000000-0005-0000-0000-0000FD960000}"/>
    <cellStyle name="Normal 3 38 9 15" xfId="38664" xr:uid="{00000000-0005-0000-0000-0000FE960000}"/>
    <cellStyle name="Normal 3 38 9 16" xfId="38665" xr:uid="{00000000-0005-0000-0000-0000FF960000}"/>
    <cellStyle name="Normal 3 38 9 2" xfId="38666" xr:uid="{00000000-0005-0000-0000-000000970000}"/>
    <cellStyle name="Normal 3 38 9 2 2" xfId="38667" xr:uid="{00000000-0005-0000-0000-000001970000}"/>
    <cellStyle name="Normal 3 38 9 2 3" xfId="38668" xr:uid="{00000000-0005-0000-0000-000002970000}"/>
    <cellStyle name="Normal 3 38 9 3" xfId="38669" xr:uid="{00000000-0005-0000-0000-000003970000}"/>
    <cellStyle name="Normal 3 38 9 3 2" xfId="38670" xr:uid="{00000000-0005-0000-0000-000004970000}"/>
    <cellStyle name="Normal 3 38 9 3 3" xfId="38671" xr:uid="{00000000-0005-0000-0000-000005970000}"/>
    <cellStyle name="Normal 3 38 9 4" xfId="38672" xr:uid="{00000000-0005-0000-0000-000006970000}"/>
    <cellStyle name="Normal 3 38 9 4 2" xfId="38673" xr:uid="{00000000-0005-0000-0000-000007970000}"/>
    <cellStyle name="Normal 3 38 9 4 3" xfId="38674" xr:uid="{00000000-0005-0000-0000-000008970000}"/>
    <cellStyle name="Normal 3 38 9 5" xfId="38675" xr:uid="{00000000-0005-0000-0000-000009970000}"/>
    <cellStyle name="Normal 3 38 9 5 2" xfId="38676" xr:uid="{00000000-0005-0000-0000-00000A970000}"/>
    <cellStyle name="Normal 3 38 9 5 3" xfId="38677" xr:uid="{00000000-0005-0000-0000-00000B970000}"/>
    <cellStyle name="Normal 3 38 9 6" xfId="38678" xr:uid="{00000000-0005-0000-0000-00000C970000}"/>
    <cellStyle name="Normal 3 38 9 6 2" xfId="38679" xr:uid="{00000000-0005-0000-0000-00000D970000}"/>
    <cellStyle name="Normal 3 38 9 6 3" xfId="38680" xr:uid="{00000000-0005-0000-0000-00000E970000}"/>
    <cellStyle name="Normal 3 38 9 7" xfId="38681" xr:uid="{00000000-0005-0000-0000-00000F970000}"/>
    <cellStyle name="Normal 3 38 9 7 2" xfId="38682" xr:uid="{00000000-0005-0000-0000-000010970000}"/>
    <cellStyle name="Normal 3 38 9 7 3" xfId="38683" xr:uid="{00000000-0005-0000-0000-000011970000}"/>
    <cellStyle name="Normal 3 38 9 8" xfId="38684" xr:uid="{00000000-0005-0000-0000-000012970000}"/>
    <cellStyle name="Normal 3 38 9 8 2" xfId="38685" xr:uid="{00000000-0005-0000-0000-000013970000}"/>
    <cellStyle name="Normal 3 38 9 8 3" xfId="38686" xr:uid="{00000000-0005-0000-0000-000014970000}"/>
    <cellStyle name="Normal 3 38 9 9" xfId="38687" xr:uid="{00000000-0005-0000-0000-000015970000}"/>
    <cellStyle name="Normal 3 38 9 9 2" xfId="38688" xr:uid="{00000000-0005-0000-0000-000016970000}"/>
    <cellStyle name="Normal 3 38 9 9 3" xfId="38689" xr:uid="{00000000-0005-0000-0000-000017970000}"/>
    <cellStyle name="Normal 3 39" xfId="38690" xr:uid="{00000000-0005-0000-0000-000018970000}"/>
    <cellStyle name="Normal 3 4" xfId="38691" xr:uid="{00000000-0005-0000-0000-000019970000}"/>
    <cellStyle name="Normal 3 4 10" xfId="38692" xr:uid="{00000000-0005-0000-0000-00001A970000}"/>
    <cellStyle name="Normal 3 4 10 10" xfId="38693" xr:uid="{00000000-0005-0000-0000-00001B970000}"/>
    <cellStyle name="Normal 3 4 10 10 10" xfId="38694" xr:uid="{00000000-0005-0000-0000-00001C970000}"/>
    <cellStyle name="Normal 3 4 10 10 10 2" xfId="38695" xr:uid="{00000000-0005-0000-0000-00001D970000}"/>
    <cellStyle name="Normal 3 4 10 10 10 3" xfId="38696" xr:uid="{00000000-0005-0000-0000-00001E970000}"/>
    <cellStyle name="Normal 3 4 10 10 11" xfId="38697" xr:uid="{00000000-0005-0000-0000-00001F970000}"/>
    <cellStyle name="Normal 3 4 10 10 11 2" xfId="38698" xr:uid="{00000000-0005-0000-0000-000020970000}"/>
    <cellStyle name="Normal 3 4 10 10 11 3" xfId="38699" xr:uid="{00000000-0005-0000-0000-000021970000}"/>
    <cellStyle name="Normal 3 4 10 10 12" xfId="38700" xr:uid="{00000000-0005-0000-0000-000022970000}"/>
    <cellStyle name="Normal 3 4 10 10 12 2" xfId="38701" xr:uid="{00000000-0005-0000-0000-000023970000}"/>
    <cellStyle name="Normal 3 4 10 10 12 3" xfId="38702" xr:uid="{00000000-0005-0000-0000-000024970000}"/>
    <cellStyle name="Normal 3 4 10 10 13" xfId="38703" xr:uid="{00000000-0005-0000-0000-000025970000}"/>
    <cellStyle name="Normal 3 4 10 10 13 2" xfId="38704" xr:uid="{00000000-0005-0000-0000-000026970000}"/>
    <cellStyle name="Normal 3 4 10 10 13 3" xfId="38705" xr:uid="{00000000-0005-0000-0000-000027970000}"/>
    <cellStyle name="Normal 3 4 10 10 14" xfId="38706" xr:uid="{00000000-0005-0000-0000-000028970000}"/>
    <cellStyle name="Normal 3 4 10 10 14 2" xfId="38707" xr:uid="{00000000-0005-0000-0000-000029970000}"/>
    <cellStyle name="Normal 3 4 10 10 14 3" xfId="38708" xr:uid="{00000000-0005-0000-0000-00002A970000}"/>
    <cellStyle name="Normal 3 4 10 10 15" xfId="38709" xr:uid="{00000000-0005-0000-0000-00002B970000}"/>
    <cellStyle name="Normal 3 4 10 10 16" xfId="38710" xr:uid="{00000000-0005-0000-0000-00002C970000}"/>
    <cellStyle name="Normal 3 4 10 10 2" xfId="38711" xr:uid="{00000000-0005-0000-0000-00002D970000}"/>
    <cellStyle name="Normal 3 4 10 10 2 2" xfId="38712" xr:uid="{00000000-0005-0000-0000-00002E970000}"/>
    <cellStyle name="Normal 3 4 10 10 2 3" xfId="38713" xr:uid="{00000000-0005-0000-0000-00002F970000}"/>
    <cellStyle name="Normal 3 4 10 10 3" xfId="38714" xr:uid="{00000000-0005-0000-0000-000030970000}"/>
    <cellStyle name="Normal 3 4 10 10 3 2" xfId="38715" xr:uid="{00000000-0005-0000-0000-000031970000}"/>
    <cellStyle name="Normal 3 4 10 10 3 3" xfId="38716" xr:uid="{00000000-0005-0000-0000-000032970000}"/>
    <cellStyle name="Normal 3 4 10 10 4" xfId="38717" xr:uid="{00000000-0005-0000-0000-000033970000}"/>
    <cellStyle name="Normal 3 4 10 10 4 2" xfId="38718" xr:uid="{00000000-0005-0000-0000-000034970000}"/>
    <cellStyle name="Normal 3 4 10 10 4 3" xfId="38719" xr:uid="{00000000-0005-0000-0000-000035970000}"/>
    <cellStyle name="Normal 3 4 10 10 5" xfId="38720" xr:uid="{00000000-0005-0000-0000-000036970000}"/>
    <cellStyle name="Normal 3 4 10 10 5 2" xfId="38721" xr:uid="{00000000-0005-0000-0000-000037970000}"/>
    <cellStyle name="Normal 3 4 10 10 5 3" xfId="38722" xr:uid="{00000000-0005-0000-0000-000038970000}"/>
    <cellStyle name="Normal 3 4 10 10 6" xfId="38723" xr:uid="{00000000-0005-0000-0000-000039970000}"/>
    <cellStyle name="Normal 3 4 10 10 6 2" xfId="38724" xr:uid="{00000000-0005-0000-0000-00003A970000}"/>
    <cellStyle name="Normal 3 4 10 10 6 3" xfId="38725" xr:uid="{00000000-0005-0000-0000-00003B970000}"/>
    <cellStyle name="Normal 3 4 10 10 7" xfId="38726" xr:uid="{00000000-0005-0000-0000-00003C970000}"/>
    <cellStyle name="Normal 3 4 10 10 7 2" xfId="38727" xr:uid="{00000000-0005-0000-0000-00003D970000}"/>
    <cellStyle name="Normal 3 4 10 10 7 3" xfId="38728" xr:uid="{00000000-0005-0000-0000-00003E970000}"/>
    <cellStyle name="Normal 3 4 10 10 8" xfId="38729" xr:uid="{00000000-0005-0000-0000-00003F970000}"/>
    <cellStyle name="Normal 3 4 10 10 8 2" xfId="38730" xr:uid="{00000000-0005-0000-0000-000040970000}"/>
    <cellStyle name="Normal 3 4 10 10 8 3" xfId="38731" xr:uid="{00000000-0005-0000-0000-000041970000}"/>
    <cellStyle name="Normal 3 4 10 10 9" xfId="38732" xr:uid="{00000000-0005-0000-0000-000042970000}"/>
    <cellStyle name="Normal 3 4 10 10 9 2" xfId="38733" xr:uid="{00000000-0005-0000-0000-000043970000}"/>
    <cellStyle name="Normal 3 4 10 10 9 3" xfId="38734" xr:uid="{00000000-0005-0000-0000-000044970000}"/>
    <cellStyle name="Normal 3 4 10 11" xfId="38735" xr:uid="{00000000-0005-0000-0000-000045970000}"/>
    <cellStyle name="Normal 3 4 10 11 2" xfId="38736" xr:uid="{00000000-0005-0000-0000-000046970000}"/>
    <cellStyle name="Normal 3 4 10 11 3" xfId="38737" xr:uid="{00000000-0005-0000-0000-000047970000}"/>
    <cellStyle name="Normal 3 4 10 12" xfId="38738" xr:uid="{00000000-0005-0000-0000-000048970000}"/>
    <cellStyle name="Normal 3 4 10 12 2" xfId="38739" xr:uid="{00000000-0005-0000-0000-000049970000}"/>
    <cellStyle name="Normal 3 4 10 12 3" xfId="38740" xr:uid="{00000000-0005-0000-0000-00004A970000}"/>
    <cellStyle name="Normal 3 4 10 13" xfId="38741" xr:uid="{00000000-0005-0000-0000-00004B970000}"/>
    <cellStyle name="Normal 3 4 10 13 2" xfId="38742" xr:uid="{00000000-0005-0000-0000-00004C970000}"/>
    <cellStyle name="Normal 3 4 10 13 3" xfId="38743" xr:uid="{00000000-0005-0000-0000-00004D970000}"/>
    <cellStyle name="Normal 3 4 10 14" xfId="38744" xr:uid="{00000000-0005-0000-0000-00004E970000}"/>
    <cellStyle name="Normal 3 4 10 14 2" xfId="38745" xr:uid="{00000000-0005-0000-0000-00004F970000}"/>
    <cellStyle name="Normal 3 4 10 14 3" xfId="38746" xr:uid="{00000000-0005-0000-0000-000050970000}"/>
    <cellStyle name="Normal 3 4 10 15" xfId="38747" xr:uid="{00000000-0005-0000-0000-000051970000}"/>
    <cellStyle name="Normal 3 4 10 15 2" xfId="38748" xr:uid="{00000000-0005-0000-0000-000052970000}"/>
    <cellStyle name="Normal 3 4 10 15 3" xfId="38749" xr:uid="{00000000-0005-0000-0000-000053970000}"/>
    <cellStyle name="Normal 3 4 10 16" xfId="38750" xr:uid="{00000000-0005-0000-0000-000054970000}"/>
    <cellStyle name="Normal 3 4 10 16 2" xfId="38751" xr:uid="{00000000-0005-0000-0000-000055970000}"/>
    <cellStyle name="Normal 3 4 10 16 3" xfId="38752" xr:uid="{00000000-0005-0000-0000-000056970000}"/>
    <cellStyle name="Normal 3 4 10 17" xfId="38753" xr:uid="{00000000-0005-0000-0000-000057970000}"/>
    <cellStyle name="Normal 3 4 10 17 2" xfId="38754" xr:uid="{00000000-0005-0000-0000-000058970000}"/>
    <cellStyle name="Normal 3 4 10 17 3" xfId="38755" xr:uid="{00000000-0005-0000-0000-000059970000}"/>
    <cellStyle name="Normal 3 4 10 18" xfId="38756" xr:uid="{00000000-0005-0000-0000-00005A970000}"/>
    <cellStyle name="Normal 3 4 10 18 2" xfId="38757" xr:uid="{00000000-0005-0000-0000-00005B970000}"/>
    <cellStyle name="Normal 3 4 10 18 3" xfId="38758" xr:uid="{00000000-0005-0000-0000-00005C970000}"/>
    <cellStyle name="Normal 3 4 10 19" xfId="38759" xr:uid="{00000000-0005-0000-0000-00005D970000}"/>
    <cellStyle name="Normal 3 4 10 19 2" xfId="38760" xr:uid="{00000000-0005-0000-0000-00005E970000}"/>
    <cellStyle name="Normal 3 4 10 19 3" xfId="38761" xr:uid="{00000000-0005-0000-0000-00005F970000}"/>
    <cellStyle name="Normal 3 4 10 2" xfId="38762" xr:uid="{00000000-0005-0000-0000-000060970000}"/>
    <cellStyle name="Normal 3 4 10 2 10" xfId="38763" xr:uid="{00000000-0005-0000-0000-000061970000}"/>
    <cellStyle name="Normal 3 4 10 2 10 2" xfId="38764" xr:uid="{00000000-0005-0000-0000-000062970000}"/>
    <cellStyle name="Normal 3 4 10 2 10 3" xfId="38765" xr:uid="{00000000-0005-0000-0000-000063970000}"/>
    <cellStyle name="Normal 3 4 10 2 11" xfId="38766" xr:uid="{00000000-0005-0000-0000-000064970000}"/>
    <cellStyle name="Normal 3 4 10 2 11 2" xfId="38767" xr:uid="{00000000-0005-0000-0000-000065970000}"/>
    <cellStyle name="Normal 3 4 10 2 11 3" xfId="38768" xr:uid="{00000000-0005-0000-0000-000066970000}"/>
    <cellStyle name="Normal 3 4 10 2 12" xfId="38769" xr:uid="{00000000-0005-0000-0000-000067970000}"/>
    <cellStyle name="Normal 3 4 10 2 12 2" xfId="38770" xr:uid="{00000000-0005-0000-0000-000068970000}"/>
    <cellStyle name="Normal 3 4 10 2 12 3" xfId="38771" xr:uid="{00000000-0005-0000-0000-000069970000}"/>
    <cellStyle name="Normal 3 4 10 2 13" xfId="38772" xr:uid="{00000000-0005-0000-0000-00006A970000}"/>
    <cellStyle name="Normal 3 4 10 2 13 2" xfId="38773" xr:uid="{00000000-0005-0000-0000-00006B970000}"/>
    <cellStyle name="Normal 3 4 10 2 13 3" xfId="38774" xr:uid="{00000000-0005-0000-0000-00006C970000}"/>
    <cellStyle name="Normal 3 4 10 2 14" xfId="38775" xr:uid="{00000000-0005-0000-0000-00006D970000}"/>
    <cellStyle name="Normal 3 4 10 2 14 2" xfId="38776" xr:uid="{00000000-0005-0000-0000-00006E970000}"/>
    <cellStyle name="Normal 3 4 10 2 14 3" xfId="38777" xr:uid="{00000000-0005-0000-0000-00006F970000}"/>
    <cellStyle name="Normal 3 4 10 2 15" xfId="38778" xr:uid="{00000000-0005-0000-0000-000070970000}"/>
    <cellStyle name="Normal 3 4 10 2 15 2" xfId="38779" xr:uid="{00000000-0005-0000-0000-000071970000}"/>
    <cellStyle name="Normal 3 4 10 2 15 3" xfId="38780" xr:uid="{00000000-0005-0000-0000-000072970000}"/>
    <cellStyle name="Normal 3 4 10 2 16" xfId="38781" xr:uid="{00000000-0005-0000-0000-000073970000}"/>
    <cellStyle name="Normal 3 4 10 2 17" xfId="38782" xr:uid="{00000000-0005-0000-0000-000074970000}"/>
    <cellStyle name="Normal 3 4 10 2 2" xfId="38783" xr:uid="{00000000-0005-0000-0000-000075970000}"/>
    <cellStyle name="Normal 3 4 10 2 2 10" xfId="38784" xr:uid="{00000000-0005-0000-0000-000076970000}"/>
    <cellStyle name="Normal 3 4 10 2 2 10 2" xfId="38785" xr:uid="{00000000-0005-0000-0000-000077970000}"/>
    <cellStyle name="Normal 3 4 10 2 2 10 3" xfId="38786" xr:uid="{00000000-0005-0000-0000-000078970000}"/>
    <cellStyle name="Normal 3 4 10 2 2 11" xfId="38787" xr:uid="{00000000-0005-0000-0000-000079970000}"/>
    <cellStyle name="Normal 3 4 10 2 2 11 2" xfId="38788" xr:uid="{00000000-0005-0000-0000-00007A970000}"/>
    <cellStyle name="Normal 3 4 10 2 2 11 3" xfId="38789" xr:uid="{00000000-0005-0000-0000-00007B970000}"/>
    <cellStyle name="Normal 3 4 10 2 2 12" xfId="38790" xr:uid="{00000000-0005-0000-0000-00007C970000}"/>
    <cellStyle name="Normal 3 4 10 2 2 12 2" xfId="38791" xr:uid="{00000000-0005-0000-0000-00007D970000}"/>
    <cellStyle name="Normal 3 4 10 2 2 12 3" xfId="38792" xr:uid="{00000000-0005-0000-0000-00007E970000}"/>
    <cellStyle name="Normal 3 4 10 2 2 13" xfId="38793" xr:uid="{00000000-0005-0000-0000-00007F970000}"/>
    <cellStyle name="Normal 3 4 10 2 2 13 2" xfId="38794" xr:uid="{00000000-0005-0000-0000-000080970000}"/>
    <cellStyle name="Normal 3 4 10 2 2 13 3" xfId="38795" xr:uid="{00000000-0005-0000-0000-000081970000}"/>
    <cellStyle name="Normal 3 4 10 2 2 14" xfId="38796" xr:uid="{00000000-0005-0000-0000-000082970000}"/>
    <cellStyle name="Normal 3 4 10 2 2 14 2" xfId="38797" xr:uid="{00000000-0005-0000-0000-000083970000}"/>
    <cellStyle name="Normal 3 4 10 2 2 14 3" xfId="38798" xr:uid="{00000000-0005-0000-0000-000084970000}"/>
    <cellStyle name="Normal 3 4 10 2 2 15" xfId="38799" xr:uid="{00000000-0005-0000-0000-000085970000}"/>
    <cellStyle name="Normal 3 4 10 2 2 16" xfId="38800" xr:uid="{00000000-0005-0000-0000-000086970000}"/>
    <cellStyle name="Normal 3 4 10 2 2 2" xfId="38801" xr:uid="{00000000-0005-0000-0000-000087970000}"/>
    <cellStyle name="Normal 3 4 10 2 2 2 2" xfId="38802" xr:uid="{00000000-0005-0000-0000-000088970000}"/>
    <cellStyle name="Normal 3 4 10 2 2 2 3" xfId="38803" xr:uid="{00000000-0005-0000-0000-000089970000}"/>
    <cellStyle name="Normal 3 4 10 2 2 3" xfId="38804" xr:uid="{00000000-0005-0000-0000-00008A970000}"/>
    <cellStyle name="Normal 3 4 10 2 2 3 2" xfId="38805" xr:uid="{00000000-0005-0000-0000-00008B970000}"/>
    <cellStyle name="Normal 3 4 10 2 2 3 3" xfId="38806" xr:uid="{00000000-0005-0000-0000-00008C970000}"/>
    <cellStyle name="Normal 3 4 10 2 2 4" xfId="38807" xr:uid="{00000000-0005-0000-0000-00008D970000}"/>
    <cellStyle name="Normal 3 4 10 2 2 4 2" xfId="38808" xr:uid="{00000000-0005-0000-0000-00008E970000}"/>
    <cellStyle name="Normal 3 4 10 2 2 4 3" xfId="38809" xr:uid="{00000000-0005-0000-0000-00008F970000}"/>
    <cellStyle name="Normal 3 4 10 2 2 5" xfId="38810" xr:uid="{00000000-0005-0000-0000-000090970000}"/>
    <cellStyle name="Normal 3 4 10 2 2 5 2" xfId="38811" xr:uid="{00000000-0005-0000-0000-000091970000}"/>
    <cellStyle name="Normal 3 4 10 2 2 5 3" xfId="38812" xr:uid="{00000000-0005-0000-0000-000092970000}"/>
    <cellStyle name="Normal 3 4 10 2 2 6" xfId="38813" xr:uid="{00000000-0005-0000-0000-000093970000}"/>
    <cellStyle name="Normal 3 4 10 2 2 6 2" xfId="38814" xr:uid="{00000000-0005-0000-0000-000094970000}"/>
    <cellStyle name="Normal 3 4 10 2 2 6 3" xfId="38815" xr:uid="{00000000-0005-0000-0000-000095970000}"/>
    <cellStyle name="Normal 3 4 10 2 2 7" xfId="38816" xr:uid="{00000000-0005-0000-0000-000096970000}"/>
    <cellStyle name="Normal 3 4 10 2 2 7 2" xfId="38817" xr:uid="{00000000-0005-0000-0000-000097970000}"/>
    <cellStyle name="Normal 3 4 10 2 2 7 3" xfId="38818" xr:uid="{00000000-0005-0000-0000-000098970000}"/>
    <cellStyle name="Normal 3 4 10 2 2 8" xfId="38819" xr:uid="{00000000-0005-0000-0000-000099970000}"/>
    <cellStyle name="Normal 3 4 10 2 2 8 2" xfId="38820" xr:uid="{00000000-0005-0000-0000-00009A970000}"/>
    <cellStyle name="Normal 3 4 10 2 2 8 3" xfId="38821" xr:uid="{00000000-0005-0000-0000-00009B970000}"/>
    <cellStyle name="Normal 3 4 10 2 2 9" xfId="38822" xr:uid="{00000000-0005-0000-0000-00009C970000}"/>
    <cellStyle name="Normal 3 4 10 2 2 9 2" xfId="38823" xr:uid="{00000000-0005-0000-0000-00009D970000}"/>
    <cellStyle name="Normal 3 4 10 2 2 9 3" xfId="38824" xr:uid="{00000000-0005-0000-0000-00009E970000}"/>
    <cellStyle name="Normal 3 4 10 2 3" xfId="38825" xr:uid="{00000000-0005-0000-0000-00009F970000}"/>
    <cellStyle name="Normal 3 4 10 2 3 2" xfId="38826" xr:uid="{00000000-0005-0000-0000-0000A0970000}"/>
    <cellStyle name="Normal 3 4 10 2 3 3" xfId="38827" xr:uid="{00000000-0005-0000-0000-0000A1970000}"/>
    <cellStyle name="Normal 3 4 10 2 4" xfId="38828" xr:uid="{00000000-0005-0000-0000-0000A2970000}"/>
    <cellStyle name="Normal 3 4 10 2 4 2" xfId="38829" xr:uid="{00000000-0005-0000-0000-0000A3970000}"/>
    <cellStyle name="Normal 3 4 10 2 4 3" xfId="38830" xr:uid="{00000000-0005-0000-0000-0000A4970000}"/>
    <cellStyle name="Normal 3 4 10 2 5" xfId="38831" xr:uid="{00000000-0005-0000-0000-0000A5970000}"/>
    <cellStyle name="Normal 3 4 10 2 5 2" xfId="38832" xr:uid="{00000000-0005-0000-0000-0000A6970000}"/>
    <cellStyle name="Normal 3 4 10 2 5 3" xfId="38833" xr:uid="{00000000-0005-0000-0000-0000A7970000}"/>
    <cellStyle name="Normal 3 4 10 2 6" xfId="38834" xr:uid="{00000000-0005-0000-0000-0000A8970000}"/>
    <cellStyle name="Normal 3 4 10 2 6 2" xfId="38835" xr:uid="{00000000-0005-0000-0000-0000A9970000}"/>
    <cellStyle name="Normal 3 4 10 2 6 3" xfId="38836" xr:uid="{00000000-0005-0000-0000-0000AA970000}"/>
    <cellStyle name="Normal 3 4 10 2 7" xfId="38837" xr:uid="{00000000-0005-0000-0000-0000AB970000}"/>
    <cellStyle name="Normal 3 4 10 2 7 2" xfId="38838" xr:uid="{00000000-0005-0000-0000-0000AC970000}"/>
    <cellStyle name="Normal 3 4 10 2 7 3" xfId="38839" xr:uid="{00000000-0005-0000-0000-0000AD970000}"/>
    <cellStyle name="Normal 3 4 10 2 8" xfId="38840" xr:uid="{00000000-0005-0000-0000-0000AE970000}"/>
    <cellStyle name="Normal 3 4 10 2 8 2" xfId="38841" xr:uid="{00000000-0005-0000-0000-0000AF970000}"/>
    <cellStyle name="Normal 3 4 10 2 8 3" xfId="38842" xr:uid="{00000000-0005-0000-0000-0000B0970000}"/>
    <cellStyle name="Normal 3 4 10 2 9" xfId="38843" xr:uid="{00000000-0005-0000-0000-0000B1970000}"/>
    <cellStyle name="Normal 3 4 10 2 9 2" xfId="38844" xr:uid="{00000000-0005-0000-0000-0000B2970000}"/>
    <cellStyle name="Normal 3 4 10 2 9 3" xfId="38845" xr:uid="{00000000-0005-0000-0000-0000B3970000}"/>
    <cellStyle name="Normal 3 4 10 20" xfId="38846" xr:uid="{00000000-0005-0000-0000-0000B4970000}"/>
    <cellStyle name="Normal 3 4 10 20 2" xfId="38847" xr:uid="{00000000-0005-0000-0000-0000B5970000}"/>
    <cellStyle name="Normal 3 4 10 20 3" xfId="38848" xr:uid="{00000000-0005-0000-0000-0000B6970000}"/>
    <cellStyle name="Normal 3 4 10 21" xfId="38849" xr:uid="{00000000-0005-0000-0000-0000B7970000}"/>
    <cellStyle name="Normal 3 4 10 21 2" xfId="38850" xr:uid="{00000000-0005-0000-0000-0000B8970000}"/>
    <cellStyle name="Normal 3 4 10 21 3" xfId="38851" xr:uid="{00000000-0005-0000-0000-0000B9970000}"/>
    <cellStyle name="Normal 3 4 10 22" xfId="38852" xr:uid="{00000000-0005-0000-0000-0000BA970000}"/>
    <cellStyle name="Normal 3 4 10 22 2" xfId="38853" xr:uid="{00000000-0005-0000-0000-0000BB970000}"/>
    <cellStyle name="Normal 3 4 10 22 3" xfId="38854" xr:uid="{00000000-0005-0000-0000-0000BC970000}"/>
    <cellStyle name="Normal 3 4 10 23" xfId="38855" xr:uid="{00000000-0005-0000-0000-0000BD970000}"/>
    <cellStyle name="Normal 3 4 10 23 2" xfId="38856" xr:uid="{00000000-0005-0000-0000-0000BE970000}"/>
    <cellStyle name="Normal 3 4 10 23 3" xfId="38857" xr:uid="{00000000-0005-0000-0000-0000BF970000}"/>
    <cellStyle name="Normal 3 4 10 24" xfId="38858" xr:uid="{00000000-0005-0000-0000-0000C0970000}"/>
    <cellStyle name="Normal 3 4 10 25" xfId="38859" xr:uid="{00000000-0005-0000-0000-0000C1970000}"/>
    <cellStyle name="Normal 3 4 10 3" xfId="38860" xr:uid="{00000000-0005-0000-0000-0000C2970000}"/>
    <cellStyle name="Normal 3 4 10 3 10" xfId="38861" xr:uid="{00000000-0005-0000-0000-0000C3970000}"/>
    <cellStyle name="Normal 3 4 10 3 10 2" xfId="38862" xr:uid="{00000000-0005-0000-0000-0000C4970000}"/>
    <cellStyle name="Normal 3 4 10 3 10 3" xfId="38863" xr:uid="{00000000-0005-0000-0000-0000C5970000}"/>
    <cellStyle name="Normal 3 4 10 3 11" xfId="38864" xr:uid="{00000000-0005-0000-0000-0000C6970000}"/>
    <cellStyle name="Normal 3 4 10 3 11 2" xfId="38865" xr:uid="{00000000-0005-0000-0000-0000C7970000}"/>
    <cellStyle name="Normal 3 4 10 3 11 3" xfId="38866" xr:uid="{00000000-0005-0000-0000-0000C8970000}"/>
    <cellStyle name="Normal 3 4 10 3 12" xfId="38867" xr:uid="{00000000-0005-0000-0000-0000C9970000}"/>
    <cellStyle name="Normal 3 4 10 3 12 2" xfId="38868" xr:uid="{00000000-0005-0000-0000-0000CA970000}"/>
    <cellStyle name="Normal 3 4 10 3 12 3" xfId="38869" xr:uid="{00000000-0005-0000-0000-0000CB970000}"/>
    <cellStyle name="Normal 3 4 10 3 13" xfId="38870" xr:uid="{00000000-0005-0000-0000-0000CC970000}"/>
    <cellStyle name="Normal 3 4 10 3 13 2" xfId="38871" xr:uid="{00000000-0005-0000-0000-0000CD970000}"/>
    <cellStyle name="Normal 3 4 10 3 13 3" xfId="38872" xr:uid="{00000000-0005-0000-0000-0000CE970000}"/>
    <cellStyle name="Normal 3 4 10 3 14" xfId="38873" xr:uid="{00000000-0005-0000-0000-0000CF970000}"/>
    <cellStyle name="Normal 3 4 10 3 14 2" xfId="38874" xr:uid="{00000000-0005-0000-0000-0000D0970000}"/>
    <cellStyle name="Normal 3 4 10 3 14 3" xfId="38875" xr:uid="{00000000-0005-0000-0000-0000D1970000}"/>
    <cellStyle name="Normal 3 4 10 3 15" xfId="38876" xr:uid="{00000000-0005-0000-0000-0000D2970000}"/>
    <cellStyle name="Normal 3 4 10 3 15 2" xfId="38877" xr:uid="{00000000-0005-0000-0000-0000D3970000}"/>
    <cellStyle name="Normal 3 4 10 3 15 3" xfId="38878" xr:uid="{00000000-0005-0000-0000-0000D4970000}"/>
    <cellStyle name="Normal 3 4 10 3 16" xfId="38879" xr:uid="{00000000-0005-0000-0000-0000D5970000}"/>
    <cellStyle name="Normal 3 4 10 3 17" xfId="38880" xr:uid="{00000000-0005-0000-0000-0000D6970000}"/>
    <cellStyle name="Normal 3 4 10 3 2" xfId="38881" xr:uid="{00000000-0005-0000-0000-0000D7970000}"/>
    <cellStyle name="Normal 3 4 10 3 2 10" xfId="38882" xr:uid="{00000000-0005-0000-0000-0000D8970000}"/>
    <cellStyle name="Normal 3 4 10 3 2 10 2" xfId="38883" xr:uid="{00000000-0005-0000-0000-0000D9970000}"/>
    <cellStyle name="Normal 3 4 10 3 2 10 3" xfId="38884" xr:uid="{00000000-0005-0000-0000-0000DA970000}"/>
    <cellStyle name="Normal 3 4 10 3 2 11" xfId="38885" xr:uid="{00000000-0005-0000-0000-0000DB970000}"/>
    <cellStyle name="Normal 3 4 10 3 2 11 2" xfId="38886" xr:uid="{00000000-0005-0000-0000-0000DC970000}"/>
    <cellStyle name="Normal 3 4 10 3 2 11 3" xfId="38887" xr:uid="{00000000-0005-0000-0000-0000DD970000}"/>
    <cellStyle name="Normal 3 4 10 3 2 12" xfId="38888" xr:uid="{00000000-0005-0000-0000-0000DE970000}"/>
    <cellStyle name="Normal 3 4 10 3 2 12 2" xfId="38889" xr:uid="{00000000-0005-0000-0000-0000DF970000}"/>
    <cellStyle name="Normal 3 4 10 3 2 12 3" xfId="38890" xr:uid="{00000000-0005-0000-0000-0000E0970000}"/>
    <cellStyle name="Normal 3 4 10 3 2 13" xfId="38891" xr:uid="{00000000-0005-0000-0000-0000E1970000}"/>
    <cellStyle name="Normal 3 4 10 3 2 13 2" xfId="38892" xr:uid="{00000000-0005-0000-0000-0000E2970000}"/>
    <cellStyle name="Normal 3 4 10 3 2 13 3" xfId="38893" xr:uid="{00000000-0005-0000-0000-0000E3970000}"/>
    <cellStyle name="Normal 3 4 10 3 2 14" xfId="38894" xr:uid="{00000000-0005-0000-0000-0000E4970000}"/>
    <cellStyle name="Normal 3 4 10 3 2 14 2" xfId="38895" xr:uid="{00000000-0005-0000-0000-0000E5970000}"/>
    <cellStyle name="Normal 3 4 10 3 2 14 3" xfId="38896" xr:uid="{00000000-0005-0000-0000-0000E6970000}"/>
    <cellStyle name="Normal 3 4 10 3 2 15" xfId="38897" xr:uid="{00000000-0005-0000-0000-0000E7970000}"/>
    <cellStyle name="Normal 3 4 10 3 2 16" xfId="38898" xr:uid="{00000000-0005-0000-0000-0000E8970000}"/>
    <cellStyle name="Normal 3 4 10 3 2 2" xfId="38899" xr:uid="{00000000-0005-0000-0000-0000E9970000}"/>
    <cellStyle name="Normal 3 4 10 3 2 2 2" xfId="38900" xr:uid="{00000000-0005-0000-0000-0000EA970000}"/>
    <cellStyle name="Normal 3 4 10 3 2 2 3" xfId="38901" xr:uid="{00000000-0005-0000-0000-0000EB970000}"/>
    <cellStyle name="Normal 3 4 10 3 2 3" xfId="38902" xr:uid="{00000000-0005-0000-0000-0000EC970000}"/>
    <cellStyle name="Normal 3 4 10 3 2 3 2" xfId="38903" xr:uid="{00000000-0005-0000-0000-0000ED970000}"/>
    <cellStyle name="Normal 3 4 10 3 2 3 3" xfId="38904" xr:uid="{00000000-0005-0000-0000-0000EE970000}"/>
    <cellStyle name="Normal 3 4 10 3 2 4" xfId="38905" xr:uid="{00000000-0005-0000-0000-0000EF970000}"/>
    <cellStyle name="Normal 3 4 10 3 2 4 2" xfId="38906" xr:uid="{00000000-0005-0000-0000-0000F0970000}"/>
    <cellStyle name="Normal 3 4 10 3 2 4 3" xfId="38907" xr:uid="{00000000-0005-0000-0000-0000F1970000}"/>
    <cellStyle name="Normal 3 4 10 3 2 5" xfId="38908" xr:uid="{00000000-0005-0000-0000-0000F2970000}"/>
    <cellStyle name="Normal 3 4 10 3 2 5 2" xfId="38909" xr:uid="{00000000-0005-0000-0000-0000F3970000}"/>
    <cellStyle name="Normal 3 4 10 3 2 5 3" xfId="38910" xr:uid="{00000000-0005-0000-0000-0000F4970000}"/>
    <cellStyle name="Normal 3 4 10 3 2 6" xfId="38911" xr:uid="{00000000-0005-0000-0000-0000F5970000}"/>
    <cellStyle name="Normal 3 4 10 3 2 6 2" xfId="38912" xr:uid="{00000000-0005-0000-0000-0000F6970000}"/>
    <cellStyle name="Normal 3 4 10 3 2 6 3" xfId="38913" xr:uid="{00000000-0005-0000-0000-0000F7970000}"/>
    <cellStyle name="Normal 3 4 10 3 2 7" xfId="38914" xr:uid="{00000000-0005-0000-0000-0000F8970000}"/>
    <cellStyle name="Normal 3 4 10 3 2 7 2" xfId="38915" xr:uid="{00000000-0005-0000-0000-0000F9970000}"/>
    <cellStyle name="Normal 3 4 10 3 2 7 3" xfId="38916" xr:uid="{00000000-0005-0000-0000-0000FA970000}"/>
    <cellStyle name="Normal 3 4 10 3 2 8" xfId="38917" xr:uid="{00000000-0005-0000-0000-0000FB970000}"/>
    <cellStyle name="Normal 3 4 10 3 2 8 2" xfId="38918" xr:uid="{00000000-0005-0000-0000-0000FC970000}"/>
    <cellStyle name="Normal 3 4 10 3 2 8 3" xfId="38919" xr:uid="{00000000-0005-0000-0000-0000FD970000}"/>
    <cellStyle name="Normal 3 4 10 3 2 9" xfId="38920" xr:uid="{00000000-0005-0000-0000-0000FE970000}"/>
    <cellStyle name="Normal 3 4 10 3 2 9 2" xfId="38921" xr:uid="{00000000-0005-0000-0000-0000FF970000}"/>
    <cellStyle name="Normal 3 4 10 3 2 9 3" xfId="38922" xr:uid="{00000000-0005-0000-0000-000000980000}"/>
    <cellStyle name="Normal 3 4 10 3 3" xfId="38923" xr:uid="{00000000-0005-0000-0000-000001980000}"/>
    <cellStyle name="Normal 3 4 10 3 3 2" xfId="38924" xr:uid="{00000000-0005-0000-0000-000002980000}"/>
    <cellStyle name="Normal 3 4 10 3 3 3" xfId="38925" xr:uid="{00000000-0005-0000-0000-000003980000}"/>
    <cellStyle name="Normal 3 4 10 3 4" xfId="38926" xr:uid="{00000000-0005-0000-0000-000004980000}"/>
    <cellStyle name="Normal 3 4 10 3 4 2" xfId="38927" xr:uid="{00000000-0005-0000-0000-000005980000}"/>
    <cellStyle name="Normal 3 4 10 3 4 3" xfId="38928" xr:uid="{00000000-0005-0000-0000-000006980000}"/>
    <cellStyle name="Normal 3 4 10 3 5" xfId="38929" xr:uid="{00000000-0005-0000-0000-000007980000}"/>
    <cellStyle name="Normal 3 4 10 3 5 2" xfId="38930" xr:uid="{00000000-0005-0000-0000-000008980000}"/>
    <cellStyle name="Normal 3 4 10 3 5 3" xfId="38931" xr:uid="{00000000-0005-0000-0000-000009980000}"/>
    <cellStyle name="Normal 3 4 10 3 6" xfId="38932" xr:uid="{00000000-0005-0000-0000-00000A980000}"/>
    <cellStyle name="Normal 3 4 10 3 6 2" xfId="38933" xr:uid="{00000000-0005-0000-0000-00000B980000}"/>
    <cellStyle name="Normal 3 4 10 3 6 3" xfId="38934" xr:uid="{00000000-0005-0000-0000-00000C980000}"/>
    <cellStyle name="Normal 3 4 10 3 7" xfId="38935" xr:uid="{00000000-0005-0000-0000-00000D980000}"/>
    <cellStyle name="Normal 3 4 10 3 7 2" xfId="38936" xr:uid="{00000000-0005-0000-0000-00000E980000}"/>
    <cellStyle name="Normal 3 4 10 3 7 3" xfId="38937" xr:uid="{00000000-0005-0000-0000-00000F980000}"/>
    <cellStyle name="Normal 3 4 10 3 8" xfId="38938" xr:uid="{00000000-0005-0000-0000-000010980000}"/>
    <cellStyle name="Normal 3 4 10 3 8 2" xfId="38939" xr:uid="{00000000-0005-0000-0000-000011980000}"/>
    <cellStyle name="Normal 3 4 10 3 8 3" xfId="38940" xr:uid="{00000000-0005-0000-0000-000012980000}"/>
    <cellStyle name="Normal 3 4 10 3 9" xfId="38941" xr:uid="{00000000-0005-0000-0000-000013980000}"/>
    <cellStyle name="Normal 3 4 10 3 9 2" xfId="38942" xr:uid="{00000000-0005-0000-0000-000014980000}"/>
    <cellStyle name="Normal 3 4 10 3 9 3" xfId="38943" xr:uid="{00000000-0005-0000-0000-000015980000}"/>
    <cellStyle name="Normal 3 4 10 4" xfId="38944" xr:uid="{00000000-0005-0000-0000-000016980000}"/>
    <cellStyle name="Normal 3 4 10 4 10" xfId="38945" xr:uid="{00000000-0005-0000-0000-000017980000}"/>
    <cellStyle name="Normal 3 4 10 4 10 2" xfId="38946" xr:uid="{00000000-0005-0000-0000-000018980000}"/>
    <cellStyle name="Normal 3 4 10 4 10 3" xfId="38947" xr:uid="{00000000-0005-0000-0000-000019980000}"/>
    <cellStyle name="Normal 3 4 10 4 11" xfId="38948" xr:uid="{00000000-0005-0000-0000-00001A980000}"/>
    <cellStyle name="Normal 3 4 10 4 11 2" xfId="38949" xr:uid="{00000000-0005-0000-0000-00001B980000}"/>
    <cellStyle name="Normal 3 4 10 4 11 3" xfId="38950" xr:uid="{00000000-0005-0000-0000-00001C980000}"/>
    <cellStyle name="Normal 3 4 10 4 12" xfId="38951" xr:uid="{00000000-0005-0000-0000-00001D980000}"/>
    <cellStyle name="Normal 3 4 10 4 12 2" xfId="38952" xr:uid="{00000000-0005-0000-0000-00001E980000}"/>
    <cellStyle name="Normal 3 4 10 4 12 3" xfId="38953" xr:uid="{00000000-0005-0000-0000-00001F980000}"/>
    <cellStyle name="Normal 3 4 10 4 13" xfId="38954" xr:uid="{00000000-0005-0000-0000-000020980000}"/>
    <cellStyle name="Normal 3 4 10 4 13 2" xfId="38955" xr:uid="{00000000-0005-0000-0000-000021980000}"/>
    <cellStyle name="Normal 3 4 10 4 13 3" xfId="38956" xr:uid="{00000000-0005-0000-0000-000022980000}"/>
    <cellStyle name="Normal 3 4 10 4 14" xfId="38957" xr:uid="{00000000-0005-0000-0000-000023980000}"/>
    <cellStyle name="Normal 3 4 10 4 14 2" xfId="38958" xr:uid="{00000000-0005-0000-0000-000024980000}"/>
    <cellStyle name="Normal 3 4 10 4 14 3" xfId="38959" xr:uid="{00000000-0005-0000-0000-000025980000}"/>
    <cellStyle name="Normal 3 4 10 4 15" xfId="38960" xr:uid="{00000000-0005-0000-0000-000026980000}"/>
    <cellStyle name="Normal 3 4 10 4 15 2" xfId="38961" xr:uid="{00000000-0005-0000-0000-000027980000}"/>
    <cellStyle name="Normal 3 4 10 4 15 3" xfId="38962" xr:uid="{00000000-0005-0000-0000-000028980000}"/>
    <cellStyle name="Normal 3 4 10 4 16" xfId="38963" xr:uid="{00000000-0005-0000-0000-000029980000}"/>
    <cellStyle name="Normal 3 4 10 4 17" xfId="38964" xr:uid="{00000000-0005-0000-0000-00002A980000}"/>
    <cellStyle name="Normal 3 4 10 4 2" xfId="38965" xr:uid="{00000000-0005-0000-0000-00002B980000}"/>
    <cellStyle name="Normal 3 4 10 4 2 10" xfId="38966" xr:uid="{00000000-0005-0000-0000-00002C980000}"/>
    <cellStyle name="Normal 3 4 10 4 2 10 2" xfId="38967" xr:uid="{00000000-0005-0000-0000-00002D980000}"/>
    <cellStyle name="Normal 3 4 10 4 2 10 3" xfId="38968" xr:uid="{00000000-0005-0000-0000-00002E980000}"/>
    <cellStyle name="Normal 3 4 10 4 2 11" xfId="38969" xr:uid="{00000000-0005-0000-0000-00002F980000}"/>
    <cellStyle name="Normal 3 4 10 4 2 11 2" xfId="38970" xr:uid="{00000000-0005-0000-0000-000030980000}"/>
    <cellStyle name="Normal 3 4 10 4 2 11 3" xfId="38971" xr:uid="{00000000-0005-0000-0000-000031980000}"/>
    <cellStyle name="Normal 3 4 10 4 2 12" xfId="38972" xr:uid="{00000000-0005-0000-0000-000032980000}"/>
    <cellStyle name="Normal 3 4 10 4 2 12 2" xfId="38973" xr:uid="{00000000-0005-0000-0000-000033980000}"/>
    <cellStyle name="Normal 3 4 10 4 2 12 3" xfId="38974" xr:uid="{00000000-0005-0000-0000-000034980000}"/>
    <cellStyle name="Normal 3 4 10 4 2 13" xfId="38975" xr:uid="{00000000-0005-0000-0000-000035980000}"/>
    <cellStyle name="Normal 3 4 10 4 2 13 2" xfId="38976" xr:uid="{00000000-0005-0000-0000-000036980000}"/>
    <cellStyle name="Normal 3 4 10 4 2 13 3" xfId="38977" xr:uid="{00000000-0005-0000-0000-000037980000}"/>
    <cellStyle name="Normal 3 4 10 4 2 14" xfId="38978" xr:uid="{00000000-0005-0000-0000-000038980000}"/>
    <cellStyle name="Normal 3 4 10 4 2 14 2" xfId="38979" xr:uid="{00000000-0005-0000-0000-000039980000}"/>
    <cellStyle name="Normal 3 4 10 4 2 14 3" xfId="38980" xr:uid="{00000000-0005-0000-0000-00003A980000}"/>
    <cellStyle name="Normal 3 4 10 4 2 15" xfId="38981" xr:uid="{00000000-0005-0000-0000-00003B980000}"/>
    <cellStyle name="Normal 3 4 10 4 2 16" xfId="38982" xr:uid="{00000000-0005-0000-0000-00003C980000}"/>
    <cellStyle name="Normal 3 4 10 4 2 2" xfId="38983" xr:uid="{00000000-0005-0000-0000-00003D980000}"/>
    <cellStyle name="Normal 3 4 10 4 2 2 2" xfId="38984" xr:uid="{00000000-0005-0000-0000-00003E980000}"/>
    <cellStyle name="Normal 3 4 10 4 2 2 3" xfId="38985" xr:uid="{00000000-0005-0000-0000-00003F980000}"/>
    <cellStyle name="Normal 3 4 10 4 2 3" xfId="38986" xr:uid="{00000000-0005-0000-0000-000040980000}"/>
    <cellStyle name="Normal 3 4 10 4 2 3 2" xfId="38987" xr:uid="{00000000-0005-0000-0000-000041980000}"/>
    <cellStyle name="Normal 3 4 10 4 2 3 3" xfId="38988" xr:uid="{00000000-0005-0000-0000-000042980000}"/>
    <cellStyle name="Normal 3 4 10 4 2 4" xfId="38989" xr:uid="{00000000-0005-0000-0000-000043980000}"/>
    <cellStyle name="Normal 3 4 10 4 2 4 2" xfId="38990" xr:uid="{00000000-0005-0000-0000-000044980000}"/>
    <cellStyle name="Normal 3 4 10 4 2 4 3" xfId="38991" xr:uid="{00000000-0005-0000-0000-000045980000}"/>
    <cellStyle name="Normal 3 4 10 4 2 5" xfId="38992" xr:uid="{00000000-0005-0000-0000-000046980000}"/>
    <cellStyle name="Normal 3 4 10 4 2 5 2" xfId="38993" xr:uid="{00000000-0005-0000-0000-000047980000}"/>
    <cellStyle name="Normal 3 4 10 4 2 5 3" xfId="38994" xr:uid="{00000000-0005-0000-0000-000048980000}"/>
    <cellStyle name="Normal 3 4 10 4 2 6" xfId="38995" xr:uid="{00000000-0005-0000-0000-000049980000}"/>
    <cellStyle name="Normal 3 4 10 4 2 6 2" xfId="38996" xr:uid="{00000000-0005-0000-0000-00004A980000}"/>
    <cellStyle name="Normal 3 4 10 4 2 6 3" xfId="38997" xr:uid="{00000000-0005-0000-0000-00004B980000}"/>
    <cellStyle name="Normal 3 4 10 4 2 7" xfId="38998" xr:uid="{00000000-0005-0000-0000-00004C980000}"/>
    <cellStyle name="Normal 3 4 10 4 2 7 2" xfId="38999" xr:uid="{00000000-0005-0000-0000-00004D980000}"/>
    <cellStyle name="Normal 3 4 10 4 2 7 3" xfId="39000" xr:uid="{00000000-0005-0000-0000-00004E980000}"/>
    <cellStyle name="Normal 3 4 10 4 2 8" xfId="39001" xr:uid="{00000000-0005-0000-0000-00004F980000}"/>
    <cellStyle name="Normal 3 4 10 4 2 8 2" xfId="39002" xr:uid="{00000000-0005-0000-0000-000050980000}"/>
    <cellStyle name="Normal 3 4 10 4 2 8 3" xfId="39003" xr:uid="{00000000-0005-0000-0000-000051980000}"/>
    <cellStyle name="Normal 3 4 10 4 2 9" xfId="39004" xr:uid="{00000000-0005-0000-0000-000052980000}"/>
    <cellStyle name="Normal 3 4 10 4 2 9 2" xfId="39005" xr:uid="{00000000-0005-0000-0000-000053980000}"/>
    <cellStyle name="Normal 3 4 10 4 2 9 3" xfId="39006" xr:uid="{00000000-0005-0000-0000-000054980000}"/>
    <cellStyle name="Normal 3 4 10 4 3" xfId="39007" xr:uid="{00000000-0005-0000-0000-000055980000}"/>
    <cellStyle name="Normal 3 4 10 4 3 2" xfId="39008" xr:uid="{00000000-0005-0000-0000-000056980000}"/>
    <cellStyle name="Normal 3 4 10 4 3 3" xfId="39009" xr:uid="{00000000-0005-0000-0000-000057980000}"/>
    <cellStyle name="Normal 3 4 10 4 4" xfId="39010" xr:uid="{00000000-0005-0000-0000-000058980000}"/>
    <cellStyle name="Normal 3 4 10 4 4 2" xfId="39011" xr:uid="{00000000-0005-0000-0000-000059980000}"/>
    <cellStyle name="Normal 3 4 10 4 4 3" xfId="39012" xr:uid="{00000000-0005-0000-0000-00005A980000}"/>
    <cellStyle name="Normal 3 4 10 4 5" xfId="39013" xr:uid="{00000000-0005-0000-0000-00005B980000}"/>
    <cellStyle name="Normal 3 4 10 4 5 2" xfId="39014" xr:uid="{00000000-0005-0000-0000-00005C980000}"/>
    <cellStyle name="Normal 3 4 10 4 5 3" xfId="39015" xr:uid="{00000000-0005-0000-0000-00005D980000}"/>
    <cellStyle name="Normal 3 4 10 4 6" xfId="39016" xr:uid="{00000000-0005-0000-0000-00005E980000}"/>
    <cellStyle name="Normal 3 4 10 4 6 2" xfId="39017" xr:uid="{00000000-0005-0000-0000-00005F980000}"/>
    <cellStyle name="Normal 3 4 10 4 6 3" xfId="39018" xr:uid="{00000000-0005-0000-0000-000060980000}"/>
    <cellStyle name="Normal 3 4 10 4 7" xfId="39019" xr:uid="{00000000-0005-0000-0000-000061980000}"/>
    <cellStyle name="Normal 3 4 10 4 7 2" xfId="39020" xr:uid="{00000000-0005-0000-0000-000062980000}"/>
    <cellStyle name="Normal 3 4 10 4 7 3" xfId="39021" xr:uid="{00000000-0005-0000-0000-000063980000}"/>
    <cellStyle name="Normal 3 4 10 4 8" xfId="39022" xr:uid="{00000000-0005-0000-0000-000064980000}"/>
    <cellStyle name="Normal 3 4 10 4 8 2" xfId="39023" xr:uid="{00000000-0005-0000-0000-000065980000}"/>
    <cellStyle name="Normal 3 4 10 4 8 3" xfId="39024" xr:uid="{00000000-0005-0000-0000-000066980000}"/>
    <cellStyle name="Normal 3 4 10 4 9" xfId="39025" xr:uid="{00000000-0005-0000-0000-000067980000}"/>
    <cellStyle name="Normal 3 4 10 4 9 2" xfId="39026" xr:uid="{00000000-0005-0000-0000-000068980000}"/>
    <cellStyle name="Normal 3 4 10 4 9 3" xfId="39027" xr:uid="{00000000-0005-0000-0000-000069980000}"/>
    <cellStyle name="Normal 3 4 10 5" xfId="39028" xr:uid="{00000000-0005-0000-0000-00006A980000}"/>
    <cellStyle name="Normal 3 4 10 5 10" xfId="39029" xr:uid="{00000000-0005-0000-0000-00006B980000}"/>
    <cellStyle name="Normal 3 4 10 5 10 2" xfId="39030" xr:uid="{00000000-0005-0000-0000-00006C980000}"/>
    <cellStyle name="Normal 3 4 10 5 10 3" xfId="39031" xr:uid="{00000000-0005-0000-0000-00006D980000}"/>
    <cellStyle name="Normal 3 4 10 5 11" xfId="39032" xr:uid="{00000000-0005-0000-0000-00006E980000}"/>
    <cellStyle name="Normal 3 4 10 5 11 2" xfId="39033" xr:uid="{00000000-0005-0000-0000-00006F980000}"/>
    <cellStyle name="Normal 3 4 10 5 11 3" xfId="39034" xr:uid="{00000000-0005-0000-0000-000070980000}"/>
    <cellStyle name="Normal 3 4 10 5 12" xfId="39035" xr:uid="{00000000-0005-0000-0000-000071980000}"/>
    <cellStyle name="Normal 3 4 10 5 12 2" xfId="39036" xr:uid="{00000000-0005-0000-0000-000072980000}"/>
    <cellStyle name="Normal 3 4 10 5 12 3" xfId="39037" xr:uid="{00000000-0005-0000-0000-000073980000}"/>
    <cellStyle name="Normal 3 4 10 5 13" xfId="39038" xr:uid="{00000000-0005-0000-0000-000074980000}"/>
    <cellStyle name="Normal 3 4 10 5 13 2" xfId="39039" xr:uid="{00000000-0005-0000-0000-000075980000}"/>
    <cellStyle name="Normal 3 4 10 5 13 3" xfId="39040" xr:uid="{00000000-0005-0000-0000-000076980000}"/>
    <cellStyle name="Normal 3 4 10 5 14" xfId="39041" xr:uid="{00000000-0005-0000-0000-000077980000}"/>
    <cellStyle name="Normal 3 4 10 5 14 2" xfId="39042" xr:uid="{00000000-0005-0000-0000-000078980000}"/>
    <cellStyle name="Normal 3 4 10 5 14 3" xfId="39043" xr:uid="{00000000-0005-0000-0000-000079980000}"/>
    <cellStyle name="Normal 3 4 10 5 15" xfId="39044" xr:uid="{00000000-0005-0000-0000-00007A980000}"/>
    <cellStyle name="Normal 3 4 10 5 16" xfId="39045" xr:uid="{00000000-0005-0000-0000-00007B980000}"/>
    <cellStyle name="Normal 3 4 10 5 2" xfId="39046" xr:uid="{00000000-0005-0000-0000-00007C980000}"/>
    <cellStyle name="Normal 3 4 10 5 2 2" xfId="39047" xr:uid="{00000000-0005-0000-0000-00007D980000}"/>
    <cellStyle name="Normal 3 4 10 5 2 3" xfId="39048" xr:uid="{00000000-0005-0000-0000-00007E980000}"/>
    <cellStyle name="Normal 3 4 10 5 3" xfId="39049" xr:uid="{00000000-0005-0000-0000-00007F980000}"/>
    <cellStyle name="Normal 3 4 10 5 3 2" xfId="39050" xr:uid="{00000000-0005-0000-0000-000080980000}"/>
    <cellStyle name="Normal 3 4 10 5 3 3" xfId="39051" xr:uid="{00000000-0005-0000-0000-000081980000}"/>
    <cellStyle name="Normal 3 4 10 5 4" xfId="39052" xr:uid="{00000000-0005-0000-0000-000082980000}"/>
    <cellStyle name="Normal 3 4 10 5 4 2" xfId="39053" xr:uid="{00000000-0005-0000-0000-000083980000}"/>
    <cellStyle name="Normal 3 4 10 5 4 3" xfId="39054" xr:uid="{00000000-0005-0000-0000-000084980000}"/>
    <cellStyle name="Normal 3 4 10 5 5" xfId="39055" xr:uid="{00000000-0005-0000-0000-000085980000}"/>
    <cellStyle name="Normal 3 4 10 5 5 2" xfId="39056" xr:uid="{00000000-0005-0000-0000-000086980000}"/>
    <cellStyle name="Normal 3 4 10 5 5 3" xfId="39057" xr:uid="{00000000-0005-0000-0000-000087980000}"/>
    <cellStyle name="Normal 3 4 10 5 6" xfId="39058" xr:uid="{00000000-0005-0000-0000-000088980000}"/>
    <cellStyle name="Normal 3 4 10 5 6 2" xfId="39059" xr:uid="{00000000-0005-0000-0000-000089980000}"/>
    <cellStyle name="Normal 3 4 10 5 6 3" xfId="39060" xr:uid="{00000000-0005-0000-0000-00008A980000}"/>
    <cellStyle name="Normal 3 4 10 5 7" xfId="39061" xr:uid="{00000000-0005-0000-0000-00008B980000}"/>
    <cellStyle name="Normal 3 4 10 5 7 2" xfId="39062" xr:uid="{00000000-0005-0000-0000-00008C980000}"/>
    <cellStyle name="Normal 3 4 10 5 7 3" xfId="39063" xr:uid="{00000000-0005-0000-0000-00008D980000}"/>
    <cellStyle name="Normal 3 4 10 5 8" xfId="39064" xr:uid="{00000000-0005-0000-0000-00008E980000}"/>
    <cellStyle name="Normal 3 4 10 5 8 2" xfId="39065" xr:uid="{00000000-0005-0000-0000-00008F980000}"/>
    <cellStyle name="Normal 3 4 10 5 8 3" xfId="39066" xr:uid="{00000000-0005-0000-0000-000090980000}"/>
    <cellStyle name="Normal 3 4 10 5 9" xfId="39067" xr:uid="{00000000-0005-0000-0000-000091980000}"/>
    <cellStyle name="Normal 3 4 10 5 9 2" xfId="39068" xr:uid="{00000000-0005-0000-0000-000092980000}"/>
    <cellStyle name="Normal 3 4 10 5 9 3" xfId="39069" xr:uid="{00000000-0005-0000-0000-000093980000}"/>
    <cellStyle name="Normal 3 4 10 6" xfId="39070" xr:uid="{00000000-0005-0000-0000-000094980000}"/>
    <cellStyle name="Normal 3 4 10 6 10" xfId="39071" xr:uid="{00000000-0005-0000-0000-000095980000}"/>
    <cellStyle name="Normal 3 4 10 6 10 2" xfId="39072" xr:uid="{00000000-0005-0000-0000-000096980000}"/>
    <cellStyle name="Normal 3 4 10 6 10 3" xfId="39073" xr:uid="{00000000-0005-0000-0000-000097980000}"/>
    <cellStyle name="Normal 3 4 10 6 11" xfId="39074" xr:uid="{00000000-0005-0000-0000-000098980000}"/>
    <cellStyle name="Normal 3 4 10 6 11 2" xfId="39075" xr:uid="{00000000-0005-0000-0000-000099980000}"/>
    <cellStyle name="Normal 3 4 10 6 11 3" xfId="39076" xr:uid="{00000000-0005-0000-0000-00009A980000}"/>
    <cellStyle name="Normal 3 4 10 6 12" xfId="39077" xr:uid="{00000000-0005-0000-0000-00009B980000}"/>
    <cellStyle name="Normal 3 4 10 6 12 2" xfId="39078" xr:uid="{00000000-0005-0000-0000-00009C980000}"/>
    <cellStyle name="Normal 3 4 10 6 12 3" xfId="39079" xr:uid="{00000000-0005-0000-0000-00009D980000}"/>
    <cellStyle name="Normal 3 4 10 6 13" xfId="39080" xr:uid="{00000000-0005-0000-0000-00009E980000}"/>
    <cellStyle name="Normal 3 4 10 6 13 2" xfId="39081" xr:uid="{00000000-0005-0000-0000-00009F980000}"/>
    <cellStyle name="Normal 3 4 10 6 13 3" xfId="39082" xr:uid="{00000000-0005-0000-0000-0000A0980000}"/>
    <cellStyle name="Normal 3 4 10 6 14" xfId="39083" xr:uid="{00000000-0005-0000-0000-0000A1980000}"/>
    <cellStyle name="Normal 3 4 10 6 14 2" xfId="39084" xr:uid="{00000000-0005-0000-0000-0000A2980000}"/>
    <cellStyle name="Normal 3 4 10 6 14 3" xfId="39085" xr:uid="{00000000-0005-0000-0000-0000A3980000}"/>
    <cellStyle name="Normal 3 4 10 6 15" xfId="39086" xr:uid="{00000000-0005-0000-0000-0000A4980000}"/>
    <cellStyle name="Normal 3 4 10 6 16" xfId="39087" xr:uid="{00000000-0005-0000-0000-0000A5980000}"/>
    <cellStyle name="Normal 3 4 10 6 2" xfId="39088" xr:uid="{00000000-0005-0000-0000-0000A6980000}"/>
    <cellStyle name="Normal 3 4 10 6 2 2" xfId="39089" xr:uid="{00000000-0005-0000-0000-0000A7980000}"/>
    <cellStyle name="Normal 3 4 10 6 2 3" xfId="39090" xr:uid="{00000000-0005-0000-0000-0000A8980000}"/>
    <cellStyle name="Normal 3 4 10 6 3" xfId="39091" xr:uid="{00000000-0005-0000-0000-0000A9980000}"/>
    <cellStyle name="Normal 3 4 10 6 3 2" xfId="39092" xr:uid="{00000000-0005-0000-0000-0000AA980000}"/>
    <cellStyle name="Normal 3 4 10 6 3 3" xfId="39093" xr:uid="{00000000-0005-0000-0000-0000AB980000}"/>
    <cellStyle name="Normal 3 4 10 6 4" xfId="39094" xr:uid="{00000000-0005-0000-0000-0000AC980000}"/>
    <cellStyle name="Normal 3 4 10 6 4 2" xfId="39095" xr:uid="{00000000-0005-0000-0000-0000AD980000}"/>
    <cellStyle name="Normal 3 4 10 6 4 3" xfId="39096" xr:uid="{00000000-0005-0000-0000-0000AE980000}"/>
    <cellStyle name="Normal 3 4 10 6 5" xfId="39097" xr:uid="{00000000-0005-0000-0000-0000AF980000}"/>
    <cellStyle name="Normal 3 4 10 6 5 2" xfId="39098" xr:uid="{00000000-0005-0000-0000-0000B0980000}"/>
    <cellStyle name="Normal 3 4 10 6 5 3" xfId="39099" xr:uid="{00000000-0005-0000-0000-0000B1980000}"/>
    <cellStyle name="Normal 3 4 10 6 6" xfId="39100" xr:uid="{00000000-0005-0000-0000-0000B2980000}"/>
    <cellStyle name="Normal 3 4 10 6 6 2" xfId="39101" xr:uid="{00000000-0005-0000-0000-0000B3980000}"/>
    <cellStyle name="Normal 3 4 10 6 6 3" xfId="39102" xr:uid="{00000000-0005-0000-0000-0000B4980000}"/>
    <cellStyle name="Normal 3 4 10 6 7" xfId="39103" xr:uid="{00000000-0005-0000-0000-0000B5980000}"/>
    <cellStyle name="Normal 3 4 10 6 7 2" xfId="39104" xr:uid="{00000000-0005-0000-0000-0000B6980000}"/>
    <cellStyle name="Normal 3 4 10 6 7 3" xfId="39105" xr:uid="{00000000-0005-0000-0000-0000B7980000}"/>
    <cellStyle name="Normal 3 4 10 6 8" xfId="39106" xr:uid="{00000000-0005-0000-0000-0000B8980000}"/>
    <cellStyle name="Normal 3 4 10 6 8 2" xfId="39107" xr:uid="{00000000-0005-0000-0000-0000B9980000}"/>
    <cellStyle name="Normal 3 4 10 6 8 3" xfId="39108" xr:uid="{00000000-0005-0000-0000-0000BA980000}"/>
    <cellStyle name="Normal 3 4 10 6 9" xfId="39109" xr:uid="{00000000-0005-0000-0000-0000BB980000}"/>
    <cellStyle name="Normal 3 4 10 6 9 2" xfId="39110" xr:uid="{00000000-0005-0000-0000-0000BC980000}"/>
    <cellStyle name="Normal 3 4 10 6 9 3" xfId="39111" xr:uid="{00000000-0005-0000-0000-0000BD980000}"/>
    <cellStyle name="Normal 3 4 10 7" xfId="39112" xr:uid="{00000000-0005-0000-0000-0000BE980000}"/>
    <cellStyle name="Normal 3 4 10 7 10" xfId="39113" xr:uid="{00000000-0005-0000-0000-0000BF980000}"/>
    <cellStyle name="Normal 3 4 10 7 10 2" xfId="39114" xr:uid="{00000000-0005-0000-0000-0000C0980000}"/>
    <cellStyle name="Normal 3 4 10 7 10 3" xfId="39115" xr:uid="{00000000-0005-0000-0000-0000C1980000}"/>
    <cellStyle name="Normal 3 4 10 7 11" xfId="39116" xr:uid="{00000000-0005-0000-0000-0000C2980000}"/>
    <cellStyle name="Normal 3 4 10 7 11 2" xfId="39117" xr:uid="{00000000-0005-0000-0000-0000C3980000}"/>
    <cellStyle name="Normal 3 4 10 7 11 3" xfId="39118" xr:uid="{00000000-0005-0000-0000-0000C4980000}"/>
    <cellStyle name="Normal 3 4 10 7 12" xfId="39119" xr:uid="{00000000-0005-0000-0000-0000C5980000}"/>
    <cellStyle name="Normal 3 4 10 7 12 2" xfId="39120" xr:uid="{00000000-0005-0000-0000-0000C6980000}"/>
    <cellStyle name="Normal 3 4 10 7 12 3" xfId="39121" xr:uid="{00000000-0005-0000-0000-0000C7980000}"/>
    <cellStyle name="Normal 3 4 10 7 13" xfId="39122" xr:uid="{00000000-0005-0000-0000-0000C8980000}"/>
    <cellStyle name="Normal 3 4 10 7 13 2" xfId="39123" xr:uid="{00000000-0005-0000-0000-0000C9980000}"/>
    <cellStyle name="Normal 3 4 10 7 13 3" xfId="39124" xr:uid="{00000000-0005-0000-0000-0000CA980000}"/>
    <cellStyle name="Normal 3 4 10 7 14" xfId="39125" xr:uid="{00000000-0005-0000-0000-0000CB980000}"/>
    <cellStyle name="Normal 3 4 10 7 14 2" xfId="39126" xr:uid="{00000000-0005-0000-0000-0000CC980000}"/>
    <cellStyle name="Normal 3 4 10 7 14 3" xfId="39127" xr:uid="{00000000-0005-0000-0000-0000CD980000}"/>
    <cellStyle name="Normal 3 4 10 7 15" xfId="39128" xr:uid="{00000000-0005-0000-0000-0000CE980000}"/>
    <cellStyle name="Normal 3 4 10 7 16" xfId="39129" xr:uid="{00000000-0005-0000-0000-0000CF980000}"/>
    <cellStyle name="Normal 3 4 10 7 2" xfId="39130" xr:uid="{00000000-0005-0000-0000-0000D0980000}"/>
    <cellStyle name="Normal 3 4 10 7 2 2" xfId="39131" xr:uid="{00000000-0005-0000-0000-0000D1980000}"/>
    <cellStyle name="Normal 3 4 10 7 2 3" xfId="39132" xr:uid="{00000000-0005-0000-0000-0000D2980000}"/>
    <cellStyle name="Normal 3 4 10 7 3" xfId="39133" xr:uid="{00000000-0005-0000-0000-0000D3980000}"/>
    <cellStyle name="Normal 3 4 10 7 3 2" xfId="39134" xr:uid="{00000000-0005-0000-0000-0000D4980000}"/>
    <cellStyle name="Normal 3 4 10 7 3 3" xfId="39135" xr:uid="{00000000-0005-0000-0000-0000D5980000}"/>
    <cellStyle name="Normal 3 4 10 7 4" xfId="39136" xr:uid="{00000000-0005-0000-0000-0000D6980000}"/>
    <cellStyle name="Normal 3 4 10 7 4 2" xfId="39137" xr:uid="{00000000-0005-0000-0000-0000D7980000}"/>
    <cellStyle name="Normal 3 4 10 7 4 3" xfId="39138" xr:uid="{00000000-0005-0000-0000-0000D8980000}"/>
    <cellStyle name="Normal 3 4 10 7 5" xfId="39139" xr:uid="{00000000-0005-0000-0000-0000D9980000}"/>
    <cellStyle name="Normal 3 4 10 7 5 2" xfId="39140" xr:uid="{00000000-0005-0000-0000-0000DA980000}"/>
    <cellStyle name="Normal 3 4 10 7 5 3" xfId="39141" xr:uid="{00000000-0005-0000-0000-0000DB980000}"/>
    <cellStyle name="Normal 3 4 10 7 6" xfId="39142" xr:uid="{00000000-0005-0000-0000-0000DC980000}"/>
    <cellStyle name="Normal 3 4 10 7 6 2" xfId="39143" xr:uid="{00000000-0005-0000-0000-0000DD980000}"/>
    <cellStyle name="Normal 3 4 10 7 6 3" xfId="39144" xr:uid="{00000000-0005-0000-0000-0000DE980000}"/>
    <cellStyle name="Normal 3 4 10 7 7" xfId="39145" xr:uid="{00000000-0005-0000-0000-0000DF980000}"/>
    <cellStyle name="Normal 3 4 10 7 7 2" xfId="39146" xr:uid="{00000000-0005-0000-0000-0000E0980000}"/>
    <cellStyle name="Normal 3 4 10 7 7 3" xfId="39147" xr:uid="{00000000-0005-0000-0000-0000E1980000}"/>
    <cellStyle name="Normal 3 4 10 7 8" xfId="39148" xr:uid="{00000000-0005-0000-0000-0000E2980000}"/>
    <cellStyle name="Normal 3 4 10 7 8 2" xfId="39149" xr:uid="{00000000-0005-0000-0000-0000E3980000}"/>
    <cellStyle name="Normal 3 4 10 7 8 3" xfId="39150" xr:uid="{00000000-0005-0000-0000-0000E4980000}"/>
    <cellStyle name="Normal 3 4 10 7 9" xfId="39151" xr:uid="{00000000-0005-0000-0000-0000E5980000}"/>
    <cellStyle name="Normal 3 4 10 7 9 2" xfId="39152" xr:uid="{00000000-0005-0000-0000-0000E6980000}"/>
    <cellStyle name="Normal 3 4 10 7 9 3" xfId="39153" xr:uid="{00000000-0005-0000-0000-0000E7980000}"/>
    <cellStyle name="Normal 3 4 10 8" xfId="39154" xr:uid="{00000000-0005-0000-0000-0000E8980000}"/>
    <cellStyle name="Normal 3 4 10 8 10" xfId="39155" xr:uid="{00000000-0005-0000-0000-0000E9980000}"/>
    <cellStyle name="Normal 3 4 10 8 10 2" xfId="39156" xr:uid="{00000000-0005-0000-0000-0000EA980000}"/>
    <cellStyle name="Normal 3 4 10 8 10 3" xfId="39157" xr:uid="{00000000-0005-0000-0000-0000EB980000}"/>
    <cellStyle name="Normal 3 4 10 8 11" xfId="39158" xr:uid="{00000000-0005-0000-0000-0000EC980000}"/>
    <cellStyle name="Normal 3 4 10 8 11 2" xfId="39159" xr:uid="{00000000-0005-0000-0000-0000ED980000}"/>
    <cellStyle name="Normal 3 4 10 8 11 3" xfId="39160" xr:uid="{00000000-0005-0000-0000-0000EE980000}"/>
    <cellStyle name="Normal 3 4 10 8 12" xfId="39161" xr:uid="{00000000-0005-0000-0000-0000EF980000}"/>
    <cellStyle name="Normal 3 4 10 8 12 2" xfId="39162" xr:uid="{00000000-0005-0000-0000-0000F0980000}"/>
    <cellStyle name="Normal 3 4 10 8 12 3" xfId="39163" xr:uid="{00000000-0005-0000-0000-0000F1980000}"/>
    <cellStyle name="Normal 3 4 10 8 13" xfId="39164" xr:uid="{00000000-0005-0000-0000-0000F2980000}"/>
    <cellStyle name="Normal 3 4 10 8 13 2" xfId="39165" xr:uid="{00000000-0005-0000-0000-0000F3980000}"/>
    <cellStyle name="Normal 3 4 10 8 13 3" xfId="39166" xr:uid="{00000000-0005-0000-0000-0000F4980000}"/>
    <cellStyle name="Normal 3 4 10 8 14" xfId="39167" xr:uid="{00000000-0005-0000-0000-0000F5980000}"/>
    <cellStyle name="Normal 3 4 10 8 14 2" xfId="39168" xr:uid="{00000000-0005-0000-0000-0000F6980000}"/>
    <cellStyle name="Normal 3 4 10 8 14 3" xfId="39169" xr:uid="{00000000-0005-0000-0000-0000F7980000}"/>
    <cellStyle name="Normal 3 4 10 8 15" xfId="39170" xr:uid="{00000000-0005-0000-0000-0000F8980000}"/>
    <cellStyle name="Normal 3 4 10 8 16" xfId="39171" xr:uid="{00000000-0005-0000-0000-0000F9980000}"/>
    <cellStyle name="Normal 3 4 10 8 2" xfId="39172" xr:uid="{00000000-0005-0000-0000-0000FA980000}"/>
    <cellStyle name="Normal 3 4 10 8 2 2" xfId="39173" xr:uid="{00000000-0005-0000-0000-0000FB980000}"/>
    <cellStyle name="Normal 3 4 10 8 2 3" xfId="39174" xr:uid="{00000000-0005-0000-0000-0000FC980000}"/>
    <cellStyle name="Normal 3 4 10 8 3" xfId="39175" xr:uid="{00000000-0005-0000-0000-0000FD980000}"/>
    <cellStyle name="Normal 3 4 10 8 3 2" xfId="39176" xr:uid="{00000000-0005-0000-0000-0000FE980000}"/>
    <cellStyle name="Normal 3 4 10 8 3 3" xfId="39177" xr:uid="{00000000-0005-0000-0000-0000FF980000}"/>
    <cellStyle name="Normal 3 4 10 8 4" xfId="39178" xr:uid="{00000000-0005-0000-0000-000000990000}"/>
    <cellStyle name="Normal 3 4 10 8 4 2" xfId="39179" xr:uid="{00000000-0005-0000-0000-000001990000}"/>
    <cellStyle name="Normal 3 4 10 8 4 3" xfId="39180" xr:uid="{00000000-0005-0000-0000-000002990000}"/>
    <cellStyle name="Normal 3 4 10 8 5" xfId="39181" xr:uid="{00000000-0005-0000-0000-000003990000}"/>
    <cellStyle name="Normal 3 4 10 8 5 2" xfId="39182" xr:uid="{00000000-0005-0000-0000-000004990000}"/>
    <cellStyle name="Normal 3 4 10 8 5 3" xfId="39183" xr:uid="{00000000-0005-0000-0000-000005990000}"/>
    <cellStyle name="Normal 3 4 10 8 6" xfId="39184" xr:uid="{00000000-0005-0000-0000-000006990000}"/>
    <cellStyle name="Normal 3 4 10 8 6 2" xfId="39185" xr:uid="{00000000-0005-0000-0000-000007990000}"/>
    <cellStyle name="Normal 3 4 10 8 6 3" xfId="39186" xr:uid="{00000000-0005-0000-0000-000008990000}"/>
    <cellStyle name="Normal 3 4 10 8 7" xfId="39187" xr:uid="{00000000-0005-0000-0000-000009990000}"/>
    <cellStyle name="Normal 3 4 10 8 7 2" xfId="39188" xr:uid="{00000000-0005-0000-0000-00000A990000}"/>
    <cellStyle name="Normal 3 4 10 8 7 3" xfId="39189" xr:uid="{00000000-0005-0000-0000-00000B990000}"/>
    <cellStyle name="Normal 3 4 10 8 8" xfId="39190" xr:uid="{00000000-0005-0000-0000-00000C990000}"/>
    <cellStyle name="Normal 3 4 10 8 8 2" xfId="39191" xr:uid="{00000000-0005-0000-0000-00000D990000}"/>
    <cellStyle name="Normal 3 4 10 8 8 3" xfId="39192" xr:uid="{00000000-0005-0000-0000-00000E990000}"/>
    <cellStyle name="Normal 3 4 10 8 9" xfId="39193" xr:uid="{00000000-0005-0000-0000-00000F990000}"/>
    <cellStyle name="Normal 3 4 10 8 9 2" xfId="39194" xr:uid="{00000000-0005-0000-0000-000010990000}"/>
    <cellStyle name="Normal 3 4 10 8 9 3" xfId="39195" xr:uid="{00000000-0005-0000-0000-000011990000}"/>
    <cellStyle name="Normal 3 4 10 9" xfId="39196" xr:uid="{00000000-0005-0000-0000-000012990000}"/>
    <cellStyle name="Normal 3 4 10 9 10" xfId="39197" xr:uid="{00000000-0005-0000-0000-000013990000}"/>
    <cellStyle name="Normal 3 4 10 9 10 2" xfId="39198" xr:uid="{00000000-0005-0000-0000-000014990000}"/>
    <cellStyle name="Normal 3 4 10 9 10 3" xfId="39199" xr:uid="{00000000-0005-0000-0000-000015990000}"/>
    <cellStyle name="Normal 3 4 10 9 11" xfId="39200" xr:uid="{00000000-0005-0000-0000-000016990000}"/>
    <cellStyle name="Normal 3 4 10 9 11 2" xfId="39201" xr:uid="{00000000-0005-0000-0000-000017990000}"/>
    <cellStyle name="Normal 3 4 10 9 11 3" xfId="39202" xr:uid="{00000000-0005-0000-0000-000018990000}"/>
    <cellStyle name="Normal 3 4 10 9 12" xfId="39203" xr:uid="{00000000-0005-0000-0000-000019990000}"/>
    <cellStyle name="Normal 3 4 10 9 12 2" xfId="39204" xr:uid="{00000000-0005-0000-0000-00001A990000}"/>
    <cellStyle name="Normal 3 4 10 9 12 3" xfId="39205" xr:uid="{00000000-0005-0000-0000-00001B990000}"/>
    <cellStyle name="Normal 3 4 10 9 13" xfId="39206" xr:uid="{00000000-0005-0000-0000-00001C990000}"/>
    <cellStyle name="Normal 3 4 10 9 13 2" xfId="39207" xr:uid="{00000000-0005-0000-0000-00001D990000}"/>
    <cellStyle name="Normal 3 4 10 9 13 3" xfId="39208" xr:uid="{00000000-0005-0000-0000-00001E990000}"/>
    <cellStyle name="Normal 3 4 10 9 14" xfId="39209" xr:uid="{00000000-0005-0000-0000-00001F990000}"/>
    <cellStyle name="Normal 3 4 10 9 14 2" xfId="39210" xr:uid="{00000000-0005-0000-0000-000020990000}"/>
    <cellStyle name="Normal 3 4 10 9 14 3" xfId="39211" xr:uid="{00000000-0005-0000-0000-000021990000}"/>
    <cellStyle name="Normal 3 4 10 9 15" xfId="39212" xr:uid="{00000000-0005-0000-0000-000022990000}"/>
    <cellStyle name="Normal 3 4 10 9 16" xfId="39213" xr:uid="{00000000-0005-0000-0000-000023990000}"/>
    <cellStyle name="Normal 3 4 10 9 2" xfId="39214" xr:uid="{00000000-0005-0000-0000-000024990000}"/>
    <cellStyle name="Normal 3 4 10 9 2 2" xfId="39215" xr:uid="{00000000-0005-0000-0000-000025990000}"/>
    <cellStyle name="Normal 3 4 10 9 2 3" xfId="39216" xr:uid="{00000000-0005-0000-0000-000026990000}"/>
    <cellStyle name="Normal 3 4 10 9 3" xfId="39217" xr:uid="{00000000-0005-0000-0000-000027990000}"/>
    <cellStyle name="Normal 3 4 10 9 3 2" xfId="39218" xr:uid="{00000000-0005-0000-0000-000028990000}"/>
    <cellStyle name="Normal 3 4 10 9 3 3" xfId="39219" xr:uid="{00000000-0005-0000-0000-000029990000}"/>
    <cellStyle name="Normal 3 4 10 9 4" xfId="39220" xr:uid="{00000000-0005-0000-0000-00002A990000}"/>
    <cellStyle name="Normal 3 4 10 9 4 2" xfId="39221" xr:uid="{00000000-0005-0000-0000-00002B990000}"/>
    <cellStyle name="Normal 3 4 10 9 4 3" xfId="39222" xr:uid="{00000000-0005-0000-0000-00002C990000}"/>
    <cellStyle name="Normal 3 4 10 9 5" xfId="39223" xr:uid="{00000000-0005-0000-0000-00002D990000}"/>
    <cellStyle name="Normal 3 4 10 9 5 2" xfId="39224" xr:uid="{00000000-0005-0000-0000-00002E990000}"/>
    <cellStyle name="Normal 3 4 10 9 5 3" xfId="39225" xr:uid="{00000000-0005-0000-0000-00002F990000}"/>
    <cellStyle name="Normal 3 4 10 9 6" xfId="39226" xr:uid="{00000000-0005-0000-0000-000030990000}"/>
    <cellStyle name="Normal 3 4 10 9 6 2" xfId="39227" xr:uid="{00000000-0005-0000-0000-000031990000}"/>
    <cellStyle name="Normal 3 4 10 9 6 3" xfId="39228" xr:uid="{00000000-0005-0000-0000-000032990000}"/>
    <cellStyle name="Normal 3 4 10 9 7" xfId="39229" xr:uid="{00000000-0005-0000-0000-000033990000}"/>
    <cellStyle name="Normal 3 4 10 9 7 2" xfId="39230" xr:uid="{00000000-0005-0000-0000-000034990000}"/>
    <cellStyle name="Normal 3 4 10 9 7 3" xfId="39231" xr:uid="{00000000-0005-0000-0000-000035990000}"/>
    <cellStyle name="Normal 3 4 10 9 8" xfId="39232" xr:uid="{00000000-0005-0000-0000-000036990000}"/>
    <cellStyle name="Normal 3 4 10 9 8 2" xfId="39233" xr:uid="{00000000-0005-0000-0000-000037990000}"/>
    <cellStyle name="Normal 3 4 10 9 8 3" xfId="39234" xr:uid="{00000000-0005-0000-0000-000038990000}"/>
    <cellStyle name="Normal 3 4 10 9 9" xfId="39235" xr:uid="{00000000-0005-0000-0000-000039990000}"/>
    <cellStyle name="Normal 3 4 10 9 9 2" xfId="39236" xr:uid="{00000000-0005-0000-0000-00003A990000}"/>
    <cellStyle name="Normal 3 4 10 9 9 3" xfId="39237" xr:uid="{00000000-0005-0000-0000-00003B990000}"/>
    <cellStyle name="Normal 3 4 11" xfId="39238" xr:uid="{00000000-0005-0000-0000-00003C990000}"/>
    <cellStyle name="Normal 3 4 11 10" xfId="39239" xr:uid="{00000000-0005-0000-0000-00003D990000}"/>
    <cellStyle name="Normal 3 4 11 10 10" xfId="39240" xr:uid="{00000000-0005-0000-0000-00003E990000}"/>
    <cellStyle name="Normal 3 4 11 10 10 2" xfId="39241" xr:uid="{00000000-0005-0000-0000-00003F990000}"/>
    <cellStyle name="Normal 3 4 11 10 10 3" xfId="39242" xr:uid="{00000000-0005-0000-0000-000040990000}"/>
    <cellStyle name="Normal 3 4 11 10 11" xfId="39243" xr:uid="{00000000-0005-0000-0000-000041990000}"/>
    <cellStyle name="Normal 3 4 11 10 11 2" xfId="39244" xr:uid="{00000000-0005-0000-0000-000042990000}"/>
    <cellStyle name="Normal 3 4 11 10 11 3" xfId="39245" xr:uid="{00000000-0005-0000-0000-000043990000}"/>
    <cellStyle name="Normal 3 4 11 10 12" xfId="39246" xr:uid="{00000000-0005-0000-0000-000044990000}"/>
    <cellStyle name="Normal 3 4 11 10 12 2" xfId="39247" xr:uid="{00000000-0005-0000-0000-000045990000}"/>
    <cellStyle name="Normal 3 4 11 10 12 3" xfId="39248" xr:uid="{00000000-0005-0000-0000-000046990000}"/>
    <cellStyle name="Normal 3 4 11 10 13" xfId="39249" xr:uid="{00000000-0005-0000-0000-000047990000}"/>
    <cellStyle name="Normal 3 4 11 10 13 2" xfId="39250" xr:uid="{00000000-0005-0000-0000-000048990000}"/>
    <cellStyle name="Normal 3 4 11 10 13 3" xfId="39251" xr:uid="{00000000-0005-0000-0000-000049990000}"/>
    <cellStyle name="Normal 3 4 11 10 14" xfId="39252" xr:uid="{00000000-0005-0000-0000-00004A990000}"/>
    <cellStyle name="Normal 3 4 11 10 14 2" xfId="39253" xr:uid="{00000000-0005-0000-0000-00004B990000}"/>
    <cellStyle name="Normal 3 4 11 10 14 3" xfId="39254" xr:uid="{00000000-0005-0000-0000-00004C990000}"/>
    <cellStyle name="Normal 3 4 11 10 15" xfId="39255" xr:uid="{00000000-0005-0000-0000-00004D990000}"/>
    <cellStyle name="Normal 3 4 11 10 16" xfId="39256" xr:uid="{00000000-0005-0000-0000-00004E990000}"/>
    <cellStyle name="Normal 3 4 11 10 2" xfId="39257" xr:uid="{00000000-0005-0000-0000-00004F990000}"/>
    <cellStyle name="Normal 3 4 11 10 2 2" xfId="39258" xr:uid="{00000000-0005-0000-0000-000050990000}"/>
    <cellStyle name="Normal 3 4 11 10 2 3" xfId="39259" xr:uid="{00000000-0005-0000-0000-000051990000}"/>
    <cellStyle name="Normal 3 4 11 10 3" xfId="39260" xr:uid="{00000000-0005-0000-0000-000052990000}"/>
    <cellStyle name="Normal 3 4 11 10 3 2" xfId="39261" xr:uid="{00000000-0005-0000-0000-000053990000}"/>
    <cellStyle name="Normal 3 4 11 10 3 3" xfId="39262" xr:uid="{00000000-0005-0000-0000-000054990000}"/>
    <cellStyle name="Normal 3 4 11 10 4" xfId="39263" xr:uid="{00000000-0005-0000-0000-000055990000}"/>
    <cellStyle name="Normal 3 4 11 10 4 2" xfId="39264" xr:uid="{00000000-0005-0000-0000-000056990000}"/>
    <cellStyle name="Normal 3 4 11 10 4 3" xfId="39265" xr:uid="{00000000-0005-0000-0000-000057990000}"/>
    <cellStyle name="Normal 3 4 11 10 5" xfId="39266" xr:uid="{00000000-0005-0000-0000-000058990000}"/>
    <cellStyle name="Normal 3 4 11 10 5 2" xfId="39267" xr:uid="{00000000-0005-0000-0000-000059990000}"/>
    <cellStyle name="Normal 3 4 11 10 5 3" xfId="39268" xr:uid="{00000000-0005-0000-0000-00005A990000}"/>
    <cellStyle name="Normal 3 4 11 10 6" xfId="39269" xr:uid="{00000000-0005-0000-0000-00005B990000}"/>
    <cellStyle name="Normal 3 4 11 10 6 2" xfId="39270" xr:uid="{00000000-0005-0000-0000-00005C990000}"/>
    <cellStyle name="Normal 3 4 11 10 6 3" xfId="39271" xr:uid="{00000000-0005-0000-0000-00005D990000}"/>
    <cellStyle name="Normal 3 4 11 10 7" xfId="39272" xr:uid="{00000000-0005-0000-0000-00005E990000}"/>
    <cellStyle name="Normal 3 4 11 10 7 2" xfId="39273" xr:uid="{00000000-0005-0000-0000-00005F990000}"/>
    <cellStyle name="Normal 3 4 11 10 7 3" xfId="39274" xr:uid="{00000000-0005-0000-0000-000060990000}"/>
    <cellStyle name="Normal 3 4 11 10 8" xfId="39275" xr:uid="{00000000-0005-0000-0000-000061990000}"/>
    <cellStyle name="Normal 3 4 11 10 8 2" xfId="39276" xr:uid="{00000000-0005-0000-0000-000062990000}"/>
    <cellStyle name="Normal 3 4 11 10 8 3" xfId="39277" xr:uid="{00000000-0005-0000-0000-000063990000}"/>
    <cellStyle name="Normal 3 4 11 10 9" xfId="39278" xr:uid="{00000000-0005-0000-0000-000064990000}"/>
    <cellStyle name="Normal 3 4 11 10 9 2" xfId="39279" xr:uid="{00000000-0005-0000-0000-000065990000}"/>
    <cellStyle name="Normal 3 4 11 10 9 3" xfId="39280" xr:uid="{00000000-0005-0000-0000-000066990000}"/>
    <cellStyle name="Normal 3 4 11 11" xfId="39281" xr:uid="{00000000-0005-0000-0000-000067990000}"/>
    <cellStyle name="Normal 3 4 11 11 2" xfId="39282" xr:uid="{00000000-0005-0000-0000-000068990000}"/>
    <cellStyle name="Normal 3 4 11 11 3" xfId="39283" xr:uid="{00000000-0005-0000-0000-000069990000}"/>
    <cellStyle name="Normal 3 4 11 12" xfId="39284" xr:uid="{00000000-0005-0000-0000-00006A990000}"/>
    <cellStyle name="Normal 3 4 11 12 2" xfId="39285" xr:uid="{00000000-0005-0000-0000-00006B990000}"/>
    <cellStyle name="Normal 3 4 11 12 3" xfId="39286" xr:uid="{00000000-0005-0000-0000-00006C990000}"/>
    <cellStyle name="Normal 3 4 11 13" xfId="39287" xr:uid="{00000000-0005-0000-0000-00006D990000}"/>
    <cellStyle name="Normal 3 4 11 13 2" xfId="39288" xr:uid="{00000000-0005-0000-0000-00006E990000}"/>
    <cellStyle name="Normal 3 4 11 13 3" xfId="39289" xr:uid="{00000000-0005-0000-0000-00006F990000}"/>
    <cellStyle name="Normal 3 4 11 14" xfId="39290" xr:uid="{00000000-0005-0000-0000-000070990000}"/>
    <cellStyle name="Normal 3 4 11 14 2" xfId="39291" xr:uid="{00000000-0005-0000-0000-000071990000}"/>
    <cellStyle name="Normal 3 4 11 14 3" xfId="39292" xr:uid="{00000000-0005-0000-0000-000072990000}"/>
    <cellStyle name="Normal 3 4 11 15" xfId="39293" xr:uid="{00000000-0005-0000-0000-000073990000}"/>
    <cellStyle name="Normal 3 4 11 15 2" xfId="39294" xr:uid="{00000000-0005-0000-0000-000074990000}"/>
    <cellStyle name="Normal 3 4 11 15 3" xfId="39295" xr:uid="{00000000-0005-0000-0000-000075990000}"/>
    <cellStyle name="Normal 3 4 11 16" xfId="39296" xr:uid="{00000000-0005-0000-0000-000076990000}"/>
    <cellStyle name="Normal 3 4 11 16 2" xfId="39297" xr:uid="{00000000-0005-0000-0000-000077990000}"/>
    <cellStyle name="Normal 3 4 11 16 3" xfId="39298" xr:uid="{00000000-0005-0000-0000-000078990000}"/>
    <cellStyle name="Normal 3 4 11 17" xfId="39299" xr:uid="{00000000-0005-0000-0000-000079990000}"/>
    <cellStyle name="Normal 3 4 11 17 2" xfId="39300" xr:uid="{00000000-0005-0000-0000-00007A990000}"/>
    <cellStyle name="Normal 3 4 11 17 3" xfId="39301" xr:uid="{00000000-0005-0000-0000-00007B990000}"/>
    <cellStyle name="Normal 3 4 11 18" xfId="39302" xr:uid="{00000000-0005-0000-0000-00007C990000}"/>
    <cellStyle name="Normal 3 4 11 18 2" xfId="39303" xr:uid="{00000000-0005-0000-0000-00007D990000}"/>
    <cellStyle name="Normal 3 4 11 18 3" xfId="39304" xr:uid="{00000000-0005-0000-0000-00007E990000}"/>
    <cellStyle name="Normal 3 4 11 19" xfId="39305" xr:uid="{00000000-0005-0000-0000-00007F990000}"/>
    <cellStyle name="Normal 3 4 11 19 2" xfId="39306" xr:uid="{00000000-0005-0000-0000-000080990000}"/>
    <cellStyle name="Normal 3 4 11 19 3" xfId="39307" xr:uid="{00000000-0005-0000-0000-000081990000}"/>
    <cellStyle name="Normal 3 4 11 2" xfId="39308" xr:uid="{00000000-0005-0000-0000-000082990000}"/>
    <cellStyle name="Normal 3 4 11 2 10" xfId="39309" xr:uid="{00000000-0005-0000-0000-000083990000}"/>
    <cellStyle name="Normal 3 4 11 2 10 2" xfId="39310" xr:uid="{00000000-0005-0000-0000-000084990000}"/>
    <cellStyle name="Normal 3 4 11 2 10 3" xfId="39311" xr:uid="{00000000-0005-0000-0000-000085990000}"/>
    <cellStyle name="Normal 3 4 11 2 11" xfId="39312" xr:uid="{00000000-0005-0000-0000-000086990000}"/>
    <cellStyle name="Normal 3 4 11 2 11 2" xfId="39313" xr:uid="{00000000-0005-0000-0000-000087990000}"/>
    <cellStyle name="Normal 3 4 11 2 11 3" xfId="39314" xr:uid="{00000000-0005-0000-0000-000088990000}"/>
    <cellStyle name="Normal 3 4 11 2 12" xfId="39315" xr:uid="{00000000-0005-0000-0000-000089990000}"/>
    <cellStyle name="Normal 3 4 11 2 12 2" xfId="39316" xr:uid="{00000000-0005-0000-0000-00008A990000}"/>
    <cellStyle name="Normal 3 4 11 2 12 3" xfId="39317" xr:uid="{00000000-0005-0000-0000-00008B990000}"/>
    <cellStyle name="Normal 3 4 11 2 13" xfId="39318" xr:uid="{00000000-0005-0000-0000-00008C990000}"/>
    <cellStyle name="Normal 3 4 11 2 13 2" xfId="39319" xr:uid="{00000000-0005-0000-0000-00008D990000}"/>
    <cellStyle name="Normal 3 4 11 2 13 3" xfId="39320" xr:uid="{00000000-0005-0000-0000-00008E990000}"/>
    <cellStyle name="Normal 3 4 11 2 14" xfId="39321" xr:uid="{00000000-0005-0000-0000-00008F990000}"/>
    <cellStyle name="Normal 3 4 11 2 14 2" xfId="39322" xr:uid="{00000000-0005-0000-0000-000090990000}"/>
    <cellStyle name="Normal 3 4 11 2 14 3" xfId="39323" xr:uid="{00000000-0005-0000-0000-000091990000}"/>
    <cellStyle name="Normal 3 4 11 2 15" xfId="39324" xr:uid="{00000000-0005-0000-0000-000092990000}"/>
    <cellStyle name="Normal 3 4 11 2 15 2" xfId="39325" xr:uid="{00000000-0005-0000-0000-000093990000}"/>
    <cellStyle name="Normal 3 4 11 2 15 3" xfId="39326" xr:uid="{00000000-0005-0000-0000-000094990000}"/>
    <cellStyle name="Normal 3 4 11 2 16" xfId="39327" xr:uid="{00000000-0005-0000-0000-000095990000}"/>
    <cellStyle name="Normal 3 4 11 2 17" xfId="39328" xr:uid="{00000000-0005-0000-0000-000096990000}"/>
    <cellStyle name="Normal 3 4 11 2 2" xfId="39329" xr:uid="{00000000-0005-0000-0000-000097990000}"/>
    <cellStyle name="Normal 3 4 11 2 2 10" xfId="39330" xr:uid="{00000000-0005-0000-0000-000098990000}"/>
    <cellStyle name="Normal 3 4 11 2 2 10 2" xfId="39331" xr:uid="{00000000-0005-0000-0000-000099990000}"/>
    <cellStyle name="Normal 3 4 11 2 2 10 3" xfId="39332" xr:uid="{00000000-0005-0000-0000-00009A990000}"/>
    <cellStyle name="Normal 3 4 11 2 2 11" xfId="39333" xr:uid="{00000000-0005-0000-0000-00009B990000}"/>
    <cellStyle name="Normal 3 4 11 2 2 11 2" xfId="39334" xr:uid="{00000000-0005-0000-0000-00009C990000}"/>
    <cellStyle name="Normal 3 4 11 2 2 11 3" xfId="39335" xr:uid="{00000000-0005-0000-0000-00009D990000}"/>
    <cellStyle name="Normal 3 4 11 2 2 12" xfId="39336" xr:uid="{00000000-0005-0000-0000-00009E990000}"/>
    <cellStyle name="Normal 3 4 11 2 2 12 2" xfId="39337" xr:uid="{00000000-0005-0000-0000-00009F990000}"/>
    <cellStyle name="Normal 3 4 11 2 2 12 3" xfId="39338" xr:uid="{00000000-0005-0000-0000-0000A0990000}"/>
    <cellStyle name="Normal 3 4 11 2 2 13" xfId="39339" xr:uid="{00000000-0005-0000-0000-0000A1990000}"/>
    <cellStyle name="Normal 3 4 11 2 2 13 2" xfId="39340" xr:uid="{00000000-0005-0000-0000-0000A2990000}"/>
    <cellStyle name="Normal 3 4 11 2 2 13 3" xfId="39341" xr:uid="{00000000-0005-0000-0000-0000A3990000}"/>
    <cellStyle name="Normal 3 4 11 2 2 14" xfId="39342" xr:uid="{00000000-0005-0000-0000-0000A4990000}"/>
    <cellStyle name="Normal 3 4 11 2 2 14 2" xfId="39343" xr:uid="{00000000-0005-0000-0000-0000A5990000}"/>
    <cellStyle name="Normal 3 4 11 2 2 14 3" xfId="39344" xr:uid="{00000000-0005-0000-0000-0000A6990000}"/>
    <cellStyle name="Normal 3 4 11 2 2 15" xfId="39345" xr:uid="{00000000-0005-0000-0000-0000A7990000}"/>
    <cellStyle name="Normal 3 4 11 2 2 16" xfId="39346" xr:uid="{00000000-0005-0000-0000-0000A8990000}"/>
    <cellStyle name="Normal 3 4 11 2 2 2" xfId="39347" xr:uid="{00000000-0005-0000-0000-0000A9990000}"/>
    <cellStyle name="Normal 3 4 11 2 2 2 2" xfId="39348" xr:uid="{00000000-0005-0000-0000-0000AA990000}"/>
    <cellStyle name="Normal 3 4 11 2 2 2 3" xfId="39349" xr:uid="{00000000-0005-0000-0000-0000AB990000}"/>
    <cellStyle name="Normal 3 4 11 2 2 3" xfId="39350" xr:uid="{00000000-0005-0000-0000-0000AC990000}"/>
    <cellStyle name="Normal 3 4 11 2 2 3 2" xfId="39351" xr:uid="{00000000-0005-0000-0000-0000AD990000}"/>
    <cellStyle name="Normal 3 4 11 2 2 3 3" xfId="39352" xr:uid="{00000000-0005-0000-0000-0000AE990000}"/>
    <cellStyle name="Normal 3 4 11 2 2 4" xfId="39353" xr:uid="{00000000-0005-0000-0000-0000AF990000}"/>
    <cellStyle name="Normal 3 4 11 2 2 4 2" xfId="39354" xr:uid="{00000000-0005-0000-0000-0000B0990000}"/>
    <cellStyle name="Normal 3 4 11 2 2 4 3" xfId="39355" xr:uid="{00000000-0005-0000-0000-0000B1990000}"/>
    <cellStyle name="Normal 3 4 11 2 2 5" xfId="39356" xr:uid="{00000000-0005-0000-0000-0000B2990000}"/>
    <cellStyle name="Normal 3 4 11 2 2 5 2" xfId="39357" xr:uid="{00000000-0005-0000-0000-0000B3990000}"/>
    <cellStyle name="Normal 3 4 11 2 2 5 3" xfId="39358" xr:uid="{00000000-0005-0000-0000-0000B4990000}"/>
    <cellStyle name="Normal 3 4 11 2 2 6" xfId="39359" xr:uid="{00000000-0005-0000-0000-0000B5990000}"/>
    <cellStyle name="Normal 3 4 11 2 2 6 2" xfId="39360" xr:uid="{00000000-0005-0000-0000-0000B6990000}"/>
    <cellStyle name="Normal 3 4 11 2 2 6 3" xfId="39361" xr:uid="{00000000-0005-0000-0000-0000B7990000}"/>
    <cellStyle name="Normal 3 4 11 2 2 7" xfId="39362" xr:uid="{00000000-0005-0000-0000-0000B8990000}"/>
    <cellStyle name="Normal 3 4 11 2 2 7 2" xfId="39363" xr:uid="{00000000-0005-0000-0000-0000B9990000}"/>
    <cellStyle name="Normal 3 4 11 2 2 7 3" xfId="39364" xr:uid="{00000000-0005-0000-0000-0000BA990000}"/>
    <cellStyle name="Normal 3 4 11 2 2 8" xfId="39365" xr:uid="{00000000-0005-0000-0000-0000BB990000}"/>
    <cellStyle name="Normal 3 4 11 2 2 8 2" xfId="39366" xr:uid="{00000000-0005-0000-0000-0000BC990000}"/>
    <cellStyle name="Normal 3 4 11 2 2 8 3" xfId="39367" xr:uid="{00000000-0005-0000-0000-0000BD990000}"/>
    <cellStyle name="Normal 3 4 11 2 2 9" xfId="39368" xr:uid="{00000000-0005-0000-0000-0000BE990000}"/>
    <cellStyle name="Normal 3 4 11 2 2 9 2" xfId="39369" xr:uid="{00000000-0005-0000-0000-0000BF990000}"/>
    <cellStyle name="Normal 3 4 11 2 2 9 3" xfId="39370" xr:uid="{00000000-0005-0000-0000-0000C0990000}"/>
    <cellStyle name="Normal 3 4 11 2 3" xfId="39371" xr:uid="{00000000-0005-0000-0000-0000C1990000}"/>
    <cellStyle name="Normal 3 4 11 2 3 2" xfId="39372" xr:uid="{00000000-0005-0000-0000-0000C2990000}"/>
    <cellStyle name="Normal 3 4 11 2 3 3" xfId="39373" xr:uid="{00000000-0005-0000-0000-0000C3990000}"/>
    <cellStyle name="Normal 3 4 11 2 4" xfId="39374" xr:uid="{00000000-0005-0000-0000-0000C4990000}"/>
    <cellStyle name="Normal 3 4 11 2 4 2" xfId="39375" xr:uid="{00000000-0005-0000-0000-0000C5990000}"/>
    <cellStyle name="Normal 3 4 11 2 4 3" xfId="39376" xr:uid="{00000000-0005-0000-0000-0000C6990000}"/>
    <cellStyle name="Normal 3 4 11 2 5" xfId="39377" xr:uid="{00000000-0005-0000-0000-0000C7990000}"/>
    <cellStyle name="Normal 3 4 11 2 5 2" xfId="39378" xr:uid="{00000000-0005-0000-0000-0000C8990000}"/>
    <cellStyle name="Normal 3 4 11 2 5 3" xfId="39379" xr:uid="{00000000-0005-0000-0000-0000C9990000}"/>
    <cellStyle name="Normal 3 4 11 2 6" xfId="39380" xr:uid="{00000000-0005-0000-0000-0000CA990000}"/>
    <cellStyle name="Normal 3 4 11 2 6 2" xfId="39381" xr:uid="{00000000-0005-0000-0000-0000CB990000}"/>
    <cellStyle name="Normal 3 4 11 2 6 3" xfId="39382" xr:uid="{00000000-0005-0000-0000-0000CC990000}"/>
    <cellStyle name="Normal 3 4 11 2 7" xfId="39383" xr:uid="{00000000-0005-0000-0000-0000CD990000}"/>
    <cellStyle name="Normal 3 4 11 2 7 2" xfId="39384" xr:uid="{00000000-0005-0000-0000-0000CE990000}"/>
    <cellStyle name="Normal 3 4 11 2 7 3" xfId="39385" xr:uid="{00000000-0005-0000-0000-0000CF990000}"/>
    <cellStyle name="Normal 3 4 11 2 8" xfId="39386" xr:uid="{00000000-0005-0000-0000-0000D0990000}"/>
    <cellStyle name="Normal 3 4 11 2 8 2" xfId="39387" xr:uid="{00000000-0005-0000-0000-0000D1990000}"/>
    <cellStyle name="Normal 3 4 11 2 8 3" xfId="39388" xr:uid="{00000000-0005-0000-0000-0000D2990000}"/>
    <cellStyle name="Normal 3 4 11 2 9" xfId="39389" xr:uid="{00000000-0005-0000-0000-0000D3990000}"/>
    <cellStyle name="Normal 3 4 11 2 9 2" xfId="39390" xr:uid="{00000000-0005-0000-0000-0000D4990000}"/>
    <cellStyle name="Normal 3 4 11 2 9 3" xfId="39391" xr:uid="{00000000-0005-0000-0000-0000D5990000}"/>
    <cellStyle name="Normal 3 4 11 20" xfId="39392" xr:uid="{00000000-0005-0000-0000-0000D6990000}"/>
    <cellStyle name="Normal 3 4 11 20 2" xfId="39393" xr:uid="{00000000-0005-0000-0000-0000D7990000}"/>
    <cellStyle name="Normal 3 4 11 20 3" xfId="39394" xr:uid="{00000000-0005-0000-0000-0000D8990000}"/>
    <cellStyle name="Normal 3 4 11 21" xfId="39395" xr:uid="{00000000-0005-0000-0000-0000D9990000}"/>
    <cellStyle name="Normal 3 4 11 21 2" xfId="39396" xr:uid="{00000000-0005-0000-0000-0000DA990000}"/>
    <cellStyle name="Normal 3 4 11 21 3" xfId="39397" xr:uid="{00000000-0005-0000-0000-0000DB990000}"/>
    <cellStyle name="Normal 3 4 11 22" xfId="39398" xr:uid="{00000000-0005-0000-0000-0000DC990000}"/>
    <cellStyle name="Normal 3 4 11 22 2" xfId="39399" xr:uid="{00000000-0005-0000-0000-0000DD990000}"/>
    <cellStyle name="Normal 3 4 11 22 3" xfId="39400" xr:uid="{00000000-0005-0000-0000-0000DE990000}"/>
    <cellStyle name="Normal 3 4 11 23" xfId="39401" xr:uid="{00000000-0005-0000-0000-0000DF990000}"/>
    <cellStyle name="Normal 3 4 11 23 2" xfId="39402" xr:uid="{00000000-0005-0000-0000-0000E0990000}"/>
    <cellStyle name="Normal 3 4 11 23 3" xfId="39403" xr:uid="{00000000-0005-0000-0000-0000E1990000}"/>
    <cellStyle name="Normal 3 4 11 24" xfId="39404" xr:uid="{00000000-0005-0000-0000-0000E2990000}"/>
    <cellStyle name="Normal 3 4 11 25" xfId="39405" xr:uid="{00000000-0005-0000-0000-0000E3990000}"/>
    <cellStyle name="Normal 3 4 11 3" xfId="39406" xr:uid="{00000000-0005-0000-0000-0000E4990000}"/>
    <cellStyle name="Normal 3 4 11 3 10" xfId="39407" xr:uid="{00000000-0005-0000-0000-0000E5990000}"/>
    <cellStyle name="Normal 3 4 11 3 10 2" xfId="39408" xr:uid="{00000000-0005-0000-0000-0000E6990000}"/>
    <cellStyle name="Normal 3 4 11 3 10 3" xfId="39409" xr:uid="{00000000-0005-0000-0000-0000E7990000}"/>
    <cellStyle name="Normal 3 4 11 3 11" xfId="39410" xr:uid="{00000000-0005-0000-0000-0000E8990000}"/>
    <cellStyle name="Normal 3 4 11 3 11 2" xfId="39411" xr:uid="{00000000-0005-0000-0000-0000E9990000}"/>
    <cellStyle name="Normal 3 4 11 3 11 3" xfId="39412" xr:uid="{00000000-0005-0000-0000-0000EA990000}"/>
    <cellStyle name="Normal 3 4 11 3 12" xfId="39413" xr:uid="{00000000-0005-0000-0000-0000EB990000}"/>
    <cellStyle name="Normal 3 4 11 3 12 2" xfId="39414" xr:uid="{00000000-0005-0000-0000-0000EC990000}"/>
    <cellStyle name="Normal 3 4 11 3 12 3" xfId="39415" xr:uid="{00000000-0005-0000-0000-0000ED990000}"/>
    <cellStyle name="Normal 3 4 11 3 13" xfId="39416" xr:uid="{00000000-0005-0000-0000-0000EE990000}"/>
    <cellStyle name="Normal 3 4 11 3 13 2" xfId="39417" xr:uid="{00000000-0005-0000-0000-0000EF990000}"/>
    <cellStyle name="Normal 3 4 11 3 13 3" xfId="39418" xr:uid="{00000000-0005-0000-0000-0000F0990000}"/>
    <cellStyle name="Normal 3 4 11 3 14" xfId="39419" xr:uid="{00000000-0005-0000-0000-0000F1990000}"/>
    <cellStyle name="Normal 3 4 11 3 14 2" xfId="39420" xr:uid="{00000000-0005-0000-0000-0000F2990000}"/>
    <cellStyle name="Normal 3 4 11 3 14 3" xfId="39421" xr:uid="{00000000-0005-0000-0000-0000F3990000}"/>
    <cellStyle name="Normal 3 4 11 3 15" xfId="39422" xr:uid="{00000000-0005-0000-0000-0000F4990000}"/>
    <cellStyle name="Normal 3 4 11 3 15 2" xfId="39423" xr:uid="{00000000-0005-0000-0000-0000F5990000}"/>
    <cellStyle name="Normal 3 4 11 3 15 3" xfId="39424" xr:uid="{00000000-0005-0000-0000-0000F6990000}"/>
    <cellStyle name="Normal 3 4 11 3 16" xfId="39425" xr:uid="{00000000-0005-0000-0000-0000F7990000}"/>
    <cellStyle name="Normal 3 4 11 3 17" xfId="39426" xr:uid="{00000000-0005-0000-0000-0000F8990000}"/>
    <cellStyle name="Normal 3 4 11 3 2" xfId="39427" xr:uid="{00000000-0005-0000-0000-0000F9990000}"/>
    <cellStyle name="Normal 3 4 11 3 2 10" xfId="39428" xr:uid="{00000000-0005-0000-0000-0000FA990000}"/>
    <cellStyle name="Normal 3 4 11 3 2 10 2" xfId="39429" xr:uid="{00000000-0005-0000-0000-0000FB990000}"/>
    <cellStyle name="Normal 3 4 11 3 2 10 3" xfId="39430" xr:uid="{00000000-0005-0000-0000-0000FC990000}"/>
    <cellStyle name="Normal 3 4 11 3 2 11" xfId="39431" xr:uid="{00000000-0005-0000-0000-0000FD990000}"/>
    <cellStyle name="Normal 3 4 11 3 2 11 2" xfId="39432" xr:uid="{00000000-0005-0000-0000-0000FE990000}"/>
    <cellStyle name="Normal 3 4 11 3 2 11 3" xfId="39433" xr:uid="{00000000-0005-0000-0000-0000FF990000}"/>
    <cellStyle name="Normal 3 4 11 3 2 12" xfId="39434" xr:uid="{00000000-0005-0000-0000-0000009A0000}"/>
    <cellStyle name="Normal 3 4 11 3 2 12 2" xfId="39435" xr:uid="{00000000-0005-0000-0000-0000019A0000}"/>
    <cellStyle name="Normal 3 4 11 3 2 12 3" xfId="39436" xr:uid="{00000000-0005-0000-0000-0000029A0000}"/>
    <cellStyle name="Normal 3 4 11 3 2 13" xfId="39437" xr:uid="{00000000-0005-0000-0000-0000039A0000}"/>
    <cellStyle name="Normal 3 4 11 3 2 13 2" xfId="39438" xr:uid="{00000000-0005-0000-0000-0000049A0000}"/>
    <cellStyle name="Normal 3 4 11 3 2 13 3" xfId="39439" xr:uid="{00000000-0005-0000-0000-0000059A0000}"/>
    <cellStyle name="Normal 3 4 11 3 2 14" xfId="39440" xr:uid="{00000000-0005-0000-0000-0000069A0000}"/>
    <cellStyle name="Normal 3 4 11 3 2 14 2" xfId="39441" xr:uid="{00000000-0005-0000-0000-0000079A0000}"/>
    <cellStyle name="Normal 3 4 11 3 2 14 3" xfId="39442" xr:uid="{00000000-0005-0000-0000-0000089A0000}"/>
    <cellStyle name="Normal 3 4 11 3 2 15" xfId="39443" xr:uid="{00000000-0005-0000-0000-0000099A0000}"/>
    <cellStyle name="Normal 3 4 11 3 2 16" xfId="39444" xr:uid="{00000000-0005-0000-0000-00000A9A0000}"/>
    <cellStyle name="Normal 3 4 11 3 2 2" xfId="39445" xr:uid="{00000000-0005-0000-0000-00000B9A0000}"/>
    <cellStyle name="Normal 3 4 11 3 2 2 2" xfId="39446" xr:uid="{00000000-0005-0000-0000-00000C9A0000}"/>
    <cellStyle name="Normal 3 4 11 3 2 2 3" xfId="39447" xr:uid="{00000000-0005-0000-0000-00000D9A0000}"/>
    <cellStyle name="Normal 3 4 11 3 2 3" xfId="39448" xr:uid="{00000000-0005-0000-0000-00000E9A0000}"/>
    <cellStyle name="Normal 3 4 11 3 2 3 2" xfId="39449" xr:uid="{00000000-0005-0000-0000-00000F9A0000}"/>
    <cellStyle name="Normal 3 4 11 3 2 3 3" xfId="39450" xr:uid="{00000000-0005-0000-0000-0000109A0000}"/>
    <cellStyle name="Normal 3 4 11 3 2 4" xfId="39451" xr:uid="{00000000-0005-0000-0000-0000119A0000}"/>
    <cellStyle name="Normal 3 4 11 3 2 4 2" xfId="39452" xr:uid="{00000000-0005-0000-0000-0000129A0000}"/>
    <cellStyle name="Normal 3 4 11 3 2 4 3" xfId="39453" xr:uid="{00000000-0005-0000-0000-0000139A0000}"/>
    <cellStyle name="Normal 3 4 11 3 2 5" xfId="39454" xr:uid="{00000000-0005-0000-0000-0000149A0000}"/>
    <cellStyle name="Normal 3 4 11 3 2 5 2" xfId="39455" xr:uid="{00000000-0005-0000-0000-0000159A0000}"/>
    <cellStyle name="Normal 3 4 11 3 2 5 3" xfId="39456" xr:uid="{00000000-0005-0000-0000-0000169A0000}"/>
    <cellStyle name="Normal 3 4 11 3 2 6" xfId="39457" xr:uid="{00000000-0005-0000-0000-0000179A0000}"/>
    <cellStyle name="Normal 3 4 11 3 2 6 2" xfId="39458" xr:uid="{00000000-0005-0000-0000-0000189A0000}"/>
    <cellStyle name="Normal 3 4 11 3 2 6 3" xfId="39459" xr:uid="{00000000-0005-0000-0000-0000199A0000}"/>
    <cellStyle name="Normal 3 4 11 3 2 7" xfId="39460" xr:uid="{00000000-0005-0000-0000-00001A9A0000}"/>
    <cellStyle name="Normal 3 4 11 3 2 7 2" xfId="39461" xr:uid="{00000000-0005-0000-0000-00001B9A0000}"/>
    <cellStyle name="Normal 3 4 11 3 2 7 3" xfId="39462" xr:uid="{00000000-0005-0000-0000-00001C9A0000}"/>
    <cellStyle name="Normal 3 4 11 3 2 8" xfId="39463" xr:uid="{00000000-0005-0000-0000-00001D9A0000}"/>
    <cellStyle name="Normal 3 4 11 3 2 8 2" xfId="39464" xr:uid="{00000000-0005-0000-0000-00001E9A0000}"/>
    <cellStyle name="Normal 3 4 11 3 2 8 3" xfId="39465" xr:uid="{00000000-0005-0000-0000-00001F9A0000}"/>
    <cellStyle name="Normal 3 4 11 3 2 9" xfId="39466" xr:uid="{00000000-0005-0000-0000-0000209A0000}"/>
    <cellStyle name="Normal 3 4 11 3 2 9 2" xfId="39467" xr:uid="{00000000-0005-0000-0000-0000219A0000}"/>
    <cellStyle name="Normal 3 4 11 3 2 9 3" xfId="39468" xr:uid="{00000000-0005-0000-0000-0000229A0000}"/>
    <cellStyle name="Normal 3 4 11 3 3" xfId="39469" xr:uid="{00000000-0005-0000-0000-0000239A0000}"/>
    <cellStyle name="Normal 3 4 11 3 3 2" xfId="39470" xr:uid="{00000000-0005-0000-0000-0000249A0000}"/>
    <cellStyle name="Normal 3 4 11 3 3 3" xfId="39471" xr:uid="{00000000-0005-0000-0000-0000259A0000}"/>
    <cellStyle name="Normal 3 4 11 3 4" xfId="39472" xr:uid="{00000000-0005-0000-0000-0000269A0000}"/>
    <cellStyle name="Normal 3 4 11 3 4 2" xfId="39473" xr:uid="{00000000-0005-0000-0000-0000279A0000}"/>
    <cellStyle name="Normal 3 4 11 3 4 3" xfId="39474" xr:uid="{00000000-0005-0000-0000-0000289A0000}"/>
    <cellStyle name="Normal 3 4 11 3 5" xfId="39475" xr:uid="{00000000-0005-0000-0000-0000299A0000}"/>
    <cellStyle name="Normal 3 4 11 3 5 2" xfId="39476" xr:uid="{00000000-0005-0000-0000-00002A9A0000}"/>
    <cellStyle name="Normal 3 4 11 3 5 3" xfId="39477" xr:uid="{00000000-0005-0000-0000-00002B9A0000}"/>
    <cellStyle name="Normal 3 4 11 3 6" xfId="39478" xr:uid="{00000000-0005-0000-0000-00002C9A0000}"/>
    <cellStyle name="Normal 3 4 11 3 6 2" xfId="39479" xr:uid="{00000000-0005-0000-0000-00002D9A0000}"/>
    <cellStyle name="Normal 3 4 11 3 6 3" xfId="39480" xr:uid="{00000000-0005-0000-0000-00002E9A0000}"/>
    <cellStyle name="Normal 3 4 11 3 7" xfId="39481" xr:uid="{00000000-0005-0000-0000-00002F9A0000}"/>
    <cellStyle name="Normal 3 4 11 3 7 2" xfId="39482" xr:uid="{00000000-0005-0000-0000-0000309A0000}"/>
    <cellStyle name="Normal 3 4 11 3 7 3" xfId="39483" xr:uid="{00000000-0005-0000-0000-0000319A0000}"/>
    <cellStyle name="Normal 3 4 11 3 8" xfId="39484" xr:uid="{00000000-0005-0000-0000-0000329A0000}"/>
    <cellStyle name="Normal 3 4 11 3 8 2" xfId="39485" xr:uid="{00000000-0005-0000-0000-0000339A0000}"/>
    <cellStyle name="Normal 3 4 11 3 8 3" xfId="39486" xr:uid="{00000000-0005-0000-0000-0000349A0000}"/>
    <cellStyle name="Normal 3 4 11 3 9" xfId="39487" xr:uid="{00000000-0005-0000-0000-0000359A0000}"/>
    <cellStyle name="Normal 3 4 11 3 9 2" xfId="39488" xr:uid="{00000000-0005-0000-0000-0000369A0000}"/>
    <cellStyle name="Normal 3 4 11 3 9 3" xfId="39489" xr:uid="{00000000-0005-0000-0000-0000379A0000}"/>
    <cellStyle name="Normal 3 4 11 4" xfId="39490" xr:uid="{00000000-0005-0000-0000-0000389A0000}"/>
    <cellStyle name="Normal 3 4 11 4 10" xfId="39491" xr:uid="{00000000-0005-0000-0000-0000399A0000}"/>
    <cellStyle name="Normal 3 4 11 4 10 2" xfId="39492" xr:uid="{00000000-0005-0000-0000-00003A9A0000}"/>
    <cellStyle name="Normal 3 4 11 4 10 3" xfId="39493" xr:uid="{00000000-0005-0000-0000-00003B9A0000}"/>
    <cellStyle name="Normal 3 4 11 4 11" xfId="39494" xr:uid="{00000000-0005-0000-0000-00003C9A0000}"/>
    <cellStyle name="Normal 3 4 11 4 11 2" xfId="39495" xr:uid="{00000000-0005-0000-0000-00003D9A0000}"/>
    <cellStyle name="Normal 3 4 11 4 11 3" xfId="39496" xr:uid="{00000000-0005-0000-0000-00003E9A0000}"/>
    <cellStyle name="Normal 3 4 11 4 12" xfId="39497" xr:uid="{00000000-0005-0000-0000-00003F9A0000}"/>
    <cellStyle name="Normal 3 4 11 4 12 2" xfId="39498" xr:uid="{00000000-0005-0000-0000-0000409A0000}"/>
    <cellStyle name="Normal 3 4 11 4 12 3" xfId="39499" xr:uid="{00000000-0005-0000-0000-0000419A0000}"/>
    <cellStyle name="Normal 3 4 11 4 13" xfId="39500" xr:uid="{00000000-0005-0000-0000-0000429A0000}"/>
    <cellStyle name="Normal 3 4 11 4 13 2" xfId="39501" xr:uid="{00000000-0005-0000-0000-0000439A0000}"/>
    <cellStyle name="Normal 3 4 11 4 13 3" xfId="39502" xr:uid="{00000000-0005-0000-0000-0000449A0000}"/>
    <cellStyle name="Normal 3 4 11 4 14" xfId="39503" xr:uid="{00000000-0005-0000-0000-0000459A0000}"/>
    <cellStyle name="Normal 3 4 11 4 14 2" xfId="39504" xr:uid="{00000000-0005-0000-0000-0000469A0000}"/>
    <cellStyle name="Normal 3 4 11 4 14 3" xfId="39505" xr:uid="{00000000-0005-0000-0000-0000479A0000}"/>
    <cellStyle name="Normal 3 4 11 4 15" xfId="39506" xr:uid="{00000000-0005-0000-0000-0000489A0000}"/>
    <cellStyle name="Normal 3 4 11 4 15 2" xfId="39507" xr:uid="{00000000-0005-0000-0000-0000499A0000}"/>
    <cellStyle name="Normal 3 4 11 4 15 3" xfId="39508" xr:uid="{00000000-0005-0000-0000-00004A9A0000}"/>
    <cellStyle name="Normal 3 4 11 4 16" xfId="39509" xr:uid="{00000000-0005-0000-0000-00004B9A0000}"/>
    <cellStyle name="Normal 3 4 11 4 17" xfId="39510" xr:uid="{00000000-0005-0000-0000-00004C9A0000}"/>
    <cellStyle name="Normal 3 4 11 4 2" xfId="39511" xr:uid="{00000000-0005-0000-0000-00004D9A0000}"/>
    <cellStyle name="Normal 3 4 11 4 2 10" xfId="39512" xr:uid="{00000000-0005-0000-0000-00004E9A0000}"/>
    <cellStyle name="Normal 3 4 11 4 2 10 2" xfId="39513" xr:uid="{00000000-0005-0000-0000-00004F9A0000}"/>
    <cellStyle name="Normal 3 4 11 4 2 10 3" xfId="39514" xr:uid="{00000000-0005-0000-0000-0000509A0000}"/>
    <cellStyle name="Normal 3 4 11 4 2 11" xfId="39515" xr:uid="{00000000-0005-0000-0000-0000519A0000}"/>
    <cellStyle name="Normal 3 4 11 4 2 11 2" xfId="39516" xr:uid="{00000000-0005-0000-0000-0000529A0000}"/>
    <cellStyle name="Normal 3 4 11 4 2 11 3" xfId="39517" xr:uid="{00000000-0005-0000-0000-0000539A0000}"/>
    <cellStyle name="Normal 3 4 11 4 2 12" xfId="39518" xr:uid="{00000000-0005-0000-0000-0000549A0000}"/>
    <cellStyle name="Normal 3 4 11 4 2 12 2" xfId="39519" xr:uid="{00000000-0005-0000-0000-0000559A0000}"/>
    <cellStyle name="Normal 3 4 11 4 2 12 3" xfId="39520" xr:uid="{00000000-0005-0000-0000-0000569A0000}"/>
    <cellStyle name="Normal 3 4 11 4 2 13" xfId="39521" xr:uid="{00000000-0005-0000-0000-0000579A0000}"/>
    <cellStyle name="Normal 3 4 11 4 2 13 2" xfId="39522" xr:uid="{00000000-0005-0000-0000-0000589A0000}"/>
    <cellStyle name="Normal 3 4 11 4 2 13 3" xfId="39523" xr:uid="{00000000-0005-0000-0000-0000599A0000}"/>
    <cellStyle name="Normal 3 4 11 4 2 14" xfId="39524" xr:uid="{00000000-0005-0000-0000-00005A9A0000}"/>
    <cellStyle name="Normal 3 4 11 4 2 14 2" xfId="39525" xr:uid="{00000000-0005-0000-0000-00005B9A0000}"/>
    <cellStyle name="Normal 3 4 11 4 2 14 3" xfId="39526" xr:uid="{00000000-0005-0000-0000-00005C9A0000}"/>
    <cellStyle name="Normal 3 4 11 4 2 15" xfId="39527" xr:uid="{00000000-0005-0000-0000-00005D9A0000}"/>
    <cellStyle name="Normal 3 4 11 4 2 16" xfId="39528" xr:uid="{00000000-0005-0000-0000-00005E9A0000}"/>
    <cellStyle name="Normal 3 4 11 4 2 2" xfId="39529" xr:uid="{00000000-0005-0000-0000-00005F9A0000}"/>
    <cellStyle name="Normal 3 4 11 4 2 2 2" xfId="39530" xr:uid="{00000000-0005-0000-0000-0000609A0000}"/>
    <cellStyle name="Normal 3 4 11 4 2 2 3" xfId="39531" xr:uid="{00000000-0005-0000-0000-0000619A0000}"/>
    <cellStyle name="Normal 3 4 11 4 2 3" xfId="39532" xr:uid="{00000000-0005-0000-0000-0000629A0000}"/>
    <cellStyle name="Normal 3 4 11 4 2 3 2" xfId="39533" xr:uid="{00000000-0005-0000-0000-0000639A0000}"/>
    <cellStyle name="Normal 3 4 11 4 2 3 3" xfId="39534" xr:uid="{00000000-0005-0000-0000-0000649A0000}"/>
    <cellStyle name="Normal 3 4 11 4 2 4" xfId="39535" xr:uid="{00000000-0005-0000-0000-0000659A0000}"/>
    <cellStyle name="Normal 3 4 11 4 2 4 2" xfId="39536" xr:uid="{00000000-0005-0000-0000-0000669A0000}"/>
    <cellStyle name="Normal 3 4 11 4 2 4 3" xfId="39537" xr:uid="{00000000-0005-0000-0000-0000679A0000}"/>
    <cellStyle name="Normal 3 4 11 4 2 5" xfId="39538" xr:uid="{00000000-0005-0000-0000-0000689A0000}"/>
    <cellStyle name="Normal 3 4 11 4 2 5 2" xfId="39539" xr:uid="{00000000-0005-0000-0000-0000699A0000}"/>
    <cellStyle name="Normal 3 4 11 4 2 5 3" xfId="39540" xr:uid="{00000000-0005-0000-0000-00006A9A0000}"/>
    <cellStyle name="Normal 3 4 11 4 2 6" xfId="39541" xr:uid="{00000000-0005-0000-0000-00006B9A0000}"/>
    <cellStyle name="Normal 3 4 11 4 2 6 2" xfId="39542" xr:uid="{00000000-0005-0000-0000-00006C9A0000}"/>
    <cellStyle name="Normal 3 4 11 4 2 6 3" xfId="39543" xr:uid="{00000000-0005-0000-0000-00006D9A0000}"/>
    <cellStyle name="Normal 3 4 11 4 2 7" xfId="39544" xr:uid="{00000000-0005-0000-0000-00006E9A0000}"/>
    <cellStyle name="Normal 3 4 11 4 2 7 2" xfId="39545" xr:uid="{00000000-0005-0000-0000-00006F9A0000}"/>
    <cellStyle name="Normal 3 4 11 4 2 7 3" xfId="39546" xr:uid="{00000000-0005-0000-0000-0000709A0000}"/>
    <cellStyle name="Normal 3 4 11 4 2 8" xfId="39547" xr:uid="{00000000-0005-0000-0000-0000719A0000}"/>
    <cellStyle name="Normal 3 4 11 4 2 8 2" xfId="39548" xr:uid="{00000000-0005-0000-0000-0000729A0000}"/>
    <cellStyle name="Normal 3 4 11 4 2 8 3" xfId="39549" xr:uid="{00000000-0005-0000-0000-0000739A0000}"/>
    <cellStyle name="Normal 3 4 11 4 2 9" xfId="39550" xr:uid="{00000000-0005-0000-0000-0000749A0000}"/>
    <cellStyle name="Normal 3 4 11 4 2 9 2" xfId="39551" xr:uid="{00000000-0005-0000-0000-0000759A0000}"/>
    <cellStyle name="Normal 3 4 11 4 2 9 3" xfId="39552" xr:uid="{00000000-0005-0000-0000-0000769A0000}"/>
    <cellStyle name="Normal 3 4 11 4 3" xfId="39553" xr:uid="{00000000-0005-0000-0000-0000779A0000}"/>
    <cellStyle name="Normal 3 4 11 4 3 2" xfId="39554" xr:uid="{00000000-0005-0000-0000-0000789A0000}"/>
    <cellStyle name="Normal 3 4 11 4 3 3" xfId="39555" xr:uid="{00000000-0005-0000-0000-0000799A0000}"/>
    <cellStyle name="Normal 3 4 11 4 4" xfId="39556" xr:uid="{00000000-0005-0000-0000-00007A9A0000}"/>
    <cellStyle name="Normal 3 4 11 4 4 2" xfId="39557" xr:uid="{00000000-0005-0000-0000-00007B9A0000}"/>
    <cellStyle name="Normal 3 4 11 4 4 3" xfId="39558" xr:uid="{00000000-0005-0000-0000-00007C9A0000}"/>
    <cellStyle name="Normal 3 4 11 4 5" xfId="39559" xr:uid="{00000000-0005-0000-0000-00007D9A0000}"/>
    <cellStyle name="Normal 3 4 11 4 5 2" xfId="39560" xr:uid="{00000000-0005-0000-0000-00007E9A0000}"/>
    <cellStyle name="Normal 3 4 11 4 5 3" xfId="39561" xr:uid="{00000000-0005-0000-0000-00007F9A0000}"/>
    <cellStyle name="Normal 3 4 11 4 6" xfId="39562" xr:uid="{00000000-0005-0000-0000-0000809A0000}"/>
    <cellStyle name="Normal 3 4 11 4 6 2" xfId="39563" xr:uid="{00000000-0005-0000-0000-0000819A0000}"/>
    <cellStyle name="Normal 3 4 11 4 6 3" xfId="39564" xr:uid="{00000000-0005-0000-0000-0000829A0000}"/>
    <cellStyle name="Normal 3 4 11 4 7" xfId="39565" xr:uid="{00000000-0005-0000-0000-0000839A0000}"/>
    <cellStyle name="Normal 3 4 11 4 7 2" xfId="39566" xr:uid="{00000000-0005-0000-0000-0000849A0000}"/>
    <cellStyle name="Normal 3 4 11 4 7 3" xfId="39567" xr:uid="{00000000-0005-0000-0000-0000859A0000}"/>
    <cellStyle name="Normal 3 4 11 4 8" xfId="39568" xr:uid="{00000000-0005-0000-0000-0000869A0000}"/>
    <cellStyle name="Normal 3 4 11 4 8 2" xfId="39569" xr:uid="{00000000-0005-0000-0000-0000879A0000}"/>
    <cellStyle name="Normal 3 4 11 4 8 3" xfId="39570" xr:uid="{00000000-0005-0000-0000-0000889A0000}"/>
    <cellStyle name="Normal 3 4 11 4 9" xfId="39571" xr:uid="{00000000-0005-0000-0000-0000899A0000}"/>
    <cellStyle name="Normal 3 4 11 4 9 2" xfId="39572" xr:uid="{00000000-0005-0000-0000-00008A9A0000}"/>
    <cellStyle name="Normal 3 4 11 4 9 3" xfId="39573" xr:uid="{00000000-0005-0000-0000-00008B9A0000}"/>
    <cellStyle name="Normal 3 4 11 5" xfId="39574" xr:uid="{00000000-0005-0000-0000-00008C9A0000}"/>
    <cellStyle name="Normal 3 4 11 5 10" xfId="39575" xr:uid="{00000000-0005-0000-0000-00008D9A0000}"/>
    <cellStyle name="Normal 3 4 11 5 10 2" xfId="39576" xr:uid="{00000000-0005-0000-0000-00008E9A0000}"/>
    <cellStyle name="Normal 3 4 11 5 10 3" xfId="39577" xr:uid="{00000000-0005-0000-0000-00008F9A0000}"/>
    <cellStyle name="Normal 3 4 11 5 11" xfId="39578" xr:uid="{00000000-0005-0000-0000-0000909A0000}"/>
    <cellStyle name="Normal 3 4 11 5 11 2" xfId="39579" xr:uid="{00000000-0005-0000-0000-0000919A0000}"/>
    <cellStyle name="Normal 3 4 11 5 11 3" xfId="39580" xr:uid="{00000000-0005-0000-0000-0000929A0000}"/>
    <cellStyle name="Normal 3 4 11 5 12" xfId="39581" xr:uid="{00000000-0005-0000-0000-0000939A0000}"/>
    <cellStyle name="Normal 3 4 11 5 12 2" xfId="39582" xr:uid="{00000000-0005-0000-0000-0000949A0000}"/>
    <cellStyle name="Normal 3 4 11 5 12 3" xfId="39583" xr:uid="{00000000-0005-0000-0000-0000959A0000}"/>
    <cellStyle name="Normal 3 4 11 5 13" xfId="39584" xr:uid="{00000000-0005-0000-0000-0000969A0000}"/>
    <cellStyle name="Normal 3 4 11 5 13 2" xfId="39585" xr:uid="{00000000-0005-0000-0000-0000979A0000}"/>
    <cellStyle name="Normal 3 4 11 5 13 3" xfId="39586" xr:uid="{00000000-0005-0000-0000-0000989A0000}"/>
    <cellStyle name="Normal 3 4 11 5 14" xfId="39587" xr:uid="{00000000-0005-0000-0000-0000999A0000}"/>
    <cellStyle name="Normal 3 4 11 5 14 2" xfId="39588" xr:uid="{00000000-0005-0000-0000-00009A9A0000}"/>
    <cellStyle name="Normal 3 4 11 5 14 3" xfId="39589" xr:uid="{00000000-0005-0000-0000-00009B9A0000}"/>
    <cellStyle name="Normal 3 4 11 5 15" xfId="39590" xr:uid="{00000000-0005-0000-0000-00009C9A0000}"/>
    <cellStyle name="Normal 3 4 11 5 16" xfId="39591" xr:uid="{00000000-0005-0000-0000-00009D9A0000}"/>
    <cellStyle name="Normal 3 4 11 5 2" xfId="39592" xr:uid="{00000000-0005-0000-0000-00009E9A0000}"/>
    <cellStyle name="Normal 3 4 11 5 2 2" xfId="39593" xr:uid="{00000000-0005-0000-0000-00009F9A0000}"/>
    <cellStyle name="Normal 3 4 11 5 2 3" xfId="39594" xr:uid="{00000000-0005-0000-0000-0000A09A0000}"/>
    <cellStyle name="Normal 3 4 11 5 3" xfId="39595" xr:uid="{00000000-0005-0000-0000-0000A19A0000}"/>
    <cellStyle name="Normal 3 4 11 5 3 2" xfId="39596" xr:uid="{00000000-0005-0000-0000-0000A29A0000}"/>
    <cellStyle name="Normal 3 4 11 5 3 3" xfId="39597" xr:uid="{00000000-0005-0000-0000-0000A39A0000}"/>
    <cellStyle name="Normal 3 4 11 5 4" xfId="39598" xr:uid="{00000000-0005-0000-0000-0000A49A0000}"/>
    <cellStyle name="Normal 3 4 11 5 4 2" xfId="39599" xr:uid="{00000000-0005-0000-0000-0000A59A0000}"/>
    <cellStyle name="Normal 3 4 11 5 4 3" xfId="39600" xr:uid="{00000000-0005-0000-0000-0000A69A0000}"/>
    <cellStyle name="Normal 3 4 11 5 5" xfId="39601" xr:uid="{00000000-0005-0000-0000-0000A79A0000}"/>
    <cellStyle name="Normal 3 4 11 5 5 2" xfId="39602" xr:uid="{00000000-0005-0000-0000-0000A89A0000}"/>
    <cellStyle name="Normal 3 4 11 5 5 3" xfId="39603" xr:uid="{00000000-0005-0000-0000-0000A99A0000}"/>
    <cellStyle name="Normal 3 4 11 5 6" xfId="39604" xr:uid="{00000000-0005-0000-0000-0000AA9A0000}"/>
    <cellStyle name="Normal 3 4 11 5 6 2" xfId="39605" xr:uid="{00000000-0005-0000-0000-0000AB9A0000}"/>
    <cellStyle name="Normal 3 4 11 5 6 3" xfId="39606" xr:uid="{00000000-0005-0000-0000-0000AC9A0000}"/>
    <cellStyle name="Normal 3 4 11 5 7" xfId="39607" xr:uid="{00000000-0005-0000-0000-0000AD9A0000}"/>
    <cellStyle name="Normal 3 4 11 5 7 2" xfId="39608" xr:uid="{00000000-0005-0000-0000-0000AE9A0000}"/>
    <cellStyle name="Normal 3 4 11 5 7 3" xfId="39609" xr:uid="{00000000-0005-0000-0000-0000AF9A0000}"/>
    <cellStyle name="Normal 3 4 11 5 8" xfId="39610" xr:uid="{00000000-0005-0000-0000-0000B09A0000}"/>
    <cellStyle name="Normal 3 4 11 5 8 2" xfId="39611" xr:uid="{00000000-0005-0000-0000-0000B19A0000}"/>
    <cellStyle name="Normal 3 4 11 5 8 3" xfId="39612" xr:uid="{00000000-0005-0000-0000-0000B29A0000}"/>
    <cellStyle name="Normal 3 4 11 5 9" xfId="39613" xr:uid="{00000000-0005-0000-0000-0000B39A0000}"/>
    <cellStyle name="Normal 3 4 11 5 9 2" xfId="39614" xr:uid="{00000000-0005-0000-0000-0000B49A0000}"/>
    <cellStyle name="Normal 3 4 11 5 9 3" xfId="39615" xr:uid="{00000000-0005-0000-0000-0000B59A0000}"/>
    <cellStyle name="Normal 3 4 11 6" xfId="39616" xr:uid="{00000000-0005-0000-0000-0000B69A0000}"/>
    <cellStyle name="Normal 3 4 11 6 10" xfId="39617" xr:uid="{00000000-0005-0000-0000-0000B79A0000}"/>
    <cellStyle name="Normal 3 4 11 6 10 2" xfId="39618" xr:uid="{00000000-0005-0000-0000-0000B89A0000}"/>
    <cellStyle name="Normal 3 4 11 6 10 3" xfId="39619" xr:uid="{00000000-0005-0000-0000-0000B99A0000}"/>
    <cellStyle name="Normal 3 4 11 6 11" xfId="39620" xr:uid="{00000000-0005-0000-0000-0000BA9A0000}"/>
    <cellStyle name="Normal 3 4 11 6 11 2" xfId="39621" xr:uid="{00000000-0005-0000-0000-0000BB9A0000}"/>
    <cellStyle name="Normal 3 4 11 6 11 3" xfId="39622" xr:uid="{00000000-0005-0000-0000-0000BC9A0000}"/>
    <cellStyle name="Normal 3 4 11 6 12" xfId="39623" xr:uid="{00000000-0005-0000-0000-0000BD9A0000}"/>
    <cellStyle name="Normal 3 4 11 6 12 2" xfId="39624" xr:uid="{00000000-0005-0000-0000-0000BE9A0000}"/>
    <cellStyle name="Normal 3 4 11 6 12 3" xfId="39625" xr:uid="{00000000-0005-0000-0000-0000BF9A0000}"/>
    <cellStyle name="Normal 3 4 11 6 13" xfId="39626" xr:uid="{00000000-0005-0000-0000-0000C09A0000}"/>
    <cellStyle name="Normal 3 4 11 6 13 2" xfId="39627" xr:uid="{00000000-0005-0000-0000-0000C19A0000}"/>
    <cellStyle name="Normal 3 4 11 6 13 3" xfId="39628" xr:uid="{00000000-0005-0000-0000-0000C29A0000}"/>
    <cellStyle name="Normal 3 4 11 6 14" xfId="39629" xr:uid="{00000000-0005-0000-0000-0000C39A0000}"/>
    <cellStyle name="Normal 3 4 11 6 14 2" xfId="39630" xr:uid="{00000000-0005-0000-0000-0000C49A0000}"/>
    <cellStyle name="Normal 3 4 11 6 14 3" xfId="39631" xr:uid="{00000000-0005-0000-0000-0000C59A0000}"/>
    <cellStyle name="Normal 3 4 11 6 15" xfId="39632" xr:uid="{00000000-0005-0000-0000-0000C69A0000}"/>
    <cellStyle name="Normal 3 4 11 6 16" xfId="39633" xr:uid="{00000000-0005-0000-0000-0000C79A0000}"/>
    <cellStyle name="Normal 3 4 11 6 2" xfId="39634" xr:uid="{00000000-0005-0000-0000-0000C89A0000}"/>
    <cellStyle name="Normal 3 4 11 6 2 2" xfId="39635" xr:uid="{00000000-0005-0000-0000-0000C99A0000}"/>
    <cellStyle name="Normal 3 4 11 6 2 3" xfId="39636" xr:uid="{00000000-0005-0000-0000-0000CA9A0000}"/>
    <cellStyle name="Normal 3 4 11 6 3" xfId="39637" xr:uid="{00000000-0005-0000-0000-0000CB9A0000}"/>
    <cellStyle name="Normal 3 4 11 6 3 2" xfId="39638" xr:uid="{00000000-0005-0000-0000-0000CC9A0000}"/>
    <cellStyle name="Normal 3 4 11 6 3 3" xfId="39639" xr:uid="{00000000-0005-0000-0000-0000CD9A0000}"/>
    <cellStyle name="Normal 3 4 11 6 4" xfId="39640" xr:uid="{00000000-0005-0000-0000-0000CE9A0000}"/>
    <cellStyle name="Normal 3 4 11 6 4 2" xfId="39641" xr:uid="{00000000-0005-0000-0000-0000CF9A0000}"/>
    <cellStyle name="Normal 3 4 11 6 4 3" xfId="39642" xr:uid="{00000000-0005-0000-0000-0000D09A0000}"/>
    <cellStyle name="Normal 3 4 11 6 5" xfId="39643" xr:uid="{00000000-0005-0000-0000-0000D19A0000}"/>
    <cellStyle name="Normal 3 4 11 6 5 2" xfId="39644" xr:uid="{00000000-0005-0000-0000-0000D29A0000}"/>
    <cellStyle name="Normal 3 4 11 6 5 3" xfId="39645" xr:uid="{00000000-0005-0000-0000-0000D39A0000}"/>
    <cellStyle name="Normal 3 4 11 6 6" xfId="39646" xr:uid="{00000000-0005-0000-0000-0000D49A0000}"/>
    <cellStyle name="Normal 3 4 11 6 6 2" xfId="39647" xr:uid="{00000000-0005-0000-0000-0000D59A0000}"/>
    <cellStyle name="Normal 3 4 11 6 6 3" xfId="39648" xr:uid="{00000000-0005-0000-0000-0000D69A0000}"/>
    <cellStyle name="Normal 3 4 11 6 7" xfId="39649" xr:uid="{00000000-0005-0000-0000-0000D79A0000}"/>
    <cellStyle name="Normal 3 4 11 6 7 2" xfId="39650" xr:uid="{00000000-0005-0000-0000-0000D89A0000}"/>
    <cellStyle name="Normal 3 4 11 6 7 3" xfId="39651" xr:uid="{00000000-0005-0000-0000-0000D99A0000}"/>
    <cellStyle name="Normal 3 4 11 6 8" xfId="39652" xr:uid="{00000000-0005-0000-0000-0000DA9A0000}"/>
    <cellStyle name="Normal 3 4 11 6 8 2" xfId="39653" xr:uid="{00000000-0005-0000-0000-0000DB9A0000}"/>
    <cellStyle name="Normal 3 4 11 6 8 3" xfId="39654" xr:uid="{00000000-0005-0000-0000-0000DC9A0000}"/>
    <cellStyle name="Normal 3 4 11 6 9" xfId="39655" xr:uid="{00000000-0005-0000-0000-0000DD9A0000}"/>
    <cellStyle name="Normal 3 4 11 6 9 2" xfId="39656" xr:uid="{00000000-0005-0000-0000-0000DE9A0000}"/>
    <cellStyle name="Normal 3 4 11 6 9 3" xfId="39657" xr:uid="{00000000-0005-0000-0000-0000DF9A0000}"/>
    <cellStyle name="Normal 3 4 11 7" xfId="39658" xr:uid="{00000000-0005-0000-0000-0000E09A0000}"/>
    <cellStyle name="Normal 3 4 11 7 10" xfId="39659" xr:uid="{00000000-0005-0000-0000-0000E19A0000}"/>
    <cellStyle name="Normal 3 4 11 7 10 2" xfId="39660" xr:uid="{00000000-0005-0000-0000-0000E29A0000}"/>
    <cellStyle name="Normal 3 4 11 7 10 3" xfId="39661" xr:uid="{00000000-0005-0000-0000-0000E39A0000}"/>
    <cellStyle name="Normal 3 4 11 7 11" xfId="39662" xr:uid="{00000000-0005-0000-0000-0000E49A0000}"/>
    <cellStyle name="Normal 3 4 11 7 11 2" xfId="39663" xr:uid="{00000000-0005-0000-0000-0000E59A0000}"/>
    <cellStyle name="Normal 3 4 11 7 11 3" xfId="39664" xr:uid="{00000000-0005-0000-0000-0000E69A0000}"/>
    <cellStyle name="Normal 3 4 11 7 12" xfId="39665" xr:uid="{00000000-0005-0000-0000-0000E79A0000}"/>
    <cellStyle name="Normal 3 4 11 7 12 2" xfId="39666" xr:uid="{00000000-0005-0000-0000-0000E89A0000}"/>
    <cellStyle name="Normal 3 4 11 7 12 3" xfId="39667" xr:uid="{00000000-0005-0000-0000-0000E99A0000}"/>
    <cellStyle name="Normal 3 4 11 7 13" xfId="39668" xr:uid="{00000000-0005-0000-0000-0000EA9A0000}"/>
    <cellStyle name="Normal 3 4 11 7 13 2" xfId="39669" xr:uid="{00000000-0005-0000-0000-0000EB9A0000}"/>
    <cellStyle name="Normal 3 4 11 7 13 3" xfId="39670" xr:uid="{00000000-0005-0000-0000-0000EC9A0000}"/>
    <cellStyle name="Normal 3 4 11 7 14" xfId="39671" xr:uid="{00000000-0005-0000-0000-0000ED9A0000}"/>
    <cellStyle name="Normal 3 4 11 7 14 2" xfId="39672" xr:uid="{00000000-0005-0000-0000-0000EE9A0000}"/>
    <cellStyle name="Normal 3 4 11 7 14 3" xfId="39673" xr:uid="{00000000-0005-0000-0000-0000EF9A0000}"/>
    <cellStyle name="Normal 3 4 11 7 15" xfId="39674" xr:uid="{00000000-0005-0000-0000-0000F09A0000}"/>
    <cellStyle name="Normal 3 4 11 7 16" xfId="39675" xr:uid="{00000000-0005-0000-0000-0000F19A0000}"/>
    <cellStyle name="Normal 3 4 11 7 2" xfId="39676" xr:uid="{00000000-0005-0000-0000-0000F29A0000}"/>
    <cellStyle name="Normal 3 4 11 7 2 2" xfId="39677" xr:uid="{00000000-0005-0000-0000-0000F39A0000}"/>
    <cellStyle name="Normal 3 4 11 7 2 3" xfId="39678" xr:uid="{00000000-0005-0000-0000-0000F49A0000}"/>
    <cellStyle name="Normal 3 4 11 7 3" xfId="39679" xr:uid="{00000000-0005-0000-0000-0000F59A0000}"/>
    <cellStyle name="Normal 3 4 11 7 3 2" xfId="39680" xr:uid="{00000000-0005-0000-0000-0000F69A0000}"/>
    <cellStyle name="Normal 3 4 11 7 3 3" xfId="39681" xr:uid="{00000000-0005-0000-0000-0000F79A0000}"/>
    <cellStyle name="Normal 3 4 11 7 4" xfId="39682" xr:uid="{00000000-0005-0000-0000-0000F89A0000}"/>
    <cellStyle name="Normal 3 4 11 7 4 2" xfId="39683" xr:uid="{00000000-0005-0000-0000-0000F99A0000}"/>
    <cellStyle name="Normal 3 4 11 7 4 3" xfId="39684" xr:uid="{00000000-0005-0000-0000-0000FA9A0000}"/>
    <cellStyle name="Normal 3 4 11 7 5" xfId="39685" xr:uid="{00000000-0005-0000-0000-0000FB9A0000}"/>
    <cellStyle name="Normal 3 4 11 7 5 2" xfId="39686" xr:uid="{00000000-0005-0000-0000-0000FC9A0000}"/>
    <cellStyle name="Normal 3 4 11 7 5 3" xfId="39687" xr:uid="{00000000-0005-0000-0000-0000FD9A0000}"/>
    <cellStyle name="Normal 3 4 11 7 6" xfId="39688" xr:uid="{00000000-0005-0000-0000-0000FE9A0000}"/>
    <cellStyle name="Normal 3 4 11 7 6 2" xfId="39689" xr:uid="{00000000-0005-0000-0000-0000FF9A0000}"/>
    <cellStyle name="Normal 3 4 11 7 6 3" xfId="39690" xr:uid="{00000000-0005-0000-0000-0000009B0000}"/>
    <cellStyle name="Normal 3 4 11 7 7" xfId="39691" xr:uid="{00000000-0005-0000-0000-0000019B0000}"/>
    <cellStyle name="Normal 3 4 11 7 7 2" xfId="39692" xr:uid="{00000000-0005-0000-0000-0000029B0000}"/>
    <cellStyle name="Normal 3 4 11 7 7 3" xfId="39693" xr:uid="{00000000-0005-0000-0000-0000039B0000}"/>
    <cellStyle name="Normal 3 4 11 7 8" xfId="39694" xr:uid="{00000000-0005-0000-0000-0000049B0000}"/>
    <cellStyle name="Normal 3 4 11 7 8 2" xfId="39695" xr:uid="{00000000-0005-0000-0000-0000059B0000}"/>
    <cellStyle name="Normal 3 4 11 7 8 3" xfId="39696" xr:uid="{00000000-0005-0000-0000-0000069B0000}"/>
    <cellStyle name="Normal 3 4 11 7 9" xfId="39697" xr:uid="{00000000-0005-0000-0000-0000079B0000}"/>
    <cellStyle name="Normal 3 4 11 7 9 2" xfId="39698" xr:uid="{00000000-0005-0000-0000-0000089B0000}"/>
    <cellStyle name="Normal 3 4 11 7 9 3" xfId="39699" xr:uid="{00000000-0005-0000-0000-0000099B0000}"/>
    <cellStyle name="Normal 3 4 11 8" xfId="39700" xr:uid="{00000000-0005-0000-0000-00000A9B0000}"/>
    <cellStyle name="Normal 3 4 11 8 10" xfId="39701" xr:uid="{00000000-0005-0000-0000-00000B9B0000}"/>
    <cellStyle name="Normal 3 4 11 8 10 2" xfId="39702" xr:uid="{00000000-0005-0000-0000-00000C9B0000}"/>
    <cellStyle name="Normal 3 4 11 8 10 3" xfId="39703" xr:uid="{00000000-0005-0000-0000-00000D9B0000}"/>
    <cellStyle name="Normal 3 4 11 8 11" xfId="39704" xr:uid="{00000000-0005-0000-0000-00000E9B0000}"/>
    <cellStyle name="Normal 3 4 11 8 11 2" xfId="39705" xr:uid="{00000000-0005-0000-0000-00000F9B0000}"/>
    <cellStyle name="Normal 3 4 11 8 11 3" xfId="39706" xr:uid="{00000000-0005-0000-0000-0000109B0000}"/>
    <cellStyle name="Normal 3 4 11 8 12" xfId="39707" xr:uid="{00000000-0005-0000-0000-0000119B0000}"/>
    <cellStyle name="Normal 3 4 11 8 12 2" xfId="39708" xr:uid="{00000000-0005-0000-0000-0000129B0000}"/>
    <cellStyle name="Normal 3 4 11 8 12 3" xfId="39709" xr:uid="{00000000-0005-0000-0000-0000139B0000}"/>
    <cellStyle name="Normal 3 4 11 8 13" xfId="39710" xr:uid="{00000000-0005-0000-0000-0000149B0000}"/>
    <cellStyle name="Normal 3 4 11 8 13 2" xfId="39711" xr:uid="{00000000-0005-0000-0000-0000159B0000}"/>
    <cellStyle name="Normal 3 4 11 8 13 3" xfId="39712" xr:uid="{00000000-0005-0000-0000-0000169B0000}"/>
    <cellStyle name="Normal 3 4 11 8 14" xfId="39713" xr:uid="{00000000-0005-0000-0000-0000179B0000}"/>
    <cellStyle name="Normal 3 4 11 8 14 2" xfId="39714" xr:uid="{00000000-0005-0000-0000-0000189B0000}"/>
    <cellStyle name="Normal 3 4 11 8 14 3" xfId="39715" xr:uid="{00000000-0005-0000-0000-0000199B0000}"/>
    <cellStyle name="Normal 3 4 11 8 15" xfId="39716" xr:uid="{00000000-0005-0000-0000-00001A9B0000}"/>
    <cellStyle name="Normal 3 4 11 8 16" xfId="39717" xr:uid="{00000000-0005-0000-0000-00001B9B0000}"/>
    <cellStyle name="Normal 3 4 11 8 2" xfId="39718" xr:uid="{00000000-0005-0000-0000-00001C9B0000}"/>
    <cellStyle name="Normal 3 4 11 8 2 2" xfId="39719" xr:uid="{00000000-0005-0000-0000-00001D9B0000}"/>
    <cellStyle name="Normal 3 4 11 8 2 3" xfId="39720" xr:uid="{00000000-0005-0000-0000-00001E9B0000}"/>
    <cellStyle name="Normal 3 4 11 8 3" xfId="39721" xr:uid="{00000000-0005-0000-0000-00001F9B0000}"/>
    <cellStyle name="Normal 3 4 11 8 3 2" xfId="39722" xr:uid="{00000000-0005-0000-0000-0000209B0000}"/>
    <cellStyle name="Normal 3 4 11 8 3 3" xfId="39723" xr:uid="{00000000-0005-0000-0000-0000219B0000}"/>
    <cellStyle name="Normal 3 4 11 8 4" xfId="39724" xr:uid="{00000000-0005-0000-0000-0000229B0000}"/>
    <cellStyle name="Normal 3 4 11 8 4 2" xfId="39725" xr:uid="{00000000-0005-0000-0000-0000239B0000}"/>
    <cellStyle name="Normal 3 4 11 8 4 3" xfId="39726" xr:uid="{00000000-0005-0000-0000-0000249B0000}"/>
    <cellStyle name="Normal 3 4 11 8 5" xfId="39727" xr:uid="{00000000-0005-0000-0000-0000259B0000}"/>
    <cellStyle name="Normal 3 4 11 8 5 2" xfId="39728" xr:uid="{00000000-0005-0000-0000-0000269B0000}"/>
    <cellStyle name="Normal 3 4 11 8 5 3" xfId="39729" xr:uid="{00000000-0005-0000-0000-0000279B0000}"/>
    <cellStyle name="Normal 3 4 11 8 6" xfId="39730" xr:uid="{00000000-0005-0000-0000-0000289B0000}"/>
    <cellStyle name="Normal 3 4 11 8 6 2" xfId="39731" xr:uid="{00000000-0005-0000-0000-0000299B0000}"/>
    <cellStyle name="Normal 3 4 11 8 6 3" xfId="39732" xr:uid="{00000000-0005-0000-0000-00002A9B0000}"/>
    <cellStyle name="Normal 3 4 11 8 7" xfId="39733" xr:uid="{00000000-0005-0000-0000-00002B9B0000}"/>
    <cellStyle name="Normal 3 4 11 8 7 2" xfId="39734" xr:uid="{00000000-0005-0000-0000-00002C9B0000}"/>
    <cellStyle name="Normal 3 4 11 8 7 3" xfId="39735" xr:uid="{00000000-0005-0000-0000-00002D9B0000}"/>
    <cellStyle name="Normal 3 4 11 8 8" xfId="39736" xr:uid="{00000000-0005-0000-0000-00002E9B0000}"/>
    <cellStyle name="Normal 3 4 11 8 8 2" xfId="39737" xr:uid="{00000000-0005-0000-0000-00002F9B0000}"/>
    <cellStyle name="Normal 3 4 11 8 8 3" xfId="39738" xr:uid="{00000000-0005-0000-0000-0000309B0000}"/>
    <cellStyle name="Normal 3 4 11 8 9" xfId="39739" xr:uid="{00000000-0005-0000-0000-0000319B0000}"/>
    <cellStyle name="Normal 3 4 11 8 9 2" xfId="39740" xr:uid="{00000000-0005-0000-0000-0000329B0000}"/>
    <cellStyle name="Normal 3 4 11 8 9 3" xfId="39741" xr:uid="{00000000-0005-0000-0000-0000339B0000}"/>
    <cellStyle name="Normal 3 4 11 9" xfId="39742" xr:uid="{00000000-0005-0000-0000-0000349B0000}"/>
    <cellStyle name="Normal 3 4 11 9 10" xfId="39743" xr:uid="{00000000-0005-0000-0000-0000359B0000}"/>
    <cellStyle name="Normal 3 4 11 9 10 2" xfId="39744" xr:uid="{00000000-0005-0000-0000-0000369B0000}"/>
    <cellStyle name="Normal 3 4 11 9 10 3" xfId="39745" xr:uid="{00000000-0005-0000-0000-0000379B0000}"/>
    <cellStyle name="Normal 3 4 11 9 11" xfId="39746" xr:uid="{00000000-0005-0000-0000-0000389B0000}"/>
    <cellStyle name="Normal 3 4 11 9 11 2" xfId="39747" xr:uid="{00000000-0005-0000-0000-0000399B0000}"/>
    <cellStyle name="Normal 3 4 11 9 11 3" xfId="39748" xr:uid="{00000000-0005-0000-0000-00003A9B0000}"/>
    <cellStyle name="Normal 3 4 11 9 12" xfId="39749" xr:uid="{00000000-0005-0000-0000-00003B9B0000}"/>
    <cellStyle name="Normal 3 4 11 9 12 2" xfId="39750" xr:uid="{00000000-0005-0000-0000-00003C9B0000}"/>
    <cellStyle name="Normal 3 4 11 9 12 3" xfId="39751" xr:uid="{00000000-0005-0000-0000-00003D9B0000}"/>
    <cellStyle name="Normal 3 4 11 9 13" xfId="39752" xr:uid="{00000000-0005-0000-0000-00003E9B0000}"/>
    <cellStyle name="Normal 3 4 11 9 13 2" xfId="39753" xr:uid="{00000000-0005-0000-0000-00003F9B0000}"/>
    <cellStyle name="Normal 3 4 11 9 13 3" xfId="39754" xr:uid="{00000000-0005-0000-0000-0000409B0000}"/>
    <cellStyle name="Normal 3 4 11 9 14" xfId="39755" xr:uid="{00000000-0005-0000-0000-0000419B0000}"/>
    <cellStyle name="Normal 3 4 11 9 14 2" xfId="39756" xr:uid="{00000000-0005-0000-0000-0000429B0000}"/>
    <cellStyle name="Normal 3 4 11 9 14 3" xfId="39757" xr:uid="{00000000-0005-0000-0000-0000439B0000}"/>
    <cellStyle name="Normal 3 4 11 9 15" xfId="39758" xr:uid="{00000000-0005-0000-0000-0000449B0000}"/>
    <cellStyle name="Normal 3 4 11 9 16" xfId="39759" xr:uid="{00000000-0005-0000-0000-0000459B0000}"/>
    <cellStyle name="Normal 3 4 11 9 2" xfId="39760" xr:uid="{00000000-0005-0000-0000-0000469B0000}"/>
    <cellStyle name="Normal 3 4 11 9 2 2" xfId="39761" xr:uid="{00000000-0005-0000-0000-0000479B0000}"/>
    <cellStyle name="Normal 3 4 11 9 2 3" xfId="39762" xr:uid="{00000000-0005-0000-0000-0000489B0000}"/>
    <cellStyle name="Normal 3 4 11 9 3" xfId="39763" xr:uid="{00000000-0005-0000-0000-0000499B0000}"/>
    <cellStyle name="Normal 3 4 11 9 3 2" xfId="39764" xr:uid="{00000000-0005-0000-0000-00004A9B0000}"/>
    <cellStyle name="Normal 3 4 11 9 3 3" xfId="39765" xr:uid="{00000000-0005-0000-0000-00004B9B0000}"/>
    <cellStyle name="Normal 3 4 11 9 4" xfId="39766" xr:uid="{00000000-0005-0000-0000-00004C9B0000}"/>
    <cellStyle name="Normal 3 4 11 9 4 2" xfId="39767" xr:uid="{00000000-0005-0000-0000-00004D9B0000}"/>
    <cellStyle name="Normal 3 4 11 9 4 3" xfId="39768" xr:uid="{00000000-0005-0000-0000-00004E9B0000}"/>
    <cellStyle name="Normal 3 4 11 9 5" xfId="39769" xr:uid="{00000000-0005-0000-0000-00004F9B0000}"/>
    <cellStyle name="Normal 3 4 11 9 5 2" xfId="39770" xr:uid="{00000000-0005-0000-0000-0000509B0000}"/>
    <cellStyle name="Normal 3 4 11 9 5 3" xfId="39771" xr:uid="{00000000-0005-0000-0000-0000519B0000}"/>
    <cellStyle name="Normal 3 4 11 9 6" xfId="39772" xr:uid="{00000000-0005-0000-0000-0000529B0000}"/>
    <cellStyle name="Normal 3 4 11 9 6 2" xfId="39773" xr:uid="{00000000-0005-0000-0000-0000539B0000}"/>
    <cellStyle name="Normal 3 4 11 9 6 3" xfId="39774" xr:uid="{00000000-0005-0000-0000-0000549B0000}"/>
    <cellStyle name="Normal 3 4 11 9 7" xfId="39775" xr:uid="{00000000-0005-0000-0000-0000559B0000}"/>
    <cellStyle name="Normal 3 4 11 9 7 2" xfId="39776" xr:uid="{00000000-0005-0000-0000-0000569B0000}"/>
    <cellStyle name="Normal 3 4 11 9 7 3" xfId="39777" xr:uid="{00000000-0005-0000-0000-0000579B0000}"/>
    <cellStyle name="Normal 3 4 11 9 8" xfId="39778" xr:uid="{00000000-0005-0000-0000-0000589B0000}"/>
    <cellStyle name="Normal 3 4 11 9 8 2" xfId="39779" xr:uid="{00000000-0005-0000-0000-0000599B0000}"/>
    <cellStyle name="Normal 3 4 11 9 8 3" xfId="39780" xr:uid="{00000000-0005-0000-0000-00005A9B0000}"/>
    <cellStyle name="Normal 3 4 11 9 9" xfId="39781" xr:uid="{00000000-0005-0000-0000-00005B9B0000}"/>
    <cellStyle name="Normal 3 4 11 9 9 2" xfId="39782" xr:uid="{00000000-0005-0000-0000-00005C9B0000}"/>
    <cellStyle name="Normal 3 4 11 9 9 3" xfId="39783" xr:uid="{00000000-0005-0000-0000-00005D9B0000}"/>
    <cellStyle name="Normal 3 4 12" xfId="39784" xr:uid="{00000000-0005-0000-0000-00005E9B0000}"/>
    <cellStyle name="Normal 3 4 12 10" xfId="39785" xr:uid="{00000000-0005-0000-0000-00005F9B0000}"/>
    <cellStyle name="Normal 3 4 12 10 10" xfId="39786" xr:uid="{00000000-0005-0000-0000-0000609B0000}"/>
    <cellStyle name="Normal 3 4 12 10 10 2" xfId="39787" xr:uid="{00000000-0005-0000-0000-0000619B0000}"/>
    <cellStyle name="Normal 3 4 12 10 10 3" xfId="39788" xr:uid="{00000000-0005-0000-0000-0000629B0000}"/>
    <cellStyle name="Normal 3 4 12 10 11" xfId="39789" xr:uid="{00000000-0005-0000-0000-0000639B0000}"/>
    <cellStyle name="Normal 3 4 12 10 11 2" xfId="39790" xr:uid="{00000000-0005-0000-0000-0000649B0000}"/>
    <cellStyle name="Normal 3 4 12 10 11 3" xfId="39791" xr:uid="{00000000-0005-0000-0000-0000659B0000}"/>
    <cellStyle name="Normal 3 4 12 10 12" xfId="39792" xr:uid="{00000000-0005-0000-0000-0000669B0000}"/>
    <cellStyle name="Normal 3 4 12 10 12 2" xfId="39793" xr:uid="{00000000-0005-0000-0000-0000679B0000}"/>
    <cellStyle name="Normal 3 4 12 10 12 3" xfId="39794" xr:uid="{00000000-0005-0000-0000-0000689B0000}"/>
    <cellStyle name="Normal 3 4 12 10 13" xfId="39795" xr:uid="{00000000-0005-0000-0000-0000699B0000}"/>
    <cellStyle name="Normal 3 4 12 10 13 2" xfId="39796" xr:uid="{00000000-0005-0000-0000-00006A9B0000}"/>
    <cellStyle name="Normal 3 4 12 10 13 3" xfId="39797" xr:uid="{00000000-0005-0000-0000-00006B9B0000}"/>
    <cellStyle name="Normal 3 4 12 10 14" xfId="39798" xr:uid="{00000000-0005-0000-0000-00006C9B0000}"/>
    <cellStyle name="Normal 3 4 12 10 14 2" xfId="39799" xr:uid="{00000000-0005-0000-0000-00006D9B0000}"/>
    <cellStyle name="Normal 3 4 12 10 14 3" xfId="39800" xr:uid="{00000000-0005-0000-0000-00006E9B0000}"/>
    <cellStyle name="Normal 3 4 12 10 15" xfId="39801" xr:uid="{00000000-0005-0000-0000-00006F9B0000}"/>
    <cellStyle name="Normal 3 4 12 10 16" xfId="39802" xr:uid="{00000000-0005-0000-0000-0000709B0000}"/>
    <cellStyle name="Normal 3 4 12 10 2" xfId="39803" xr:uid="{00000000-0005-0000-0000-0000719B0000}"/>
    <cellStyle name="Normal 3 4 12 10 2 2" xfId="39804" xr:uid="{00000000-0005-0000-0000-0000729B0000}"/>
    <cellStyle name="Normal 3 4 12 10 2 3" xfId="39805" xr:uid="{00000000-0005-0000-0000-0000739B0000}"/>
    <cellStyle name="Normal 3 4 12 10 3" xfId="39806" xr:uid="{00000000-0005-0000-0000-0000749B0000}"/>
    <cellStyle name="Normal 3 4 12 10 3 2" xfId="39807" xr:uid="{00000000-0005-0000-0000-0000759B0000}"/>
    <cellStyle name="Normal 3 4 12 10 3 3" xfId="39808" xr:uid="{00000000-0005-0000-0000-0000769B0000}"/>
    <cellStyle name="Normal 3 4 12 10 4" xfId="39809" xr:uid="{00000000-0005-0000-0000-0000779B0000}"/>
    <cellStyle name="Normal 3 4 12 10 4 2" xfId="39810" xr:uid="{00000000-0005-0000-0000-0000789B0000}"/>
    <cellStyle name="Normal 3 4 12 10 4 3" xfId="39811" xr:uid="{00000000-0005-0000-0000-0000799B0000}"/>
    <cellStyle name="Normal 3 4 12 10 5" xfId="39812" xr:uid="{00000000-0005-0000-0000-00007A9B0000}"/>
    <cellStyle name="Normal 3 4 12 10 5 2" xfId="39813" xr:uid="{00000000-0005-0000-0000-00007B9B0000}"/>
    <cellStyle name="Normal 3 4 12 10 5 3" xfId="39814" xr:uid="{00000000-0005-0000-0000-00007C9B0000}"/>
    <cellStyle name="Normal 3 4 12 10 6" xfId="39815" xr:uid="{00000000-0005-0000-0000-00007D9B0000}"/>
    <cellStyle name="Normal 3 4 12 10 6 2" xfId="39816" xr:uid="{00000000-0005-0000-0000-00007E9B0000}"/>
    <cellStyle name="Normal 3 4 12 10 6 3" xfId="39817" xr:uid="{00000000-0005-0000-0000-00007F9B0000}"/>
    <cellStyle name="Normal 3 4 12 10 7" xfId="39818" xr:uid="{00000000-0005-0000-0000-0000809B0000}"/>
    <cellStyle name="Normal 3 4 12 10 7 2" xfId="39819" xr:uid="{00000000-0005-0000-0000-0000819B0000}"/>
    <cellStyle name="Normal 3 4 12 10 7 3" xfId="39820" xr:uid="{00000000-0005-0000-0000-0000829B0000}"/>
    <cellStyle name="Normal 3 4 12 10 8" xfId="39821" xr:uid="{00000000-0005-0000-0000-0000839B0000}"/>
    <cellStyle name="Normal 3 4 12 10 8 2" xfId="39822" xr:uid="{00000000-0005-0000-0000-0000849B0000}"/>
    <cellStyle name="Normal 3 4 12 10 8 3" xfId="39823" xr:uid="{00000000-0005-0000-0000-0000859B0000}"/>
    <cellStyle name="Normal 3 4 12 10 9" xfId="39824" xr:uid="{00000000-0005-0000-0000-0000869B0000}"/>
    <cellStyle name="Normal 3 4 12 10 9 2" xfId="39825" xr:uid="{00000000-0005-0000-0000-0000879B0000}"/>
    <cellStyle name="Normal 3 4 12 10 9 3" xfId="39826" xr:uid="{00000000-0005-0000-0000-0000889B0000}"/>
    <cellStyle name="Normal 3 4 12 11" xfId="39827" xr:uid="{00000000-0005-0000-0000-0000899B0000}"/>
    <cellStyle name="Normal 3 4 12 11 2" xfId="39828" xr:uid="{00000000-0005-0000-0000-00008A9B0000}"/>
    <cellStyle name="Normal 3 4 12 11 3" xfId="39829" xr:uid="{00000000-0005-0000-0000-00008B9B0000}"/>
    <cellStyle name="Normal 3 4 12 12" xfId="39830" xr:uid="{00000000-0005-0000-0000-00008C9B0000}"/>
    <cellStyle name="Normal 3 4 12 12 2" xfId="39831" xr:uid="{00000000-0005-0000-0000-00008D9B0000}"/>
    <cellStyle name="Normal 3 4 12 12 3" xfId="39832" xr:uid="{00000000-0005-0000-0000-00008E9B0000}"/>
    <cellStyle name="Normal 3 4 12 13" xfId="39833" xr:uid="{00000000-0005-0000-0000-00008F9B0000}"/>
    <cellStyle name="Normal 3 4 12 13 2" xfId="39834" xr:uid="{00000000-0005-0000-0000-0000909B0000}"/>
    <cellStyle name="Normal 3 4 12 13 3" xfId="39835" xr:uid="{00000000-0005-0000-0000-0000919B0000}"/>
    <cellStyle name="Normal 3 4 12 14" xfId="39836" xr:uid="{00000000-0005-0000-0000-0000929B0000}"/>
    <cellStyle name="Normal 3 4 12 14 2" xfId="39837" xr:uid="{00000000-0005-0000-0000-0000939B0000}"/>
    <cellStyle name="Normal 3 4 12 14 3" xfId="39838" xr:uid="{00000000-0005-0000-0000-0000949B0000}"/>
    <cellStyle name="Normal 3 4 12 15" xfId="39839" xr:uid="{00000000-0005-0000-0000-0000959B0000}"/>
    <cellStyle name="Normal 3 4 12 15 2" xfId="39840" xr:uid="{00000000-0005-0000-0000-0000969B0000}"/>
    <cellStyle name="Normal 3 4 12 15 3" xfId="39841" xr:uid="{00000000-0005-0000-0000-0000979B0000}"/>
    <cellStyle name="Normal 3 4 12 16" xfId="39842" xr:uid="{00000000-0005-0000-0000-0000989B0000}"/>
    <cellStyle name="Normal 3 4 12 16 2" xfId="39843" xr:uid="{00000000-0005-0000-0000-0000999B0000}"/>
    <cellStyle name="Normal 3 4 12 16 3" xfId="39844" xr:uid="{00000000-0005-0000-0000-00009A9B0000}"/>
    <cellStyle name="Normal 3 4 12 17" xfId="39845" xr:uid="{00000000-0005-0000-0000-00009B9B0000}"/>
    <cellStyle name="Normal 3 4 12 17 2" xfId="39846" xr:uid="{00000000-0005-0000-0000-00009C9B0000}"/>
    <cellStyle name="Normal 3 4 12 17 3" xfId="39847" xr:uid="{00000000-0005-0000-0000-00009D9B0000}"/>
    <cellStyle name="Normal 3 4 12 18" xfId="39848" xr:uid="{00000000-0005-0000-0000-00009E9B0000}"/>
    <cellStyle name="Normal 3 4 12 18 2" xfId="39849" xr:uid="{00000000-0005-0000-0000-00009F9B0000}"/>
    <cellStyle name="Normal 3 4 12 18 3" xfId="39850" xr:uid="{00000000-0005-0000-0000-0000A09B0000}"/>
    <cellStyle name="Normal 3 4 12 19" xfId="39851" xr:uid="{00000000-0005-0000-0000-0000A19B0000}"/>
    <cellStyle name="Normal 3 4 12 19 2" xfId="39852" xr:uid="{00000000-0005-0000-0000-0000A29B0000}"/>
    <cellStyle name="Normal 3 4 12 19 3" xfId="39853" xr:uid="{00000000-0005-0000-0000-0000A39B0000}"/>
    <cellStyle name="Normal 3 4 12 2" xfId="39854" xr:uid="{00000000-0005-0000-0000-0000A49B0000}"/>
    <cellStyle name="Normal 3 4 12 2 10" xfId="39855" xr:uid="{00000000-0005-0000-0000-0000A59B0000}"/>
    <cellStyle name="Normal 3 4 12 2 10 2" xfId="39856" xr:uid="{00000000-0005-0000-0000-0000A69B0000}"/>
    <cellStyle name="Normal 3 4 12 2 10 3" xfId="39857" xr:uid="{00000000-0005-0000-0000-0000A79B0000}"/>
    <cellStyle name="Normal 3 4 12 2 11" xfId="39858" xr:uid="{00000000-0005-0000-0000-0000A89B0000}"/>
    <cellStyle name="Normal 3 4 12 2 11 2" xfId="39859" xr:uid="{00000000-0005-0000-0000-0000A99B0000}"/>
    <cellStyle name="Normal 3 4 12 2 11 3" xfId="39860" xr:uid="{00000000-0005-0000-0000-0000AA9B0000}"/>
    <cellStyle name="Normal 3 4 12 2 12" xfId="39861" xr:uid="{00000000-0005-0000-0000-0000AB9B0000}"/>
    <cellStyle name="Normal 3 4 12 2 12 2" xfId="39862" xr:uid="{00000000-0005-0000-0000-0000AC9B0000}"/>
    <cellStyle name="Normal 3 4 12 2 12 3" xfId="39863" xr:uid="{00000000-0005-0000-0000-0000AD9B0000}"/>
    <cellStyle name="Normal 3 4 12 2 13" xfId="39864" xr:uid="{00000000-0005-0000-0000-0000AE9B0000}"/>
    <cellStyle name="Normal 3 4 12 2 13 2" xfId="39865" xr:uid="{00000000-0005-0000-0000-0000AF9B0000}"/>
    <cellStyle name="Normal 3 4 12 2 13 3" xfId="39866" xr:uid="{00000000-0005-0000-0000-0000B09B0000}"/>
    <cellStyle name="Normal 3 4 12 2 14" xfId="39867" xr:uid="{00000000-0005-0000-0000-0000B19B0000}"/>
    <cellStyle name="Normal 3 4 12 2 14 2" xfId="39868" xr:uid="{00000000-0005-0000-0000-0000B29B0000}"/>
    <cellStyle name="Normal 3 4 12 2 14 3" xfId="39869" xr:uid="{00000000-0005-0000-0000-0000B39B0000}"/>
    <cellStyle name="Normal 3 4 12 2 15" xfId="39870" xr:uid="{00000000-0005-0000-0000-0000B49B0000}"/>
    <cellStyle name="Normal 3 4 12 2 15 2" xfId="39871" xr:uid="{00000000-0005-0000-0000-0000B59B0000}"/>
    <cellStyle name="Normal 3 4 12 2 15 3" xfId="39872" xr:uid="{00000000-0005-0000-0000-0000B69B0000}"/>
    <cellStyle name="Normal 3 4 12 2 16" xfId="39873" xr:uid="{00000000-0005-0000-0000-0000B79B0000}"/>
    <cellStyle name="Normal 3 4 12 2 17" xfId="39874" xr:uid="{00000000-0005-0000-0000-0000B89B0000}"/>
    <cellStyle name="Normal 3 4 12 2 2" xfId="39875" xr:uid="{00000000-0005-0000-0000-0000B99B0000}"/>
    <cellStyle name="Normal 3 4 12 2 2 10" xfId="39876" xr:uid="{00000000-0005-0000-0000-0000BA9B0000}"/>
    <cellStyle name="Normal 3 4 12 2 2 10 2" xfId="39877" xr:uid="{00000000-0005-0000-0000-0000BB9B0000}"/>
    <cellStyle name="Normal 3 4 12 2 2 10 3" xfId="39878" xr:uid="{00000000-0005-0000-0000-0000BC9B0000}"/>
    <cellStyle name="Normal 3 4 12 2 2 11" xfId="39879" xr:uid="{00000000-0005-0000-0000-0000BD9B0000}"/>
    <cellStyle name="Normal 3 4 12 2 2 11 2" xfId="39880" xr:uid="{00000000-0005-0000-0000-0000BE9B0000}"/>
    <cellStyle name="Normal 3 4 12 2 2 11 3" xfId="39881" xr:uid="{00000000-0005-0000-0000-0000BF9B0000}"/>
    <cellStyle name="Normal 3 4 12 2 2 12" xfId="39882" xr:uid="{00000000-0005-0000-0000-0000C09B0000}"/>
    <cellStyle name="Normal 3 4 12 2 2 12 2" xfId="39883" xr:uid="{00000000-0005-0000-0000-0000C19B0000}"/>
    <cellStyle name="Normal 3 4 12 2 2 12 3" xfId="39884" xr:uid="{00000000-0005-0000-0000-0000C29B0000}"/>
    <cellStyle name="Normal 3 4 12 2 2 13" xfId="39885" xr:uid="{00000000-0005-0000-0000-0000C39B0000}"/>
    <cellStyle name="Normal 3 4 12 2 2 13 2" xfId="39886" xr:uid="{00000000-0005-0000-0000-0000C49B0000}"/>
    <cellStyle name="Normal 3 4 12 2 2 13 3" xfId="39887" xr:uid="{00000000-0005-0000-0000-0000C59B0000}"/>
    <cellStyle name="Normal 3 4 12 2 2 14" xfId="39888" xr:uid="{00000000-0005-0000-0000-0000C69B0000}"/>
    <cellStyle name="Normal 3 4 12 2 2 14 2" xfId="39889" xr:uid="{00000000-0005-0000-0000-0000C79B0000}"/>
    <cellStyle name="Normal 3 4 12 2 2 14 3" xfId="39890" xr:uid="{00000000-0005-0000-0000-0000C89B0000}"/>
    <cellStyle name="Normal 3 4 12 2 2 15" xfId="39891" xr:uid="{00000000-0005-0000-0000-0000C99B0000}"/>
    <cellStyle name="Normal 3 4 12 2 2 16" xfId="39892" xr:uid="{00000000-0005-0000-0000-0000CA9B0000}"/>
    <cellStyle name="Normal 3 4 12 2 2 2" xfId="39893" xr:uid="{00000000-0005-0000-0000-0000CB9B0000}"/>
    <cellStyle name="Normal 3 4 12 2 2 2 2" xfId="39894" xr:uid="{00000000-0005-0000-0000-0000CC9B0000}"/>
    <cellStyle name="Normal 3 4 12 2 2 2 3" xfId="39895" xr:uid="{00000000-0005-0000-0000-0000CD9B0000}"/>
    <cellStyle name="Normal 3 4 12 2 2 3" xfId="39896" xr:uid="{00000000-0005-0000-0000-0000CE9B0000}"/>
    <cellStyle name="Normal 3 4 12 2 2 3 2" xfId="39897" xr:uid="{00000000-0005-0000-0000-0000CF9B0000}"/>
    <cellStyle name="Normal 3 4 12 2 2 3 3" xfId="39898" xr:uid="{00000000-0005-0000-0000-0000D09B0000}"/>
    <cellStyle name="Normal 3 4 12 2 2 4" xfId="39899" xr:uid="{00000000-0005-0000-0000-0000D19B0000}"/>
    <cellStyle name="Normal 3 4 12 2 2 4 2" xfId="39900" xr:uid="{00000000-0005-0000-0000-0000D29B0000}"/>
    <cellStyle name="Normal 3 4 12 2 2 4 3" xfId="39901" xr:uid="{00000000-0005-0000-0000-0000D39B0000}"/>
    <cellStyle name="Normal 3 4 12 2 2 5" xfId="39902" xr:uid="{00000000-0005-0000-0000-0000D49B0000}"/>
    <cellStyle name="Normal 3 4 12 2 2 5 2" xfId="39903" xr:uid="{00000000-0005-0000-0000-0000D59B0000}"/>
    <cellStyle name="Normal 3 4 12 2 2 5 3" xfId="39904" xr:uid="{00000000-0005-0000-0000-0000D69B0000}"/>
    <cellStyle name="Normal 3 4 12 2 2 6" xfId="39905" xr:uid="{00000000-0005-0000-0000-0000D79B0000}"/>
    <cellStyle name="Normal 3 4 12 2 2 6 2" xfId="39906" xr:uid="{00000000-0005-0000-0000-0000D89B0000}"/>
    <cellStyle name="Normal 3 4 12 2 2 6 3" xfId="39907" xr:uid="{00000000-0005-0000-0000-0000D99B0000}"/>
    <cellStyle name="Normal 3 4 12 2 2 7" xfId="39908" xr:uid="{00000000-0005-0000-0000-0000DA9B0000}"/>
    <cellStyle name="Normal 3 4 12 2 2 7 2" xfId="39909" xr:uid="{00000000-0005-0000-0000-0000DB9B0000}"/>
    <cellStyle name="Normal 3 4 12 2 2 7 3" xfId="39910" xr:uid="{00000000-0005-0000-0000-0000DC9B0000}"/>
    <cellStyle name="Normal 3 4 12 2 2 8" xfId="39911" xr:uid="{00000000-0005-0000-0000-0000DD9B0000}"/>
    <cellStyle name="Normal 3 4 12 2 2 8 2" xfId="39912" xr:uid="{00000000-0005-0000-0000-0000DE9B0000}"/>
    <cellStyle name="Normal 3 4 12 2 2 8 3" xfId="39913" xr:uid="{00000000-0005-0000-0000-0000DF9B0000}"/>
    <cellStyle name="Normal 3 4 12 2 2 9" xfId="39914" xr:uid="{00000000-0005-0000-0000-0000E09B0000}"/>
    <cellStyle name="Normal 3 4 12 2 2 9 2" xfId="39915" xr:uid="{00000000-0005-0000-0000-0000E19B0000}"/>
    <cellStyle name="Normal 3 4 12 2 2 9 3" xfId="39916" xr:uid="{00000000-0005-0000-0000-0000E29B0000}"/>
    <cellStyle name="Normal 3 4 12 2 3" xfId="39917" xr:uid="{00000000-0005-0000-0000-0000E39B0000}"/>
    <cellStyle name="Normal 3 4 12 2 3 2" xfId="39918" xr:uid="{00000000-0005-0000-0000-0000E49B0000}"/>
    <cellStyle name="Normal 3 4 12 2 3 3" xfId="39919" xr:uid="{00000000-0005-0000-0000-0000E59B0000}"/>
    <cellStyle name="Normal 3 4 12 2 4" xfId="39920" xr:uid="{00000000-0005-0000-0000-0000E69B0000}"/>
    <cellStyle name="Normal 3 4 12 2 4 2" xfId="39921" xr:uid="{00000000-0005-0000-0000-0000E79B0000}"/>
    <cellStyle name="Normal 3 4 12 2 4 3" xfId="39922" xr:uid="{00000000-0005-0000-0000-0000E89B0000}"/>
    <cellStyle name="Normal 3 4 12 2 5" xfId="39923" xr:uid="{00000000-0005-0000-0000-0000E99B0000}"/>
    <cellStyle name="Normal 3 4 12 2 5 2" xfId="39924" xr:uid="{00000000-0005-0000-0000-0000EA9B0000}"/>
    <cellStyle name="Normal 3 4 12 2 5 3" xfId="39925" xr:uid="{00000000-0005-0000-0000-0000EB9B0000}"/>
    <cellStyle name="Normal 3 4 12 2 6" xfId="39926" xr:uid="{00000000-0005-0000-0000-0000EC9B0000}"/>
    <cellStyle name="Normal 3 4 12 2 6 2" xfId="39927" xr:uid="{00000000-0005-0000-0000-0000ED9B0000}"/>
    <cellStyle name="Normal 3 4 12 2 6 3" xfId="39928" xr:uid="{00000000-0005-0000-0000-0000EE9B0000}"/>
    <cellStyle name="Normal 3 4 12 2 7" xfId="39929" xr:uid="{00000000-0005-0000-0000-0000EF9B0000}"/>
    <cellStyle name="Normal 3 4 12 2 7 2" xfId="39930" xr:uid="{00000000-0005-0000-0000-0000F09B0000}"/>
    <cellStyle name="Normal 3 4 12 2 7 3" xfId="39931" xr:uid="{00000000-0005-0000-0000-0000F19B0000}"/>
    <cellStyle name="Normal 3 4 12 2 8" xfId="39932" xr:uid="{00000000-0005-0000-0000-0000F29B0000}"/>
    <cellStyle name="Normal 3 4 12 2 8 2" xfId="39933" xr:uid="{00000000-0005-0000-0000-0000F39B0000}"/>
    <cellStyle name="Normal 3 4 12 2 8 3" xfId="39934" xr:uid="{00000000-0005-0000-0000-0000F49B0000}"/>
    <cellStyle name="Normal 3 4 12 2 9" xfId="39935" xr:uid="{00000000-0005-0000-0000-0000F59B0000}"/>
    <cellStyle name="Normal 3 4 12 2 9 2" xfId="39936" xr:uid="{00000000-0005-0000-0000-0000F69B0000}"/>
    <cellStyle name="Normal 3 4 12 2 9 3" xfId="39937" xr:uid="{00000000-0005-0000-0000-0000F79B0000}"/>
    <cellStyle name="Normal 3 4 12 20" xfId="39938" xr:uid="{00000000-0005-0000-0000-0000F89B0000}"/>
    <cellStyle name="Normal 3 4 12 20 2" xfId="39939" xr:uid="{00000000-0005-0000-0000-0000F99B0000}"/>
    <cellStyle name="Normal 3 4 12 20 3" xfId="39940" xr:uid="{00000000-0005-0000-0000-0000FA9B0000}"/>
    <cellStyle name="Normal 3 4 12 21" xfId="39941" xr:uid="{00000000-0005-0000-0000-0000FB9B0000}"/>
    <cellStyle name="Normal 3 4 12 21 2" xfId="39942" xr:uid="{00000000-0005-0000-0000-0000FC9B0000}"/>
    <cellStyle name="Normal 3 4 12 21 3" xfId="39943" xr:uid="{00000000-0005-0000-0000-0000FD9B0000}"/>
    <cellStyle name="Normal 3 4 12 22" xfId="39944" xr:uid="{00000000-0005-0000-0000-0000FE9B0000}"/>
    <cellStyle name="Normal 3 4 12 22 2" xfId="39945" xr:uid="{00000000-0005-0000-0000-0000FF9B0000}"/>
    <cellStyle name="Normal 3 4 12 22 3" xfId="39946" xr:uid="{00000000-0005-0000-0000-0000009C0000}"/>
    <cellStyle name="Normal 3 4 12 23" xfId="39947" xr:uid="{00000000-0005-0000-0000-0000019C0000}"/>
    <cellStyle name="Normal 3 4 12 23 2" xfId="39948" xr:uid="{00000000-0005-0000-0000-0000029C0000}"/>
    <cellStyle name="Normal 3 4 12 23 3" xfId="39949" xr:uid="{00000000-0005-0000-0000-0000039C0000}"/>
    <cellStyle name="Normal 3 4 12 24" xfId="39950" xr:uid="{00000000-0005-0000-0000-0000049C0000}"/>
    <cellStyle name="Normal 3 4 12 25" xfId="39951" xr:uid="{00000000-0005-0000-0000-0000059C0000}"/>
    <cellStyle name="Normal 3 4 12 3" xfId="39952" xr:uid="{00000000-0005-0000-0000-0000069C0000}"/>
    <cellStyle name="Normal 3 4 12 3 10" xfId="39953" xr:uid="{00000000-0005-0000-0000-0000079C0000}"/>
    <cellStyle name="Normal 3 4 12 3 10 2" xfId="39954" xr:uid="{00000000-0005-0000-0000-0000089C0000}"/>
    <cellStyle name="Normal 3 4 12 3 10 3" xfId="39955" xr:uid="{00000000-0005-0000-0000-0000099C0000}"/>
    <cellStyle name="Normal 3 4 12 3 11" xfId="39956" xr:uid="{00000000-0005-0000-0000-00000A9C0000}"/>
    <cellStyle name="Normal 3 4 12 3 11 2" xfId="39957" xr:uid="{00000000-0005-0000-0000-00000B9C0000}"/>
    <cellStyle name="Normal 3 4 12 3 11 3" xfId="39958" xr:uid="{00000000-0005-0000-0000-00000C9C0000}"/>
    <cellStyle name="Normal 3 4 12 3 12" xfId="39959" xr:uid="{00000000-0005-0000-0000-00000D9C0000}"/>
    <cellStyle name="Normal 3 4 12 3 12 2" xfId="39960" xr:uid="{00000000-0005-0000-0000-00000E9C0000}"/>
    <cellStyle name="Normal 3 4 12 3 12 3" xfId="39961" xr:uid="{00000000-0005-0000-0000-00000F9C0000}"/>
    <cellStyle name="Normal 3 4 12 3 13" xfId="39962" xr:uid="{00000000-0005-0000-0000-0000109C0000}"/>
    <cellStyle name="Normal 3 4 12 3 13 2" xfId="39963" xr:uid="{00000000-0005-0000-0000-0000119C0000}"/>
    <cellStyle name="Normal 3 4 12 3 13 3" xfId="39964" xr:uid="{00000000-0005-0000-0000-0000129C0000}"/>
    <cellStyle name="Normal 3 4 12 3 14" xfId="39965" xr:uid="{00000000-0005-0000-0000-0000139C0000}"/>
    <cellStyle name="Normal 3 4 12 3 14 2" xfId="39966" xr:uid="{00000000-0005-0000-0000-0000149C0000}"/>
    <cellStyle name="Normal 3 4 12 3 14 3" xfId="39967" xr:uid="{00000000-0005-0000-0000-0000159C0000}"/>
    <cellStyle name="Normal 3 4 12 3 15" xfId="39968" xr:uid="{00000000-0005-0000-0000-0000169C0000}"/>
    <cellStyle name="Normal 3 4 12 3 15 2" xfId="39969" xr:uid="{00000000-0005-0000-0000-0000179C0000}"/>
    <cellStyle name="Normal 3 4 12 3 15 3" xfId="39970" xr:uid="{00000000-0005-0000-0000-0000189C0000}"/>
    <cellStyle name="Normal 3 4 12 3 16" xfId="39971" xr:uid="{00000000-0005-0000-0000-0000199C0000}"/>
    <cellStyle name="Normal 3 4 12 3 17" xfId="39972" xr:uid="{00000000-0005-0000-0000-00001A9C0000}"/>
    <cellStyle name="Normal 3 4 12 3 2" xfId="39973" xr:uid="{00000000-0005-0000-0000-00001B9C0000}"/>
    <cellStyle name="Normal 3 4 12 3 2 10" xfId="39974" xr:uid="{00000000-0005-0000-0000-00001C9C0000}"/>
    <cellStyle name="Normal 3 4 12 3 2 10 2" xfId="39975" xr:uid="{00000000-0005-0000-0000-00001D9C0000}"/>
    <cellStyle name="Normal 3 4 12 3 2 10 3" xfId="39976" xr:uid="{00000000-0005-0000-0000-00001E9C0000}"/>
    <cellStyle name="Normal 3 4 12 3 2 11" xfId="39977" xr:uid="{00000000-0005-0000-0000-00001F9C0000}"/>
    <cellStyle name="Normal 3 4 12 3 2 11 2" xfId="39978" xr:uid="{00000000-0005-0000-0000-0000209C0000}"/>
    <cellStyle name="Normal 3 4 12 3 2 11 3" xfId="39979" xr:uid="{00000000-0005-0000-0000-0000219C0000}"/>
    <cellStyle name="Normal 3 4 12 3 2 12" xfId="39980" xr:uid="{00000000-0005-0000-0000-0000229C0000}"/>
    <cellStyle name="Normal 3 4 12 3 2 12 2" xfId="39981" xr:uid="{00000000-0005-0000-0000-0000239C0000}"/>
    <cellStyle name="Normal 3 4 12 3 2 12 3" xfId="39982" xr:uid="{00000000-0005-0000-0000-0000249C0000}"/>
    <cellStyle name="Normal 3 4 12 3 2 13" xfId="39983" xr:uid="{00000000-0005-0000-0000-0000259C0000}"/>
    <cellStyle name="Normal 3 4 12 3 2 13 2" xfId="39984" xr:uid="{00000000-0005-0000-0000-0000269C0000}"/>
    <cellStyle name="Normal 3 4 12 3 2 13 3" xfId="39985" xr:uid="{00000000-0005-0000-0000-0000279C0000}"/>
    <cellStyle name="Normal 3 4 12 3 2 14" xfId="39986" xr:uid="{00000000-0005-0000-0000-0000289C0000}"/>
    <cellStyle name="Normal 3 4 12 3 2 14 2" xfId="39987" xr:uid="{00000000-0005-0000-0000-0000299C0000}"/>
    <cellStyle name="Normal 3 4 12 3 2 14 3" xfId="39988" xr:uid="{00000000-0005-0000-0000-00002A9C0000}"/>
    <cellStyle name="Normal 3 4 12 3 2 15" xfId="39989" xr:uid="{00000000-0005-0000-0000-00002B9C0000}"/>
    <cellStyle name="Normal 3 4 12 3 2 16" xfId="39990" xr:uid="{00000000-0005-0000-0000-00002C9C0000}"/>
    <cellStyle name="Normal 3 4 12 3 2 2" xfId="39991" xr:uid="{00000000-0005-0000-0000-00002D9C0000}"/>
    <cellStyle name="Normal 3 4 12 3 2 2 2" xfId="39992" xr:uid="{00000000-0005-0000-0000-00002E9C0000}"/>
    <cellStyle name="Normal 3 4 12 3 2 2 3" xfId="39993" xr:uid="{00000000-0005-0000-0000-00002F9C0000}"/>
    <cellStyle name="Normal 3 4 12 3 2 3" xfId="39994" xr:uid="{00000000-0005-0000-0000-0000309C0000}"/>
    <cellStyle name="Normal 3 4 12 3 2 3 2" xfId="39995" xr:uid="{00000000-0005-0000-0000-0000319C0000}"/>
    <cellStyle name="Normal 3 4 12 3 2 3 3" xfId="39996" xr:uid="{00000000-0005-0000-0000-0000329C0000}"/>
    <cellStyle name="Normal 3 4 12 3 2 4" xfId="39997" xr:uid="{00000000-0005-0000-0000-0000339C0000}"/>
    <cellStyle name="Normal 3 4 12 3 2 4 2" xfId="39998" xr:uid="{00000000-0005-0000-0000-0000349C0000}"/>
    <cellStyle name="Normal 3 4 12 3 2 4 3" xfId="39999" xr:uid="{00000000-0005-0000-0000-0000359C0000}"/>
    <cellStyle name="Normal 3 4 12 3 2 5" xfId="40000" xr:uid="{00000000-0005-0000-0000-0000369C0000}"/>
    <cellStyle name="Normal 3 4 12 3 2 5 2" xfId="40001" xr:uid="{00000000-0005-0000-0000-0000379C0000}"/>
    <cellStyle name="Normal 3 4 12 3 2 5 3" xfId="40002" xr:uid="{00000000-0005-0000-0000-0000389C0000}"/>
    <cellStyle name="Normal 3 4 12 3 2 6" xfId="40003" xr:uid="{00000000-0005-0000-0000-0000399C0000}"/>
    <cellStyle name="Normal 3 4 12 3 2 6 2" xfId="40004" xr:uid="{00000000-0005-0000-0000-00003A9C0000}"/>
    <cellStyle name="Normal 3 4 12 3 2 6 3" xfId="40005" xr:uid="{00000000-0005-0000-0000-00003B9C0000}"/>
    <cellStyle name="Normal 3 4 12 3 2 7" xfId="40006" xr:uid="{00000000-0005-0000-0000-00003C9C0000}"/>
    <cellStyle name="Normal 3 4 12 3 2 7 2" xfId="40007" xr:uid="{00000000-0005-0000-0000-00003D9C0000}"/>
    <cellStyle name="Normal 3 4 12 3 2 7 3" xfId="40008" xr:uid="{00000000-0005-0000-0000-00003E9C0000}"/>
    <cellStyle name="Normal 3 4 12 3 2 8" xfId="40009" xr:uid="{00000000-0005-0000-0000-00003F9C0000}"/>
    <cellStyle name="Normal 3 4 12 3 2 8 2" xfId="40010" xr:uid="{00000000-0005-0000-0000-0000409C0000}"/>
    <cellStyle name="Normal 3 4 12 3 2 8 3" xfId="40011" xr:uid="{00000000-0005-0000-0000-0000419C0000}"/>
    <cellStyle name="Normal 3 4 12 3 2 9" xfId="40012" xr:uid="{00000000-0005-0000-0000-0000429C0000}"/>
    <cellStyle name="Normal 3 4 12 3 2 9 2" xfId="40013" xr:uid="{00000000-0005-0000-0000-0000439C0000}"/>
    <cellStyle name="Normal 3 4 12 3 2 9 3" xfId="40014" xr:uid="{00000000-0005-0000-0000-0000449C0000}"/>
    <cellStyle name="Normal 3 4 12 3 3" xfId="40015" xr:uid="{00000000-0005-0000-0000-0000459C0000}"/>
    <cellStyle name="Normal 3 4 12 3 3 2" xfId="40016" xr:uid="{00000000-0005-0000-0000-0000469C0000}"/>
    <cellStyle name="Normal 3 4 12 3 3 3" xfId="40017" xr:uid="{00000000-0005-0000-0000-0000479C0000}"/>
    <cellStyle name="Normal 3 4 12 3 4" xfId="40018" xr:uid="{00000000-0005-0000-0000-0000489C0000}"/>
    <cellStyle name="Normal 3 4 12 3 4 2" xfId="40019" xr:uid="{00000000-0005-0000-0000-0000499C0000}"/>
    <cellStyle name="Normal 3 4 12 3 4 3" xfId="40020" xr:uid="{00000000-0005-0000-0000-00004A9C0000}"/>
    <cellStyle name="Normal 3 4 12 3 5" xfId="40021" xr:uid="{00000000-0005-0000-0000-00004B9C0000}"/>
    <cellStyle name="Normal 3 4 12 3 5 2" xfId="40022" xr:uid="{00000000-0005-0000-0000-00004C9C0000}"/>
    <cellStyle name="Normal 3 4 12 3 5 3" xfId="40023" xr:uid="{00000000-0005-0000-0000-00004D9C0000}"/>
    <cellStyle name="Normal 3 4 12 3 6" xfId="40024" xr:uid="{00000000-0005-0000-0000-00004E9C0000}"/>
    <cellStyle name="Normal 3 4 12 3 6 2" xfId="40025" xr:uid="{00000000-0005-0000-0000-00004F9C0000}"/>
    <cellStyle name="Normal 3 4 12 3 6 3" xfId="40026" xr:uid="{00000000-0005-0000-0000-0000509C0000}"/>
    <cellStyle name="Normal 3 4 12 3 7" xfId="40027" xr:uid="{00000000-0005-0000-0000-0000519C0000}"/>
    <cellStyle name="Normal 3 4 12 3 7 2" xfId="40028" xr:uid="{00000000-0005-0000-0000-0000529C0000}"/>
    <cellStyle name="Normal 3 4 12 3 7 3" xfId="40029" xr:uid="{00000000-0005-0000-0000-0000539C0000}"/>
    <cellStyle name="Normal 3 4 12 3 8" xfId="40030" xr:uid="{00000000-0005-0000-0000-0000549C0000}"/>
    <cellStyle name="Normal 3 4 12 3 8 2" xfId="40031" xr:uid="{00000000-0005-0000-0000-0000559C0000}"/>
    <cellStyle name="Normal 3 4 12 3 8 3" xfId="40032" xr:uid="{00000000-0005-0000-0000-0000569C0000}"/>
    <cellStyle name="Normal 3 4 12 3 9" xfId="40033" xr:uid="{00000000-0005-0000-0000-0000579C0000}"/>
    <cellStyle name="Normal 3 4 12 3 9 2" xfId="40034" xr:uid="{00000000-0005-0000-0000-0000589C0000}"/>
    <cellStyle name="Normal 3 4 12 3 9 3" xfId="40035" xr:uid="{00000000-0005-0000-0000-0000599C0000}"/>
    <cellStyle name="Normal 3 4 12 4" xfId="40036" xr:uid="{00000000-0005-0000-0000-00005A9C0000}"/>
    <cellStyle name="Normal 3 4 12 4 10" xfId="40037" xr:uid="{00000000-0005-0000-0000-00005B9C0000}"/>
    <cellStyle name="Normal 3 4 12 4 10 2" xfId="40038" xr:uid="{00000000-0005-0000-0000-00005C9C0000}"/>
    <cellStyle name="Normal 3 4 12 4 10 3" xfId="40039" xr:uid="{00000000-0005-0000-0000-00005D9C0000}"/>
    <cellStyle name="Normal 3 4 12 4 11" xfId="40040" xr:uid="{00000000-0005-0000-0000-00005E9C0000}"/>
    <cellStyle name="Normal 3 4 12 4 11 2" xfId="40041" xr:uid="{00000000-0005-0000-0000-00005F9C0000}"/>
    <cellStyle name="Normal 3 4 12 4 11 3" xfId="40042" xr:uid="{00000000-0005-0000-0000-0000609C0000}"/>
    <cellStyle name="Normal 3 4 12 4 12" xfId="40043" xr:uid="{00000000-0005-0000-0000-0000619C0000}"/>
    <cellStyle name="Normal 3 4 12 4 12 2" xfId="40044" xr:uid="{00000000-0005-0000-0000-0000629C0000}"/>
    <cellStyle name="Normal 3 4 12 4 12 3" xfId="40045" xr:uid="{00000000-0005-0000-0000-0000639C0000}"/>
    <cellStyle name="Normal 3 4 12 4 13" xfId="40046" xr:uid="{00000000-0005-0000-0000-0000649C0000}"/>
    <cellStyle name="Normal 3 4 12 4 13 2" xfId="40047" xr:uid="{00000000-0005-0000-0000-0000659C0000}"/>
    <cellStyle name="Normal 3 4 12 4 13 3" xfId="40048" xr:uid="{00000000-0005-0000-0000-0000669C0000}"/>
    <cellStyle name="Normal 3 4 12 4 14" xfId="40049" xr:uid="{00000000-0005-0000-0000-0000679C0000}"/>
    <cellStyle name="Normal 3 4 12 4 14 2" xfId="40050" xr:uid="{00000000-0005-0000-0000-0000689C0000}"/>
    <cellStyle name="Normal 3 4 12 4 14 3" xfId="40051" xr:uid="{00000000-0005-0000-0000-0000699C0000}"/>
    <cellStyle name="Normal 3 4 12 4 15" xfId="40052" xr:uid="{00000000-0005-0000-0000-00006A9C0000}"/>
    <cellStyle name="Normal 3 4 12 4 15 2" xfId="40053" xr:uid="{00000000-0005-0000-0000-00006B9C0000}"/>
    <cellStyle name="Normal 3 4 12 4 15 3" xfId="40054" xr:uid="{00000000-0005-0000-0000-00006C9C0000}"/>
    <cellStyle name="Normal 3 4 12 4 16" xfId="40055" xr:uid="{00000000-0005-0000-0000-00006D9C0000}"/>
    <cellStyle name="Normal 3 4 12 4 17" xfId="40056" xr:uid="{00000000-0005-0000-0000-00006E9C0000}"/>
    <cellStyle name="Normal 3 4 12 4 2" xfId="40057" xr:uid="{00000000-0005-0000-0000-00006F9C0000}"/>
    <cellStyle name="Normal 3 4 12 4 2 10" xfId="40058" xr:uid="{00000000-0005-0000-0000-0000709C0000}"/>
    <cellStyle name="Normal 3 4 12 4 2 10 2" xfId="40059" xr:uid="{00000000-0005-0000-0000-0000719C0000}"/>
    <cellStyle name="Normal 3 4 12 4 2 10 3" xfId="40060" xr:uid="{00000000-0005-0000-0000-0000729C0000}"/>
    <cellStyle name="Normal 3 4 12 4 2 11" xfId="40061" xr:uid="{00000000-0005-0000-0000-0000739C0000}"/>
    <cellStyle name="Normal 3 4 12 4 2 11 2" xfId="40062" xr:uid="{00000000-0005-0000-0000-0000749C0000}"/>
    <cellStyle name="Normal 3 4 12 4 2 11 3" xfId="40063" xr:uid="{00000000-0005-0000-0000-0000759C0000}"/>
    <cellStyle name="Normal 3 4 12 4 2 12" xfId="40064" xr:uid="{00000000-0005-0000-0000-0000769C0000}"/>
    <cellStyle name="Normal 3 4 12 4 2 12 2" xfId="40065" xr:uid="{00000000-0005-0000-0000-0000779C0000}"/>
    <cellStyle name="Normal 3 4 12 4 2 12 3" xfId="40066" xr:uid="{00000000-0005-0000-0000-0000789C0000}"/>
    <cellStyle name="Normal 3 4 12 4 2 13" xfId="40067" xr:uid="{00000000-0005-0000-0000-0000799C0000}"/>
    <cellStyle name="Normal 3 4 12 4 2 13 2" xfId="40068" xr:uid="{00000000-0005-0000-0000-00007A9C0000}"/>
    <cellStyle name="Normal 3 4 12 4 2 13 3" xfId="40069" xr:uid="{00000000-0005-0000-0000-00007B9C0000}"/>
    <cellStyle name="Normal 3 4 12 4 2 14" xfId="40070" xr:uid="{00000000-0005-0000-0000-00007C9C0000}"/>
    <cellStyle name="Normal 3 4 12 4 2 14 2" xfId="40071" xr:uid="{00000000-0005-0000-0000-00007D9C0000}"/>
    <cellStyle name="Normal 3 4 12 4 2 14 3" xfId="40072" xr:uid="{00000000-0005-0000-0000-00007E9C0000}"/>
    <cellStyle name="Normal 3 4 12 4 2 15" xfId="40073" xr:uid="{00000000-0005-0000-0000-00007F9C0000}"/>
    <cellStyle name="Normal 3 4 12 4 2 16" xfId="40074" xr:uid="{00000000-0005-0000-0000-0000809C0000}"/>
    <cellStyle name="Normal 3 4 12 4 2 2" xfId="40075" xr:uid="{00000000-0005-0000-0000-0000819C0000}"/>
    <cellStyle name="Normal 3 4 12 4 2 2 2" xfId="40076" xr:uid="{00000000-0005-0000-0000-0000829C0000}"/>
    <cellStyle name="Normal 3 4 12 4 2 2 3" xfId="40077" xr:uid="{00000000-0005-0000-0000-0000839C0000}"/>
    <cellStyle name="Normal 3 4 12 4 2 3" xfId="40078" xr:uid="{00000000-0005-0000-0000-0000849C0000}"/>
    <cellStyle name="Normal 3 4 12 4 2 3 2" xfId="40079" xr:uid="{00000000-0005-0000-0000-0000859C0000}"/>
    <cellStyle name="Normal 3 4 12 4 2 3 3" xfId="40080" xr:uid="{00000000-0005-0000-0000-0000869C0000}"/>
    <cellStyle name="Normal 3 4 12 4 2 4" xfId="40081" xr:uid="{00000000-0005-0000-0000-0000879C0000}"/>
    <cellStyle name="Normal 3 4 12 4 2 4 2" xfId="40082" xr:uid="{00000000-0005-0000-0000-0000889C0000}"/>
    <cellStyle name="Normal 3 4 12 4 2 4 3" xfId="40083" xr:uid="{00000000-0005-0000-0000-0000899C0000}"/>
    <cellStyle name="Normal 3 4 12 4 2 5" xfId="40084" xr:uid="{00000000-0005-0000-0000-00008A9C0000}"/>
    <cellStyle name="Normal 3 4 12 4 2 5 2" xfId="40085" xr:uid="{00000000-0005-0000-0000-00008B9C0000}"/>
    <cellStyle name="Normal 3 4 12 4 2 5 3" xfId="40086" xr:uid="{00000000-0005-0000-0000-00008C9C0000}"/>
    <cellStyle name="Normal 3 4 12 4 2 6" xfId="40087" xr:uid="{00000000-0005-0000-0000-00008D9C0000}"/>
    <cellStyle name="Normal 3 4 12 4 2 6 2" xfId="40088" xr:uid="{00000000-0005-0000-0000-00008E9C0000}"/>
    <cellStyle name="Normal 3 4 12 4 2 6 3" xfId="40089" xr:uid="{00000000-0005-0000-0000-00008F9C0000}"/>
    <cellStyle name="Normal 3 4 12 4 2 7" xfId="40090" xr:uid="{00000000-0005-0000-0000-0000909C0000}"/>
    <cellStyle name="Normal 3 4 12 4 2 7 2" xfId="40091" xr:uid="{00000000-0005-0000-0000-0000919C0000}"/>
    <cellStyle name="Normal 3 4 12 4 2 7 3" xfId="40092" xr:uid="{00000000-0005-0000-0000-0000929C0000}"/>
    <cellStyle name="Normal 3 4 12 4 2 8" xfId="40093" xr:uid="{00000000-0005-0000-0000-0000939C0000}"/>
    <cellStyle name="Normal 3 4 12 4 2 8 2" xfId="40094" xr:uid="{00000000-0005-0000-0000-0000949C0000}"/>
    <cellStyle name="Normal 3 4 12 4 2 8 3" xfId="40095" xr:uid="{00000000-0005-0000-0000-0000959C0000}"/>
    <cellStyle name="Normal 3 4 12 4 2 9" xfId="40096" xr:uid="{00000000-0005-0000-0000-0000969C0000}"/>
    <cellStyle name="Normal 3 4 12 4 2 9 2" xfId="40097" xr:uid="{00000000-0005-0000-0000-0000979C0000}"/>
    <cellStyle name="Normal 3 4 12 4 2 9 3" xfId="40098" xr:uid="{00000000-0005-0000-0000-0000989C0000}"/>
    <cellStyle name="Normal 3 4 12 4 3" xfId="40099" xr:uid="{00000000-0005-0000-0000-0000999C0000}"/>
    <cellStyle name="Normal 3 4 12 4 3 2" xfId="40100" xr:uid="{00000000-0005-0000-0000-00009A9C0000}"/>
    <cellStyle name="Normal 3 4 12 4 3 3" xfId="40101" xr:uid="{00000000-0005-0000-0000-00009B9C0000}"/>
    <cellStyle name="Normal 3 4 12 4 4" xfId="40102" xr:uid="{00000000-0005-0000-0000-00009C9C0000}"/>
    <cellStyle name="Normal 3 4 12 4 4 2" xfId="40103" xr:uid="{00000000-0005-0000-0000-00009D9C0000}"/>
    <cellStyle name="Normal 3 4 12 4 4 3" xfId="40104" xr:uid="{00000000-0005-0000-0000-00009E9C0000}"/>
    <cellStyle name="Normal 3 4 12 4 5" xfId="40105" xr:uid="{00000000-0005-0000-0000-00009F9C0000}"/>
    <cellStyle name="Normal 3 4 12 4 5 2" xfId="40106" xr:uid="{00000000-0005-0000-0000-0000A09C0000}"/>
    <cellStyle name="Normal 3 4 12 4 5 3" xfId="40107" xr:uid="{00000000-0005-0000-0000-0000A19C0000}"/>
    <cellStyle name="Normal 3 4 12 4 6" xfId="40108" xr:uid="{00000000-0005-0000-0000-0000A29C0000}"/>
    <cellStyle name="Normal 3 4 12 4 6 2" xfId="40109" xr:uid="{00000000-0005-0000-0000-0000A39C0000}"/>
    <cellStyle name="Normal 3 4 12 4 6 3" xfId="40110" xr:uid="{00000000-0005-0000-0000-0000A49C0000}"/>
    <cellStyle name="Normal 3 4 12 4 7" xfId="40111" xr:uid="{00000000-0005-0000-0000-0000A59C0000}"/>
    <cellStyle name="Normal 3 4 12 4 7 2" xfId="40112" xr:uid="{00000000-0005-0000-0000-0000A69C0000}"/>
    <cellStyle name="Normal 3 4 12 4 7 3" xfId="40113" xr:uid="{00000000-0005-0000-0000-0000A79C0000}"/>
    <cellStyle name="Normal 3 4 12 4 8" xfId="40114" xr:uid="{00000000-0005-0000-0000-0000A89C0000}"/>
    <cellStyle name="Normal 3 4 12 4 8 2" xfId="40115" xr:uid="{00000000-0005-0000-0000-0000A99C0000}"/>
    <cellStyle name="Normal 3 4 12 4 8 3" xfId="40116" xr:uid="{00000000-0005-0000-0000-0000AA9C0000}"/>
    <cellStyle name="Normal 3 4 12 4 9" xfId="40117" xr:uid="{00000000-0005-0000-0000-0000AB9C0000}"/>
    <cellStyle name="Normal 3 4 12 4 9 2" xfId="40118" xr:uid="{00000000-0005-0000-0000-0000AC9C0000}"/>
    <cellStyle name="Normal 3 4 12 4 9 3" xfId="40119" xr:uid="{00000000-0005-0000-0000-0000AD9C0000}"/>
    <cellStyle name="Normal 3 4 12 5" xfId="40120" xr:uid="{00000000-0005-0000-0000-0000AE9C0000}"/>
    <cellStyle name="Normal 3 4 12 5 10" xfId="40121" xr:uid="{00000000-0005-0000-0000-0000AF9C0000}"/>
    <cellStyle name="Normal 3 4 12 5 10 2" xfId="40122" xr:uid="{00000000-0005-0000-0000-0000B09C0000}"/>
    <cellStyle name="Normal 3 4 12 5 10 3" xfId="40123" xr:uid="{00000000-0005-0000-0000-0000B19C0000}"/>
    <cellStyle name="Normal 3 4 12 5 11" xfId="40124" xr:uid="{00000000-0005-0000-0000-0000B29C0000}"/>
    <cellStyle name="Normal 3 4 12 5 11 2" xfId="40125" xr:uid="{00000000-0005-0000-0000-0000B39C0000}"/>
    <cellStyle name="Normal 3 4 12 5 11 3" xfId="40126" xr:uid="{00000000-0005-0000-0000-0000B49C0000}"/>
    <cellStyle name="Normal 3 4 12 5 12" xfId="40127" xr:uid="{00000000-0005-0000-0000-0000B59C0000}"/>
    <cellStyle name="Normal 3 4 12 5 12 2" xfId="40128" xr:uid="{00000000-0005-0000-0000-0000B69C0000}"/>
    <cellStyle name="Normal 3 4 12 5 12 3" xfId="40129" xr:uid="{00000000-0005-0000-0000-0000B79C0000}"/>
    <cellStyle name="Normal 3 4 12 5 13" xfId="40130" xr:uid="{00000000-0005-0000-0000-0000B89C0000}"/>
    <cellStyle name="Normal 3 4 12 5 13 2" xfId="40131" xr:uid="{00000000-0005-0000-0000-0000B99C0000}"/>
    <cellStyle name="Normal 3 4 12 5 13 3" xfId="40132" xr:uid="{00000000-0005-0000-0000-0000BA9C0000}"/>
    <cellStyle name="Normal 3 4 12 5 14" xfId="40133" xr:uid="{00000000-0005-0000-0000-0000BB9C0000}"/>
    <cellStyle name="Normal 3 4 12 5 14 2" xfId="40134" xr:uid="{00000000-0005-0000-0000-0000BC9C0000}"/>
    <cellStyle name="Normal 3 4 12 5 14 3" xfId="40135" xr:uid="{00000000-0005-0000-0000-0000BD9C0000}"/>
    <cellStyle name="Normal 3 4 12 5 15" xfId="40136" xr:uid="{00000000-0005-0000-0000-0000BE9C0000}"/>
    <cellStyle name="Normal 3 4 12 5 16" xfId="40137" xr:uid="{00000000-0005-0000-0000-0000BF9C0000}"/>
    <cellStyle name="Normal 3 4 12 5 2" xfId="40138" xr:uid="{00000000-0005-0000-0000-0000C09C0000}"/>
    <cellStyle name="Normal 3 4 12 5 2 2" xfId="40139" xr:uid="{00000000-0005-0000-0000-0000C19C0000}"/>
    <cellStyle name="Normal 3 4 12 5 2 3" xfId="40140" xr:uid="{00000000-0005-0000-0000-0000C29C0000}"/>
    <cellStyle name="Normal 3 4 12 5 3" xfId="40141" xr:uid="{00000000-0005-0000-0000-0000C39C0000}"/>
    <cellStyle name="Normal 3 4 12 5 3 2" xfId="40142" xr:uid="{00000000-0005-0000-0000-0000C49C0000}"/>
    <cellStyle name="Normal 3 4 12 5 3 3" xfId="40143" xr:uid="{00000000-0005-0000-0000-0000C59C0000}"/>
    <cellStyle name="Normal 3 4 12 5 4" xfId="40144" xr:uid="{00000000-0005-0000-0000-0000C69C0000}"/>
    <cellStyle name="Normal 3 4 12 5 4 2" xfId="40145" xr:uid="{00000000-0005-0000-0000-0000C79C0000}"/>
    <cellStyle name="Normal 3 4 12 5 4 3" xfId="40146" xr:uid="{00000000-0005-0000-0000-0000C89C0000}"/>
    <cellStyle name="Normal 3 4 12 5 5" xfId="40147" xr:uid="{00000000-0005-0000-0000-0000C99C0000}"/>
    <cellStyle name="Normal 3 4 12 5 5 2" xfId="40148" xr:uid="{00000000-0005-0000-0000-0000CA9C0000}"/>
    <cellStyle name="Normal 3 4 12 5 5 3" xfId="40149" xr:uid="{00000000-0005-0000-0000-0000CB9C0000}"/>
    <cellStyle name="Normal 3 4 12 5 6" xfId="40150" xr:uid="{00000000-0005-0000-0000-0000CC9C0000}"/>
    <cellStyle name="Normal 3 4 12 5 6 2" xfId="40151" xr:uid="{00000000-0005-0000-0000-0000CD9C0000}"/>
    <cellStyle name="Normal 3 4 12 5 6 3" xfId="40152" xr:uid="{00000000-0005-0000-0000-0000CE9C0000}"/>
    <cellStyle name="Normal 3 4 12 5 7" xfId="40153" xr:uid="{00000000-0005-0000-0000-0000CF9C0000}"/>
    <cellStyle name="Normal 3 4 12 5 7 2" xfId="40154" xr:uid="{00000000-0005-0000-0000-0000D09C0000}"/>
    <cellStyle name="Normal 3 4 12 5 7 3" xfId="40155" xr:uid="{00000000-0005-0000-0000-0000D19C0000}"/>
    <cellStyle name="Normal 3 4 12 5 8" xfId="40156" xr:uid="{00000000-0005-0000-0000-0000D29C0000}"/>
    <cellStyle name="Normal 3 4 12 5 8 2" xfId="40157" xr:uid="{00000000-0005-0000-0000-0000D39C0000}"/>
    <cellStyle name="Normal 3 4 12 5 8 3" xfId="40158" xr:uid="{00000000-0005-0000-0000-0000D49C0000}"/>
    <cellStyle name="Normal 3 4 12 5 9" xfId="40159" xr:uid="{00000000-0005-0000-0000-0000D59C0000}"/>
    <cellStyle name="Normal 3 4 12 5 9 2" xfId="40160" xr:uid="{00000000-0005-0000-0000-0000D69C0000}"/>
    <cellStyle name="Normal 3 4 12 5 9 3" xfId="40161" xr:uid="{00000000-0005-0000-0000-0000D79C0000}"/>
    <cellStyle name="Normal 3 4 12 6" xfId="40162" xr:uid="{00000000-0005-0000-0000-0000D89C0000}"/>
    <cellStyle name="Normal 3 4 12 6 10" xfId="40163" xr:uid="{00000000-0005-0000-0000-0000D99C0000}"/>
    <cellStyle name="Normal 3 4 12 6 10 2" xfId="40164" xr:uid="{00000000-0005-0000-0000-0000DA9C0000}"/>
    <cellStyle name="Normal 3 4 12 6 10 3" xfId="40165" xr:uid="{00000000-0005-0000-0000-0000DB9C0000}"/>
    <cellStyle name="Normal 3 4 12 6 11" xfId="40166" xr:uid="{00000000-0005-0000-0000-0000DC9C0000}"/>
    <cellStyle name="Normal 3 4 12 6 11 2" xfId="40167" xr:uid="{00000000-0005-0000-0000-0000DD9C0000}"/>
    <cellStyle name="Normal 3 4 12 6 11 3" xfId="40168" xr:uid="{00000000-0005-0000-0000-0000DE9C0000}"/>
    <cellStyle name="Normal 3 4 12 6 12" xfId="40169" xr:uid="{00000000-0005-0000-0000-0000DF9C0000}"/>
    <cellStyle name="Normal 3 4 12 6 12 2" xfId="40170" xr:uid="{00000000-0005-0000-0000-0000E09C0000}"/>
    <cellStyle name="Normal 3 4 12 6 12 3" xfId="40171" xr:uid="{00000000-0005-0000-0000-0000E19C0000}"/>
    <cellStyle name="Normal 3 4 12 6 13" xfId="40172" xr:uid="{00000000-0005-0000-0000-0000E29C0000}"/>
    <cellStyle name="Normal 3 4 12 6 13 2" xfId="40173" xr:uid="{00000000-0005-0000-0000-0000E39C0000}"/>
    <cellStyle name="Normal 3 4 12 6 13 3" xfId="40174" xr:uid="{00000000-0005-0000-0000-0000E49C0000}"/>
    <cellStyle name="Normal 3 4 12 6 14" xfId="40175" xr:uid="{00000000-0005-0000-0000-0000E59C0000}"/>
    <cellStyle name="Normal 3 4 12 6 14 2" xfId="40176" xr:uid="{00000000-0005-0000-0000-0000E69C0000}"/>
    <cellStyle name="Normal 3 4 12 6 14 3" xfId="40177" xr:uid="{00000000-0005-0000-0000-0000E79C0000}"/>
    <cellStyle name="Normal 3 4 12 6 15" xfId="40178" xr:uid="{00000000-0005-0000-0000-0000E89C0000}"/>
    <cellStyle name="Normal 3 4 12 6 16" xfId="40179" xr:uid="{00000000-0005-0000-0000-0000E99C0000}"/>
    <cellStyle name="Normal 3 4 12 6 2" xfId="40180" xr:uid="{00000000-0005-0000-0000-0000EA9C0000}"/>
    <cellStyle name="Normal 3 4 12 6 2 2" xfId="40181" xr:uid="{00000000-0005-0000-0000-0000EB9C0000}"/>
    <cellStyle name="Normal 3 4 12 6 2 3" xfId="40182" xr:uid="{00000000-0005-0000-0000-0000EC9C0000}"/>
    <cellStyle name="Normal 3 4 12 6 3" xfId="40183" xr:uid="{00000000-0005-0000-0000-0000ED9C0000}"/>
    <cellStyle name="Normal 3 4 12 6 3 2" xfId="40184" xr:uid="{00000000-0005-0000-0000-0000EE9C0000}"/>
    <cellStyle name="Normal 3 4 12 6 3 3" xfId="40185" xr:uid="{00000000-0005-0000-0000-0000EF9C0000}"/>
    <cellStyle name="Normal 3 4 12 6 4" xfId="40186" xr:uid="{00000000-0005-0000-0000-0000F09C0000}"/>
    <cellStyle name="Normal 3 4 12 6 4 2" xfId="40187" xr:uid="{00000000-0005-0000-0000-0000F19C0000}"/>
    <cellStyle name="Normal 3 4 12 6 4 3" xfId="40188" xr:uid="{00000000-0005-0000-0000-0000F29C0000}"/>
    <cellStyle name="Normal 3 4 12 6 5" xfId="40189" xr:uid="{00000000-0005-0000-0000-0000F39C0000}"/>
    <cellStyle name="Normal 3 4 12 6 5 2" xfId="40190" xr:uid="{00000000-0005-0000-0000-0000F49C0000}"/>
    <cellStyle name="Normal 3 4 12 6 5 3" xfId="40191" xr:uid="{00000000-0005-0000-0000-0000F59C0000}"/>
    <cellStyle name="Normal 3 4 12 6 6" xfId="40192" xr:uid="{00000000-0005-0000-0000-0000F69C0000}"/>
    <cellStyle name="Normal 3 4 12 6 6 2" xfId="40193" xr:uid="{00000000-0005-0000-0000-0000F79C0000}"/>
    <cellStyle name="Normal 3 4 12 6 6 3" xfId="40194" xr:uid="{00000000-0005-0000-0000-0000F89C0000}"/>
    <cellStyle name="Normal 3 4 12 6 7" xfId="40195" xr:uid="{00000000-0005-0000-0000-0000F99C0000}"/>
    <cellStyle name="Normal 3 4 12 6 7 2" xfId="40196" xr:uid="{00000000-0005-0000-0000-0000FA9C0000}"/>
    <cellStyle name="Normal 3 4 12 6 7 3" xfId="40197" xr:uid="{00000000-0005-0000-0000-0000FB9C0000}"/>
    <cellStyle name="Normal 3 4 12 6 8" xfId="40198" xr:uid="{00000000-0005-0000-0000-0000FC9C0000}"/>
    <cellStyle name="Normal 3 4 12 6 8 2" xfId="40199" xr:uid="{00000000-0005-0000-0000-0000FD9C0000}"/>
    <cellStyle name="Normal 3 4 12 6 8 3" xfId="40200" xr:uid="{00000000-0005-0000-0000-0000FE9C0000}"/>
    <cellStyle name="Normal 3 4 12 6 9" xfId="40201" xr:uid="{00000000-0005-0000-0000-0000FF9C0000}"/>
    <cellStyle name="Normal 3 4 12 6 9 2" xfId="40202" xr:uid="{00000000-0005-0000-0000-0000009D0000}"/>
    <cellStyle name="Normal 3 4 12 6 9 3" xfId="40203" xr:uid="{00000000-0005-0000-0000-0000019D0000}"/>
    <cellStyle name="Normal 3 4 12 7" xfId="40204" xr:uid="{00000000-0005-0000-0000-0000029D0000}"/>
    <cellStyle name="Normal 3 4 12 7 10" xfId="40205" xr:uid="{00000000-0005-0000-0000-0000039D0000}"/>
    <cellStyle name="Normal 3 4 12 7 10 2" xfId="40206" xr:uid="{00000000-0005-0000-0000-0000049D0000}"/>
    <cellStyle name="Normal 3 4 12 7 10 3" xfId="40207" xr:uid="{00000000-0005-0000-0000-0000059D0000}"/>
    <cellStyle name="Normal 3 4 12 7 11" xfId="40208" xr:uid="{00000000-0005-0000-0000-0000069D0000}"/>
    <cellStyle name="Normal 3 4 12 7 11 2" xfId="40209" xr:uid="{00000000-0005-0000-0000-0000079D0000}"/>
    <cellStyle name="Normal 3 4 12 7 11 3" xfId="40210" xr:uid="{00000000-0005-0000-0000-0000089D0000}"/>
    <cellStyle name="Normal 3 4 12 7 12" xfId="40211" xr:uid="{00000000-0005-0000-0000-0000099D0000}"/>
    <cellStyle name="Normal 3 4 12 7 12 2" xfId="40212" xr:uid="{00000000-0005-0000-0000-00000A9D0000}"/>
    <cellStyle name="Normal 3 4 12 7 12 3" xfId="40213" xr:uid="{00000000-0005-0000-0000-00000B9D0000}"/>
    <cellStyle name="Normal 3 4 12 7 13" xfId="40214" xr:uid="{00000000-0005-0000-0000-00000C9D0000}"/>
    <cellStyle name="Normal 3 4 12 7 13 2" xfId="40215" xr:uid="{00000000-0005-0000-0000-00000D9D0000}"/>
    <cellStyle name="Normal 3 4 12 7 13 3" xfId="40216" xr:uid="{00000000-0005-0000-0000-00000E9D0000}"/>
    <cellStyle name="Normal 3 4 12 7 14" xfId="40217" xr:uid="{00000000-0005-0000-0000-00000F9D0000}"/>
    <cellStyle name="Normal 3 4 12 7 14 2" xfId="40218" xr:uid="{00000000-0005-0000-0000-0000109D0000}"/>
    <cellStyle name="Normal 3 4 12 7 14 3" xfId="40219" xr:uid="{00000000-0005-0000-0000-0000119D0000}"/>
    <cellStyle name="Normal 3 4 12 7 15" xfId="40220" xr:uid="{00000000-0005-0000-0000-0000129D0000}"/>
    <cellStyle name="Normal 3 4 12 7 16" xfId="40221" xr:uid="{00000000-0005-0000-0000-0000139D0000}"/>
    <cellStyle name="Normal 3 4 12 7 2" xfId="40222" xr:uid="{00000000-0005-0000-0000-0000149D0000}"/>
    <cellStyle name="Normal 3 4 12 7 2 2" xfId="40223" xr:uid="{00000000-0005-0000-0000-0000159D0000}"/>
    <cellStyle name="Normal 3 4 12 7 2 3" xfId="40224" xr:uid="{00000000-0005-0000-0000-0000169D0000}"/>
    <cellStyle name="Normal 3 4 12 7 3" xfId="40225" xr:uid="{00000000-0005-0000-0000-0000179D0000}"/>
    <cellStyle name="Normal 3 4 12 7 3 2" xfId="40226" xr:uid="{00000000-0005-0000-0000-0000189D0000}"/>
    <cellStyle name="Normal 3 4 12 7 3 3" xfId="40227" xr:uid="{00000000-0005-0000-0000-0000199D0000}"/>
    <cellStyle name="Normal 3 4 12 7 4" xfId="40228" xr:uid="{00000000-0005-0000-0000-00001A9D0000}"/>
    <cellStyle name="Normal 3 4 12 7 4 2" xfId="40229" xr:uid="{00000000-0005-0000-0000-00001B9D0000}"/>
    <cellStyle name="Normal 3 4 12 7 4 3" xfId="40230" xr:uid="{00000000-0005-0000-0000-00001C9D0000}"/>
    <cellStyle name="Normal 3 4 12 7 5" xfId="40231" xr:uid="{00000000-0005-0000-0000-00001D9D0000}"/>
    <cellStyle name="Normal 3 4 12 7 5 2" xfId="40232" xr:uid="{00000000-0005-0000-0000-00001E9D0000}"/>
    <cellStyle name="Normal 3 4 12 7 5 3" xfId="40233" xr:uid="{00000000-0005-0000-0000-00001F9D0000}"/>
    <cellStyle name="Normal 3 4 12 7 6" xfId="40234" xr:uid="{00000000-0005-0000-0000-0000209D0000}"/>
    <cellStyle name="Normal 3 4 12 7 6 2" xfId="40235" xr:uid="{00000000-0005-0000-0000-0000219D0000}"/>
    <cellStyle name="Normal 3 4 12 7 6 3" xfId="40236" xr:uid="{00000000-0005-0000-0000-0000229D0000}"/>
    <cellStyle name="Normal 3 4 12 7 7" xfId="40237" xr:uid="{00000000-0005-0000-0000-0000239D0000}"/>
    <cellStyle name="Normal 3 4 12 7 7 2" xfId="40238" xr:uid="{00000000-0005-0000-0000-0000249D0000}"/>
    <cellStyle name="Normal 3 4 12 7 7 3" xfId="40239" xr:uid="{00000000-0005-0000-0000-0000259D0000}"/>
    <cellStyle name="Normal 3 4 12 7 8" xfId="40240" xr:uid="{00000000-0005-0000-0000-0000269D0000}"/>
    <cellStyle name="Normal 3 4 12 7 8 2" xfId="40241" xr:uid="{00000000-0005-0000-0000-0000279D0000}"/>
    <cellStyle name="Normal 3 4 12 7 8 3" xfId="40242" xr:uid="{00000000-0005-0000-0000-0000289D0000}"/>
    <cellStyle name="Normal 3 4 12 7 9" xfId="40243" xr:uid="{00000000-0005-0000-0000-0000299D0000}"/>
    <cellStyle name="Normal 3 4 12 7 9 2" xfId="40244" xr:uid="{00000000-0005-0000-0000-00002A9D0000}"/>
    <cellStyle name="Normal 3 4 12 7 9 3" xfId="40245" xr:uid="{00000000-0005-0000-0000-00002B9D0000}"/>
    <cellStyle name="Normal 3 4 12 8" xfId="40246" xr:uid="{00000000-0005-0000-0000-00002C9D0000}"/>
    <cellStyle name="Normal 3 4 12 8 10" xfId="40247" xr:uid="{00000000-0005-0000-0000-00002D9D0000}"/>
    <cellStyle name="Normal 3 4 12 8 10 2" xfId="40248" xr:uid="{00000000-0005-0000-0000-00002E9D0000}"/>
    <cellStyle name="Normal 3 4 12 8 10 3" xfId="40249" xr:uid="{00000000-0005-0000-0000-00002F9D0000}"/>
    <cellStyle name="Normal 3 4 12 8 11" xfId="40250" xr:uid="{00000000-0005-0000-0000-0000309D0000}"/>
    <cellStyle name="Normal 3 4 12 8 11 2" xfId="40251" xr:uid="{00000000-0005-0000-0000-0000319D0000}"/>
    <cellStyle name="Normal 3 4 12 8 11 3" xfId="40252" xr:uid="{00000000-0005-0000-0000-0000329D0000}"/>
    <cellStyle name="Normal 3 4 12 8 12" xfId="40253" xr:uid="{00000000-0005-0000-0000-0000339D0000}"/>
    <cellStyle name="Normal 3 4 12 8 12 2" xfId="40254" xr:uid="{00000000-0005-0000-0000-0000349D0000}"/>
    <cellStyle name="Normal 3 4 12 8 12 3" xfId="40255" xr:uid="{00000000-0005-0000-0000-0000359D0000}"/>
    <cellStyle name="Normal 3 4 12 8 13" xfId="40256" xr:uid="{00000000-0005-0000-0000-0000369D0000}"/>
    <cellStyle name="Normal 3 4 12 8 13 2" xfId="40257" xr:uid="{00000000-0005-0000-0000-0000379D0000}"/>
    <cellStyle name="Normal 3 4 12 8 13 3" xfId="40258" xr:uid="{00000000-0005-0000-0000-0000389D0000}"/>
    <cellStyle name="Normal 3 4 12 8 14" xfId="40259" xr:uid="{00000000-0005-0000-0000-0000399D0000}"/>
    <cellStyle name="Normal 3 4 12 8 14 2" xfId="40260" xr:uid="{00000000-0005-0000-0000-00003A9D0000}"/>
    <cellStyle name="Normal 3 4 12 8 14 3" xfId="40261" xr:uid="{00000000-0005-0000-0000-00003B9D0000}"/>
    <cellStyle name="Normal 3 4 12 8 15" xfId="40262" xr:uid="{00000000-0005-0000-0000-00003C9D0000}"/>
    <cellStyle name="Normal 3 4 12 8 16" xfId="40263" xr:uid="{00000000-0005-0000-0000-00003D9D0000}"/>
    <cellStyle name="Normal 3 4 12 8 2" xfId="40264" xr:uid="{00000000-0005-0000-0000-00003E9D0000}"/>
    <cellStyle name="Normal 3 4 12 8 2 2" xfId="40265" xr:uid="{00000000-0005-0000-0000-00003F9D0000}"/>
    <cellStyle name="Normal 3 4 12 8 2 3" xfId="40266" xr:uid="{00000000-0005-0000-0000-0000409D0000}"/>
    <cellStyle name="Normal 3 4 12 8 3" xfId="40267" xr:uid="{00000000-0005-0000-0000-0000419D0000}"/>
    <cellStyle name="Normal 3 4 12 8 3 2" xfId="40268" xr:uid="{00000000-0005-0000-0000-0000429D0000}"/>
    <cellStyle name="Normal 3 4 12 8 3 3" xfId="40269" xr:uid="{00000000-0005-0000-0000-0000439D0000}"/>
    <cellStyle name="Normal 3 4 12 8 4" xfId="40270" xr:uid="{00000000-0005-0000-0000-0000449D0000}"/>
    <cellStyle name="Normal 3 4 12 8 4 2" xfId="40271" xr:uid="{00000000-0005-0000-0000-0000459D0000}"/>
    <cellStyle name="Normal 3 4 12 8 4 3" xfId="40272" xr:uid="{00000000-0005-0000-0000-0000469D0000}"/>
    <cellStyle name="Normal 3 4 12 8 5" xfId="40273" xr:uid="{00000000-0005-0000-0000-0000479D0000}"/>
    <cellStyle name="Normal 3 4 12 8 5 2" xfId="40274" xr:uid="{00000000-0005-0000-0000-0000489D0000}"/>
    <cellStyle name="Normal 3 4 12 8 5 3" xfId="40275" xr:uid="{00000000-0005-0000-0000-0000499D0000}"/>
    <cellStyle name="Normal 3 4 12 8 6" xfId="40276" xr:uid="{00000000-0005-0000-0000-00004A9D0000}"/>
    <cellStyle name="Normal 3 4 12 8 6 2" xfId="40277" xr:uid="{00000000-0005-0000-0000-00004B9D0000}"/>
    <cellStyle name="Normal 3 4 12 8 6 3" xfId="40278" xr:uid="{00000000-0005-0000-0000-00004C9D0000}"/>
    <cellStyle name="Normal 3 4 12 8 7" xfId="40279" xr:uid="{00000000-0005-0000-0000-00004D9D0000}"/>
    <cellStyle name="Normal 3 4 12 8 7 2" xfId="40280" xr:uid="{00000000-0005-0000-0000-00004E9D0000}"/>
    <cellStyle name="Normal 3 4 12 8 7 3" xfId="40281" xr:uid="{00000000-0005-0000-0000-00004F9D0000}"/>
    <cellStyle name="Normal 3 4 12 8 8" xfId="40282" xr:uid="{00000000-0005-0000-0000-0000509D0000}"/>
    <cellStyle name="Normal 3 4 12 8 8 2" xfId="40283" xr:uid="{00000000-0005-0000-0000-0000519D0000}"/>
    <cellStyle name="Normal 3 4 12 8 8 3" xfId="40284" xr:uid="{00000000-0005-0000-0000-0000529D0000}"/>
    <cellStyle name="Normal 3 4 12 8 9" xfId="40285" xr:uid="{00000000-0005-0000-0000-0000539D0000}"/>
    <cellStyle name="Normal 3 4 12 8 9 2" xfId="40286" xr:uid="{00000000-0005-0000-0000-0000549D0000}"/>
    <cellStyle name="Normal 3 4 12 8 9 3" xfId="40287" xr:uid="{00000000-0005-0000-0000-0000559D0000}"/>
    <cellStyle name="Normal 3 4 12 9" xfId="40288" xr:uid="{00000000-0005-0000-0000-0000569D0000}"/>
    <cellStyle name="Normal 3 4 12 9 10" xfId="40289" xr:uid="{00000000-0005-0000-0000-0000579D0000}"/>
    <cellStyle name="Normal 3 4 12 9 10 2" xfId="40290" xr:uid="{00000000-0005-0000-0000-0000589D0000}"/>
    <cellStyle name="Normal 3 4 12 9 10 3" xfId="40291" xr:uid="{00000000-0005-0000-0000-0000599D0000}"/>
    <cellStyle name="Normal 3 4 12 9 11" xfId="40292" xr:uid="{00000000-0005-0000-0000-00005A9D0000}"/>
    <cellStyle name="Normal 3 4 12 9 11 2" xfId="40293" xr:uid="{00000000-0005-0000-0000-00005B9D0000}"/>
    <cellStyle name="Normal 3 4 12 9 11 3" xfId="40294" xr:uid="{00000000-0005-0000-0000-00005C9D0000}"/>
    <cellStyle name="Normal 3 4 12 9 12" xfId="40295" xr:uid="{00000000-0005-0000-0000-00005D9D0000}"/>
    <cellStyle name="Normal 3 4 12 9 12 2" xfId="40296" xr:uid="{00000000-0005-0000-0000-00005E9D0000}"/>
    <cellStyle name="Normal 3 4 12 9 12 3" xfId="40297" xr:uid="{00000000-0005-0000-0000-00005F9D0000}"/>
    <cellStyle name="Normal 3 4 12 9 13" xfId="40298" xr:uid="{00000000-0005-0000-0000-0000609D0000}"/>
    <cellStyle name="Normal 3 4 12 9 13 2" xfId="40299" xr:uid="{00000000-0005-0000-0000-0000619D0000}"/>
    <cellStyle name="Normal 3 4 12 9 13 3" xfId="40300" xr:uid="{00000000-0005-0000-0000-0000629D0000}"/>
    <cellStyle name="Normal 3 4 12 9 14" xfId="40301" xr:uid="{00000000-0005-0000-0000-0000639D0000}"/>
    <cellStyle name="Normal 3 4 12 9 14 2" xfId="40302" xr:uid="{00000000-0005-0000-0000-0000649D0000}"/>
    <cellStyle name="Normal 3 4 12 9 14 3" xfId="40303" xr:uid="{00000000-0005-0000-0000-0000659D0000}"/>
    <cellStyle name="Normal 3 4 12 9 15" xfId="40304" xr:uid="{00000000-0005-0000-0000-0000669D0000}"/>
    <cellStyle name="Normal 3 4 12 9 16" xfId="40305" xr:uid="{00000000-0005-0000-0000-0000679D0000}"/>
    <cellStyle name="Normal 3 4 12 9 2" xfId="40306" xr:uid="{00000000-0005-0000-0000-0000689D0000}"/>
    <cellStyle name="Normal 3 4 12 9 2 2" xfId="40307" xr:uid="{00000000-0005-0000-0000-0000699D0000}"/>
    <cellStyle name="Normal 3 4 12 9 2 3" xfId="40308" xr:uid="{00000000-0005-0000-0000-00006A9D0000}"/>
    <cellStyle name="Normal 3 4 12 9 3" xfId="40309" xr:uid="{00000000-0005-0000-0000-00006B9D0000}"/>
    <cellStyle name="Normal 3 4 12 9 3 2" xfId="40310" xr:uid="{00000000-0005-0000-0000-00006C9D0000}"/>
    <cellStyle name="Normal 3 4 12 9 3 3" xfId="40311" xr:uid="{00000000-0005-0000-0000-00006D9D0000}"/>
    <cellStyle name="Normal 3 4 12 9 4" xfId="40312" xr:uid="{00000000-0005-0000-0000-00006E9D0000}"/>
    <cellStyle name="Normal 3 4 12 9 4 2" xfId="40313" xr:uid="{00000000-0005-0000-0000-00006F9D0000}"/>
    <cellStyle name="Normal 3 4 12 9 4 3" xfId="40314" xr:uid="{00000000-0005-0000-0000-0000709D0000}"/>
    <cellStyle name="Normal 3 4 12 9 5" xfId="40315" xr:uid="{00000000-0005-0000-0000-0000719D0000}"/>
    <cellStyle name="Normal 3 4 12 9 5 2" xfId="40316" xr:uid="{00000000-0005-0000-0000-0000729D0000}"/>
    <cellStyle name="Normal 3 4 12 9 5 3" xfId="40317" xr:uid="{00000000-0005-0000-0000-0000739D0000}"/>
    <cellStyle name="Normal 3 4 12 9 6" xfId="40318" xr:uid="{00000000-0005-0000-0000-0000749D0000}"/>
    <cellStyle name="Normal 3 4 12 9 6 2" xfId="40319" xr:uid="{00000000-0005-0000-0000-0000759D0000}"/>
    <cellStyle name="Normal 3 4 12 9 6 3" xfId="40320" xr:uid="{00000000-0005-0000-0000-0000769D0000}"/>
    <cellStyle name="Normal 3 4 12 9 7" xfId="40321" xr:uid="{00000000-0005-0000-0000-0000779D0000}"/>
    <cellStyle name="Normal 3 4 12 9 7 2" xfId="40322" xr:uid="{00000000-0005-0000-0000-0000789D0000}"/>
    <cellStyle name="Normal 3 4 12 9 7 3" xfId="40323" xr:uid="{00000000-0005-0000-0000-0000799D0000}"/>
    <cellStyle name="Normal 3 4 12 9 8" xfId="40324" xr:uid="{00000000-0005-0000-0000-00007A9D0000}"/>
    <cellStyle name="Normal 3 4 12 9 8 2" xfId="40325" xr:uid="{00000000-0005-0000-0000-00007B9D0000}"/>
    <cellStyle name="Normal 3 4 12 9 8 3" xfId="40326" xr:uid="{00000000-0005-0000-0000-00007C9D0000}"/>
    <cellStyle name="Normal 3 4 12 9 9" xfId="40327" xr:uid="{00000000-0005-0000-0000-00007D9D0000}"/>
    <cellStyle name="Normal 3 4 12 9 9 2" xfId="40328" xr:uid="{00000000-0005-0000-0000-00007E9D0000}"/>
    <cellStyle name="Normal 3 4 12 9 9 3" xfId="40329" xr:uid="{00000000-0005-0000-0000-00007F9D0000}"/>
    <cellStyle name="Normal 3 4 13" xfId="40330" xr:uid="{00000000-0005-0000-0000-0000809D0000}"/>
    <cellStyle name="Normal 3 4 13 10" xfId="40331" xr:uid="{00000000-0005-0000-0000-0000819D0000}"/>
    <cellStyle name="Normal 3 4 13 10 2" xfId="40332" xr:uid="{00000000-0005-0000-0000-0000829D0000}"/>
    <cellStyle name="Normal 3 4 13 10 3" xfId="40333" xr:uid="{00000000-0005-0000-0000-0000839D0000}"/>
    <cellStyle name="Normal 3 4 13 11" xfId="40334" xr:uid="{00000000-0005-0000-0000-0000849D0000}"/>
    <cellStyle name="Normal 3 4 13 11 2" xfId="40335" xr:uid="{00000000-0005-0000-0000-0000859D0000}"/>
    <cellStyle name="Normal 3 4 13 11 3" xfId="40336" xr:uid="{00000000-0005-0000-0000-0000869D0000}"/>
    <cellStyle name="Normal 3 4 13 12" xfId="40337" xr:uid="{00000000-0005-0000-0000-0000879D0000}"/>
    <cellStyle name="Normal 3 4 13 12 2" xfId="40338" xr:uid="{00000000-0005-0000-0000-0000889D0000}"/>
    <cellStyle name="Normal 3 4 13 12 3" xfId="40339" xr:uid="{00000000-0005-0000-0000-0000899D0000}"/>
    <cellStyle name="Normal 3 4 13 13" xfId="40340" xr:uid="{00000000-0005-0000-0000-00008A9D0000}"/>
    <cellStyle name="Normal 3 4 13 13 2" xfId="40341" xr:uid="{00000000-0005-0000-0000-00008B9D0000}"/>
    <cellStyle name="Normal 3 4 13 13 3" xfId="40342" xr:uid="{00000000-0005-0000-0000-00008C9D0000}"/>
    <cellStyle name="Normal 3 4 13 14" xfId="40343" xr:uid="{00000000-0005-0000-0000-00008D9D0000}"/>
    <cellStyle name="Normal 3 4 13 14 2" xfId="40344" xr:uid="{00000000-0005-0000-0000-00008E9D0000}"/>
    <cellStyle name="Normal 3 4 13 14 3" xfId="40345" xr:uid="{00000000-0005-0000-0000-00008F9D0000}"/>
    <cellStyle name="Normal 3 4 13 15" xfId="40346" xr:uid="{00000000-0005-0000-0000-0000909D0000}"/>
    <cellStyle name="Normal 3 4 13 15 2" xfId="40347" xr:uid="{00000000-0005-0000-0000-0000919D0000}"/>
    <cellStyle name="Normal 3 4 13 15 3" xfId="40348" xr:uid="{00000000-0005-0000-0000-0000929D0000}"/>
    <cellStyle name="Normal 3 4 13 16" xfId="40349" xr:uid="{00000000-0005-0000-0000-0000939D0000}"/>
    <cellStyle name="Normal 3 4 13 17" xfId="40350" xr:uid="{00000000-0005-0000-0000-0000949D0000}"/>
    <cellStyle name="Normal 3 4 13 2" xfId="40351" xr:uid="{00000000-0005-0000-0000-0000959D0000}"/>
    <cellStyle name="Normal 3 4 13 2 10" xfId="40352" xr:uid="{00000000-0005-0000-0000-0000969D0000}"/>
    <cellStyle name="Normal 3 4 13 2 10 2" xfId="40353" xr:uid="{00000000-0005-0000-0000-0000979D0000}"/>
    <cellStyle name="Normal 3 4 13 2 10 3" xfId="40354" xr:uid="{00000000-0005-0000-0000-0000989D0000}"/>
    <cellStyle name="Normal 3 4 13 2 11" xfId="40355" xr:uid="{00000000-0005-0000-0000-0000999D0000}"/>
    <cellStyle name="Normal 3 4 13 2 11 2" xfId="40356" xr:uid="{00000000-0005-0000-0000-00009A9D0000}"/>
    <cellStyle name="Normal 3 4 13 2 11 3" xfId="40357" xr:uid="{00000000-0005-0000-0000-00009B9D0000}"/>
    <cellStyle name="Normal 3 4 13 2 12" xfId="40358" xr:uid="{00000000-0005-0000-0000-00009C9D0000}"/>
    <cellStyle name="Normal 3 4 13 2 12 2" xfId="40359" xr:uid="{00000000-0005-0000-0000-00009D9D0000}"/>
    <cellStyle name="Normal 3 4 13 2 12 3" xfId="40360" xr:uid="{00000000-0005-0000-0000-00009E9D0000}"/>
    <cellStyle name="Normal 3 4 13 2 13" xfId="40361" xr:uid="{00000000-0005-0000-0000-00009F9D0000}"/>
    <cellStyle name="Normal 3 4 13 2 13 2" xfId="40362" xr:uid="{00000000-0005-0000-0000-0000A09D0000}"/>
    <cellStyle name="Normal 3 4 13 2 13 3" xfId="40363" xr:uid="{00000000-0005-0000-0000-0000A19D0000}"/>
    <cellStyle name="Normal 3 4 13 2 14" xfId="40364" xr:uid="{00000000-0005-0000-0000-0000A29D0000}"/>
    <cellStyle name="Normal 3 4 13 2 14 2" xfId="40365" xr:uid="{00000000-0005-0000-0000-0000A39D0000}"/>
    <cellStyle name="Normal 3 4 13 2 14 3" xfId="40366" xr:uid="{00000000-0005-0000-0000-0000A49D0000}"/>
    <cellStyle name="Normal 3 4 13 2 15" xfId="40367" xr:uid="{00000000-0005-0000-0000-0000A59D0000}"/>
    <cellStyle name="Normal 3 4 13 2 16" xfId="40368" xr:uid="{00000000-0005-0000-0000-0000A69D0000}"/>
    <cellStyle name="Normal 3 4 13 2 2" xfId="40369" xr:uid="{00000000-0005-0000-0000-0000A79D0000}"/>
    <cellStyle name="Normal 3 4 13 2 2 2" xfId="40370" xr:uid="{00000000-0005-0000-0000-0000A89D0000}"/>
    <cellStyle name="Normal 3 4 13 2 2 3" xfId="40371" xr:uid="{00000000-0005-0000-0000-0000A99D0000}"/>
    <cellStyle name="Normal 3 4 13 2 3" xfId="40372" xr:uid="{00000000-0005-0000-0000-0000AA9D0000}"/>
    <cellStyle name="Normal 3 4 13 2 3 2" xfId="40373" xr:uid="{00000000-0005-0000-0000-0000AB9D0000}"/>
    <cellStyle name="Normal 3 4 13 2 3 3" xfId="40374" xr:uid="{00000000-0005-0000-0000-0000AC9D0000}"/>
    <cellStyle name="Normal 3 4 13 2 4" xfId="40375" xr:uid="{00000000-0005-0000-0000-0000AD9D0000}"/>
    <cellStyle name="Normal 3 4 13 2 4 2" xfId="40376" xr:uid="{00000000-0005-0000-0000-0000AE9D0000}"/>
    <cellStyle name="Normal 3 4 13 2 4 3" xfId="40377" xr:uid="{00000000-0005-0000-0000-0000AF9D0000}"/>
    <cellStyle name="Normal 3 4 13 2 5" xfId="40378" xr:uid="{00000000-0005-0000-0000-0000B09D0000}"/>
    <cellStyle name="Normal 3 4 13 2 5 2" xfId="40379" xr:uid="{00000000-0005-0000-0000-0000B19D0000}"/>
    <cellStyle name="Normal 3 4 13 2 5 3" xfId="40380" xr:uid="{00000000-0005-0000-0000-0000B29D0000}"/>
    <cellStyle name="Normal 3 4 13 2 6" xfId="40381" xr:uid="{00000000-0005-0000-0000-0000B39D0000}"/>
    <cellStyle name="Normal 3 4 13 2 6 2" xfId="40382" xr:uid="{00000000-0005-0000-0000-0000B49D0000}"/>
    <cellStyle name="Normal 3 4 13 2 6 3" xfId="40383" xr:uid="{00000000-0005-0000-0000-0000B59D0000}"/>
    <cellStyle name="Normal 3 4 13 2 7" xfId="40384" xr:uid="{00000000-0005-0000-0000-0000B69D0000}"/>
    <cellStyle name="Normal 3 4 13 2 7 2" xfId="40385" xr:uid="{00000000-0005-0000-0000-0000B79D0000}"/>
    <cellStyle name="Normal 3 4 13 2 7 3" xfId="40386" xr:uid="{00000000-0005-0000-0000-0000B89D0000}"/>
    <cellStyle name="Normal 3 4 13 2 8" xfId="40387" xr:uid="{00000000-0005-0000-0000-0000B99D0000}"/>
    <cellStyle name="Normal 3 4 13 2 8 2" xfId="40388" xr:uid="{00000000-0005-0000-0000-0000BA9D0000}"/>
    <cellStyle name="Normal 3 4 13 2 8 3" xfId="40389" xr:uid="{00000000-0005-0000-0000-0000BB9D0000}"/>
    <cellStyle name="Normal 3 4 13 2 9" xfId="40390" xr:uid="{00000000-0005-0000-0000-0000BC9D0000}"/>
    <cellStyle name="Normal 3 4 13 2 9 2" xfId="40391" xr:uid="{00000000-0005-0000-0000-0000BD9D0000}"/>
    <cellStyle name="Normal 3 4 13 2 9 3" xfId="40392" xr:uid="{00000000-0005-0000-0000-0000BE9D0000}"/>
    <cellStyle name="Normal 3 4 13 3" xfId="40393" xr:uid="{00000000-0005-0000-0000-0000BF9D0000}"/>
    <cellStyle name="Normal 3 4 13 3 2" xfId="40394" xr:uid="{00000000-0005-0000-0000-0000C09D0000}"/>
    <cellStyle name="Normal 3 4 13 3 3" xfId="40395" xr:uid="{00000000-0005-0000-0000-0000C19D0000}"/>
    <cellStyle name="Normal 3 4 13 4" xfId="40396" xr:uid="{00000000-0005-0000-0000-0000C29D0000}"/>
    <cellStyle name="Normal 3 4 13 4 2" xfId="40397" xr:uid="{00000000-0005-0000-0000-0000C39D0000}"/>
    <cellStyle name="Normal 3 4 13 4 3" xfId="40398" xr:uid="{00000000-0005-0000-0000-0000C49D0000}"/>
    <cellStyle name="Normal 3 4 13 5" xfId="40399" xr:uid="{00000000-0005-0000-0000-0000C59D0000}"/>
    <cellStyle name="Normal 3 4 13 5 2" xfId="40400" xr:uid="{00000000-0005-0000-0000-0000C69D0000}"/>
    <cellStyle name="Normal 3 4 13 5 3" xfId="40401" xr:uid="{00000000-0005-0000-0000-0000C79D0000}"/>
    <cellStyle name="Normal 3 4 13 6" xfId="40402" xr:uid="{00000000-0005-0000-0000-0000C89D0000}"/>
    <cellStyle name="Normal 3 4 13 6 2" xfId="40403" xr:uid="{00000000-0005-0000-0000-0000C99D0000}"/>
    <cellStyle name="Normal 3 4 13 6 3" xfId="40404" xr:uid="{00000000-0005-0000-0000-0000CA9D0000}"/>
    <cellStyle name="Normal 3 4 13 7" xfId="40405" xr:uid="{00000000-0005-0000-0000-0000CB9D0000}"/>
    <cellStyle name="Normal 3 4 13 7 2" xfId="40406" xr:uid="{00000000-0005-0000-0000-0000CC9D0000}"/>
    <cellStyle name="Normal 3 4 13 7 3" xfId="40407" xr:uid="{00000000-0005-0000-0000-0000CD9D0000}"/>
    <cellStyle name="Normal 3 4 13 8" xfId="40408" xr:uid="{00000000-0005-0000-0000-0000CE9D0000}"/>
    <cellStyle name="Normal 3 4 13 8 2" xfId="40409" xr:uid="{00000000-0005-0000-0000-0000CF9D0000}"/>
    <cellStyle name="Normal 3 4 13 8 3" xfId="40410" xr:uid="{00000000-0005-0000-0000-0000D09D0000}"/>
    <cellStyle name="Normal 3 4 13 9" xfId="40411" xr:uid="{00000000-0005-0000-0000-0000D19D0000}"/>
    <cellStyle name="Normal 3 4 13 9 2" xfId="40412" xr:uid="{00000000-0005-0000-0000-0000D29D0000}"/>
    <cellStyle name="Normal 3 4 13 9 3" xfId="40413" xr:uid="{00000000-0005-0000-0000-0000D39D0000}"/>
    <cellStyle name="Normal 3 4 14" xfId="40414" xr:uid="{00000000-0005-0000-0000-0000D49D0000}"/>
    <cellStyle name="Normal 3 4 14 10" xfId="40415" xr:uid="{00000000-0005-0000-0000-0000D59D0000}"/>
    <cellStyle name="Normal 3 4 14 10 2" xfId="40416" xr:uid="{00000000-0005-0000-0000-0000D69D0000}"/>
    <cellStyle name="Normal 3 4 14 10 3" xfId="40417" xr:uid="{00000000-0005-0000-0000-0000D79D0000}"/>
    <cellStyle name="Normal 3 4 14 11" xfId="40418" xr:uid="{00000000-0005-0000-0000-0000D89D0000}"/>
    <cellStyle name="Normal 3 4 14 11 2" xfId="40419" xr:uid="{00000000-0005-0000-0000-0000D99D0000}"/>
    <cellStyle name="Normal 3 4 14 11 3" xfId="40420" xr:uid="{00000000-0005-0000-0000-0000DA9D0000}"/>
    <cellStyle name="Normal 3 4 14 12" xfId="40421" xr:uid="{00000000-0005-0000-0000-0000DB9D0000}"/>
    <cellStyle name="Normal 3 4 14 12 2" xfId="40422" xr:uid="{00000000-0005-0000-0000-0000DC9D0000}"/>
    <cellStyle name="Normal 3 4 14 12 3" xfId="40423" xr:uid="{00000000-0005-0000-0000-0000DD9D0000}"/>
    <cellStyle name="Normal 3 4 14 13" xfId="40424" xr:uid="{00000000-0005-0000-0000-0000DE9D0000}"/>
    <cellStyle name="Normal 3 4 14 13 2" xfId="40425" xr:uid="{00000000-0005-0000-0000-0000DF9D0000}"/>
    <cellStyle name="Normal 3 4 14 13 3" xfId="40426" xr:uid="{00000000-0005-0000-0000-0000E09D0000}"/>
    <cellStyle name="Normal 3 4 14 14" xfId="40427" xr:uid="{00000000-0005-0000-0000-0000E19D0000}"/>
    <cellStyle name="Normal 3 4 14 14 2" xfId="40428" xr:uid="{00000000-0005-0000-0000-0000E29D0000}"/>
    <cellStyle name="Normal 3 4 14 14 3" xfId="40429" xr:uid="{00000000-0005-0000-0000-0000E39D0000}"/>
    <cellStyle name="Normal 3 4 14 15" xfId="40430" xr:uid="{00000000-0005-0000-0000-0000E49D0000}"/>
    <cellStyle name="Normal 3 4 14 15 2" xfId="40431" xr:uid="{00000000-0005-0000-0000-0000E59D0000}"/>
    <cellStyle name="Normal 3 4 14 15 3" xfId="40432" xr:uid="{00000000-0005-0000-0000-0000E69D0000}"/>
    <cellStyle name="Normal 3 4 14 16" xfId="40433" xr:uid="{00000000-0005-0000-0000-0000E79D0000}"/>
    <cellStyle name="Normal 3 4 14 17" xfId="40434" xr:uid="{00000000-0005-0000-0000-0000E89D0000}"/>
    <cellStyle name="Normal 3 4 14 2" xfId="40435" xr:uid="{00000000-0005-0000-0000-0000E99D0000}"/>
    <cellStyle name="Normal 3 4 14 2 10" xfId="40436" xr:uid="{00000000-0005-0000-0000-0000EA9D0000}"/>
    <cellStyle name="Normal 3 4 14 2 10 2" xfId="40437" xr:uid="{00000000-0005-0000-0000-0000EB9D0000}"/>
    <cellStyle name="Normal 3 4 14 2 10 3" xfId="40438" xr:uid="{00000000-0005-0000-0000-0000EC9D0000}"/>
    <cellStyle name="Normal 3 4 14 2 11" xfId="40439" xr:uid="{00000000-0005-0000-0000-0000ED9D0000}"/>
    <cellStyle name="Normal 3 4 14 2 11 2" xfId="40440" xr:uid="{00000000-0005-0000-0000-0000EE9D0000}"/>
    <cellStyle name="Normal 3 4 14 2 11 3" xfId="40441" xr:uid="{00000000-0005-0000-0000-0000EF9D0000}"/>
    <cellStyle name="Normal 3 4 14 2 12" xfId="40442" xr:uid="{00000000-0005-0000-0000-0000F09D0000}"/>
    <cellStyle name="Normal 3 4 14 2 12 2" xfId="40443" xr:uid="{00000000-0005-0000-0000-0000F19D0000}"/>
    <cellStyle name="Normal 3 4 14 2 12 3" xfId="40444" xr:uid="{00000000-0005-0000-0000-0000F29D0000}"/>
    <cellStyle name="Normal 3 4 14 2 13" xfId="40445" xr:uid="{00000000-0005-0000-0000-0000F39D0000}"/>
    <cellStyle name="Normal 3 4 14 2 13 2" xfId="40446" xr:uid="{00000000-0005-0000-0000-0000F49D0000}"/>
    <cellStyle name="Normal 3 4 14 2 13 3" xfId="40447" xr:uid="{00000000-0005-0000-0000-0000F59D0000}"/>
    <cellStyle name="Normal 3 4 14 2 14" xfId="40448" xr:uid="{00000000-0005-0000-0000-0000F69D0000}"/>
    <cellStyle name="Normal 3 4 14 2 14 2" xfId="40449" xr:uid="{00000000-0005-0000-0000-0000F79D0000}"/>
    <cellStyle name="Normal 3 4 14 2 14 3" xfId="40450" xr:uid="{00000000-0005-0000-0000-0000F89D0000}"/>
    <cellStyle name="Normal 3 4 14 2 15" xfId="40451" xr:uid="{00000000-0005-0000-0000-0000F99D0000}"/>
    <cellStyle name="Normal 3 4 14 2 16" xfId="40452" xr:uid="{00000000-0005-0000-0000-0000FA9D0000}"/>
    <cellStyle name="Normal 3 4 14 2 2" xfId="40453" xr:uid="{00000000-0005-0000-0000-0000FB9D0000}"/>
    <cellStyle name="Normal 3 4 14 2 2 2" xfId="40454" xr:uid="{00000000-0005-0000-0000-0000FC9D0000}"/>
    <cellStyle name="Normal 3 4 14 2 2 3" xfId="40455" xr:uid="{00000000-0005-0000-0000-0000FD9D0000}"/>
    <cellStyle name="Normal 3 4 14 2 3" xfId="40456" xr:uid="{00000000-0005-0000-0000-0000FE9D0000}"/>
    <cellStyle name="Normal 3 4 14 2 3 2" xfId="40457" xr:uid="{00000000-0005-0000-0000-0000FF9D0000}"/>
    <cellStyle name="Normal 3 4 14 2 3 3" xfId="40458" xr:uid="{00000000-0005-0000-0000-0000009E0000}"/>
    <cellStyle name="Normal 3 4 14 2 4" xfId="40459" xr:uid="{00000000-0005-0000-0000-0000019E0000}"/>
    <cellStyle name="Normal 3 4 14 2 4 2" xfId="40460" xr:uid="{00000000-0005-0000-0000-0000029E0000}"/>
    <cellStyle name="Normal 3 4 14 2 4 3" xfId="40461" xr:uid="{00000000-0005-0000-0000-0000039E0000}"/>
    <cellStyle name="Normal 3 4 14 2 5" xfId="40462" xr:uid="{00000000-0005-0000-0000-0000049E0000}"/>
    <cellStyle name="Normal 3 4 14 2 5 2" xfId="40463" xr:uid="{00000000-0005-0000-0000-0000059E0000}"/>
    <cellStyle name="Normal 3 4 14 2 5 3" xfId="40464" xr:uid="{00000000-0005-0000-0000-0000069E0000}"/>
    <cellStyle name="Normal 3 4 14 2 6" xfId="40465" xr:uid="{00000000-0005-0000-0000-0000079E0000}"/>
    <cellStyle name="Normal 3 4 14 2 6 2" xfId="40466" xr:uid="{00000000-0005-0000-0000-0000089E0000}"/>
    <cellStyle name="Normal 3 4 14 2 6 3" xfId="40467" xr:uid="{00000000-0005-0000-0000-0000099E0000}"/>
    <cellStyle name="Normal 3 4 14 2 7" xfId="40468" xr:uid="{00000000-0005-0000-0000-00000A9E0000}"/>
    <cellStyle name="Normal 3 4 14 2 7 2" xfId="40469" xr:uid="{00000000-0005-0000-0000-00000B9E0000}"/>
    <cellStyle name="Normal 3 4 14 2 7 3" xfId="40470" xr:uid="{00000000-0005-0000-0000-00000C9E0000}"/>
    <cellStyle name="Normal 3 4 14 2 8" xfId="40471" xr:uid="{00000000-0005-0000-0000-00000D9E0000}"/>
    <cellStyle name="Normal 3 4 14 2 8 2" xfId="40472" xr:uid="{00000000-0005-0000-0000-00000E9E0000}"/>
    <cellStyle name="Normal 3 4 14 2 8 3" xfId="40473" xr:uid="{00000000-0005-0000-0000-00000F9E0000}"/>
    <cellStyle name="Normal 3 4 14 2 9" xfId="40474" xr:uid="{00000000-0005-0000-0000-0000109E0000}"/>
    <cellStyle name="Normal 3 4 14 2 9 2" xfId="40475" xr:uid="{00000000-0005-0000-0000-0000119E0000}"/>
    <cellStyle name="Normal 3 4 14 2 9 3" xfId="40476" xr:uid="{00000000-0005-0000-0000-0000129E0000}"/>
    <cellStyle name="Normal 3 4 14 3" xfId="40477" xr:uid="{00000000-0005-0000-0000-0000139E0000}"/>
    <cellStyle name="Normal 3 4 14 3 2" xfId="40478" xr:uid="{00000000-0005-0000-0000-0000149E0000}"/>
    <cellStyle name="Normal 3 4 14 3 3" xfId="40479" xr:uid="{00000000-0005-0000-0000-0000159E0000}"/>
    <cellStyle name="Normal 3 4 14 4" xfId="40480" xr:uid="{00000000-0005-0000-0000-0000169E0000}"/>
    <cellStyle name="Normal 3 4 14 4 2" xfId="40481" xr:uid="{00000000-0005-0000-0000-0000179E0000}"/>
    <cellStyle name="Normal 3 4 14 4 3" xfId="40482" xr:uid="{00000000-0005-0000-0000-0000189E0000}"/>
    <cellStyle name="Normal 3 4 14 5" xfId="40483" xr:uid="{00000000-0005-0000-0000-0000199E0000}"/>
    <cellStyle name="Normal 3 4 14 5 2" xfId="40484" xr:uid="{00000000-0005-0000-0000-00001A9E0000}"/>
    <cellStyle name="Normal 3 4 14 5 3" xfId="40485" xr:uid="{00000000-0005-0000-0000-00001B9E0000}"/>
    <cellStyle name="Normal 3 4 14 6" xfId="40486" xr:uid="{00000000-0005-0000-0000-00001C9E0000}"/>
    <cellStyle name="Normal 3 4 14 6 2" xfId="40487" xr:uid="{00000000-0005-0000-0000-00001D9E0000}"/>
    <cellStyle name="Normal 3 4 14 6 3" xfId="40488" xr:uid="{00000000-0005-0000-0000-00001E9E0000}"/>
    <cellStyle name="Normal 3 4 14 7" xfId="40489" xr:uid="{00000000-0005-0000-0000-00001F9E0000}"/>
    <cellStyle name="Normal 3 4 14 7 2" xfId="40490" xr:uid="{00000000-0005-0000-0000-0000209E0000}"/>
    <cellStyle name="Normal 3 4 14 7 3" xfId="40491" xr:uid="{00000000-0005-0000-0000-0000219E0000}"/>
    <cellStyle name="Normal 3 4 14 8" xfId="40492" xr:uid="{00000000-0005-0000-0000-0000229E0000}"/>
    <cellStyle name="Normal 3 4 14 8 2" xfId="40493" xr:uid="{00000000-0005-0000-0000-0000239E0000}"/>
    <cellStyle name="Normal 3 4 14 8 3" xfId="40494" xr:uid="{00000000-0005-0000-0000-0000249E0000}"/>
    <cellStyle name="Normal 3 4 14 9" xfId="40495" xr:uid="{00000000-0005-0000-0000-0000259E0000}"/>
    <cellStyle name="Normal 3 4 14 9 2" xfId="40496" xr:uid="{00000000-0005-0000-0000-0000269E0000}"/>
    <cellStyle name="Normal 3 4 14 9 3" xfId="40497" xr:uid="{00000000-0005-0000-0000-0000279E0000}"/>
    <cellStyle name="Normal 3 4 15" xfId="40498" xr:uid="{00000000-0005-0000-0000-0000289E0000}"/>
    <cellStyle name="Normal 3 4 15 10" xfId="40499" xr:uid="{00000000-0005-0000-0000-0000299E0000}"/>
    <cellStyle name="Normal 3 4 15 10 2" xfId="40500" xr:uid="{00000000-0005-0000-0000-00002A9E0000}"/>
    <cellStyle name="Normal 3 4 15 10 3" xfId="40501" xr:uid="{00000000-0005-0000-0000-00002B9E0000}"/>
    <cellStyle name="Normal 3 4 15 11" xfId="40502" xr:uid="{00000000-0005-0000-0000-00002C9E0000}"/>
    <cellStyle name="Normal 3 4 15 11 2" xfId="40503" xr:uid="{00000000-0005-0000-0000-00002D9E0000}"/>
    <cellStyle name="Normal 3 4 15 11 3" xfId="40504" xr:uid="{00000000-0005-0000-0000-00002E9E0000}"/>
    <cellStyle name="Normal 3 4 15 12" xfId="40505" xr:uid="{00000000-0005-0000-0000-00002F9E0000}"/>
    <cellStyle name="Normal 3 4 15 12 2" xfId="40506" xr:uid="{00000000-0005-0000-0000-0000309E0000}"/>
    <cellStyle name="Normal 3 4 15 12 3" xfId="40507" xr:uid="{00000000-0005-0000-0000-0000319E0000}"/>
    <cellStyle name="Normal 3 4 15 13" xfId="40508" xr:uid="{00000000-0005-0000-0000-0000329E0000}"/>
    <cellStyle name="Normal 3 4 15 13 2" xfId="40509" xr:uid="{00000000-0005-0000-0000-0000339E0000}"/>
    <cellStyle name="Normal 3 4 15 13 3" xfId="40510" xr:uid="{00000000-0005-0000-0000-0000349E0000}"/>
    <cellStyle name="Normal 3 4 15 14" xfId="40511" xr:uid="{00000000-0005-0000-0000-0000359E0000}"/>
    <cellStyle name="Normal 3 4 15 14 2" xfId="40512" xr:uid="{00000000-0005-0000-0000-0000369E0000}"/>
    <cellStyle name="Normal 3 4 15 14 3" xfId="40513" xr:uid="{00000000-0005-0000-0000-0000379E0000}"/>
    <cellStyle name="Normal 3 4 15 15" xfId="40514" xr:uid="{00000000-0005-0000-0000-0000389E0000}"/>
    <cellStyle name="Normal 3 4 15 15 2" xfId="40515" xr:uid="{00000000-0005-0000-0000-0000399E0000}"/>
    <cellStyle name="Normal 3 4 15 15 3" xfId="40516" xr:uid="{00000000-0005-0000-0000-00003A9E0000}"/>
    <cellStyle name="Normal 3 4 15 16" xfId="40517" xr:uid="{00000000-0005-0000-0000-00003B9E0000}"/>
    <cellStyle name="Normal 3 4 15 17" xfId="40518" xr:uid="{00000000-0005-0000-0000-00003C9E0000}"/>
    <cellStyle name="Normal 3 4 15 2" xfId="40519" xr:uid="{00000000-0005-0000-0000-00003D9E0000}"/>
    <cellStyle name="Normal 3 4 15 2 10" xfId="40520" xr:uid="{00000000-0005-0000-0000-00003E9E0000}"/>
    <cellStyle name="Normal 3 4 15 2 10 2" xfId="40521" xr:uid="{00000000-0005-0000-0000-00003F9E0000}"/>
    <cellStyle name="Normal 3 4 15 2 10 3" xfId="40522" xr:uid="{00000000-0005-0000-0000-0000409E0000}"/>
    <cellStyle name="Normal 3 4 15 2 11" xfId="40523" xr:uid="{00000000-0005-0000-0000-0000419E0000}"/>
    <cellStyle name="Normal 3 4 15 2 11 2" xfId="40524" xr:uid="{00000000-0005-0000-0000-0000429E0000}"/>
    <cellStyle name="Normal 3 4 15 2 11 3" xfId="40525" xr:uid="{00000000-0005-0000-0000-0000439E0000}"/>
    <cellStyle name="Normal 3 4 15 2 12" xfId="40526" xr:uid="{00000000-0005-0000-0000-0000449E0000}"/>
    <cellStyle name="Normal 3 4 15 2 12 2" xfId="40527" xr:uid="{00000000-0005-0000-0000-0000459E0000}"/>
    <cellStyle name="Normal 3 4 15 2 12 3" xfId="40528" xr:uid="{00000000-0005-0000-0000-0000469E0000}"/>
    <cellStyle name="Normal 3 4 15 2 13" xfId="40529" xr:uid="{00000000-0005-0000-0000-0000479E0000}"/>
    <cellStyle name="Normal 3 4 15 2 13 2" xfId="40530" xr:uid="{00000000-0005-0000-0000-0000489E0000}"/>
    <cellStyle name="Normal 3 4 15 2 13 3" xfId="40531" xr:uid="{00000000-0005-0000-0000-0000499E0000}"/>
    <cellStyle name="Normal 3 4 15 2 14" xfId="40532" xr:uid="{00000000-0005-0000-0000-00004A9E0000}"/>
    <cellStyle name="Normal 3 4 15 2 14 2" xfId="40533" xr:uid="{00000000-0005-0000-0000-00004B9E0000}"/>
    <cellStyle name="Normal 3 4 15 2 14 3" xfId="40534" xr:uid="{00000000-0005-0000-0000-00004C9E0000}"/>
    <cellStyle name="Normal 3 4 15 2 15" xfId="40535" xr:uid="{00000000-0005-0000-0000-00004D9E0000}"/>
    <cellStyle name="Normal 3 4 15 2 16" xfId="40536" xr:uid="{00000000-0005-0000-0000-00004E9E0000}"/>
    <cellStyle name="Normal 3 4 15 2 2" xfId="40537" xr:uid="{00000000-0005-0000-0000-00004F9E0000}"/>
    <cellStyle name="Normal 3 4 15 2 2 2" xfId="40538" xr:uid="{00000000-0005-0000-0000-0000509E0000}"/>
    <cellStyle name="Normal 3 4 15 2 2 3" xfId="40539" xr:uid="{00000000-0005-0000-0000-0000519E0000}"/>
    <cellStyle name="Normal 3 4 15 2 3" xfId="40540" xr:uid="{00000000-0005-0000-0000-0000529E0000}"/>
    <cellStyle name="Normal 3 4 15 2 3 2" xfId="40541" xr:uid="{00000000-0005-0000-0000-0000539E0000}"/>
    <cellStyle name="Normal 3 4 15 2 3 3" xfId="40542" xr:uid="{00000000-0005-0000-0000-0000549E0000}"/>
    <cellStyle name="Normal 3 4 15 2 4" xfId="40543" xr:uid="{00000000-0005-0000-0000-0000559E0000}"/>
    <cellStyle name="Normal 3 4 15 2 4 2" xfId="40544" xr:uid="{00000000-0005-0000-0000-0000569E0000}"/>
    <cellStyle name="Normal 3 4 15 2 4 3" xfId="40545" xr:uid="{00000000-0005-0000-0000-0000579E0000}"/>
    <cellStyle name="Normal 3 4 15 2 5" xfId="40546" xr:uid="{00000000-0005-0000-0000-0000589E0000}"/>
    <cellStyle name="Normal 3 4 15 2 5 2" xfId="40547" xr:uid="{00000000-0005-0000-0000-0000599E0000}"/>
    <cellStyle name="Normal 3 4 15 2 5 3" xfId="40548" xr:uid="{00000000-0005-0000-0000-00005A9E0000}"/>
    <cellStyle name="Normal 3 4 15 2 6" xfId="40549" xr:uid="{00000000-0005-0000-0000-00005B9E0000}"/>
    <cellStyle name="Normal 3 4 15 2 6 2" xfId="40550" xr:uid="{00000000-0005-0000-0000-00005C9E0000}"/>
    <cellStyle name="Normal 3 4 15 2 6 3" xfId="40551" xr:uid="{00000000-0005-0000-0000-00005D9E0000}"/>
    <cellStyle name="Normal 3 4 15 2 7" xfId="40552" xr:uid="{00000000-0005-0000-0000-00005E9E0000}"/>
    <cellStyle name="Normal 3 4 15 2 7 2" xfId="40553" xr:uid="{00000000-0005-0000-0000-00005F9E0000}"/>
    <cellStyle name="Normal 3 4 15 2 7 3" xfId="40554" xr:uid="{00000000-0005-0000-0000-0000609E0000}"/>
    <cellStyle name="Normal 3 4 15 2 8" xfId="40555" xr:uid="{00000000-0005-0000-0000-0000619E0000}"/>
    <cellStyle name="Normal 3 4 15 2 8 2" xfId="40556" xr:uid="{00000000-0005-0000-0000-0000629E0000}"/>
    <cellStyle name="Normal 3 4 15 2 8 3" xfId="40557" xr:uid="{00000000-0005-0000-0000-0000639E0000}"/>
    <cellStyle name="Normal 3 4 15 2 9" xfId="40558" xr:uid="{00000000-0005-0000-0000-0000649E0000}"/>
    <cellStyle name="Normal 3 4 15 2 9 2" xfId="40559" xr:uid="{00000000-0005-0000-0000-0000659E0000}"/>
    <cellStyle name="Normal 3 4 15 2 9 3" xfId="40560" xr:uid="{00000000-0005-0000-0000-0000669E0000}"/>
    <cellStyle name="Normal 3 4 15 3" xfId="40561" xr:uid="{00000000-0005-0000-0000-0000679E0000}"/>
    <cellStyle name="Normal 3 4 15 3 2" xfId="40562" xr:uid="{00000000-0005-0000-0000-0000689E0000}"/>
    <cellStyle name="Normal 3 4 15 3 3" xfId="40563" xr:uid="{00000000-0005-0000-0000-0000699E0000}"/>
    <cellStyle name="Normal 3 4 15 4" xfId="40564" xr:uid="{00000000-0005-0000-0000-00006A9E0000}"/>
    <cellStyle name="Normal 3 4 15 4 2" xfId="40565" xr:uid="{00000000-0005-0000-0000-00006B9E0000}"/>
    <cellStyle name="Normal 3 4 15 4 3" xfId="40566" xr:uid="{00000000-0005-0000-0000-00006C9E0000}"/>
    <cellStyle name="Normal 3 4 15 5" xfId="40567" xr:uid="{00000000-0005-0000-0000-00006D9E0000}"/>
    <cellStyle name="Normal 3 4 15 5 2" xfId="40568" xr:uid="{00000000-0005-0000-0000-00006E9E0000}"/>
    <cellStyle name="Normal 3 4 15 5 3" xfId="40569" xr:uid="{00000000-0005-0000-0000-00006F9E0000}"/>
    <cellStyle name="Normal 3 4 15 6" xfId="40570" xr:uid="{00000000-0005-0000-0000-0000709E0000}"/>
    <cellStyle name="Normal 3 4 15 6 2" xfId="40571" xr:uid="{00000000-0005-0000-0000-0000719E0000}"/>
    <cellStyle name="Normal 3 4 15 6 3" xfId="40572" xr:uid="{00000000-0005-0000-0000-0000729E0000}"/>
    <cellStyle name="Normal 3 4 15 7" xfId="40573" xr:uid="{00000000-0005-0000-0000-0000739E0000}"/>
    <cellStyle name="Normal 3 4 15 7 2" xfId="40574" xr:uid="{00000000-0005-0000-0000-0000749E0000}"/>
    <cellStyle name="Normal 3 4 15 7 3" xfId="40575" xr:uid="{00000000-0005-0000-0000-0000759E0000}"/>
    <cellStyle name="Normal 3 4 15 8" xfId="40576" xr:uid="{00000000-0005-0000-0000-0000769E0000}"/>
    <cellStyle name="Normal 3 4 15 8 2" xfId="40577" xr:uid="{00000000-0005-0000-0000-0000779E0000}"/>
    <cellStyle name="Normal 3 4 15 8 3" xfId="40578" xr:uid="{00000000-0005-0000-0000-0000789E0000}"/>
    <cellStyle name="Normal 3 4 15 9" xfId="40579" xr:uid="{00000000-0005-0000-0000-0000799E0000}"/>
    <cellStyle name="Normal 3 4 15 9 2" xfId="40580" xr:uid="{00000000-0005-0000-0000-00007A9E0000}"/>
    <cellStyle name="Normal 3 4 15 9 3" xfId="40581" xr:uid="{00000000-0005-0000-0000-00007B9E0000}"/>
    <cellStyle name="Normal 3 4 16" xfId="40582" xr:uid="{00000000-0005-0000-0000-00007C9E0000}"/>
    <cellStyle name="Normal 3 4 16 10" xfId="40583" xr:uid="{00000000-0005-0000-0000-00007D9E0000}"/>
    <cellStyle name="Normal 3 4 16 10 2" xfId="40584" xr:uid="{00000000-0005-0000-0000-00007E9E0000}"/>
    <cellStyle name="Normal 3 4 16 10 3" xfId="40585" xr:uid="{00000000-0005-0000-0000-00007F9E0000}"/>
    <cellStyle name="Normal 3 4 16 11" xfId="40586" xr:uid="{00000000-0005-0000-0000-0000809E0000}"/>
    <cellStyle name="Normal 3 4 16 11 2" xfId="40587" xr:uid="{00000000-0005-0000-0000-0000819E0000}"/>
    <cellStyle name="Normal 3 4 16 11 3" xfId="40588" xr:uid="{00000000-0005-0000-0000-0000829E0000}"/>
    <cellStyle name="Normal 3 4 16 12" xfId="40589" xr:uid="{00000000-0005-0000-0000-0000839E0000}"/>
    <cellStyle name="Normal 3 4 16 12 2" xfId="40590" xr:uid="{00000000-0005-0000-0000-0000849E0000}"/>
    <cellStyle name="Normal 3 4 16 12 3" xfId="40591" xr:uid="{00000000-0005-0000-0000-0000859E0000}"/>
    <cellStyle name="Normal 3 4 16 13" xfId="40592" xr:uid="{00000000-0005-0000-0000-0000869E0000}"/>
    <cellStyle name="Normal 3 4 16 13 2" xfId="40593" xr:uid="{00000000-0005-0000-0000-0000879E0000}"/>
    <cellStyle name="Normal 3 4 16 13 3" xfId="40594" xr:uid="{00000000-0005-0000-0000-0000889E0000}"/>
    <cellStyle name="Normal 3 4 16 14" xfId="40595" xr:uid="{00000000-0005-0000-0000-0000899E0000}"/>
    <cellStyle name="Normal 3 4 16 14 2" xfId="40596" xr:uid="{00000000-0005-0000-0000-00008A9E0000}"/>
    <cellStyle name="Normal 3 4 16 14 3" xfId="40597" xr:uid="{00000000-0005-0000-0000-00008B9E0000}"/>
    <cellStyle name="Normal 3 4 16 15" xfId="40598" xr:uid="{00000000-0005-0000-0000-00008C9E0000}"/>
    <cellStyle name="Normal 3 4 16 16" xfId="40599" xr:uid="{00000000-0005-0000-0000-00008D9E0000}"/>
    <cellStyle name="Normal 3 4 16 2" xfId="40600" xr:uid="{00000000-0005-0000-0000-00008E9E0000}"/>
    <cellStyle name="Normal 3 4 16 2 2" xfId="40601" xr:uid="{00000000-0005-0000-0000-00008F9E0000}"/>
    <cellStyle name="Normal 3 4 16 2 3" xfId="40602" xr:uid="{00000000-0005-0000-0000-0000909E0000}"/>
    <cellStyle name="Normal 3 4 16 3" xfId="40603" xr:uid="{00000000-0005-0000-0000-0000919E0000}"/>
    <cellStyle name="Normal 3 4 16 3 2" xfId="40604" xr:uid="{00000000-0005-0000-0000-0000929E0000}"/>
    <cellStyle name="Normal 3 4 16 3 3" xfId="40605" xr:uid="{00000000-0005-0000-0000-0000939E0000}"/>
    <cellStyle name="Normal 3 4 16 4" xfId="40606" xr:uid="{00000000-0005-0000-0000-0000949E0000}"/>
    <cellStyle name="Normal 3 4 16 4 2" xfId="40607" xr:uid="{00000000-0005-0000-0000-0000959E0000}"/>
    <cellStyle name="Normal 3 4 16 4 3" xfId="40608" xr:uid="{00000000-0005-0000-0000-0000969E0000}"/>
    <cellStyle name="Normal 3 4 16 5" xfId="40609" xr:uid="{00000000-0005-0000-0000-0000979E0000}"/>
    <cellStyle name="Normal 3 4 16 5 2" xfId="40610" xr:uid="{00000000-0005-0000-0000-0000989E0000}"/>
    <cellStyle name="Normal 3 4 16 5 3" xfId="40611" xr:uid="{00000000-0005-0000-0000-0000999E0000}"/>
    <cellStyle name="Normal 3 4 16 6" xfId="40612" xr:uid="{00000000-0005-0000-0000-00009A9E0000}"/>
    <cellStyle name="Normal 3 4 16 6 2" xfId="40613" xr:uid="{00000000-0005-0000-0000-00009B9E0000}"/>
    <cellStyle name="Normal 3 4 16 6 3" xfId="40614" xr:uid="{00000000-0005-0000-0000-00009C9E0000}"/>
    <cellStyle name="Normal 3 4 16 7" xfId="40615" xr:uid="{00000000-0005-0000-0000-00009D9E0000}"/>
    <cellStyle name="Normal 3 4 16 7 2" xfId="40616" xr:uid="{00000000-0005-0000-0000-00009E9E0000}"/>
    <cellStyle name="Normal 3 4 16 7 3" xfId="40617" xr:uid="{00000000-0005-0000-0000-00009F9E0000}"/>
    <cellStyle name="Normal 3 4 16 8" xfId="40618" xr:uid="{00000000-0005-0000-0000-0000A09E0000}"/>
    <cellStyle name="Normal 3 4 16 8 2" xfId="40619" xr:uid="{00000000-0005-0000-0000-0000A19E0000}"/>
    <cellStyle name="Normal 3 4 16 8 3" xfId="40620" xr:uid="{00000000-0005-0000-0000-0000A29E0000}"/>
    <cellStyle name="Normal 3 4 16 9" xfId="40621" xr:uid="{00000000-0005-0000-0000-0000A39E0000}"/>
    <cellStyle name="Normal 3 4 16 9 2" xfId="40622" xr:uid="{00000000-0005-0000-0000-0000A49E0000}"/>
    <cellStyle name="Normal 3 4 16 9 3" xfId="40623" xr:uid="{00000000-0005-0000-0000-0000A59E0000}"/>
    <cellStyle name="Normal 3 4 17" xfId="40624" xr:uid="{00000000-0005-0000-0000-0000A69E0000}"/>
    <cellStyle name="Normal 3 4 17 10" xfId="40625" xr:uid="{00000000-0005-0000-0000-0000A79E0000}"/>
    <cellStyle name="Normal 3 4 17 10 2" xfId="40626" xr:uid="{00000000-0005-0000-0000-0000A89E0000}"/>
    <cellStyle name="Normal 3 4 17 10 3" xfId="40627" xr:uid="{00000000-0005-0000-0000-0000A99E0000}"/>
    <cellStyle name="Normal 3 4 17 11" xfId="40628" xr:uid="{00000000-0005-0000-0000-0000AA9E0000}"/>
    <cellStyle name="Normal 3 4 17 11 2" xfId="40629" xr:uid="{00000000-0005-0000-0000-0000AB9E0000}"/>
    <cellStyle name="Normal 3 4 17 11 3" xfId="40630" xr:uid="{00000000-0005-0000-0000-0000AC9E0000}"/>
    <cellStyle name="Normal 3 4 17 12" xfId="40631" xr:uid="{00000000-0005-0000-0000-0000AD9E0000}"/>
    <cellStyle name="Normal 3 4 17 12 2" xfId="40632" xr:uid="{00000000-0005-0000-0000-0000AE9E0000}"/>
    <cellStyle name="Normal 3 4 17 12 3" xfId="40633" xr:uid="{00000000-0005-0000-0000-0000AF9E0000}"/>
    <cellStyle name="Normal 3 4 17 13" xfId="40634" xr:uid="{00000000-0005-0000-0000-0000B09E0000}"/>
    <cellStyle name="Normal 3 4 17 13 2" xfId="40635" xr:uid="{00000000-0005-0000-0000-0000B19E0000}"/>
    <cellStyle name="Normal 3 4 17 13 3" xfId="40636" xr:uid="{00000000-0005-0000-0000-0000B29E0000}"/>
    <cellStyle name="Normal 3 4 17 14" xfId="40637" xr:uid="{00000000-0005-0000-0000-0000B39E0000}"/>
    <cellStyle name="Normal 3 4 17 14 2" xfId="40638" xr:uid="{00000000-0005-0000-0000-0000B49E0000}"/>
    <cellStyle name="Normal 3 4 17 14 3" xfId="40639" xr:uid="{00000000-0005-0000-0000-0000B59E0000}"/>
    <cellStyle name="Normal 3 4 17 15" xfId="40640" xr:uid="{00000000-0005-0000-0000-0000B69E0000}"/>
    <cellStyle name="Normal 3 4 17 16" xfId="40641" xr:uid="{00000000-0005-0000-0000-0000B79E0000}"/>
    <cellStyle name="Normal 3 4 17 2" xfId="40642" xr:uid="{00000000-0005-0000-0000-0000B89E0000}"/>
    <cellStyle name="Normal 3 4 17 2 2" xfId="40643" xr:uid="{00000000-0005-0000-0000-0000B99E0000}"/>
    <cellStyle name="Normal 3 4 17 2 3" xfId="40644" xr:uid="{00000000-0005-0000-0000-0000BA9E0000}"/>
    <cellStyle name="Normal 3 4 17 3" xfId="40645" xr:uid="{00000000-0005-0000-0000-0000BB9E0000}"/>
    <cellStyle name="Normal 3 4 17 3 2" xfId="40646" xr:uid="{00000000-0005-0000-0000-0000BC9E0000}"/>
    <cellStyle name="Normal 3 4 17 3 3" xfId="40647" xr:uid="{00000000-0005-0000-0000-0000BD9E0000}"/>
    <cellStyle name="Normal 3 4 17 4" xfId="40648" xr:uid="{00000000-0005-0000-0000-0000BE9E0000}"/>
    <cellStyle name="Normal 3 4 17 4 2" xfId="40649" xr:uid="{00000000-0005-0000-0000-0000BF9E0000}"/>
    <cellStyle name="Normal 3 4 17 4 3" xfId="40650" xr:uid="{00000000-0005-0000-0000-0000C09E0000}"/>
    <cellStyle name="Normal 3 4 17 5" xfId="40651" xr:uid="{00000000-0005-0000-0000-0000C19E0000}"/>
    <cellStyle name="Normal 3 4 17 5 2" xfId="40652" xr:uid="{00000000-0005-0000-0000-0000C29E0000}"/>
    <cellStyle name="Normal 3 4 17 5 3" xfId="40653" xr:uid="{00000000-0005-0000-0000-0000C39E0000}"/>
    <cellStyle name="Normal 3 4 17 6" xfId="40654" xr:uid="{00000000-0005-0000-0000-0000C49E0000}"/>
    <cellStyle name="Normal 3 4 17 6 2" xfId="40655" xr:uid="{00000000-0005-0000-0000-0000C59E0000}"/>
    <cellStyle name="Normal 3 4 17 6 3" xfId="40656" xr:uid="{00000000-0005-0000-0000-0000C69E0000}"/>
    <cellStyle name="Normal 3 4 17 7" xfId="40657" xr:uid="{00000000-0005-0000-0000-0000C79E0000}"/>
    <cellStyle name="Normal 3 4 17 7 2" xfId="40658" xr:uid="{00000000-0005-0000-0000-0000C89E0000}"/>
    <cellStyle name="Normal 3 4 17 7 3" xfId="40659" xr:uid="{00000000-0005-0000-0000-0000C99E0000}"/>
    <cellStyle name="Normal 3 4 17 8" xfId="40660" xr:uid="{00000000-0005-0000-0000-0000CA9E0000}"/>
    <cellStyle name="Normal 3 4 17 8 2" xfId="40661" xr:uid="{00000000-0005-0000-0000-0000CB9E0000}"/>
    <cellStyle name="Normal 3 4 17 8 3" xfId="40662" xr:uid="{00000000-0005-0000-0000-0000CC9E0000}"/>
    <cellStyle name="Normal 3 4 17 9" xfId="40663" xr:uid="{00000000-0005-0000-0000-0000CD9E0000}"/>
    <cellStyle name="Normal 3 4 17 9 2" xfId="40664" xr:uid="{00000000-0005-0000-0000-0000CE9E0000}"/>
    <cellStyle name="Normal 3 4 17 9 3" xfId="40665" xr:uid="{00000000-0005-0000-0000-0000CF9E0000}"/>
    <cellStyle name="Normal 3 4 18" xfId="40666" xr:uid="{00000000-0005-0000-0000-0000D09E0000}"/>
    <cellStyle name="Normal 3 4 18 10" xfId="40667" xr:uid="{00000000-0005-0000-0000-0000D19E0000}"/>
    <cellStyle name="Normal 3 4 18 10 2" xfId="40668" xr:uid="{00000000-0005-0000-0000-0000D29E0000}"/>
    <cellStyle name="Normal 3 4 18 10 3" xfId="40669" xr:uid="{00000000-0005-0000-0000-0000D39E0000}"/>
    <cellStyle name="Normal 3 4 18 11" xfId="40670" xr:uid="{00000000-0005-0000-0000-0000D49E0000}"/>
    <cellStyle name="Normal 3 4 18 11 2" xfId="40671" xr:uid="{00000000-0005-0000-0000-0000D59E0000}"/>
    <cellStyle name="Normal 3 4 18 11 3" xfId="40672" xr:uid="{00000000-0005-0000-0000-0000D69E0000}"/>
    <cellStyle name="Normal 3 4 18 12" xfId="40673" xr:uid="{00000000-0005-0000-0000-0000D79E0000}"/>
    <cellStyle name="Normal 3 4 18 12 2" xfId="40674" xr:uid="{00000000-0005-0000-0000-0000D89E0000}"/>
    <cellStyle name="Normal 3 4 18 12 3" xfId="40675" xr:uid="{00000000-0005-0000-0000-0000D99E0000}"/>
    <cellStyle name="Normal 3 4 18 13" xfId="40676" xr:uid="{00000000-0005-0000-0000-0000DA9E0000}"/>
    <cellStyle name="Normal 3 4 18 13 2" xfId="40677" xr:uid="{00000000-0005-0000-0000-0000DB9E0000}"/>
    <cellStyle name="Normal 3 4 18 13 3" xfId="40678" xr:uid="{00000000-0005-0000-0000-0000DC9E0000}"/>
    <cellStyle name="Normal 3 4 18 14" xfId="40679" xr:uid="{00000000-0005-0000-0000-0000DD9E0000}"/>
    <cellStyle name="Normal 3 4 18 14 2" xfId="40680" xr:uid="{00000000-0005-0000-0000-0000DE9E0000}"/>
    <cellStyle name="Normal 3 4 18 14 3" xfId="40681" xr:uid="{00000000-0005-0000-0000-0000DF9E0000}"/>
    <cellStyle name="Normal 3 4 18 15" xfId="40682" xr:uid="{00000000-0005-0000-0000-0000E09E0000}"/>
    <cellStyle name="Normal 3 4 18 16" xfId="40683" xr:uid="{00000000-0005-0000-0000-0000E19E0000}"/>
    <cellStyle name="Normal 3 4 18 2" xfId="40684" xr:uid="{00000000-0005-0000-0000-0000E29E0000}"/>
    <cellStyle name="Normal 3 4 18 2 2" xfId="40685" xr:uid="{00000000-0005-0000-0000-0000E39E0000}"/>
    <cellStyle name="Normal 3 4 18 2 3" xfId="40686" xr:uid="{00000000-0005-0000-0000-0000E49E0000}"/>
    <cellStyle name="Normal 3 4 18 3" xfId="40687" xr:uid="{00000000-0005-0000-0000-0000E59E0000}"/>
    <cellStyle name="Normal 3 4 18 3 2" xfId="40688" xr:uid="{00000000-0005-0000-0000-0000E69E0000}"/>
    <cellStyle name="Normal 3 4 18 3 3" xfId="40689" xr:uid="{00000000-0005-0000-0000-0000E79E0000}"/>
    <cellStyle name="Normal 3 4 18 4" xfId="40690" xr:uid="{00000000-0005-0000-0000-0000E89E0000}"/>
    <cellStyle name="Normal 3 4 18 4 2" xfId="40691" xr:uid="{00000000-0005-0000-0000-0000E99E0000}"/>
    <cellStyle name="Normal 3 4 18 4 3" xfId="40692" xr:uid="{00000000-0005-0000-0000-0000EA9E0000}"/>
    <cellStyle name="Normal 3 4 18 5" xfId="40693" xr:uid="{00000000-0005-0000-0000-0000EB9E0000}"/>
    <cellStyle name="Normal 3 4 18 5 2" xfId="40694" xr:uid="{00000000-0005-0000-0000-0000EC9E0000}"/>
    <cellStyle name="Normal 3 4 18 5 3" xfId="40695" xr:uid="{00000000-0005-0000-0000-0000ED9E0000}"/>
    <cellStyle name="Normal 3 4 18 6" xfId="40696" xr:uid="{00000000-0005-0000-0000-0000EE9E0000}"/>
    <cellStyle name="Normal 3 4 18 6 2" xfId="40697" xr:uid="{00000000-0005-0000-0000-0000EF9E0000}"/>
    <cellStyle name="Normal 3 4 18 6 3" xfId="40698" xr:uid="{00000000-0005-0000-0000-0000F09E0000}"/>
    <cellStyle name="Normal 3 4 18 7" xfId="40699" xr:uid="{00000000-0005-0000-0000-0000F19E0000}"/>
    <cellStyle name="Normal 3 4 18 7 2" xfId="40700" xr:uid="{00000000-0005-0000-0000-0000F29E0000}"/>
    <cellStyle name="Normal 3 4 18 7 3" xfId="40701" xr:uid="{00000000-0005-0000-0000-0000F39E0000}"/>
    <cellStyle name="Normal 3 4 18 8" xfId="40702" xr:uid="{00000000-0005-0000-0000-0000F49E0000}"/>
    <cellStyle name="Normal 3 4 18 8 2" xfId="40703" xr:uid="{00000000-0005-0000-0000-0000F59E0000}"/>
    <cellStyle name="Normal 3 4 18 8 3" xfId="40704" xr:uid="{00000000-0005-0000-0000-0000F69E0000}"/>
    <cellStyle name="Normal 3 4 18 9" xfId="40705" xr:uid="{00000000-0005-0000-0000-0000F79E0000}"/>
    <cellStyle name="Normal 3 4 18 9 2" xfId="40706" xr:uid="{00000000-0005-0000-0000-0000F89E0000}"/>
    <cellStyle name="Normal 3 4 18 9 3" xfId="40707" xr:uid="{00000000-0005-0000-0000-0000F99E0000}"/>
    <cellStyle name="Normal 3 4 19" xfId="40708" xr:uid="{00000000-0005-0000-0000-0000FA9E0000}"/>
    <cellStyle name="Normal 3 4 19 10" xfId="40709" xr:uid="{00000000-0005-0000-0000-0000FB9E0000}"/>
    <cellStyle name="Normal 3 4 19 10 2" xfId="40710" xr:uid="{00000000-0005-0000-0000-0000FC9E0000}"/>
    <cellStyle name="Normal 3 4 19 10 3" xfId="40711" xr:uid="{00000000-0005-0000-0000-0000FD9E0000}"/>
    <cellStyle name="Normal 3 4 19 11" xfId="40712" xr:uid="{00000000-0005-0000-0000-0000FE9E0000}"/>
    <cellStyle name="Normal 3 4 19 11 2" xfId="40713" xr:uid="{00000000-0005-0000-0000-0000FF9E0000}"/>
    <cellStyle name="Normal 3 4 19 11 3" xfId="40714" xr:uid="{00000000-0005-0000-0000-0000009F0000}"/>
    <cellStyle name="Normal 3 4 19 12" xfId="40715" xr:uid="{00000000-0005-0000-0000-0000019F0000}"/>
    <cellStyle name="Normal 3 4 19 12 2" xfId="40716" xr:uid="{00000000-0005-0000-0000-0000029F0000}"/>
    <cellStyle name="Normal 3 4 19 12 3" xfId="40717" xr:uid="{00000000-0005-0000-0000-0000039F0000}"/>
    <cellStyle name="Normal 3 4 19 13" xfId="40718" xr:uid="{00000000-0005-0000-0000-0000049F0000}"/>
    <cellStyle name="Normal 3 4 19 13 2" xfId="40719" xr:uid="{00000000-0005-0000-0000-0000059F0000}"/>
    <cellStyle name="Normal 3 4 19 13 3" xfId="40720" xr:uid="{00000000-0005-0000-0000-0000069F0000}"/>
    <cellStyle name="Normal 3 4 19 14" xfId="40721" xr:uid="{00000000-0005-0000-0000-0000079F0000}"/>
    <cellStyle name="Normal 3 4 19 14 2" xfId="40722" xr:uid="{00000000-0005-0000-0000-0000089F0000}"/>
    <cellStyle name="Normal 3 4 19 14 3" xfId="40723" xr:uid="{00000000-0005-0000-0000-0000099F0000}"/>
    <cellStyle name="Normal 3 4 19 15" xfId="40724" xr:uid="{00000000-0005-0000-0000-00000A9F0000}"/>
    <cellStyle name="Normal 3 4 19 16" xfId="40725" xr:uid="{00000000-0005-0000-0000-00000B9F0000}"/>
    <cellStyle name="Normal 3 4 19 2" xfId="40726" xr:uid="{00000000-0005-0000-0000-00000C9F0000}"/>
    <cellStyle name="Normal 3 4 19 2 2" xfId="40727" xr:uid="{00000000-0005-0000-0000-00000D9F0000}"/>
    <cellStyle name="Normal 3 4 19 2 3" xfId="40728" xr:uid="{00000000-0005-0000-0000-00000E9F0000}"/>
    <cellStyle name="Normal 3 4 19 3" xfId="40729" xr:uid="{00000000-0005-0000-0000-00000F9F0000}"/>
    <cellStyle name="Normal 3 4 19 3 2" xfId="40730" xr:uid="{00000000-0005-0000-0000-0000109F0000}"/>
    <cellStyle name="Normal 3 4 19 3 3" xfId="40731" xr:uid="{00000000-0005-0000-0000-0000119F0000}"/>
    <cellStyle name="Normal 3 4 19 4" xfId="40732" xr:uid="{00000000-0005-0000-0000-0000129F0000}"/>
    <cellStyle name="Normal 3 4 19 4 2" xfId="40733" xr:uid="{00000000-0005-0000-0000-0000139F0000}"/>
    <cellStyle name="Normal 3 4 19 4 3" xfId="40734" xr:uid="{00000000-0005-0000-0000-0000149F0000}"/>
    <cellStyle name="Normal 3 4 19 5" xfId="40735" xr:uid="{00000000-0005-0000-0000-0000159F0000}"/>
    <cellStyle name="Normal 3 4 19 5 2" xfId="40736" xr:uid="{00000000-0005-0000-0000-0000169F0000}"/>
    <cellStyle name="Normal 3 4 19 5 3" xfId="40737" xr:uid="{00000000-0005-0000-0000-0000179F0000}"/>
    <cellStyle name="Normal 3 4 19 6" xfId="40738" xr:uid="{00000000-0005-0000-0000-0000189F0000}"/>
    <cellStyle name="Normal 3 4 19 6 2" xfId="40739" xr:uid="{00000000-0005-0000-0000-0000199F0000}"/>
    <cellStyle name="Normal 3 4 19 6 3" xfId="40740" xr:uid="{00000000-0005-0000-0000-00001A9F0000}"/>
    <cellStyle name="Normal 3 4 19 7" xfId="40741" xr:uid="{00000000-0005-0000-0000-00001B9F0000}"/>
    <cellStyle name="Normal 3 4 19 7 2" xfId="40742" xr:uid="{00000000-0005-0000-0000-00001C9F0000}"/>
    <cellStyle name="Normal 3 4 19 7 3" xfId="40743" xr:uid="{00000000-0005-0000-0000-00001D9F0000}"/>
    <cellStyle name="Normal 3 4 19 8" xfId="40744" xr:uid="{00000000-0005-0000-0000-00001E9F0000}"/>
    <cellStyle name="Normal 3 4 19 8 2" xfId="40745" xr:uid="{00000000-0005-0000-0000-00001F9F0000}"/>
    <cellStyle name="Normal 3 4 19 8 3" xfId="40746" xr:uid="{00000000-0005-0000-0000-0000209F0000}"/>
    <cellStyle name="Normal 3 4 19 9" xfId="40747" xr:uid="{00000000-0005-0000-0000-0000219F0000}"/>
    <cellStyle name="Normal 3 4 19 9 2" xfId="40748" xr:uid="{00000000-0005-0000-0000-0000229F0000}"/>
    <cellStyle name="Normal 3 4 19 9 3" xfId="40749" xr:uid="{00000000-0005-0000-0000-0000239F0000}"/>
    <cellStyle name="Normal 3 4 2" xfId="40750" xr:uid="{00000000-0005-0000-0000-0000249F0000}"/>
    <cellStyle name="Normal 3 4 2 10" xfId="40751" xr:uid="{00000000-0005-0000-0000-0000259F0000}"/>
    <cellStyle name="Normal 3 4 2 10 10" xfId="40752" xr:uid="{00000000-0005-0000-0000-0000269F0000}"/>
    <cellStyle name="Normal 3 4 2 10 10 2" xfId="40753" xr:uid="{00000000-0005-0000-0000-0000279F0000}"/>
    <cellStyle name="Normal 3 4 2 10 10 3" xfId="40754" xr:uid="{00000000-0005-0000-0000-0000289F0000}"/>
    <cellStyle name="Normal 3 4 2 10 11" xfId="40755" xr:uid="{00000000-0005-0000-0000-0000299F0000}"/>
    <cellStyle name="Normal 3 4 2 10 11 2" xfId="40756" xr:uid="{00000000-0005-0000-0000-00002A9F0000}"/>
    <cellStyle name="Normal 3 4 2 10 11 3" xfId="40757" xr:uid="{00000000-0005-0000-0000-00002B9F0000}"/>
    <cellStyle name="Normal 3 4 2 10 12" xfId="40758" xr:uid="{00000000-0005-0000-0000-00002C9F0000}"/>
    <cellStyle name="Normal 3 4 2 10 12 2" xfId="40759" xr:uid="{00000000-0005-0000-0000-00002D9F0000}"/>
    <cellStyle name="Normal 3 4 2 10 12 3" xfId="40760" xr:uid="{00000000-0005-0000-0000-00002E9F0000}"/>
    <cellStyle name="Normal 3 4 2 10 13" xfId="40761" xr:uid="{00000000-0005-0000-0000-00002F9F0000}"/>
    <cellStyle name="Normal 3 4 2 10 13 2" xfId="40762" xr:uid="{00000000-0005-0000-0000-0000309F0000}"/>
    <cellStyle name="Normal 3 4 2 10 13 3" xfId="40763" xr:uid="{00000000-0005-0000-0000-0000319F0000}"/>
    <cellStyle name="Normal 3 4 2 10 14" xfId="40764" xr:uid="{00000000-0005-0000-0000-0000329F0000}"/>
    <cellStyle name="Normal 3 4 2 10 14 2" xfId="40765" xr:uid="{00000000-0005-0000-0000-0000339F0000}"/>
    <cellStyle name="Normal 3 4 2 10 14 3" xfId="40766" xr:uid="{00000000-0005-0000-0000-0000349F0000}"/>
    <cellStyle name="Normal 3 4 2 10 15" xfId="40767" xr:uid="{00000000-0005-0000-0000-0000359F0000}"/>
    <cellStyle name="Normal 3 4 2 10 16" xfId="40768" xr:uid="{00000000-0005-0000-0000-0000369F0000}"/>
    <cellStyle name="Normal 3 4 2 10 2" xfId="40769" xr:uid="{00000000-0005-0000-0000-0000379F0000}"/>
    <cellStyle name="Normal 3 4 2 10 2 2" xfId="40770" xr:uid="{00000000-0005-0000-0000-0000389F0000}"/>
    <cellStyle name="Normal 3 4 2 10 2 3" xfId="40771" xr:uid="{00000000-0005-0000-0000-0000399F0000}"/>
    <cellStyle name="Normal 3 4 2 10 3" xfId="40772" xr:uid="{00000000-0005-0000-0000-00003A9F0000}"/>
    <cellStyle name="Normal 3 4 2 10 3 2" xfId="40773" xr:uid="{00000000-0005-0000-0000-00003B9F0000}"/>
    <cellStyle name="Normal 3 4 2 10 3 3" xfId="40774" xr:uid="{00000000-0005-0000-0000-00003C9F0000}"/>
    <cellStyle name="Normal 3 4 2 10 4" xfId="40775" xr:uid="{00000000-0005-0000-0000-00003D9F0000}"/>
    <cellStyle name="Normal 3 4 2 10 4 2" xfId="40776" xr:uid="{00000000-0005-0000-0000-00003E9F0000}"/>
    <cellStyle name="Normal 3 4 2 10 4 3" xfId="40777" xr:uid="{00000000-0005-0000-0000-00003F9F0000}"/>
    <cellStyle name="Normal 3 4 2 10 5" xfId="40778" xr:uid="{00000000-0005-0000-0000-0000409F0000}"/>
    <cellStyle name="Normal 3 4 2 10 5 2" xfId="40779" xr:uid="{00000000-0005-0000-0000-0000419F0000}"/>
    <cellStyle name="Normal 3 4 2 10 5 3" xfId="40780" xr:uid="{00000000-0005-0000-0000-0000429F0000}"/>
    <cellStyle name="Normal 3 4 2 10 6" xfId="40781" xr:uid="{00000000-0005-0000-0000-0000439F0000}"/>
    <cellStyle name="Normal 3 4 2 10 6 2" xfId="40782" xr:uid="{00000000-0005-0000-0000-0000449F0000}"/>
    <cellStyle name="Normal 3 4 2 10 6 3" xfId="40783" xr:uid="{00000000-0005-0000-0000-0000459F0000}"/>
    <cellStyle name="Normal 3 4 2 10 7" xfId="40784" xr:uid="{00000000-0005-0000-0000-0000469F0000}"/>
    <cellStyle name="Normal 3 4 2 10 7 2" xfId="40785" xr:uid="{00000000-0005-0000-0000-0000479F0000}"/>
    <cellStyle name="Normal 3 4 2 10 7 3" xfId="40786" xr:uid="{00000000-0005-0000-0000-0000489F0000}"/>
    <cellStyle name="Normal 3 4 2 10 8" xfId="40787" xr:uid="{00000000-0005-0000-0000-0000499F0000}"/>
    <cellStyle name="Normal 3 4 2 10 8 2" xfId="40788" xr:uid="{00000000-0005-0000-0000-00004A9F0000}"/>
    <cellStyle name="Normal 3 4 2 10 8 3" xfId="40789" xr:uid="{00000000-0005-0000-0000-00004B9F0000}"/>
    <cellStyle name="Normal 3 4 2 10 9" xfId="40790" xr:uid="{00000000-0005-0000-0000-00004C9F0000}"/>
    <cellStyle name="Normal 3 4 2 10 9 2" xfId="40791" xr:uid="{00000000-0005-0000-0000-00004D9F0000}"/>
    <cellStyle name="Normal 3 4 2 10 9 3" xfId="40792" xr:uid="{00000000-0005-0000-0000-00004E9F0000}"/>
    <cellStyle name="Normal 3 4 2 11" xfId="40793" xr:uid="{00000000-0005-0000-0000-00004F9F0000}"/>
    <cellStyle name="Normal 3 4 2 11 10" xfId="40794" xr:uid="{00000000-0005-0000-0000-0000509F0000}"/>
    <cellStyle name="Normal 3 4 2 11 10 2" xfId="40795" xr:uid="{00000000-0005-0000-0000-0000519F0000}"/>
    <cellStyle name="Normal 3 4 2 11 10 3" xfId="40796" xr:uid="{00000000-0005-0000-0000-0000529F0000}"/>
    <cellStyle name="Normal 3 4 2 11 11" xfId="40797" xr:uid="{00000000-0005-0000-0000-0000539F0000}"/>
    <cellStyle name="Normal 3 4 2 11 11 2" xfId="40798" xr:uid="{00000000-0005-0000-0000-0000549F0000}"/>
    <cellStyle name="Normal 3 4 2 11 11 3" xfId="40799" xr:uid="{00000000-0005-0000-0000-0000559F0000}"/>
    <cellStyle name="Normal 3 4 2 11 12" xfId="40800" xr:uid="{00000000-0005-0000-0000-0000569F0000}"/>
    <cellStyle name="Normal 3 4 2 11 12 2" xfId="40801" xr:uid="{00000000-0005-0000-0000-0000579F0000}"/>
    <cellStyle name="Normal 3 4 2 11 12 3" xfId="40802" xr:uid="{00000000-0005-0000-0000-0000589F0000}"/>
    <cellStyle name="Normal 3 4 2 11 13" xfId="40803" xr:uid="{00000000-0005-0000-0000-0000599F0000}"/>
    <cellStyle name="Normal 3 4 2 11 13 2" xfId="40804" xr:uid="{00000000-0005-0000-0000-00005A9F0000}"/>
    <cellStyle name="Normal 3 4 2 11 13 3" xfId="40805" xr:uid="{00000000-0005-0000-0000-00005B9F0000}"/>
    <cellStyle name="Normal 3 4 2 11 14" xfId="40806" xr:uid="{00000000-0005-0000-0000-00005C9F0000}"/>
    <cellStyle name="Normal 3 4 2 11 14 2" xfId="40807" xr:uid="{00000000-0005-0000-0000-00005D9F0000}"/>
    <cellStyle name="Normal 3 4 2 11 14 3" xfId="40808" xr:uid="{00000000-0005-0000-0000-00005E9F0000}"/>
    <cellStyle name="Normal 3 4 2 11 15" xfId="40809" xr:uid="{00000000-0005-0000-0000-00005F9F0000}"/>
    <cellStyle name="Normal 3 4 2 11 16" xfId="40810" xr:uid="{00000000-0005-0000-0000-0000609F0000}"/>
    <cellStyle name="Normal 3 4 2 11 2" xfId="40811" xr:uid="{00000000-0005-0000-0000-0000619F0000}"/>
    <cellStyle name="Normal 3 4 2 11 2 2" xfId="40812" xr:uid="{00000000-0005-0000-0000-0000629F0000}"/>
    <cellStyle name="Normal 3 4 2 11 2 3" xfId="40813" xr:uid="{00000000-0005-0000-0000-0000639F0000}"/>
    <cellStyle name="Normal 3 4 2 11 3" xfId="40814" xr:uid="{00000000-0005-0000-0000-0000649F0000}"/>
    <cellStyle name="Normal 3 4 2 11 3 2" xfId="40815" xr:uid="{00000000-0005-0000-0000-0000659F0000}"/>
    <cellStyle name="Normal 3 4 2 11 3 3" xfId="40816" xr:uid="{00000000-0005-0000-0000-0000669F0000}"/>
    <cellStyle name="Normal 3 4 2 11 4" xfId="40817" xr:uid="{00000000-0005-0000-0000-0000679F0000}"/>
    <cellStyle name="Normal 3 4 2 11 4 2" xfId="40818" xr:uid="{00000000-0005-0000-0000-0000689F0000}"/>
    <cellStyle name="Normal 3 4 2 11 4 3" xfId="40819" xr:uid="{00000000-0005-0000-0000-0000699F0000}"/>
    <cellStyle name="Normal 3 4 2 11 5" xfId="40820" xr:uid="{00000000-0005-0000-0000-00006A9F0000}"/>
    <cellStyle name="Normal 3 4 2 11 5 2" xfId="40821" xr:uid="{00000000-0005-0000-0000-00006B9F0000}"/>
    <cellStyle name="Normal 3 4 2 11 5 3" xfId="40822" xr:uid="{00000000-0005-0000-0000-00006C9F0000}"/>
    <cellStyle name="Normal 3 4 2 11 6" xfId="40823" xr:uid="{00000000-0005-0000-0000-00006D9F0000}"/>
    <cellStyle name="Normal 3 4 2 11 6 2" xfId="40824" xr:uid="{00000000-0005-0000-0000-00006E9F0000}"/>
    <cellStyle name="Normal 3 4 2 11 6 3" xfId="40825" xr:uid="{00000000-0005-0000-0000-00006F9F0000}"/>
    <cellStyle name="Normal 3 4 2 11 7" xfId="40826" xr:uid="{00000000-0005-0000-0000-0000709F0000}"/>
    <cellStyle name="Normal 3 4 2 11 7 2" xfId="40827" xr:uid="{00000000-0005-0000-0000-0000719F0000}"/>
    <cellStyle name="Normal 3 4 2 11 7 3" xfId="40828" xr:uid="{00000000-0005-0000-0000-0000729F0000}"/>
    <cellStyle name="Normal 3 4 2 11 8" xfId="40829" xr:uid="{00000000-0005-0000-0000-0000739F0000}"/>
    <cellStyle name="Normal 3 4 2 11 8 2" xfId="40830" xr:uid="{00000000-0005-0000-0000-0000749F0000}"/>
    <cellStyle name="Normal 3 4 2 11 8 3" xfId="40831" xr:uid="{00000000-0005-0000-0000-0000759F0000}"/>
    <cellStyle name="Normal 3 4 2 11 9" xfId="40832" xr:uid="{00000000-0005-0000-0000-0000769F0000}"/>
    <cellStyle name="Normal 3 4 2 11 9 2" xfId="40833" xr:uid="{00000000-0005-0000-0000-0000779F0000}"/>
    <cellStyle name="Normal 3 4 2 11 9 3" xfId="40834" xr:uid="{00000000-0005-0000-0000-0000789F0000}"/>
    <cellStyle name="Normal 3 4 2 12" xfId="40835" xr:uid="{00000000-0005-0000-0000-0000799F0000}"/>
    <cellStyle name="Normal 3 4 2 12 10" xfId="40836" xr:uid="{00000000-0005-0000-0000-00007A9F0000}"/>
    <cellStyle name="Normal 3 4 2 12 10 2" xfId="40837" xr:uid="{00000000-0005-0000-0000-00007B9F0000}"/>
    <cellStyle name="Normal 3 4 2 12 10 3" xfId="40838" xr:uid="{00000000-0005-0000-0000-00007C9F0000}"/>
    <cellStyle name="Normal 3 4 2 12 11" xfId="40839" xr:uid="{00000000-0005-0000-0000-00007D9F0000}"/>
    <cellStyle name="Normal 3 4 2 12 11 2" xfId="40840" xr:uid="{00000000-0005-0000-0000-00007E9F0000}"/>
    <cellStyle name="Normal 3 4 2 12 11 3" xfId="40841" xr:uid="{00000000-0005-0000-0000-00007F9F0000}"/>
    <cellStyle name="Normal 3 4 2 12 12" xfId="40842" xr:uid="{00000000-0005-0000-0000-0000809F0000}"/>
    <cellStyle name="Normal 3 4 2 12 12 2" xfId="40843" xr:uid="{00000000-0005-0000-0000-0000819F0000}"/>
    <cellStyle name="Normal 3 4 2 12 12 3" xfId="40844" xr:uid="{00000000-0005-0000-0000-0000829F0000}"/>
    <cellStyle name="Normal 3 4 2 12 13" xfId="40845" xr:uid="{00000000-0005-0000-0000-0000839F0000}"/>
    <cellStyle name="Normal 3 4 2 12 13 2" xfId="40846" xr:uid="{00000000-0005-0000-0000-0000849F0000}"/>
    <cellStyle name="Normal 3 4 2 12 13 3" xfId="40847" xr:uid="{00000000-0005-0000-0000-0000859F0000}"/>
    <cellStyle name="Normal 3 4 2 12 14" xfId="40848" xr:uid="{00000000-0005-0000-0000-0000869F0000}"/>
    <cellStyle name="Normal 3 4 2 12 14 2" xfId="40849" xr:uid="{00000000-0005-0000-0000-0000879F0000}"/>
    <cellStyle name="Normal 3 4 2 12 14 3" xfId="40850" xr:uid="{00000000-0005-0000-0000-0000889F0000}"/>
    <cellStyle name="Normal 3 4 2 12 15" xfId="40851" xr:uid="{00000000-0005-0000-0000-0000899F0000}"/>
    <cellStyle name="Normal 3 4 2 12 16" xfId="40852" xr:uid="{00000000-0005-0000-0000-00008A9F0000}"/>
    <cellStyle name="Normal 3 4 2 12 2" xfId="40853" xr:uid="{00000000-0005-0000-0000-00008B9F0000}"/>
    <cellStyle name="Normal 3 4 2 12 2 2" xfId="40854" xr:uid="{00000000-0005-0000-0000-00008C9F0000}"/>
    <cellStyle name="Normal 3 4 2 12 2 3" xfId="40855" xr:uid="{00000000-0005-0000-0000-00008D9F0000}"/>
    <cellStyle name="Normal 3 4 2 12 3" xfId="40856" xr:uid="{00000000-0005-0000-0000-00008E9F0000}"/>
    <cellStyle name="Normal 3 4 2 12 3 2" xfId="40857" xr:uid="{00000000-0005-0000-0000-00008F9F0000}"/>
    <cellStyle name="Normal 3 4 2 12 3 3" xfId="40858" xr:uid="{00000000-0005-0000-0000-0000909F0000}"/>
    <cellStyle name="Normal 3 4 2 12 4" xfId="40859" xr:uid="{00000000-0005-0000-0000-0000919F0000}"/>
    <cellStyle name="Normal 3 4 2 12 4 2" xfId="40860" xr:uid="{00000000-0005-0000-0000-0000929F0000}"/>
    <cellStyle name="Normal 3 4 2 12 4 3" xfId="40861" xr:uid="{00000000-0005-0000-0000-0000939F0000}"/>
    <cellStyle name="Normal 3 4 2 12 5" xfId="40862" xr:uid="{00000000-0005-0000-0000-0000949F0000}"/>
    <cellStyle name="Normal 3 4 2 12 5 2" xfId="40863" xr:uid="{00000000-0005-0000-0000-0000959F0000}"/>
    <cellStyle name="Normal 3 4 2 12 5 3" xfId="40864" xr:uid="{00000000-0005-0000-0000-0000969F0000}"/>
    <cellStyle name="Normal 3 4 2 12 6" xfId="40865" xr:uid="{00000000-0005-0000-0000-0000979F0000}"/>
    <cellStyle name="Normal 3 4 2 12 6 2" xfId="40866" xr:uid="{00000000-0005-0000-0000-0000989F0000}"/>
    <cellStyle name="Normal 3 4 2 12 6 3" xfId="40867" xr:uid="{00000000-0005-0000-0000-0000999F0000}"/>
    <cellStyle name="Normal 3 4 2 12 7" xfId="40868" xr:uid="{00000000-0005-0000-0000-00009A9F0000}"/>
    <cellStyle name="Normal 3 4 2 12 7 2" xfId="40869" xr:uid="{00000000-0005-0000-0000-00009B9F0000}"/>
    <cellStyle name="Normal 3 4 2 12 7 3" xfId="40870" xr:uid="{00000000-0005-0000-0000-00009C9F0000}"/>
    <cellStyle name="Normal 3 4 2 12 8" xfId="40871" xr:uid="{00000000-0005-0000-0000-00009D9F0000}"/>
    <cellStyle name="Normal 3 4 2 12 8 2" xfId="40872" xr:uid="{00000000-0005-0000-0000-00009E9F0000}"/>
    <cellStyle name="Normal 3 4 2 12 8 3" xfId="40873" xr:uid="{00000000-0005-0000-0000-00009F9F0000}"/>
    <cellStyle name="Normal 3 4 2 12 9" xfId="40874" xr:uid="{00000000-0005-0000-0000-0000A09F0000}"/>
    <cellStyle name="Normal 3 4 2 12 9 2" xfId="40875" xr:uid="{00000000-0005-0000-0000-0000A19F0000}"/>
    <cellStyle name="Normal 3 4 2 12 9 3" xfId="40876" xr:uid="{00000000-0005-0000-0000-0000A29F0000}"/>
    <cellStyle name="Normal 3 4 2 13" xfId="40877" xr:uid="{00000000-0005-0000-0000-0000A39F0000}"/>
    <cellStyle name="Normal 3 4 2 13 10" xfId="40878" xr:uid="{00000000-0005-0000-0000-0000A49F0000}"/>
    <cellStyle name="Normal 3 4 2 13 10 2" xfId="40879" xr:uid="{00000000-0005-0000-0000-0000A59F0000}"/>
    <cellStyle name="Normal 3 4 2 13 10 3" xfId="40880" xr:uid="{00000000-0005-0000-0000-0000A69F0000}"/>
    <cellStyle name="Normal 3 4 2 13 11" xfId="40881" xr:uid="{00000000-0005-0000-0000-0000A79F0000}"/>
    <cellStyle name="Normal 3 4 2 13 11 2" xfId="40882" xr:uid="{00000000-0005-0000-0000-0000A89F0000}"/>
    <cellStyle name="Normal 3 4 2 13 11 3" xfId="40883" xr:uid="{00000000-0005-0000-0000-0000A99F0000}"/>
    <cellStyle name="Normal 3 4 2 13 12" xfId="40884" xr:uid="{00000000-0005-0000-0000-0000AA9F0000}"/>
    <cellStyle name="Normal 3 4 2 13 12 2" xfId="40885" xr:uid="{00000000-0005-0000-0000-0000AB9F0000}"/>
    <cellStyle name="Normal 3 4 2 13 12 3" xfId="40886" xr:uid="{00000000-0005-0000-0000-0000AC9F0000}"/>
    <cellStyle name="Normal 3 4 2 13 13" xfId="40887" xr:uid="{00000000-0005-0000-0000-0000AD9F0000}"/>
    <cellStyle name="Normal 3 4 2 13 13 2" xfId="40888" xr:uid="{00000000-0005-0000-0000-0000AE9F0000}"/>
    <cellStyle name="Normal 3 4 2 13 13 3" xfId="40889" xr:uid="{00000000-0005-0000-0000-0000AF9F0000}"/>
    <cellStyle name="Normal 3 4 2 13 14" xfId="40890" xr:uid="{00000000-0005-0000-0000-0000B09F0000}"/>
    <cellStyle name="Normal 3 4 2 13 14 2" xfId="40891" xr:uid="{00000000-0005-0000-0000-0000B19F0000}"/>
    <cellStyle name="Normal 3 4 2 13 14 3" xfId="40892" xr:uid="{00000000-0005-0000-0000-0000B29F0000}"/>
    <cellStyle name="Normal 3 4 2 13 15" xfId="40893" xr:uid="{00000000-0005-0000-0000-0000B39F0000}"/>
    <cellStyle name="Normal 3 4 2 13 16" xfId="40894" xr:uid="{00000000-0005-0000-0000-0000B49F0000}"/>
    <cellStyle name="Normal 3 4 2 13 2" xfId="40895" xr:uid="{00000000-0005-0000-0000-0000B59F0000}"/>
    <cellStyle name="Normal 3 4 2 13 2 2" xfId="40896" xr:uid="{00000000-0005-0000-0000-0000B69F0000}"/>
    <cellStyle name="Normal 3 4 2 13 2 3" xfId="40897" xr:uid="{00000000-0005-0000-0000-0000B79F0000}"/>
    <cellStyle name="Normal 3 4 2 13 3" xfId="40898" xr:uid="{00000000-0005-0000-0000-0000B89F0000}"/>
    <cellStyle name="Normal 3 4 2 13 3 2" xfId="40899" xr:uid="{00000000-0005-0000-0000-0000B99F0000}"/>
    <cellStyle name="Normal 3 4 2 13 3 3" xfId="40900" xr:uid="{00000000-0005-0000-0000-0000BA9F0000}"/>
    <cellStyle name="Normal 3 4 2 13 4" xfId="40901" xr:uid="{00000000-0005-0000-0000-0000BB9F0000}"/>
    <cellStyle name="Normal 3 4 2 13 4 2" xfId="40902" xr:uid="{00000000-0005-0000-0000-0000BC9F0000}"/>
    <cellStyle name="Normal 3 4 2 13 4 3" xfId="40903" xr:uid="{00000000-0005-0000-0000-0000BD9F0000}"/>
    <cellStyle name="Normal 3 4 2 13 5" xfId="40904" xr:uid="{00000000-0005-0000-0000-0000BE9F0000}"/>
    <cellStyle name="Normal 3 4 2 13 5 2" xfId="40905" xr:uid="{00000000-0005-0000-0000-0000BF9F0000}"/>
    <cellStyle name="Normal 3 4 2 13 5 3" xfId="40906" xr:uid="{00000000-0005-0000-0000-0000C09F0000}"/>
    <cellStyle name="Normal 3 4 2 13 6" xfId="40907" xr:uid="{00000000-0005-0000-0000-0000C19F0000}"/>
    <cellStyle name="Normal 3 4 2 13 6 2" xfId="40908" xr:uid="{00000000-0005-0000-0000-0000C29F0000}"/>
    <cellStyle name="Normal 3 4 2 13 6 3" xfId="40909" xr:uid="{00000000-0005-0000-0000-0000C39F0000}"/>
    <cellStyle name="Normal 3 4 2 13 7" xfId="40910" xr:uid="{00000000-0005-0000-0000-0000C49F0000}"/>
    <cellStyle name="Normal 3 4 2 13 7 2" xfId="40911" xr:uid="{00000000-0005-0000-0000-0000C59F0000}"/>
    <cellStyle name="Normal 3 4 2 13 7 3" xfId="40912" xr:uid="{00000000-0005-0000-0000-0000C69F0000}"/>
    <cellStyle name="Normal 3 4 2 13 8" xfId="40913" xr:uid="{00000000-0005-0000-0000-0000C79F0000}"/>
    <cellStyle name="Normal 3 4 2 13 8 2" xfId="40914" xr:uid="{00000000-0005-0000-0000-0000C89F0000}"/>
    <cellStyle name="Normal 3 4 2 13 8 3" xfId="40915" xr:uid="{00000000-0005-0000-0000-0000C99F0000}"/>
    <cellStyle name="Normal 3 4 2 13 9" xfId="40916" xr:uid="{00000000-0005-0000-0000-0000CA9F0000}"/>
    <cellStyle name="Normal 3 4 2 13 9 2" xfId="40917" xr:uid="{00000000-0005-0000-0000-0000CB9F0000}"/>
    <cellStyle name="Normal 3 4 2 13 9 3" xfId="40918" xr:uid="{00000000-0005-0000-0000-0000CC9F0000}"/>
    <cellStyle name="Normal 3 4 2 14" xfId="40919" xr:uid="{00000000-0005-0000-0000-0000CD9F0000}"/>
    <cellStyle name="Normal 3 4 2 14 10" xfId="40920" xr:uid="{00000000-0005-0000-0000-0000CE9F0000}"/>
    <cellStyle name="Normal 3 4 2 14 10 2" xfId="40921" xr:uid="{00000000-0005-0000-0000-0000CF9F0000}"/>
    <cellStyle name="Normal 3 4 2 14 10 3" xfId="40922" xr:uid="{00000000-0005-0000-0000-0000D09F0000}"/>
    <cellStyle name="Normal 3 4 2 14 11" xfId="40923" xr:uid="{00000000-0005-0000-0000-0000D19F0000}"/>
    <cellStyle name="Normal 3 4 2 14 11 2" xfId="40924" xr:uid="{00000000-0005-0000-0000-0000D29F0000}"/>
    <cellStyle name="Normal 3 4 2 14 11 3" xfId="40925" xr:uid="{00000000-0005-0000-0000-0000D39F0000}"/>
    <cellStyle name="Normal 3 4 2 14 12" xfId="40926" xr:uid="{00000000-0005-0000-0000-0000D49F0000}"/>
    <cellStyle name="Normal 3 4 2 14 12 2" xfId="40927" xr:uid="{00000000-0005-0000-0000-0000D59F0000}"/>
    <cellStyle name="Normal 3 4 2 14 12 3" xfId="40928" xr:uid="{00000000-0005-0000-0000-0000D69F0000}"/>
    <cellStyle name="Normal 3 4 2 14 13" xfId="40929" xr:uid="{00000000-0005-0000-0000-0000D79F0000}"/>
    <cellStyle name="Normal 3 4 2 14 13 2" xfId="40930" xr:uid="{00000000-0005-0000-0000-0000D89F0000}"/>
    <cellStyle name="Normal 3 4 2 14 13 3" xfId="40931" xr:uid="{00000000-0005-0000-0000-0000D99F0000}"/>
    <cellStyle name="Normal 3 4 2 14 14" xfId="40932" xr:uid="{00000000-0005-0000-0000-0000DA9F0000}"/>
    <cellStyle name="Normal 3 4 2 14 14 2" xfId="40933" xr:uid="{00000000-0005-0000-0000-0000DB9F0000}"/>
    <cellStyle name="Normal 3 4 2 14 14 3" xfId="40934" xr:uid="{00000000-0005-0000-0000-0000DC9F0000}"/>
    <cellStyle name="Normal 3 4 2 14 15" xfId="40935" xr:uid="{00000000-0005-0000-0000-0000DD9F0000}"/>
    <cellStyle name="Normal 3 4 2 14 16" xfId="40936" xr:uid="{00000000-0005-0000-0000-0000DE9F0000}"/>
    <cellStyle name="Normal 3 4 2 14 2" xfId="40937" xr:uid="{00000000-0005-0000-0000-0000DF9F0000}"/>
    <cellStyle name="Normal 3 4 2 14 2 2" xfId="40938" xr:uid="{00000000-0005-0000-0000-0000E09F0000}"/>
    <cellStyle name="Normal 3 4 2 14 2 3" xfId="40939" xr:uid="{00000000-0005-0000-0000-0000E19F0000}"/>
    <cellStyle name="Normal 3 4 2 14 3" xfId="40940" xr:uid="{00000000-0005-0000-0000-0000E29F0000}"/>
    <cellStyle name="Normal 3 4 2 14 3 2" xfId="40941" xr:uid="{00000000-0005-0000-0000-0000E39F0000}"/>
    <cellStyle name="Normal 3 4 2 14 3 3" xfId="40942" xr:uid="{00000000-0005-0000-0000-0000E49F0000}"/>
    <cellStyle name="Normal 3 4 2 14 4" xfId="40943" xr:uid="{00000000-0005-0000-0000-0000E59F0000}"/>
    <cellStyle name="Normal 3 4 2 14 4 2" xfId="40944" xr:uid="{00000000-0005-0000-0000-0000E69F0000}"/>
    <cellStyle name="Normal 3 4 2 14 4 3" xfId="40945" xr:uid="{00000000-0005-0000-0000-0000E79F0000}"/>
    <cellStyle name="Normal 3 4 2 14 5" xfId="40946" xr:uid="{00000000-0005-0000-0000-0000E89F0000}"/>
    <cellStyle name="Normal 3 4 2 14 5 2" xfId="40947" xr:uid="{00000000-0005-0000-0000-0000E99F0000}"/>
    <cellStyle name="Normal 3 4 2 14 5 3" xfId="40948" xr:uid="{00000000-0005-0000-0000-0000EA9F0000}"/>
    <cellStyle name="Normal 3 4 2 14 6" xfId="40949" xr:uid="{00000000-0005-0000-0000-0000EB9F0000}"/>
    <cellStyle name="Normal 3 4 2 14 6 2" xfId="40950" xr:uid="{00000000-0005-0000-0000-0000EC9F0000}"/>
    <cellStyle name="Normal 3 4 2 14 6 3" xfId="40951" xr:uid="{00000000-0005-0000-0000-0000ED9F0000}"/>
    <cellStyle name="Normal 3 4 2 14 7" xfId="40952" xr:uid="{00000000-0005-0000-0000-0000EE9F0000}"/>
    <cellStyle name="Normal 3 4 2 14 7 2" xfId="40953" xr:uid="{00000000-0005-0000-0000-0000EF9F0000}"/>
    <cellStyle name="Normal 3 4 2 14 7 3" xfId="40954" xr:uid="{00000000-0005-0000-0000-0000F09F0000}"/>
    <cellStyle name="Normal 3 4 2 14 8" xfId="40955" xr:uid="{00000000-0005-0000-0000-0000F19F0000}"/>
    <cellStyle name="Normal 3 4 2 14 8 2" xfId="40956" xr:uid="{00000000-0005-0000-0000-0000F29F0000}"/>
    <cellStyle name="Normal 3 4 2 14 8 3" xfId="40957" xr:uid="{00000000-0005-0000-0000-0000F39F0000}"/>
    <cellStyle name="Normal 3 4 2 14 9" xfId="40958" xr:uid="{00000000-0005-0000-0000-0000F49F0000}"/>
    <cellStyle name="Normal 3 4 2 14 9 2" xfId="40959" xr:uid="{00000000-0005-0000-0000-0000F59F0000}"/>
    <cellStyle name="Normal 3 4 2 14 9 3" xfId="40960" xr:uid="{00000000-0005-0000-0000-0000F69F0000}"/>
    <cellStyle name="Normal 3 4 2 15" xfId="40961" xr:uid="{00000000-0005-0000-0000-0000F79F0000}"/>
    <cellStyle name="Normal 3 4 2 16" xfId="40962" xr:uid="{00000000-0005-0000-0000-0000F89F0000}"/>
    <cellStyle name="Normal 3 4 2 17" xfId="40963" xr:uid="{00000000-0005-0000-0000-0000F99F0000}"/>
    <cellStyle name="Normal 3 4 2 17 10" xfId="40964" xr:uid="{00000000-0005-0000-0000-0000FA9F0000}"/>
    <cellStyle name="Normal 3 4 2 17 10 2" xfId="40965" xr:uid="{00000000-0005-0000-0000-0000FB9F0000}"/>
    <cellStyle name="Normal 3 4 2 17 10 3" xfId="40966" xr:uid="{00000000-0005-0000-0000-0000FC9F0000}"/>
    <cellStyle name="Normal 3 4 2 17 11" xfId="40967" xr:uid="{00000000-0005-0000-0000-0000FD9F0000}"/>
    <cellStyle name="Normal 3 4 2 17 11 2" xfId="40968" xr:uid="{00000000-0005-0000-0000-0000FE9F0000}"/>
    <cellStyle name="Normal 3 4 2 17 11 3" xfId="40969" xr:uid="{00000000-0005-0000-0000-0000FF9F0000}"/>
    <cellStyle name="Normal 3 4 2 17 12" xfId="40970" xr:uid="{00000000-0005-0000-0000-000000A00000}"/>
    <cellStyle name="Normal 3 4 2 17 12 2" xfId="40971" xr:uid="{00000000-0005-0000-0000-000001A00000}"/>
    <cellStyle name="Normal 3 4 2 17 12 3" xfId="40972" xr:uid="{00000000-0005-0000-0000-000002A00000}"/>
    <cellStyle name="Normal 3 4 2 17 13" xfId="40973" xr:uid="{00000000-0005-0000-0000-000003A00000}"/>
    <cellStyle name="Normal 3 4 2 17 13 2" xfId="40974" xr:uid="{00000000-0005-0000-0000-000004A00000}"/>
    <cellStyle name="Normal 3 4 2 17 13 3" xfId="40975" xr:uid="{00000000-0005-0000-0000-000005A00000}"/>
    <cellStyle name="Normal 3 4 2 17 14" xfId="40976" xr:uid="{00000000-0005-0000-0000-000006A00000}"/>
    <cellStyle name="Normal 3 4 2 17 14 2" xfId="40977" xr:uid="{00000000-0005-0000-0000-000007A00000}"/>
    <cellStyle name="Normal 3 4 2 17 14 3" xfId="40978" xr:uid="{00000000-0005-0000-0000-000008A00000}"/>
    <cellStyle name="Normal 3 4 2 17 15" xfId="40979" xr:uid="{00000000-0005-0000-0000-000009A00000}"/>
    <cellStyle name="Normal 3 4 2 17 16" xfId="40980" xr:uid="{00000000-0005-0000-0000-00000AA00000}"/>
    <cellStyle name="Normal 3 4 2 17 2" xfId="40981" xr:uid="{00000000-0005-0000-0000-00000BA00000}"/>
    <cellStyle name="Normal 3 4 2 17 2 2" xfId="40982" xr:uid="{00000000-0005-0000-0000-00000CA00000}"/>
    <cellStyle name="Normal 3 4 2 17 2 3" xfId="40983" xr:uid="{00000000-0005-0000-0000-00000DA00000}"/>
    <cellStyle name="Normal 3 4 2 17 3" xfId="40984" xr:uid="{00000000-0005-0000-0000-00000EA00000}"/>
    <cellStyle name="Normal 3 4 2 17 3 2" xfId="40985" xr:uid="{00000000-0005-0000-0000-00000FA00000}"/>
    <cellStyle name="Normal 3 4 2 17 3 3" xfId="40986" xr:uid="{00000000-0005-0000-0000-000010A00000}"/>
    <cellStyle name="Normal 3 4 2 17 4" xfId="40987" xr:uid="{00000000-0005-0000-0000-000011A00000}"/>
    <cellStyle name="Normal 3 4 2 17 4 2" xfId="40988" xr:uid="{00000000-0005-0000-0000-000012A00000}"/>
    <cellStyle name="Normal 3 4 2 17 4 3" xfId="40989" xr:uid="{00000000-0005-0000-0000-000013A00000}"/>
    <cellStyle name="Normal 3 4 2 17 5" xfId="40990" xr:uid="{00000000-0005-0000-0000-000014A00000}"/>
    <cellStyle name="Normal 3 4 2 17 5 2" xfId="40991" xr:uid="{00000000-0005-0000-0000-000015A00000}"/>
    <cellStyle name="Normal 3 4 2 17 5 3" xfId="40992" xr:uid="{00000000-0005-0000-0000-000016A00000}"/>
    <cellStyle name="Normal 3 4 2 17 6" xfId="40993" xr:uid="{00000000-0005-0000-0000-000017A00000}"/>
    <cellStyle name="Normal 3 4 2 17 6 2" xfId="40994" xr:uid="{00000000-0005-0000-0000-000018A00000}"/>
    <cellStyle name="Normal 3 4 2 17 6 3" xfId="40995" xr:uid="{00000000-0005-0000-0000-000019A00000}"/>
    <cellStyle name="Normal 3 4 2 17 7" xfId="40996" xr:uid="{00000000-0005-0000-0000-00001AA00000}"/>
    <cellStyle name="Normal 3 4 2 17 7 2" xfId="40997" xr:uid="{00000000-0005-0000-0000-00001BA00000}"/>
    <cellStyle name="Normal 3 4 2 17 7 3" xfId="40998" xr:uid="{00000000-0005-0000-0000-00001CA00000}"/>
    <cellStyle name="Normal 3 4 2 17 8" xfId="40999" xr:uid="{00000000-0005-0000-0000-00001DA00000}"/>
    <cellStyle name="Normal 3 4 2 17 8 2" xfId="41000" xr:uid="{00000000-0005-0000-0000-00001EA00000}"/>
    <cellStyle name="Normal 3 4 2 17 8 3" xfId="41001" xr:uid="{00000000-0005-0000-0000-00001FA00000}"/>
    <cellStyle name="Normal 3 4 2 17 9" xfId="41002" xr:uid="{00000000-0005-0000-0000-000020A00000}"/>
    <cellStyle name="Normal 3 4 2 17 9 2" xfId="41003" xr:uid="{00000000-0005-0000-0000-000021A00000}"/>
    <cellStyle name="Normal 3 4 2 17 9 3" xfId="41004" xr:uid="{00000000-0005-0000-0000-000022A00000}"/>
    <cellStyle name="Normal 3 4 2 18" xfId="41005" xr:uid="{00000000-0005-0000-0000-000023A00000}"/>
    <cellStyle name="Normal 3 4 2 18 10" xfId="41006" xr:uid="{00000000-0005-0000-0000-000024A00000}"/>
    <cellStyle name="Normal 3 4 2 18 10 2" xfId="41007" xr:uid="{00000000-0005-0000-0000-000025A00000}"/>
    <cellStyle name="Normal 3 4 2 18 10 3" xfId="41008" xr:uid="{00000000-0005-0000-0000-000026A00000}"/>
    <cellStyle name="Normal 3 4 2 18 11" xfId="41009" xr:uid="{00000000-0005-0000-0000-000027A00000}"/>
    <cellStyle name="Normal 3 4 2 18 11 2" xfId="41010" xr:uid="{00000000-0005-0000-0000-000028A00000}"/>
    <cellStyle name="Normal 3 4 2 18 11 3" xfId="41011" xr:uid="{00000000-0005-0000-0000-000029A00000}"/>
    <cellStyle name="Normal 3 4 2 18 12" xfId="41012" xr:uid="{00000000-0005-0000-0000-00002AA00000}"/>
    <cellStyle name="Normal 3 4 2 18 12 2" xfId="41013" xr:uid="{00000000-0005-0000-0000-00002BA00000}"/>
    <cellStyle name="Normal 3 4 2 18 12 3" xfId="41014" xr:uid="{00000000-0005-0000-0000-00002CA00000}"/>
    <cellStyle name="Normal 3 4 2 18 13" xfId="41015" xr:uid="{00000000-0005-0000-0000-00002DA00000}"/>
    <cellStyle name="Normal 3 4 2 18 13 2" xfId="41016" xr:uid="{00000000-0005-0000-0000-00002EA00000}"/>
    <cellStyle name="Normal 3 4 2 18 13 3" xfId="41017" xr:uid="{00000000-0005-0000-0000-00002FA00000}"/>
    <cellStyle name="Normal 3 4 2 18 14" xfId="41018" xr:uid="{00000000-0005-0000-0000-000030A00000}"/>
    <cellStyle name="Normal 3 4 2 18 14 2" xfId="41019" xr:uid="{00000000-0005-0000-0000-000031A00000}"/>
    <cellStyle name="Normal 3 4 2 18 14 3" xfId="41020" xr:uid="{00000000-0005-0000-0000-000032A00000}"/>
    <cellStyle name="Normal 3 4 2 18 15" xfId="41021" xr:uid="{00000000-0005-0000-0000-000033A00000}"/>
    <cellStyle name="Normal 3 4 2 18 16" xfId="41022" xr:uid="{00000000-0005-0000-0000-000034A00000}"/>
    <cellStyle name="Normal 3 4 2 18 2" xfId="41023" xr:uid="{00000000-0005-0000-0000-000035A00000}"/>
    <cellStyle name="Normal 3 4 2 18 2 2" xfId="41024" xr:uid="{00000000-0005-0000-0000-000036A00000}"/>
    <cellStyle name="Normal 3 4 2 18 2 3" xfId="41025" xr:uid="{00000000-0005-0000-0000-000037A00000}"/>
    <cellStyle name="Normal 3 4 2 18 3" xfId="41026" xr:uid="{00000000-0005-0000-0000-000038A00000}"/>
    <cellStyle name="Normal 3 4 2 18 3 2" xfId="41027" xr:uid="{00000000-0005-0000-0000-000039A00000}"/>
    <cellStyle name="Normal 3 4 2 18 3 3" xfId="41028" xr:uid="{00000000-0005-0000-0000-00003AA00000}"/>
    <cellStyle name="Normal 3 4 2 18 4" xfId="41029" xr:uid="{00000000-0005-0000-0000-00003BA00000}"/>
    <cellStyle name="Normal 3 4 2 18 4 2" xfId="41030" xr:uid="{00000000-0005-0000-0000-00003CA00000}"/>
    <cellStyle name="Normal 3 4 2 18 4 3" xfId="41031" xr:uid="{00000000-0005-0000-0000-00003DA00000}"/>
    <cellStyle name="Normal 3 4 2 18 5" xfId="41032" xr:uid="{00000000-0005-0000-0000-00003EA00000}"/>
    <cellStyle name="Normal 3 4 2 18 5 2" xfId="41033" xr:uid="{00000000-0005-0000-0000-00003FA00000}"/>
    <cellStyle name="Normal 3 4 2 18 5 3" xfId="41034" xr:uid="{00000000-0005-0000-0000-000040A00000}"/>
    <cellStyle name="Normal 3 4 2 18 6" xfId="41035" xr:uid="{00000000-0005-0000-0000-000041A00000}"/>
    <cellStyle name="Normal 3 4 2 18 6 2" xfId="41036" xr:uid="{00000000-0005-0000-0000-000042A00000}"/>
    <cellStyle name="Normal 3 4 2 18 6 3" xfId="41037" xr:uid="{00000000-0005-0000-0000-000043A00000}"/>
    <cellStyle name="Normal 3 4 2 18 7" xfId="41038" xr:uid="{00000000-0005-0000-0000-000044A00000}"/>
    <cellStyle name="Normal 3 4 2 18 7 2" xfId="41039" xr:uid="{00000000-0005-0000-0000-000045A00000}"/>
    <cellStyle name="Normal 3 4 2 18 7 3" xfId="41040" xr:uid="{00000000-0005-0000-0000-000046A00000}"/>
    <cellStyle name="Normal 3 4 2 18 8" xfId="41041" xr:uid="{00000000-0005-0000-0000-000047A00000}"/>
    <cellStyle name="Normal 3 4 2 18 8 2" xfId="41042" xr:uid="{00000000-0005-0000-0000-000048A00000}"/>
    <cellStyle name="Normal 3 4 2 18 8 3" xfId="41043" xr:uid="{00000000-0005-0000-0000-000049A00000}"/>
    <cellStyle name="Normal 3 4 2 18 9" xfId="41044" xr:uid="{00000000-0005-0000-0000-00004AA00000}"/>
    <cellStyle name="Normal 3 4 2 18 9 2" xfId="41045" xr:uid="{00000000-0005-0000-0000-00004BA00000}"/>
    <cellStyle name="Normal 3 4 2 18 9 3" xfId="41046" xr:uid="{00000000-0005-0000-0000-00004CA00000}"/>
    <cellStyle name="Normal 3 4 2 2" xfId="41047" xr:uid="{00000000-0005-0000-0000-00004DA00000}"/>
    <cellStyle name="Normal 3 4 2 2 10" xfId="41048" xr:uid="{00000000-0005-0000-0000-00004EA00000}"/>
    <cellStyle name="Normal 3 4 2 2 10 2" xfId="41049" xr:uid="{00000000-0005-0000-0000-00004FA00000}"/>
    <cellStyle name="Normal 3 4 2 2 10 3" xfId="41050" xr:uid="{00000000-0005-0000-0000-000050A00000}"/>
    <cellStyle name="Normal 3 4 2 2 11" xfId="41051" xr:uid="{00000000-0005-0000-0000-000051A00000}"/>
    <cellStyle name="Normal 3 4 2 2 11 2" xfId="41052" xr:uid="{00000000-0005-0000-0000-000052A00000}"/>
    <cellStyle name="Normal 3 4 2 2 11 3" xfId="41053" xr:uid="{00000000-0005-0000-0000-000053A00000}"/>
    <cellStyle name="Normal 3 4 2 2 12" xfId="41054" xr:uid="{00000000-0005-0000-0000-000054A00000}"/>
    <cellStyle name="Normal 3 4 2 2 12 2" xfId="41055" xr:uid="{00000000-0005-0000-0000-000055A00000}"/>
    <cellStyle name="Normal 3 4 2 2 12 3" xfId="41056" xr:uid="{00000000-0005-0000-0000-000056A00000}"/>
    <cellStyle name="Normal 3 4 2 2 13" xfId="41057" xr:uid="{00000000-0005-0000-0000-000057A00000}"/>
    <cellStyle name="Normal 3 4 2 2 13 2" xfId="41058" xr:uid="{00000000-0005-0000-0000-000058A00000}"/>
    <cellStyle name="Normal 3 4 2 2 13 3" xfId="41059" xr:uid="{00000000-0005-0000-0000-000059A00000}"/>
    <cellStyle name="Normal 3 4 2 2 14" xfId="41060" xr:uid="{00000000-0005-0000-0000-00005AA00000}"/>
    <cellStyle name="Normal 3 4 2 2 14 2" xfId="41061" xr:uid="{00000000-0005-0000-0000-00005BA00000}"/>
    <cellStyle name="Normal 3 4 2 2 14 3" xfId="41062" xr:uid="{00000000-0005-0000-0000-00005CA00000}"/>
    <cellStyle name="Normal 3 4 2 2 15" xfId="41063" xr:uid="{00000000-0005-0000-0000-00005DA00000}"/>
    <cellStyle name="Normal 3 4 2 2 15 2" xfId="41064" xr:uid="{00000000-0005-0000-0000-00005EA00000}"/>
    <cellStyle name="Normal 3 4 2 2 15 3" xfId="41065" xr:uid="{00000000-0005-0000-0000-00005FA00000}"/>
    <cellStyle name="Normal 3 4 2 2 16" xfId="41066" xr:uid="{00000000-0005-0000-0000-000060A00000}"/>
    <cellStyle name="Normal 3 4 2 2 16 2" xfId="41067" xr:uid="{00000000-0005-0000-0000-000061A00000}"/>
    <cellStyle name="Normal 3 4 2 2 16 3" xfId="41068" xr:uid="{00000000-0005-0000-0000-000062A00000}"/>
    <cellStyle name="Normal 3 4 2 2 17" xfId="41069" xr:uid="{00000000-0005-0000-0000-000063A00000}"/>
    <cellStyle name="Normal 3 4 2 2 17 2" xfId="41070" xr:uid="{00000000-0005-0000-0000-000064A00000}"/>
    <cellStyle name="Normal 3 4 2 2 17 3" xfId="41071" xr:uid="{00000000-0005-0000-0000-000065A00000}"/>
    <cellStyle name="Normal 3 4 2 2 18" xfId="41072" xr:uid="{00000000-0005-0000-0000-000066A00000}"/>
    <cellStyle name="Normal 3 4 2 2 19" xfId="41073" xr:uid="{00000000-0005-0000-0000-000067A00000}"/>
    <cellStyle name="Normal 3 4 2 2 2" xfId="41074" xr:uid="{00000000-0005-0000-0000-000068A00000}"/>
    <cellStyle name="Normal 3 4 2 2 3" xfId="41075" xr:uid="{00000000-0005-0000-0000-000069A00000}"/>
    <cellStyle name="Normal 3 4 2 2 4" xfId="41076" xr:uid="{00000000-0005-0000-0000-00006AA00000}"/>
    <cellStyle name="Normal 3 4 2 2 5" xfId="41077" xr:uid="{00000000-0005-0000-0000-00006BA00000}"/>
    <cellStyle name="Normal 3 4 2 2 5 2" xfId="41078" xr:uid="{00000000-0005-0000-0000-00006CA00000}"/>
    <cellStyle name="Normal 3 4 2 2 5 3" xfId="41079" xr:uid="{00000000-0005-0000-0000-00006DA00000}"/>
    <cellStyle name="Normal 3 4 2 2 6" xfId="41080" xr:uid="{00000000-0005-0000-0000-00006EA00000}"/>
    <cellStyle name="Normal 3 4 2 2 6 2" xfId="41081" xr:uid="{00000000-0005-0000-0000-00006FA00000}"/>
    <cellStyle name="Normal 3 4 2 2 6 3" xfId="41082" xr:uid="{00000000-0005-0000-0000-000070A00000}"/>
    <cellStyle name="Normal 3 4 2 2 7" xfId="41083" xr:uid="{00000000-0005-0000-0000-000071A00000}"/>
    <cellStyle name="Normal 3 4 2 2 7 2" xfId="41084" xr:uid="{00000000-0005-0000-0000-000072A00000}"/>
    <cellStyle name="Normal 3 4 2 2 7 3" xfId="41085" xr:uid="{00000000-0005-0000-0000-000073A00000}"/>
    <cellStyle name="Normal 3 4 2 2 8" xfId="41086" xr:uid="{00000000-0005-0000-0000-000074A00000}"/>
    <cellStyle name="Normal 3 4 2 2 8 2" xfId="41087" xr:uid="{00000000-0005-0000-0000-000075A00000}"/>
    <cellStyle name="Normal 3 4 2 2 8 3" xfId="41088" xr:uid="{00000000-0005-0000-0000-000076A00000}"/>
    <cellStyle name="Normal 3 4 2 2 9" xfId="41089" xr:uid="{00000000-0005-0000-0000-000077A00000}"/>
    <cellStyle name="Normal 3 4 2 2 9 2" xfId="41090" xr:uid="{00000000-0005-0000-0000-000078A00000}"/>
    <cellStyle name="Normal 3 4 2 2 9 3" xfId="41091" xr:uid="{00000000-0005-0000-0000-000079A00000}"/>
    <cellStyle name="Normal 3 4 2 3" xfId="41092" xr:uid="{00000000-0005-0000-0000-00007AA00000}"/>
    <cellStyle name="Normal 3 4 2 4" xfId="41093" xr:uid="{00000000-0005-0000-0000-00007BA00000}"/>
    <cellStyle name="Normal 3 4 2 5" xfId="41094" xr:uid="{00000000-0005-0000-0000-00007CA00000}"/>
    <cellStyle name="Normal 3 4 2 6" xfId="41095" xr:uid="{00000000-0005-0000-0000-00007DA00000}"/>
    <cellStyle name="Normal 3 4 2 6 10" xfId="41096" xr:uid="{00000000-0005-0000-0000-00007EA00000}"/>
    <cellStyle name="Normal 3 4 2 6 10 2" xfId="41097" xr:uid="{00000000-0005-0000-0000-00007FA00000}"/>
    <cellStyle name="Normal 3 4 2 6 10 3" xfId="41098" xr:uid="{00000000-0005-0000-0000-000080A00000}"/>
    <cellStyle name="Normal 3 4 2 6 11" xfId="41099" xr:uid="{00000000-0005-0000-0000-000081A00000}"/>
    <cellStyle name="Normal 3 4 2 6 11 2" xfId="41100" xr:uid="{00000000-0005-0000-0000-000082A00000}"/>
    <cellStyle name="Normal 3 4 2 6 11 3" xfId="41101" xr:uid="{00000000-0005-0000-0000-000083A00000}"/>
    <cellStyle name="Normal 3 4 2 6 12" xfId="41102" xr:uid="{00000000-0005-0000-0000-000084A00000}"/>
    <cellStyle name="Normal 3 4 2 6 12 2" xfId="41103" xr:uid="{00000000-0005-0000-0000-000085A00000}"/>
    <cellStyle name="Normal 3 4 2 6 12 3" xfId="41104" xr:uid="{00000000-0005-0000-0000-000086A00000}"/>
    <cellStyle name="Normal 3 4 2 6 13" xfId="41105" xr:uid="{00000000-0005-0000-0000-000087A00000}"/>
    <cellStyle name="Normal 3 4 2 6 13 2" xfId="41106" xr:uid="{00000000-0005-0000-0000-000088A00000}"/>
    <cellStyle name="Normal 3 4 2 6 13 3" xfId="41107" xr:uid="{00000000-0005-0000-0000-000089A00000}"/>
    <cellStyle name="Normal 3 4 2 6 14" xfId="41108" xr:uid="{00000000-0005-0000-0000-00008AA00000}"/>
    <cellStyle name="Normal 3 4 2 6 14 2" xfId="41109" xr:uid="{00000000-0005-0000-0000-00008BA00000}"/>
    <cellStyle name="Normal 3 4 2 6 14 3" xfId="41110" xr:uid="{00000000-0005-0000-0000-00008CA00000}"/>
    <cellStyle name="Normal 3 4 2 6 15" xfId="41111" xr:uid="{00000000-0005-0000-0000-00008DA00000}"/>
    <cellStyle name="Normal 3 4 2 6 15 2" xfId="41112" xr:uid="{00000000-0005-0000-0000-00008EA00000}"/>
    <cellStyle name="Normal 3 4 2 6 15 3" xfId="41113" xr:uid="{00000000-0005-0000-0000-00008FA00000}"/>
    <cellStyle name="Normal 3 4 2 6 16" xfId="41114" xr:uid="{00000000-0005-0000-0000-000090A00000}"/>
    <cellStyle name="Normal 3 4 2 6 17" xfId="41115" xr:uid="{00000000-0005-0000-0000-000091A00000}"/>
    <cellStyle name="Normal 3 4 2 6 2" xfId="41116" xr:uid="{00000000-0005-0000-0000-000092A00000}"/>
    <cellStyle name="Normal 3 4 2 6 2 10" xfId="41117" xr:uid="{00000000-0005-0000-0000-000093A00000}"/>
    <cellStyle name="Normal 3 4 2 6 2 10 2" xfId="41118" xr:uid="{00000000-0005-0000-0000-000094A00000}"/>
    <cellStyle name="Normal 3 4 2 6 2 10 3" xfId="41119" xr:uid="{00000000-0005-0000-0000-000095A00000}"/>
    <cellStyle name="Normal 3 4 2 6 2 11" xfId="41120" xr:uid="{00000000-0005-0000-0000-000096A00000}"/>
    <cellStyle name="Normal 3 4 2 6 2 11 2" xfId="41121" xr:uid="{00000000-0005-0000-0000-000097A00000}"/>
    <cellStyle name="Normal 3 4 2 6 2 11 3" xfId="41122" xr:uid="{00000000-0005-0000-0000-000098A00000}"/>
    <cellStyle name="Normal 3 4 2 6 2 12" xfId="41123" xr:uid="{00000000-0005-0000-0000-000099A00000}"/>
    <cellStyle name="Normal 3 4 2 6 2 12 2" xfId="41124" xr:uid="{00000000-0005-0000-0000-00009AA00000}"/>
    <cellStyle name="Normal 3 4 2 6 2 12 3" xfId="41125" xr:uid="{00000000-0005-0000-0000-00009BA00000}"/>
    <cellStyle name="Normal 3 4 2 6 2 13" xfId="41126" xr:uid="{00000000-0005-0000-0000-00009CA00000}"/>
    <cellStyle name="Normal 3 4 2 6 2 13 2" xfId="41127" xr:uid="{00000000-0005-0000-0000-00009DA00000}"/>
    <cellStyle name="Normal 3 4 2 6 2 13 3" xfId="41128" xr:uid="{00000000-0005-0000-0000-00009EA00000}"/>
    <cellStyle name="Normal 3 4 2 6 2 14" xfId="41129" xr:uid="{00000000-0005-0000-0000-00009FA00000}"/>
    <cellStyle name="Normal 3 4 2 6 2 14 2" xfId="41130" xr:uid="{00000000-0005-0000-0000-0000A0A00000}"/>
    <cellStyle name="Normal 3 4 2 6 2 14 3" xfId="41131" xr:uid="{00000000-0005-0000-0000-0000A1A00000}"/>
    <cellStyle name="Normal 3 4 2 6 2 15" xfId="41132" xr:uid="{00000000-0005-0000-0000-0000A2A00000}"/>
    <cellStyle name="Normal 3 4 2 6 2 16" xfId="41133" xr:uid="{00000000-0005-0000-0000-0000A3A00000}"/>
    <cellStyle name="Normal 3 4 2 6 2 2" xfId="41134" xr:uid="{00000000-0005-0000-0000-0000A4A00000}"/>
    <cellStyle name="Normal 3 4 2 6 2 2 2" xfId="41135" xr:uid="{00000000-0005-0000-0000-0000A5A00000}"/>
    <cellStyle name="Normal 3 4 2 6 2 2 3" xfId="41136" xr:uid="{00000000-0005-0000-0000-0000A6A00000}"/>
    <cellStyle name="Normal 3 4 2 6 2 3" xfId="41137" xr:uid="{00000000-0005-0000-0000-0000A7A00000}"/>
    <cellStyle name="Normal 3 4 2 6 2 3 2" xfId="41138" xr:uid="{00000000-0005-0000-0000-0000A8A00000}"/>
    <cellStyle name="Normal 3 4 2 6 2 3 3" xfId="41139" xr:uid="{00000000-0005-0000-0000-0000A9A00000}"/>
    <cellStyle name="Normal 3 4 2 6 2 4" xfId="41140" xr:uid="{00000000-0005-0000-0000-0000AAA00000}"/>
    <cellStyle name="Normal 3 4 2 6 2 4 2" xfId="41141" xr:uid="{00000000-0005-0000-0000-0000ABA00000}"/>
    <cellStyle name="Normal 3 4 2 6 2 4 3" xfId="41142" xr:uid="{00000000-0005-0000-0000-0000ACA00000}"/>
    <cellStyle name="Normal 3 4 2 6 2 5" xfId="41143" xr:uid="{00000000-0005-0000-0000-0000ADA00000}"/>
    <cellStyle name="Normal 3 4 2 6 2 5 2" xfId="41144" xr:uid="{00000000-0005-0000-0000-0000AEA00000}"/>
    <cellStyle name="Normal 3 4 2 6 2 5 3" xfId="41145" xr:uid="{00000000-0005-0000-0000-0000AFA00000}"/>
    <cellStyle name="Normal 3 4 2 6 2 6" xfId="41146" xr:uid="{00000000-0005-0000-0000-0000B0A00000}"/>
    <cellStyle name="Normal 3 4 2 6 2 6 2" xfId="41147" xr:uid="{00000000-0005-0000-0000-0000B1A00000}"/>
    <cellStyle name="Normal 3 4 2 6 2 6 3" xfId="41148" xr:uid="{00000000-0005-0000-0000-0000B2A00000}"/>
    <cellStyle name="Normal 3 4 2 6 2 7" xfId="41149" xr:uid="{00000000-0005-0000-0000-0000B3A00000}"/>
    <cellStyle name="Normal 3 4 2 6 2 7 2" xfId="41150" xr:uid="{00000000-0005-0000-0000-0000B4A00000}"/>
    <cellStyle name="Normal 3 4 2 6 2 7 3" xfId="41151" xr:uid="{00000000-0005-0000-0000-0000B5A00000}"/>
    <cellStyle name="Normal 3 4 2 6 2 8" xfId="41152" xr:uid="{00000000-0005-0000-0000-0000B6A00000}"/>
    <cellStyle name="Normal 3 4 2 6 2 8 2" xfId="41153" xr:uid="{00000000-0005-0000-0000-0000B7A00000}"/>
    <cellStyle name="Normal 3 4 2 6 2 8 3" xfId="41154" xr:uid="{00000000-0005-0000-0000-0000B8A00000}"/>
    <cellStyle name="Normal 3 4 2 6 2 9" xfId="41155" xr:uid="{00000000-0005-0000-0000-0000B9A00000}"/>
    <cellStyle name="Normal 3 4 2 6 2 9 2" xfId="41156" xr:uid="{00000000-0005-0000-0000-0000BAA00000}"/>
    <cellStyle name="Normal 3 4 2 6 2 9 3" xfId="41157" xr:uid="{00000000-0005-0000-0000-0000BBA00000}"/>
    <cellStyle name="Normal 3 4 2 6 3" xfId="41158" xr:uid="{00000000-0005-0000-0000-0000BCA00000}"/>
    <cellStyle name="Normal 3 4 2 6 3 2" xfId="41159" xr:uid="{00000000-0005-0000-0000-0000BDA00000}"/>
    <cellStyle name="Normal 3 4 2 6 3 3" xfId="41160" xr:uid="{00000000-0005-0000-0000-0000BEA00000}"/>
    <cellStyle name="Normal 3 4 2 6 4" xfId="41161" xr:uid="{00000000-0005-0000-0000-0000BFA00000}"/>
    <cellStyle name="Normal 3 4 2 6 4 2" xfId="41162" xr:uid="{00000000-0005-0000-0000-0000C0A00000}"/>
    <cellStyle name="Normal 3 4 2 6 4 3" xfId="41163" xr:uid="{00000000-0005-0000-0000-0000C1A00000}"/>
    <cellStyle name="Normal 3 4 2 6 5" xfId="41164" xr:uid="{00000000-0005-0000-0000-0000C2A00000}"/>
    <cellStyle name="Normal 3 4 2 6 5 2" xfId="41165" xr:uid="{00000000-0005-0000-0000-0000C3A00000}"/>
    <cellStyle name="Normal 3 4 2 6 5 3" xfId="41166" xr:uid="{00000000-0005-0000-0000-0000C4A00000}"/>
    <cellStyle name="Normal 3 4 2 6 6" xfId="41167" xr:uid="{00000000-0005-0000-0000-0000C5A00000}"/>
    <cellStyle name="Normal 3 4 2 6 6 2" xfId="41168" xr:uid="{00000000-0005-0000-0000-0000C6A00000}"/>
    <cellStyle name="Normal 3 4 2 6 6 3" xfId="41169" xr:uid="{00000000-0005-0000-0000-0000C7A00000}"/>
    <cellStyle name="Normal 3 4 2 6 7" xfId="41170" xr:uid="{00000000-0005-0000-0000-0000C8A00000}"/>
    <cellStyle name="Normal 3 4 2 6 7 2" xfId="41171" xr:uid="{00000000-0005-0000-0000-0000C9A00000}"/>
    <cellStyle name="Normal 3 4 2 6 7 3" xfId="41172" xr:uid="{00000000-0005-0000-0000-0000CAA00000}"/>
    <cellStyle name="Normal 3 4 2 6 8" xfId="41173" xr:uid="{00000000-0005-0000-0000-0000CBA00000}"/>
    <cellStyle name="Normal 3 4 2 6 8 2" xfId="41174" xr:uid="{00000000-0005-0000-0000-0000CCA00000}"/>
    <cellStyle name="Normal 3 4 2 6 8 3" xfId="41175" xr:uid="{00000000-0005-0000-0000-0000CDA00000}"/>
    <cellStyle name="Normal 3 4 2 6 9" xfId="41176" xr:uid="{00000000-0005-0000-0000-0000CEA00000}"/>
    <cellStyle name="Normal 3 4 2 6 9 2" xfId="41177" xr:uid="{00000000-0005-0000-0000-0000CFA00000}"/>
    <cellStyle name="Normal 3 4 2 6 9 3" xfId="41178" xr:uid="{00000000-0005-0000-0000-0000D0A00000}"/>
    <cellStyle name="Normal 3 4 2 7" xfId="41179" xr:uid="{00000000-0005-0000-0000-0000D1A00000}"/>
    <cellStyle name="Normal 3 4 2 7 10" xfId="41180" xr:uid="{00000000-0005-0000-0000-0000D2A00000}"/>
    <cellStyle name="Normal 3 4 2 7 10 2" xfId="41181" xr:uid="{00000000-0005-0000-0000-0000D3A00000}"/>
    <cellStyle name="Normal 3 4 2 7 10 3" xfId="41182" xr:uid="{00000000-0005-0000-0000-0000D4A00000}"/>
    <cellStyle name="Normal 3 4 2 7 11" xfId="41183" xr:uid="{00000000-0005-0000-0000-0000D5A00000}"/>
    <cellStyle name="Normal 3 4 2 7 11 2" xfId="41184" xr:uid="{00000000-0005-0000-0000-0000D6A00000}"/>
    <cellStyle name="Normal 3 4 2 7 11 3" xfId="41185" xr:uid="{00000000-0005-0000-0000-0000D7A00000}"/>
    <cellStyle name="Normal 3 4 2 7 12" xfId="41186" xr:uid="{00000000-0005-0000-0000-0000D8A00000}"/>
    <cellStyle name="Normal 3 4 2 7 12 2" xfId="41187" xr:uid="{00000000-0005-0000-0000-0000D9A00000}"/>
    <cellStyle name="Normal 3 4 2 7 12 3" xfId="41188" xr:uid="{00000000-0005-0000-0000-0000DAA00000}"/>
    <cellStyle name="Normal 3 4 2 7 13" xfId="41189" xr:uid="{00000000-0005-0000-0000-0000DBA00000}"/>
    <cellStyle name="Normal 3 4 2 7 13 2" xfId="41190" xr:uid="{00000000-0005-0000-0000-0000DCA00000}"/>
    <cellStyle name="Normal 3 4 2 7 13 3" xfId="41191" xr:uid="{00000000-0005-0000-0000-0000DDA00000}"/>
    <cellStyle name="Normal 3 4 2 7 14" xfId="41192" xr:uid="{00000000-0005-0000-0000-0000DEA00000}"/>
    <cellStyle name="Normal 3 4 2 7 14 2" xfId="41193" xr:uid="{00000000-0005-0000-0000-0000DFA00000}"/>
    <cellStyle name="Normal 3 4 2 7 14 3" xfId="41194" xr:uid="{00000000-0005-0000-0000-0000E0A00000}"/>
    <cellStyle name="Normal 3 4 2 7 15" xfId="41195" xr:uid="{00000000-0005-0000-0000-0000E1A00000}"/>
    <cellStyle name="Normal 3 4 2 7 15 2" xfId="41196" xr:uid="{00000000-0005-0000-0000-0000E2A00000}"/>
    <cellStyle name="Normal 3 4 2 7 15 3" xfId="41197" xr:uid="{00000000-0005-0000-0000-0000E3A00000}"/>
    <cellStyle name="Normal 3 4 2 7 16" xfId="41198" xr:uid="{00000000-0005-0000-0000-0000E4A00000}"/>
    <cellStyle name="Normal 3 4 2 7 17" xfId="41199" xr:uid="{00000000-0005-0000-0000-0000E5A00000}"/>
    <cellStyle name="Normal 3 4 2 7 2" xfId="41200" xr:uid="{00000000-0005-0000-0000-0000E6A00000}"/>
    <cellStyle name="Normal 3 4 2 7 2 10" xfId="41201" xr:uid="{00000000-0005-0000-0000-0000E7A00000}"/>
    <cellStyle name="Normal 3 4 2 7 2 10 2" xfId="41202" xr:uid="{00000000-0005-0000-0000-0000E8A00000}"/>
    <cellStyle name="Normal 3 4 2 7 2 10 3" xfId="41203" xr:uid="{00000000-0005-0000-0000-0000E9A00000}"/>
    <cellStyle name="Normal 3 4 2 7 2 11" xfId="41204" xr:uid="{00000000-0005-0000-0000-0000EAA00000}"/>
    <cellStyle name="Normal 3 4 2 7 2 11 2" xfId="41205" xr:uid="{00000000-0005-0000-0000-0000EBA00000}"/>
    <cellStyle name="Normal 3 4 2 7 2 11 3" xfId="41206" xr:uid="{00000000-0005-0000-0000-0000ECA00000}"/>
    <cellStyle name="Normal 3 4 2 7 2 12" xfId="41207" xr:uid="{00000000-0005-0000-0000-0000EDA00000}"/>
    <cellStyle name="Normal 3 4 2 7 2 12 2" xfId="41208" xr:uid="{00000000-0005-0000-0000-0000EEA00000}"/>
    <cellStyle name="Normal 3 4 2 7 2 12 3" xfId="41209" xr:uid="{00000000-0005-0000-0000-0000EFA00000}"/>
    <cellStyle name="Normal 3 4 2 7 2 13" xfId="41210" xr:uid="{00000000-0005-0000-0000-0000F0A00000}"/>
    <cellStyle name="Normal 3 4 2 7 2 13 2" xfId="41211" xr:uid="{00000000-0005-0000-0000-0000F1A00000}"/>
    <cellStyle name="Normal 3 4 2 7 2 13 3" xfId="41212" xr:uid="{00000000-0005-0000-0000-0000F2A00000}"/>
    <cellStyle name="Normal 3 4 2 7 2 14" xfId="41213" xr:uid="{00000000-0005-0000-0000-0000F3A00000}"/>
    <cellStyle name="Normal 3 4 2 7 2 14 2" xfId="41214" xr:uid="{00000000-0005-0000-0000-0000F4A00000}"/>
    <cellStyle name="Normal 3 4 2 7 2 14 3" xfId="41215" xr:uid="{00000000-0005-0000-0000-0000F5A00000}"/>
    <cellStyle name="Normal 3 4 2 7 2 15" xfId="41216" xr:uid="{00000000-0005-0000-0000-0000F6A00000}"/>
    <cellStyle name="Normal 3 4 2 7 2 16" xfId="41217" xr:uid="{00000000-0005-0000-0000-0000F7A00000}"/>
    <cellStyle name="Normal 3 4 2 7 2 2" xfId="41218" xr:uid="{00000000-0005-0000-0000-0000F8A00000}"/>
    <cellStyle name="Normal 3 4 2 7 2 2 2" xfId="41219" xr:uid="{00000000-0005-0000-0000-0000F9A00000}"/>
    <cellStyle name="Normal 3 4 2 7 2 2 3" xfId="41220" xr:uid="{00000000-0005-0000-0000-0000FAA00000}"/>
    <cellStyle name="Normal 3 4 2 7 2 3" xfId="41221" xr:uid="{00000000-0005-0000-0000-0000FBA00000}"/>
    <cellStyle name="Normal 3 4 2 7 2 3 2" xfId="41222" xr:uid="{00000000-0005-0000-0000-0000FCA00000}"/>
    <cellStyle name="Normal 3 4 2 7 2 3 3" xfId="41223" xr:uid="{00000000-0005-0000-0000-0000FDA00000}"/>
    <cellStyle name="Normal 3 4 2 7 2 4" xfId="41224" xr:uid="{00000000-0005-0000-0000-0000FEA00000}"/>
    <cellStyle name="Normal 3 4 2 7 2 4 2" xfId="41225" xr:uid="{00000000-0005-0000-0000-0000FFA00000}"/>
    <cellStyle name="Normal 3 4 2 7 2 4 3" xfId="41226" xr:uid="{00000000-0005-0000-0000-000000A10000}"/>
    <cellStyle name="Normal 3 4 2 7 2 5" xfId="41227" xr:uid="{00000000-0005-0000-0000-000001A10000}"/>
    <cellStyle name="Normal 3 4 2 7 2 5 2" xfId="41228" xr:uid="{00000000-0005-0000-0000-000002A10000}"/>
    <cellStyle name="Normal 3 4 2 7 2 5 3" xfId="41229" xr:uid="{00000000-0005-0000-0000-000003A10000}"/>
    <cellStyle name="Normal 3 4 2 7 2 6" xfId="41230" xr:uid="{00000000-0005-0000-0000-000004A10000}"/>
    <cellStyle name="Normal 3 4 2 7 2 6 2" xfId="41231" xr:uid="{00000000-0005-0000-0000-000005A10000}"/>
    <cellStyle name="Normal 3 4 2 7 2 6 3" xfId="41232" xr:uid="{00000000-0005-0000-0000-000006A10000}"/>
    <cellStyle name="Normal 3 4 2 7 2 7" xfId="41233" xr:uid="{00000000-0005-0000-0000-000007A10000}"/>
    <cellStyle name="Normal 3 4 2 7 2 7 2" xfId="41234" xr:uid="{00000000-0005-0000-0000-000008A10000}"/>
    <cellStyle name="Normal 3 4 2 7 2 7 3" xfId="41235" xr:uid="{00000000-0005-0000-0000-000009A10000}"/>
    <cellStyle name="Normal 3 4 2 7 2 8" xfId="41236" xr:uid="{00000000-0005-0000-0000-00000AA10000}"/>
    <cellStyle name="Normal 3 4 2 7 2 8 2" xfId="41237" xr:uid="{00000000-0005-0000-0000-00000BA10000}"/>
    <cellStyle name="Normal 3 4 2 7 2 8 3" xfId="41238" xr:uid="{00000000-0005-0000-0000-00000CA10000}"/>
    <cellStyle name="Normal 3 4 2 7 2 9" xfId="41239" xr:uid="{00000000-0005-0000-0000-00000DA10000}"/>
    <cellStyle name="Normal 3 4 2 7 2 9 2" xfId="41240" xr:uid="{00000000-0005-0000-0000-00000EA10000}"/>
    <cellStyle name="Normal 3 4 2 7 2 9 3" xfId="41241" xr:uid="{00000000-0005-0000-0000-00000FA10000}"/>
    <cellStyle name="Normal 3 4 2 7 3" xfId="41242" xr:uid="{00000000-0005-0000-0000-000010A10000}"/>
    <cellStyle name="Normal 3 4 2 7 3 2" xfId="41243" xr:uid="{00000000-0005-0000-0000-000011A10000}"/>
    <cellStyle name="Normal 3 4 2 7 3 3" xfId="41244" xr:uid="{00000000-0005-0000-0000-000012A10000}"/>
    <cellStyle name="Normal 3 4 2 7 4" xfId="41245" xr:uid="{00000000-0005-0000-0000-000013A10000}"/>
    <cellStyle name="Normal 3 4 2 7 4 2" xfId="41246" xr:uid="{00000000-0005-0000-0000-000014A10000}"/>
    <cellStyle name="Normal 3 4 2 7 4 3" xfId="41247" xr:uid="{00000000-0005-0000-0000-000015A10000}"/>
    <cellStyle name="Normal 3 4 2 7 5" xfId="41248" xr:uid="{00000000-0005-0000-0000-000016A10000}"/>
    <cellStyle name="Normal 3 4 2 7 5 2" xfId="41249" xr:uid="{00000000-0005-0000-0000-000017A10000}"/>
    <cellStyle name="Normal 3 4 2 7 5 3" xfId="41250" xr:uid="{00000000-0005-0000-0000-000018A10000}"/>
    <cellStyle name="Normal 3 4 2 7 6" xfId="41251" xr:uid="{00000000-0005-0000-0000-000019A10000}"/>
    <cellStyle name="Normal 3 4 2 7 6 2" xfId="41252" xr:uid="{00000000-0005-0000-0000-00001AA10000}"/>
    <cellStyle name="Normal 3 4 2 7 6 3" xfId="41253" xr:uid="{00000000-0005-0000-0000-00001BA10000}"/>
    <cellStyle name="Normal 3 4 2 7 7" xfId="41254" xr:uid="{00000000-0005-0000-0000-00001CA10000}"/>
    <cellStyle name="Normal 3 4 2 7 7 2" xfId="41255" xr:uid="{00000000-0005-0000-0000-00001DA10000}"/>
    <cellStyle name="Normal 3 4 2 7 7 3" xfId="41256" xr:uid="{00000000-0005-0000-0000-00001EA10000}"/>
    <cellStyle name="Normal 3 4 2 7 8" xfId="41257" xr:uid="{00000000-0005-0000-0000-00001FA10000}"/>
    <cellStyle name="Normal 3 4 2 7 8 2" xfId="41258" xr:uid="{00000000-0005-0000-0000-000020A10000}"/>
    <cellStyle name="Normal 3 4 2 7 8 3" xfId="41259" xr:uid="{00000000-0005-0000-0000-000021A10000}"/>
    <cellStyle name="Normal 3 4 2 7 9" xfId="41260" xr:uid="{00000000-0005-0000-0000-000022A10000}"/>
    <cellStyle name="Normal 3 4 2 7 9 2" xfId="41261" xr:uid="{00000000-0005-0000-0000-000023A10000}"/>
    <cellStyle name="Normal 3 4 2 7 9 3" xfId="41262" xr:uid="{00000000-0005-0000-0000-000024A10000}"/>
    <cellStyle name="Normal 3 4 2 8" xfId="41263" xr:uid="{00000000-0005-0000-0000-000025A10000}"/>
    <cellStyle name="Normal 3 4 2 8 10" xfId="41264" xr:uid="{00000000-0005-0000-0000-000026A10000}"/>
    <cellStyle name="Normal 3 4 2 8 10 2" xfId="41265" xr:uid="{00000000-0005-0000-0000-000027A10000}"/>
    <cellStyle name="Normal 3 4 2 8 10 3" xfId="41266" xr:uid="{00000000-0005-0000-0000-000028A10000}"/>
    <cellStyle name="Normal 3 4 2 8 11" xfId="41267" xr:uid="{00000000-0005-0000-0000-000029A10000}"/>
    <cellStyle name="Normal 3 4 2 8 11 2" xfId="41268" xr:uid="{00000000-0005-0000-0000-00002AA10000}"/>
    <cellStyle name="Normal 3 4 2 8 11 3" xfId="41269" xr:uid="{00000000-0005-0000-0000-00002BA10000}"/>
    <cellStyle name="Normal 3 4 2 8 12" xfId="41270" xr:uid="{00000000-0005-0000-0000-00002CA10000}"/>
    <cellStyle name="Normal 3 4 2 8 12 2" xfId="41271" xr:uid="{00000000-0005-0000-0000-00002DA10000}"/>
    <cellStyle name="Normal 3 4 2 8 12 3" xfId="41272" xr:uid="{00000000-0005-0000-0000-00002EA10000}"/>
    <cellStyle name="Normal 3 4 2 8 13" xfId="41273" xr:uid="{00000000-0005-0000-0000-00002FA10000}"/>
    <cellStyle name="Normal 3 4 2 8 13 2" xfId="41274" xr:uid="{00000000-0005-0000-0000-000030A10000}"/>
    <cellStyle name="Normal 3 4 2 8 13 3" xfId="41275" xr:uid="{00000000-0005-0000-0000-000031A10000}"/>
    <cellStyle name="Normal 3 4 2 8 14" xfId="41276" xr:uid="{00000000-0005-0000-0000-000032A10000}"/>
    <cellStyle name="Normal 3 4 2 8 14 2" xfId="41277" xr:uid="{00000000-0005-0000-0000-000033A10000}"/>
    <cellStyle name="Normal 3 4 2 8 14 3" xfId="41278" xr:uid="{00000000-0005-0000-0000-000034A10000}"/>
    <cellStyle name="Normal 3 4 2 8 15" xfId="41279" xr:uid="{00000000-0005-0000-0000-000035A10000}"/>
    <cellStyle name="Normal 3 4 2 8 15 2" xfId="41280" xr:uid="{00000000-0005-0000-0000-000036A10000}"/>
    <cellStyle name="Normal 3 4 2 8 15 3" xfId="41281" xr:uid="{00000000-0005-0000-0000-000037A10000}"/>
    <cellStyle name="Normal 3 4 2 8 16" xfId="41282" xr:uid="{00000000-0005-0000-0000-000038A10000}"/>
    <cellStyle name="Normal 3 4 2 8 17" xfId="41283" xr:uid="{00000000-0005-0000-0000-000039A10000}"/>
    <cellStyle name="Normal 3 4 2 8 2" xfId="41284" xr:uid="{00000000-0005-0000-0000-00003AA10000}"/>
    <cellStyle name="Normal 3 4 2 8 2 10" xfId="41285" xr:uid="{00000000-0005-0000-0000-00003BA10000}"/>
    <cellStyle name="Normal 3 4 2 8 2 10 2" xfId="41286" xr:uid="{00000000-0005-0000-0000-00003CA10000}"/>
    <cellStyle name="Normal 3 4 2 8 2 10 3" xfId="41287" xr:uid="{00000000-0005-0000-0000-00003DA10000}"/>
    <cellStyle name="Normal 3 4 2 8 2 11" xfId="41288" xr:uid="{00000000-0005-0000-0000-00003EA10000}"/>
    <cellStyle name="Normal 3 4 2 8 2 11 2" xfId="41289" xr:uid="{00000000-0005-0000-0000-00003FA10000}"/>
    <cellStyle name="Normal 3 4 2 8 2 11 3" xfId="41290" xr:uid="{00000000-0005-0000-0000-000040A10000}"/>
    <cellStyle name="Normal 3 4 2 8 2 12" xfId="41291" xr:uid="{00000000-0005-0000-0000-000041A10000}"/>
    <cellStyle name="Normal 3 4 2 8 2 12 2" xfId="41292" xr:uid="{00000000-0005-0000-0000-000042A10000}"/>
    <cellStyle name="Normal 3 4 2 8 2 12 3" xfId="41293" xr:uid="{00000000-0005-0000-0000-000043A10000}"/>
    <cellStyle name="Normal 3 4 2 8 2 13" xfId="41294" xr:uid="{00000000-0005-0000-0000-000044A10000}"/>
    <cellStyle name="Normal 3 4 2 8 2 13 2" xfId="41295" xr:uid="{00000000-0005-0000-0000-000045A10000}"/>
    <cellStyle name="Normal 3 4 2 8 2 13 3" xfId="41296" xr:uid="{00000000-0005-0000-0000-000046A10000}"/>
    <cellStyle name="Normal 3 4 2 8 2 14" xfId="41297" xr:uid="{00000000-0005-0000-0000-000047A10000}"/>
    <cellStyle name="Normal 3 4 2 8 2 14 2" xfId="41298" xr:uid="{00000000-0005-0000-0000-000048A10000}"/>
    <cellStyle name="Normal 3 4 2 8 2 14 3" xfId="41299" xr:uid="{00000000-0005-0000-0000-000049A10000}"/>
    <cellStyle name="Normal 3 4 2 8 2 15" xfId="41300" xr:uid="{00000000-0005-0000-0000-00004AA10000}"/>
    <cellStyle name="Normal 3 4 2 8 2 16" xfId="41301" xr:uid="{00000000-0005-0000-0000-00004BA10000}"/>
    <cellStyle name="Normal 3 4 2 8 2 2" xfId="41302" xr:uid="{00000000-0005-0000-0000-00004CA10000}"/>
    <cellStyle name="Normal 3 4 2 8 2 2 2" xfId="41303" xr:uid="{00000000-0005-0000-0000-00004DA10000}"/>
    <cellStyle name="Normal 3 4 2 8 2 2 3" xfId="41304" xr:uid="{00000000-0005-0000-0000-00004EA10000}"/>
    <cellStyle name="Normal 3 4 2 8 2 3" xfId="41305" xr:uid="{00000000-0005-0000-0000-00004FA10000}"/>
    <cellStyle name="Normal 3 4 2 8 2 3 2" xfId="41306" xr:uid="{00000000-0005-0000-0000-000050A10000}"/>
    <cellStyle name="Normal 3 4 2 8 2 3 3" xfId="41307" xr:uid="{00000000-0005-0000-0000-000051A10000}"/>
    <cellStyle name="Normal 3 4 2 8 2 4" xfId="41308" xr:uid="{00000000-0005-0000-0000-000052A10000}"/>
    <cellStyle name="Normal 3 4 2 8 2 4 2" xfId="41309" xr:uid="{00000000-0005-0000-0000-000053A10000}"/>
    <cellStyle name="Normal 3 4 2 8 2 4 3" xfId="41310" xr:uid="{00000000-0005-0000-0000-000054A10000}"/>
    <cellStyle name="Normal 3 4 2 8 2 5" xfId="41311" xr:uid="{00000000-0005-0000-0000-000055A10000}"/>
    <cellStyle name="Normal 3 4 2 8 2 5 2" xfId="41312" xr:uid="{00000000-0005-0000-0000-000056A10000}"/>
    <cellStyle name="Normal 3 4 2 8 2 5 3" xfId="41313" xr:uid="{00000000-0005-0000-0000-000057A10000}"/>
    <cellStyle name="Normal 3 4 2 8 2 6" xfId="41314" xr:uid="{00000000-0005-0000-0000-000058A10000}"/>
    <cellStyle name="Normal 3 4 2 8 2 6 2" xfId="41315" xr:uid="{00000000-0005-0000-0000-000059A10000}"/>
    <cellStyle name="Normal 3 4 2 8 2 6 3" xfId="41316" xr:uid="{00000000-0005-0000-0000-00005AA10000}"/>
    <cellStyle name="Normal 3 4 2 8 2 7" xfId="41317" xr:uid="{00000000-0005-0000-0000-00005BA10000}"/>
    <cellStyle name="Normal 3 4 2 8 2 7 2" xfId="41318" xr:uid="{00000000-0005-0000-0000-00005CA10000}"/>
    <cellStyle name="Normal 3 4 2 8 2 7 3" xfId="41319" xr:uid="{00000000-0005-0000-0000-00005DA10000}"/>
    <cellStyle name="Normal 3 4 2 8 2 8" xfId="41320" xr:uid="{00000000-0005-0000-0000-00005EA10000}"/>
    <cellStyle name="Normal 3 4 2 8 2 8 2" xfId="41321" xr:uid="{00000000-0005-0000-0000-00005FA10000}"/>
    <cellStyle name="Normal 3 4 2 8 2 8 3" xfId="41322" xr:uid="{00000000-0005-0000-0000-000060A10000}"/>
    <cellStyle name="Normal 3 4 2 8 2 9" xfId="41323" xr:uid="{00000000-0005-0000-0000-000061A10000}"/>
    <cellStyle name="Normal 3 4 2 8 2 9 2" xfId="41324" xr:uid="{00000000-0005-0000-0000-000062A10000}"/>
    <cellStyle name="Normal 3 4 2 8 2 9 3" xfId="41325" xr:uid="{00000000-0005-0000-0000-000063A10000}"/>
    <cellStyle name="Normal 3 4 2 8 3" xfId="41326" xr:uid="{00000000-0005-0000-0000-000064A10000}"/>
    <cellStyle name="Normal 3 4 2 8 3 2" xfId="41327" xr:uid="{00000000-0005-0000-0000-000065A10000}"/>
    <cellStyle name="Normal 3 4 2 8 3 3" xfId="41328" xr:uid="{00000000-0005-0000-0000-000066A10000}"/>
    <cellStyle name="Normal 3 4 2 8 4" xfId="41329" xr:uid="{00000000-0005-0000-0000-000067A10000}"/>
    <cellStyle name="Normal 3 4 2 8 4 2" xfId="41330" xr:uid="{00000000-0005-0000-0000-000068A10000}"/>
    <cellStyle name="Normal 3 4 2 8 4 3" xfId="41331" xr:uid="{00000000-0005-0000-0000-000069A10000}"/>
    <cellStyle name="Normal 3 4 2 8 5" xfId="41332" xr:uid="{00000000-0005-0000-0000-00006AA10000}"/>
    <cellStyle name="Normal 3 4 2 8 5 2" xfId="41333" xr:uid="{00000000-0005-0000-0000-00006BA10000}"/>
    <cellStyle name="Normal 3 4 2 8 5 3" xfId="41334" xr:uid="{00000000-0005-0000-0000-00006CA10000}"/>
    <cellStyle name="Normal 3 4 2 8 6" xfId="41335" xr:uid="{00000000-0005-0000-0000-00006DA10000}"/>
    <cellStyle name="Normal 3 4 2 8 6 2" xfId="41336" xr:uid="{00000000-0005-0000-0000-00006EA10000}"/>
    <cellStyle name="Normal 3 4 2 8 6 3" xfId="41337" xr:uid="{00000000-0005-0000-0000-00006FA10000}"/>
    <cellStyle name="Normal 3 4 2 8 7" xfId="41338" xr:uid="{00000000-0005-0000-0000-000070A10000}"/>
    <cellStyle name="Normal 3 4 2 8 7 2" xfId="41339" xr:uid="{00000000-0005-0000-0000-000071A10000}"/>
    <cellStyle name="Normal 3 4 2 8 7 3" xfId="41340" xr:uid="{00000000-0005-0000-0000-000072A10000}"/>
    <cellStyle name="Normal 3 4 2 8 8" xfId="41341" xr:uid="{00000000-0005-0000-0000-000073A10000}"/>
    <cellStyle name="Normal 3 4 2 8 8 2" xfId="41342" xr:uid="{00000000-0005-0000-0000-000074A10000}"/>
    <cellStyle name="Normal 3 4 2 8 8 3" xfId="41343" xr:uid="{00000000-0005-0000-0000-000075A10000}"/>
    <cellStyle name="Normal 3 4 2 8 9" xfId="41344" xr:uid="{00000000-0005-0000-0000-000076A10000}"/>
    <cellStyle name="Normal 3 4 2 8 9 2" xfId="41345" xr:uid="{00000000-0005-0000-0000-000077A10000}"/>
    <cellStyle name="Normal 3 4 2 8 9 3" xfId="41346" xr:uid="{00000000-0005-0000-0000-000078A10000}"/>
    <cellStyle name="Normal 3 4 2 9" xfId="41347" xr:uid="{00000000-0005-0000-0000-000079A10000}"/>
    <cellStyle name="Normal 3 4 2 9 10" xfId="41348" xr:uid="{00000000-0005-0000-0000-00007AA10000}"/>
    <cellStyle name="Normal 3 4 2 9 10 2" xfId="41349" xr:uid="{00000000-0005-0000-0000-00007BA10000}"/>
    <cellStyle name="Normal 3 4 2 9 10 3" xfId="41350" xr:uid="{00000000-0005-0000-0000-00007CA10000}"/>
    <cellStyle name="Normal 3 4 2 9 11" xfId="41351" xr:uid="{00000000-0005-0000-0000-00007DA10000}"/>
    <cellStyle name="Normal 3 4 2 9 11 2" xfId="41352" xr:uid="{00000000-0005-0000-0000-00007EA10000}"/>
    <cellStyle name="Normal 3 4 2 9 11 3" xfId="41353" xr:uid="{00000000-0005-0000-0000-00007FA10000}"/>
    <cellStyle name="Normal 3 4 2 9 12" xfId="41354" xr:uid="{00000000-0005-0000-0000-000080A10000}"/>
    <cellStyle name="Normal 3 4 2 9 12 2" xfId="41355" xr:uid="{00000000-0005-0000-0000-000081A10000}"/>
    <cellStyle name="Normal 3 4 2 9 12 3" xfId="41356" xr:uid="{00000000-0005-0000-0000-000082A10000}"/>
    <cellStyle name="Normal 3 4 2 9 13" xfId="41357" xr:uid="{00000000-0005-0000-0000-000083A10000}"/>
    <cellStyle name="Normal 3 4 2 9 13 2" xfId="41358" xr:uid="{00000000-0005-0000-0000-000084A10000}"/>
    <cellStyle name="Normal 3 4 2 9 13 3" xfId="41359" xr:uid="{00000000-0005-0000-0000-000085A10000}"/>
    <cellStyle name="Normal 3 4 2 9 14" xfId="41360" xr:uid="{00000000-0005-0000-0000-000086A10000}"/>
    <cellStyle name="Normal 3 4 2 9 14 2" xfId="41361" xr:uid="{00000000-0005-0000-0000-000087A10000}"/>
    <cellStyle name="Normal 3 4 2 9 14 3" xfId="41362" xr:uid="{00000000-0005-0000-0000-000088A10000}"/>
    <cellStyle name="Normal 3 4 2 9 15" xfId="41363" xr:uid="{00000000-0005-0000-0000-000089A10000}"/>
    <cellStyle name="Normal 3 4 2 9 16" xfId="41364" xr:uid="{00000000-0005-0000-0000-00008AA10000}"/>
    <cellStyle name="Normal 3 4 2 9 2" xfId="41365" xr:uid="{00000000-0005-0000-0000-00008BA10000}"/>
    <cellStyle name="Normal 3 4 2 9 2 2" xfId="41366" xr:uid="{00000000-0005-0000-0000-00008CA10000}"/>
    <cellStyle name="Normal 3 4 2 9 2 3" xfId="41367" xr:uid="{00000000-0005-0000-0000-00008DA10000}"/>
    <cellStyle name="Normal 3 4 2 9 3" xfId="41368" xr:uid="{00000000-0005-0000-0000-00008EA10000}"/>
    <cellStyle name="Normal 3 4 2 9 3 2" xfId="41369" xr:uid="{00000000-0005-0000-0000-00008FA10000}"/>
    <cellStyle name="Normal 3 4 2 9 3 3" xfId="41370" xr:uid="{00000000-0005-0000-0000-000090A10000}"/>
    <cellStyle name="Normal 3 4 2 9 4" xfId="41371" xr:uid="{00000000-0005-0000-0000-000091A10000}"/>
    <cellStyle name="Normal 3 4 2 9 4 2" xfId="41372" xr:uid="{00000000-0005-0000-0000-000092A10000}"/>
    <cellStyle name="Normal 3 4 2 9 4 3" xfId="41373" xr:uid="{00000000-0005-0000-0000-000093A10000}"/>
    <cellStyle name="Normal 3 4 2 9 5" xfId="41374" xr:uid="{00000000-0005-0000-0000-000094A10000}"/>
    <cellStyle name="Normal 3 4 2 9 5 2" xfId="41375" xr:uid="{00000000-0005-0000-0000-000095A10000}"/>
    <cellStyle name="Normal 3 4 2 9 5 3" xfId="41376" xr:uid="{00000000-0005-0000-0000-000096A10000}"/>
    <cellStyle name="Normal 3 4 2 9 6" xfId="41377" xr:uid="{00000000-0005-0000-0000-000097A10000}"/>
    <cellStyle name="Normal 3 4 2 9 6 2" xfId="41378" xr:uid="{00000000-0005-0000-0000-000098A10000}"/>
    <cellStyle name="Normal 3 4 2 9 6 3" xfId="41379" xr:uid="{00000000-0005-0000-0000-000099A10000}"/>
    <cellStyle name="Normal 3 4 2 9 7" xfId="41380" xr:uid="{00000000-0005-0000-0000-00009AA10000}"/>
    <cellStyle name="Normal 3 4 2 9 7 2" xfId="41381" xr:uid="{00000000-0005-0000-0000-00009BA10000}"/>
    <cellStyle name="Normal 3 4 2 9 7 3" xfId="41382" xr:uid="{00000000-0005-0000-0000-00009CA10000}"/>
    <cellStyle name="Normal 3 4 2 9 8" xfId="41383" xr:uid="{00000000-0005-0000-0000-00009DA10000}"/>
    <cellStyle name="Normal 3 4 2 9 8 2" xfId="41384" xr:uid="{00000000-0005-0000-0000-00009EA10000}"/>
    <cellStyle name="Normal 3 4 2 9 8 3" xfId="41385" xr:uid="{00000000-0005-0000-0000-00009FA10000}"/>
    <cellStyle name="Normal 3 4 2 9 9" xfId="41386" xr:uid="{00000000-0005-0000-0000-0000A0A10000}"/>
    <cellStyle name="Normal 3 4 2 9 9 2" xfId="41387" xr:uid="{00000000-0005-0000-0000-0000A1A10000}"/>
    <cellStyle name="Normal 3 4 2 9 9 3" xfId="41388" xr:uid="{00000000-0005-0000-0000-0000A2A10000}"/>
    <cellStyle name="Normal 3 4 20" xfId="41389" xr:uid="{00000000-0005-0000-0000-0000A3A10000}"/>
    <cellStyle name="Normal 3 4 20 10" xfId="41390" xr:uid="{00000000-0005-0000-0000-0000A4A10000}"/>
    <cellStyle name="Normal 3 4 20 10 2" xfId="41391" xr:uid="{00000000-0005-0000-0000-0000A5A10000}"/>
    <cellStyle name="Normal 3 4 20 10 3" xfId="41392" xr:uid="{00000000-0005-0000-0000-0000A6A10000}"/>
    <cellStyle name="Normal 3 4 20 11" xfId="41393" xr:uid="{00000000-0005-0000-0000-0000A7A10000}"/>
    <cellStyle name="Normal 3 4 20 11 2" xfId="41394" xr:uid="{00000000-0005-0000-0000-0000A8A10000}"/>
    <cellStyle name="Normal 3 4 20 11 3" xfId="41395" xr:uid="{00000000-0005-0000-0000-0000A9A10000}"/>
    <cellStyle name="Normal 3 4 20 12" xfId="41396" xr:uid="{00000000-0005-0000-0000-0000AAA10000}"/>
    <cellStyle name="Normal 3 4 20 12 2" xfId="41397" xr:uid="{00000000-0005-0000-0000-0000ABA10000}"/>
    <cellStyle name="Normal 3 4 20 12 3" xfId="41398" xr:uid="{00000000-0005-0000-0000-0000ACA10000}"/>
    <cellStyle name="Normal 3 4 20 13" xfId="41399" xr:uid="{00000000-0005-0000-0000-0000ADA10000}"/>
    <cellStyle name="Normal 3 4 20 13 2" xfId="41400" xr:uid="{00000000-0005-0000-0000-0000AEA10000}"/>
    <cellStyle name="Normal 3 4 20 13 3" xfId="41401" xr:uid="{00000000-0005-0000-0000-0000AFA10000}"/>
    <cellStyle name="Normal 3 4 20 14" xfId="41402" xr:uid="{00000000-0005-0000-0000-0000B0A10000}"/>
    <cellStyle name="Normal 3 4 20 14 2" xfId="41403" xr:uid="{00000000-0005-0000-0000-0000B1A10000}"/>
    <cellStyle name="Normal 3 4 20 14 3" xfId="41404" xr:uid="{00000000-0005-0000-0000-0000B2A10000}"/>
    <cellStyle name="Normal 3 4 20 15" xfId="41405" xr:uid="{00000000-0005-0000-0000-0000B3A10000}"/>
    <cellStyle name="Normal 3 4 20 16" xfId="41406" xr:uid="{00000000-0005-0000-0000-0000B4A10000}"/>
    <cellStyle name="Normal 3 4 20 2" xfId="41407" xr:uid="{00000000-0005-0000-0000-0000B5A10000}"/>
    <cellStyle name="Normal 3 4 20 2 2" xfId="41408" xr:uid="{00000000-0005-0000-0000-0000B6A10000}"/>
    <cellStyle name="Normal 3 4 20 2 3" xfId="41409" xr:uid="{00000000-0005-0000-0000-0000B7A10000}"/>
    <cellStyle name="Normal 3 4 20 3" xfId="41410" xr:uid="{00000000-0005-0000-0000-0000B8A10000}"/>
    <cellStyle name="Normal 3 4 20 3 2" xfId="41411" xr:uid="{00000000-0005-0000-0000-0000B9A10000}"/>
    <cellStyle name="Normal 3 4 20 3 3" xfId="41412" xr:uid="{00000000-0005-0000-0000-0000BAA10000}"/>
    <cellStyle name="Normal 3 4 20 4" xfId="41413" xr:uid="{00000000-0005-0000-0000-0000BBA10000}"/>
    <cellStyle name="Normal 3 4 20 4 2" xfId="41414" xr:uid="{00000000-0005-0000-0000-0000BCA10000}"/>
    <cellStyle name="Normal 3 4 20 4 3" xfId="41415" xr:uid="{00000000-0005-0000-0000-0000BDA10000}"/>
    <cellStyle name="Normal 3 4 20 5" xfId="41416" xr:uid="{00000000-0005-0000-0000-0000BEA10000}"/>
    <cellStyle name="Normal 3 4 20 5 2" xfId="41417" xr:uid="{00000000-0005-0000-0000-0000BFA10000}"/>
    <cellStyle name="Normal 3 4 20 5 3" xfId="41418" xr:uid="{00000000-0005-0000-0000-0000C0A10000}"/>
    <cellStyle name="Normal 3 4 20 6" xfId="41419" xr:uid="{00000000-0005-0000-0000-0000C1A10000}"/>
    <cellStyle name="Normal 3 4 20 6 2" xfId="41420" xr:uid="{00000000-0005-0000-0000-0000C2A10000}"/>
    <cellStyle name="Normal 3 4 20 6 3" xfId="41421" xr:uid="{00000000-0005-0000-0000-0000C3A10000}"/>
    <cellStyle name="Normal 3 4 20 7" xfId="41422" xr:uid="{00000000-0005-0000-0000-0000C4A10000}"/>
    <cellStyle name="Normal 3 4 20 7 2" xfId="41423" xr:uid="{00000000-0005-0000-0000-0000C5A10000}"/>
    <cellStyle name="Normal 3 4 20 7 3" xfId="41424" xr:uid="{00000000-0005-0000-0000-0000C6A10000}"/>
    <cellStyle name="Normal 3 4 20 8" xfId="41425" xr:uid="{00000000-0005-0000-0000-0000C7A10000}"/>
    <cellStyle name="Normal 3 4 20 8 2" xfId="41426" xr:uid="{00000000-0005-0000-0000-0000C8A10000}"/>
    <cellStyle name="Normal 3 4 20 8 3" xfId="41427" xr:uid="{00000000-0005-0000-0000-0000C9A10000}"/>
    <cellStyle name="Normal 3 4 20 9" xfId="41428" xr:uid="{00000000-0005-0000-0000-0000CAA10000}"/>
    <cellStyle name="Normal 3 4 20 9 2" xfId="41429" xr:uid="{00000000-0005-0000-0000-0000CBA10000}"/>
    <cellStyle name="Normal 3 4 20 9 3" xfId="41430" xr:uid="{00000000-0005-0000-0000-0000CCA10000}"/>
    <cellStyle name="Normal 3 4 21" xfId="41431" xr:uid="{00000000-0005-0000-0000-0000CDA10000}"/>
    <cellStyle name="Normal 3 4 21 10" xfId="41432" xr:uid="{00000000-0005-0000-0000-0000CEA10000}"/>
    <cellStyle name="Normal 3 4 21 10 2" xfId="41433" xr:uid="{00000000-0005-0000-0000-0000CFA10000}"/>
    <cellStyle name="Normal 3 4 21 10 3" xfId="41434" xr:uid="{00000000-0005-0000-0000-0000D0A10000}"/>
    <cellStyle name="Normal 3 4 21 11" xfId="41435" xr:uid="{00000000-0005-0000-0000-0000D1A10000}"/>
    <cellStyle name="Normal 3 4 21 11 2" xfId="41436" xr:uid="{00000000-0005-0000-0000-0000D2A10000}"/>
    <cellStyle name="Normal 3 4 21 11 3" xfId="41437" xr:uid="{00000000-0005-0000-0000-0000D3A10000}"/>
    <cellStyle name="Normal 3 4 21 12" xfId="41438" xr:uid="{00000000-0005-0000-0000-0000D4A10000}"/>
    <cellStyle name="Normal 3 4 21 12 2" xfId="41439" xr:uid="{00000000-0005-0000-0000-0000D5A10000}"/>
    <cellStyle name="Normal 3 4 21 12 3" xfId="41440" xr:uid="{00000000-0005-0000-0000-0000D6A10000}"/>
    <cellStyle name="Normal 3 4 21 13" xfId="41441" xr:uid="{00000000-0005-0000-0000-0000D7A10000}"/>
    <cellStyle name="Normal 3 4 21 13 2" xfId="41442" xr:uid="{00000000-0005-0000-0000-0000D8A10000}"/>
    <cellStyle name="Normal 3 4 21 13 3" xfId="41443" xr:uid="{00000000-0005-0000-0000-0000D9A10000}"/>
    <cellStyle name="Normal 3 4 21 14" xfId="41444" xr:uid="{00000000-0005-0000-0000-0000DAA10000}"/>
    <cellStyle name="Normal 3 4 21 14 2" xfId="41445" xr:uid="{00000000-0005-0000-0000-0000DBA10000}"/>
    <cellStyle name="Normal 3 4 21 14 3" xfId="41446" xr:uid="{00000000-0005-0000-0000-0000DCA10000}"/>
    <cellStyle name="Normal 3 4 21 15" xfId="41447" xr:uid="{00000000-0005-0000-0000-0000DDA10000}"/>
    <cellStyle name="Normal 3 4 21 16" xfId="41448" xr:uid="{00000000-0005-0000-0000-0000DEA10000}"/>
    <cellStyle name="Normal 3 4 21 2" xfId="41449" xr:uid="{00000000-0005-0000-0000-0000DFA10000}"/>
    <cellStyle name="Normal 3 4 21 2 2" xfId="41450" xr:uid="{00000000-0005-0000-0000-0000E0A10000}"/>
    <cellStyle name="Normal 3 4 21 2 3" xfId="41451" xr:uid="{00000000-0005-0000-0000-0000E1A10000}"/>
    <cellStyle name="Normal 3 4 21 3" xfId="41452" xr:uid="{00000000-0005-0000-0000-0000E2A10000}"/>
    <cellStyle name="Normal 3 4 21 3 2" xfId="41453" xr:uid="{00000000-0005-0000-0000-0000E3A10000}"/>
    <cellStyle name="Normal 3 4 21 3 3" xfId="41454" xr:uid="{00000000-0005-0000-0000-0000E4A10000}"/>
    <cellStyle name="Normal 3 4 21 4" xfId="41455" xr:uid="{00000000-0005-0000-0000-0000E5A10000}"/>
    <cellStyle name="Normal 3 4 21 4 2" xfId="41456" xr:uid="{00000000-0005-0000-0000-0000E6A10000}"/>
    <cellStyle name="Normal 3 4 21 4 3" xfId="41457" xr:uid="{00000000-0005-0000-0000-0000E7A10000}"/>
    <cellStyle name="Normal 3 4 21 5" xfId="41458" xr:uid="{00000000-0005-0000-0000-0000E8A10000}"/>
    <cellStyle name="Normal 3 4 21 5 2" xfId="41459" xr:uid="{00000000-0005-0000-0000-0000E9A10000}"/>
    <cellStyle name="Normal 3 4 21 5 3" xfId="41460" xr:uid="{00000000-0005-0000-0000-0000EAA10000}"/>
    <cellStyle name="Normal 3 4 21 6" xfId="41461" xr:uid="{00000000-0005-0000-0000-0000EBA10000}"/>
    <cellStyle name="Normal 3 4 21 6 2" xfId="41462" xr:uid="{00000000-0005-0000-0000-0000ECA10000}"/>
    <cellStyle name="Normal 3 4 21 6 3" xfId="41463" xr:uid="{00000000-0005-0000-0000-0000EDA10000}"/>
    <cellStyle name="Normal 3 4 21 7" xfId="41464" xr:uid="{00000000-0005-0000-0000-0000EEA10000}"/>
    <cellStyle name="Normal 3 4 21 7 2" xfId="41465" xr:uid="{00000000-0005-0000-0000-0000EFA10000}"/>
    <cellStyle name="Normal 3 4 21 7 3" xfId="41466" xr:uid="{00000000-0005-0000-0000-0000F0A10000}"/>
    <cellStyle name="Normal 3 4 21 8" xfId="41467" xr:uid="{00000000-0005-0000-0000-0000F1A10000}"/>
    <cellStyle name="Normal 3 4 21 8 2" xfId="41468" xr:uid="{00000000-0005-0000-0000-0000F2A10000}"/>
    <cellStyle name="Normal 3 4 21 8 3" xfId="41469" xr:uid="{00000000-0005-0000-0000-0000F3A10000}"/>
    <cellStyle name="Normal 3 4 21 9" xfId="41470" xr:uid="{00000000-0005-0000-0000-0000F4A10000}"/>
    <cellStyle name="Normal 3 4 21 9 2" xfId="41471" xr:uid="{00000000-0005-0000-0000-0000F5A10000}"/>
    <cellStyle name="Normal 3 4 21 9 3" xfId="41472" xr:uid="{00000000-0005-0000-0000-0000F6A10000}"/>
    <cellStyle name="Normal 3 4 22" xfId="41473" xr:uid="{00000000-0005-0000-0000-0000F7A10000}"/>
    <cellStyle name="Normal 3 4 23" xfId="41474" xr:uid="{00000000-0005-0000-0000-0000F8A10000}"/>
    <cellStyle name="Normal 3 4 24" xfId="41475" xr:uid="{00000000-0005-0000-0000-0000F9A10000}"/>
    <cellStyle name="Normal 3 4 24 10" xfId="41476" xr:uid="{00000000-0005-0000-0000-0000FAA10000}"/>
    <cellStyle name="Normal 3 4 24 10 2" xfId="41477" xr:uid="{00000000-0005-0000-0000-0000FBA10000}"/>
    <cellStyle name="Normal 3 4 24 10 3" xfId="41478" xr:uid="{00000000-0005-0000-0000-0000FCA10000}"/>
    <cellStyle name="Normal 3 4 24 11" xfId="41479" xr:uid="{00000000-0005-0000-0000-0000FDA10000}"/>
    <cellStyle name="Normal 3 4 24 11 2" xfId="41480" xr:uid="{00000000-0005-0000-0000-0000FEA10000}"/>
    <cellStyle name="Normal 3 4 24 11 3" xfId="41481" xr:uid="{00000000-0005-0000-0000-0000FFA10000}"/>
    <cellStyle name="Normal 3 4 24 12" xfId="41482" xr:uid="{00000000-0005-0000-0000-000000A20000}"/>
    <cellStyle name="Normal 3 4 24 12 2" xfId="41483" xr:uid="{00000000-0005-0000-0000-000001A20000}"/>
    <cellStyle name="Normal 3 4 24 12 3" xfId="41484" xr:uid="{00000000-0005-0000-0000-000002A20000}"/>
    <cellStyle name="Normal 3 4 24 13" xfId="41485" xr:uid="{00000000-0005-0000-0000-000003A20000}"/>
    <cellStyle name="Normal 3 4 24 13 2" xfId="41486" xr:uid="{00000000-0005-0000-0000-000004A20000}"/>
    <cellStyle name="Normal 3 4 24 13 3" xfId="41487" xr:uid="{00000000-0005-0000-0000-000005A20000}"/>
    <cellStyle name="Normal 3 4 24 14" xfId="41488" xr:uid="{00000000-0005-0000-0000-000006A20000}"/>
    <cellStyle name="Normal 3 4 24 14 2" xfId="41489" xr:uid="{00000000-0005-0000-0000-000007A20000}"/>
    <cellStyle name="Normal 3 4 24 14 3" xfId="41490" xr:uid="{00000000-0005-0000-0000-000008A20000}"/>
    <cellStyle name="Normal 3 4 24 15" xfId="41491" xr:uid="{00000000-0005-0000-0000-000009A20000}"/>
    <cellStyle name="Normal 3 4 24 16" xfId="41492" xr:uid="{00000000-0005-0000-0000-00000AA20000}"/>
    <cellStyle name="Normal 3 4 24 2" xfId="41493" xr:uid="{00000000-0005-0000-0000-00000BA20000}"/>
    <cellStyle name="Normal 3 4 24 2 2" xfId="41494" xr:uid="{00000000-0005-0000-0000-00000CA20000}"/>
    <cellStyle name="Normal 3 4 24 2 3" xfId="41495" xr:uid="{00000000-0005-0000-0000-00000DA20000}"/>
    <cellStyle name="Normal 3 4 24 3" xfId="41496" xr:uid="{00000000-0005-0000-0000-00000EA20000}"/>
    <cellStyle name="Normal 3 4 24 3 2" xfId="41497" xr:uid="{00000000-0005-0000-0000-00000FA20000}"/>
    <cellStyle name="Normal 3 4 24 3 3" xfId="41498" xr:uid="{00000000-0005-0000-0000-000010A20000}"/>
    <cellStyle name="Normal 3 4 24 4" xfId="41499" xr:uid="{00000000-0005-0000-0000-000011A20000}"/>
    <cellStyle name="Normal 3 4 24 4 2" xfId="41500" xr:uid="{00000000-0005-0000-0000-000012A20000}"/>
    <cellStyle name="Normal 3 4 24 4 3" xfId="41501" xr:uid="{00000000-0005-0000-0000-000013A20000}"/>
    <cellStyle name="Normal 3 4 24 5" xfId="41502" xr:uid="{00000000-0005-0000-0000-000014A20000}"/>
    <cellStyle name="Normal 3 4 24 5 2" xfId="41503" xr:uid="{00000000-0005-0000-0000-000015A20000}"/>
    <cellStyle name="Normal 3 4 24 5 3" xfId="41504" xr:uid="{00000000-0005-0000-0000-000016A20000}"/>
    <cellStyle name="Normal 3 4 24 6" xfId="41505" xr:uid="{00000000-0005-0000-0000-000017A20000}"/>
    <cellStyle name="Normal 3 4 24 6 2" xfId="41506" xr:uid="{00000000-0005-0000-0000-000018A20000}"/>
    <cellStyle name="Normal 3 4 24 6 3" xfId="41507" xr:uid="{00000000-0005-0000-0000-000019A20000}"/>
    <cellStyle name="Normal 3 4 24 7" xfId="41508" xr:uid="{00000000-0005-0000-0000-00001AA20000}"/>
    <cellStyle name="Normal 3 4 24 7 2" xfId="41509" xr:uid="{00000000-0005-0000-0000-00001BA20000}"/>
    <cellStyle name="Normal 3 4 24 7 3" xfId="41510" xr:uid="{00000000-0005-0000-0000-00001CA20000}"/>
    <cellStyle name="Normal 3 4 24 8" xfId="41511" xr:uid="{00000000-0005-0000-0000-00001DA20000}"/>
    <cellStyle name="Normal 3 4 24 8 2" xfId="41512" xr:uid="{00000000-0005-0000-0000-00001EA20000}"/>
    <cellStyle name="Normal 3 4 24 8 3" xfId="41513" xr:uid="{00000000-0005-0000-0000-00001FA20000}"/>
    <cellStyle name="Normal 3 4 24 9" xfId="41514" xr:uid="{00000000-0005-0000-0000-000020A20000}"/>
    <cellStyle name="Normal 3 4 24 9 2" xfId="41515" xr:uid="{00000000-0005-0000-0000-000021A20000}"/>
    <cellStyle name="Normal 3 4 24 9 3" xfId="41516" xr:uid="{00000000-0005-0000-0000-000022A20000}"/>
    <cellStyle name="Normal 3 4 25" xfId="41517" xr:uid="{00000000-0005-0000-0000-000023A20000}"/>
    <cellStyle name="Normal 3 4 25 10" xfId="41518" xr:uid="{00000000-0005-0000-0000-000024A20000}"/>
    <cellStyle name="Normal 3 4 25 10 2" xfId="41519" xr:uid="{00000000-0005-0000-0000-000025A20000}"/>
    <cellStyle name="Normal 3 4 25 10 3" xfId="41520" xr:uid="{00000000-0005-0000-0000-000026A20000}"/>
    <cellStyle name="Normal 3 4 25 11" xfId="41521" xr:uid="{00000000-0005-0000-0000-000027A20000}"/>
    <cellStyle name="Normal 3 4 25 11 2" xfId="41522" xr:uid="{00000000-0005-0000-0000-000028A20000}"/>
    <cellStyle name="Normal 3 4 25 11 3" xfId="41523" xr:uid="{00000000-0005-0000-0000-000029A20000}"/>
    <cellStyle name="Normal 3 4 25 12" xfId="41524" xr:uid="{00000000-0005-0000-0000-00002AA20000}"/>
    <cellStyle name="Normal 3 4 25 12 2" xfId="41525" xr:uid="{00000000-0005-0000-0000-00002BA20000}"/>
    <cellStyle name="Normal 3 4 25 12 3" xfId="41526" xr:uid="{00000000-0005-0000-0000-00002CA20000}"/>
    <cellStyle name="Normal 3 4 25 13" xfId="41527" xr:uid="{00000000-0005-0000-0000-00002DA20000}"/>
    <cellStyle name="Normal 3 4 25 13 2" xfId="41528" xr:uid="{00000000-0005-0000-0000-00002EA20000}"/>
    <cellStyle name="Normal 3 4 25 13 3" xfId="41529" xr:uid="{00000000-0005-0000-0000-00002FA20000}"/>
    <cellStyle name="Normal 3 4 25 14" xfId="41530" xr:uid="{00000000-0005-0000-0000-000030A20000}"/>
    <cellStyle name="Normal 3 4 25 14 2" xfId="41531" xr:uid="{00000000-0005-0000-0000-000031A20000}"/>
    <cellStyle name="Normal 3 4 25 14 3" xfId="41532" xr:uid="{00000000-0005-0000-0000-000032A20000}"/>
    <cellStyle name="Normal 3 4 25 15" xfId="41533" xr:uid="{00000000-0005-0000-0000-000033A20000}"/>
    <cellStyle name="Normal 3 4 25 16" xfId="41534" xr:uid="{00000000-0005-0000-0000-000034A20000}"/>
    <cellStyle name="Normal 3 4 25 2" xfId="41535" xr:uid="{00000000-0005-0000-0000-000035A20000}"/>
    <cellStyle name="Normal 3 4 25 2 2" xfId="41536" xr:uid="{00000000-0005-0000-0000-000036A20000}"/>
    <cellStyle name="Normal 3 4 25 2 3" xfId="41537" xr:uid="{00000000-0005-0000-0000-000037A20000}"/>
    <cellStyle name="Normal 3 4 25 3" xfId="41538" xr:uid="{00000000-0005-0000-0000-000038A20000}"/>
    <cellStyle name="Normal 3 4 25 3 2" xfId="41539" xr:uid="{00000000-0005-0000-0000-000039A20000}"/>
    <cellStyle name="Normal 3 4 25 3 3" xfId="41540" xr:uid="{00000000-0005-0000-0000-00003AA20000}"/>
    <cellStyle name="Normal 3 4 25 4" xfId="41541" xr:uid="{00000000-0005-0000-0000-00003BA20000}"/>
    <cellStyle name="Normal 3 4 25 4 2" xfId="41542" xr:uid="{00000000-0005-0000-0000-00003CA20000}"/>
    <cellStyle name="Normal 3 4 25 4 3" xfId="41543" xr:uid="{00000000-0005-0000-0000-00003DA20000}"/>
    <cellStyle name="Normal 3 4 25 5" xfId="41544" xr:uid="{00000000-0005-0000-0000-00003EA20000}"/>
    <cellStyle name="Normal 3 4 25 5 2" xfId="41545" xr:uid="{00000000-0005-0000-0000-00003FA20000}"/>
    <cellStyle name="Normal 3 4 25 5 3" xfId="41546" xr:uid="{00000000-0005-0000-0000-000040A20000}"/>
    <cellStyle name="Normal 3 4 25 6" xfId="41547" xr:uid="{00000000-0005-0000-0000-000041A20000}"/>
    <cellStyle name="Normal 3 4 25 6 2" xfId="41548" xr:uid="{00000000-0005-0000-0000-000042A20000}"/>
    <cellStyle name="Normal 3 4 25 6 3" xfId="41549" xr:uid="{00000000-0005-0000-0000-000043A20000}"/>
    <cellStyle name="Normal 3 4 25 7" xfId="41550" xr:uid="{00000000-0005-0000-0000-000044A20000}"/>
    <cellStyle name="Normal 3 4 25 7 2" xfId="41551" xr:uid="{00000000-0005-0000-0000-000045A20000}"/>
    <cellStyle name="Normal 3 4 25 7 3" xfId="41552" xr:uid="{00000000-0005-0000-0000-000046A20000}"/>
    <cellStyle name="Normal 3 4 25 8" xfId="41553" xr:uid="{00000000-0005-0000-0000-000047A20000}"/>
    <cellStyle name="Normal 3 4 25 8 2" xfId="41554" xr:uid="{00000000-0005-0000-0000-000048A20000}"/>
    <cellStyle name="Normal 3 4 25 8 3" xfId="41555" xr:uid="{00000000-0005-0000-0000-000049A20000}"/>
    <cellStyle name="Normal 3 4 25 9" xfId="41556" xr:uid="{00000000-0005-0000-0000-00004AA20000}"/>
    <cellStyle name="Normal 3 4 25 9 2" xfId="41557" xr:uid="{00000000-0005-0000-0000-00004BA20000}"/>
    <cellStyle name="Normal 3 4 25 9 3" xfId="41558" xr:uid="{00000000-0005-0000-0000-00004CA20000}"/>
    <cellStyle name="Normal 3 4 3" xfId="41559" xr:uid="{00000000-0005-0000-0000-00004DA20000}"/>
    <cellStyle name="Normal 3 4 3 10" xfId="41560" xr:uid="{00000000-0005-0000-0000-00004EA20000}"/>
    <cellStyle name="Normal 3 4 3 10 10" xfId="41561" xr:uid="{00000000-0005-0000-0000-00004FA20000}"/>
    <cellStyle name="Normal 3 4 3 10 10 2" xfId="41562" xr:uid="{00000000-0005-0000-0000-000050A20000}"/>
    <cellStyle name="Normal 3 4 3 10 10 3" xfId="41563" xr:uid="{00000000-0005-0000-0000-000051A20000}"/>
    <cellStyle name="Normal 3 4 3 10 11" xfId="41564" xr:uid="{00000000-0005-0000-0000-000052A20000}"/>
    <cellStyle name="Normal 3 4 3 10 11 2" xfId="41565" xr:uid="{00000000-0005-0000-0000-000053A20000}"/>
    <cellStyle name="Normal 3 4 3 10 11 3" xfId="41566" xr:uid="{00000000-0005-0000-0000-000054A20000}"/>
    <cellStyle name="Normal 3 4 3 10 12" xfId="41567" xr:uid="{00000000-0005-0000-0000-000055A20000}"/>
    <cellStyle name="Normal 3 4 3 10 12 2" xfId="41568" xr:uid="{00000000-0005-0000-0000-000056A20000}"/>
    <cellStyle name="Normal 3 4 3 10 12 3" xfId="41569" xr:uid="{00000000-0005-0000-0000-000057A20000}"/>
    <cellStyle name="Normal 3 4 3 10 13" xfId="41570" xr:uid="{00000000-0005-0000-0000-000058A20000}"/>
    <cellStyle name="Normal 3 4 3 10 13 2" xfId="41571" xr:uid="{00000000-0005-0000-0000-000059A20000}"/>
    <cellStyle name="Normal 3 4 3 10 13 3" xfId="41572" xr:uid="{00000000-0005-0000-0000-00005AA20000}"/>
    <cellStyle name="Normal 3 4 3 10 14" xfId="41573" xr:uid="{00000000-0005-0000-0000-00005BA20000}"/>
    <cellStyle name="Normal 3 4 3 10 14 2" xfId="41574" xr:uid="{00000000-0005-0000-0000-00005CA20000}"/>
    <cellStyle name="Normal 3 4 3 10 14 3" xfId="41575" xr:uid="{00000000-0005-0000-0000-00005DA20000}"/>
    <cellStyle name="Normal 3 4 3 10 15" xfId="41576" xr:uid="{00000000-0005-0000-0000-00005EA20000}"/>
    <cellStyle name="Normal 3 4 3 10 16" xfId="41577" xr:uid="{00000000-0005-0000-0000-00005FA20000}"/>
    <cellStyle name="Normal 3 4 3 10 2" xfId="41578" xr:uid="{00000000-0005-0000-0000-000060A20000}"/>
    <cellStyle name="Normal 3 4 3 10 2 2" xfId="41579" xr:uid="{00000000-0005-0000-0000-000061A20000}"/>
    <cellStyle name="Normal 3 4 3 10 2 3" xfId="41580" xr:uid="{00000000-0005-0000-0000-000062A20000}"/>
    <cellStyle name="Normal 3 4 3 10 3" xfId="41581" xr:uid="{00000000-0005-0000-0000-000063A20000}"/>
    <cellStyle name="Normal 3 4 3 10 3 2" xfId="41582" xr:uid="{00000000-0005-0000-0000-000064A20000}"/>
    <cellStyle name="Normal 3 4 3 10 3 3" xfId="41583" xr:uid="{00000000-0005-0000-0000-000065A20000}"/>
    <cellStyle name="Normal 3 4 3 10 4" xfId="41584" xr:uid="{00000000-0005-0000-0000-000066A20000}"/>
    <cellStyle name="Normal 3 4 3 10 4 2" xfId="41585" xr:uid="{00000000-0005-0000-0000-000067A20000}"/>
    <cellStyle name="Normal 3 4 3 10 4 3" xfId="41586" xr:uid="{00000000-0005-0000-0000-000068A20000}"/>
    <cellStyle name="Normal 3 4 3 10 5" xfId="41587" xr:uid="{00000000-0005-0000-0000-000069A20000}"/>
    <cellStyle name="Normal 3 4 3 10 5 2" xfId="41588" xr:uid="{00000000-0005-0000-0000-00006AA20000}"/>
    <cellStyle name="Normal 3 4 3 10 5 3" xfId="41589" xr:uid="{00000000-0005-0000-0000-00006BA20000}"/>
    <cellStyle name="Normal 3 4 3 10 6" xfId="41590" xr:uid="{00000000-0005-0000-0000-00006CA20000}"/>
    <cellStyle name="Normal 3 4 3 10 6 2" xfId="41591" xr:uid="{00000000-0005-0000-0000-00006DA20000}"/>
    <cellStyle name="Normal 3 4 3 10 6 3" xfId="41592" xr:uid="{00000000-0005-0000-0000-00006EA20000}"/>
    <cellStyle name="Normal 3 4 3 10 7" xfId="41593" xr:uid="{00000000-0005-0000-0000-00006FA20000}"/>
    <cellStyle name="Normal 3 4 3 10 7 2" xfId="41594" xr:uid="{00000000-0005-0000-0000-000070A20000}"/>
    <cellStyle name="Normal 3 4 3 10 7 3" xfId="41595" xr:uid="{00000000-0005-0000-0000-000071A20000}"/>
    <cellStyle name="Normal 3 4 3 10 8" xfId="41596" xr:uid="{00000000-0005-0000-0000-000072A20000}"/>
    <cellStyle name="Normal 3 4 3 10 8 2" xfId="41597" xr:uid="{00000000-0005-0000-0000-000073A20000}"/>
    <cellStyle name="Normal 3 4 3 10 8 3" xfId="41598" xr:uid="{00000000-0005-0000-0000-000074A20000}"/>
    <cellStyle name="Normal 3 4 3 10 9" xfId="41599" xr:uid="{00000000-0005-0000-0000-000075A20000}"/>
    <cellStyle name="Normal 3 4 3 10 9 2" xfId="41600" xr:uid="{00000000-0005-0000-0000-000076A20000}"/>
    <cellStyle name="Normal 3 4 3 10 9 3" xfId="41601" xr:uid="{00000000-0005-0000-0000-000077A20000}"/>
    <cellStyle name="Normal 3 4 3 11" xfId="41602" xr:uid="{00000000-0005-0000-0000-000078A20000}"/>
    <cellStyle name="Normal 3 4 3 11 10" xfId="41603" xr:uid="{00000000-0005-0000-0000-000079A20000}"/>
    <cellStyle name="Normal 3 4 3 11 10 2" xfId="41604" xr:uid="{00000000-0005-0000-0000-00007AA20000}"/>
    <cellStyle name="Normal 3 4 3 11 10 3" xfId="41605" xr:uid="{00000000-0005-0000-0000-00007BA20000}"/>
    <cellStyle name="Normal 3 4 3 11 11" xfId="41606" xr:uid="{00000000-0005-0000-0000-00007CA20000}"/>
    <cellStyle name="Normal 3 4 3 11 11 2" xfId="41607" xr:uid="{00000000-0005-0000-0000-00007DA20000}"/>
    <cellStyle name="Normal 3 4 3 11 11 3" xfId="41608" xr:uid="{00000000-0005-0000-0000-00007EA20000}"/>
    <cellStyle name="Normal 3 4 3 11 12" xfId="41609" xr:uid="{00000000-0005-0000-0000-00007FA20000}"/>
    <cellStyle name="Normal 3 4 3 11 12 2" xfId="41610" xr:uid="{00000000-0005-0000-0000-000080A20000}"/>
    <cellStyle name="Normal 3 4 3 11 12 3" xfId="41611" xr:uid="{00000000-0005-0000-0000-000081A20000}"/>
    <cellStyle name="Normal 3 4 3 11 13" xfId="41612" xr:uid="{00000000-0005-0000-0000-000082A20000}"/>
    <cellStyle name="Normal 3 4 3 11 13 2" xfId="41613" xr:uid="{00000000-0005-0000-0000-000083A20000}"/>
    <cellStyle name="Normal 3 4 3 11 13 3" xfId="41614" xr:uid="{00000000-0005-0000-0000-000084A20000}"/>
    <cellStyle name="Normal 3 4 3 11 14" xfId="41615" xr:uid="{00000000-0005-0000-0000-000085A20000}"/>
    <cellStyle name="Normal 3 4 3 11 14 2" xfId="41616" xr:uid="{00000000-0005-0000-0000-000086A20000}"/>
    <cellStyle name="Normal 3 4 3 11 14 3" xfId="41617" xr:uid="{00000000-0005-0000-0000-000087A20000}"/>
    <cellStyle name="Normal 3 4 3 11 15" xfId="41618" xr:uid="{00000000-0005-0000-0000-000088A20000}"/>
    <cellStyle name="Normal 3 4 3 11 16" xfId="41619" xr:uid="{00000000-0005-0000-0000-000089A20000}"/>
    <cellStyle name="Normal 3 4 3 11 2" xfId="41620" xr:uid="{00000000-0005-0000-0000-00008AA20000}"/>
    <cellStyle name="Normal 3 4 3 11 2 2" xfId="41621" xr:uid="{00000000-0005-0000-0000-00008BA20000}"/>
    <cellStyle name="Normal 3 4 3 11 2 3" xfId="41622" xr:uid="{00000000-0005-0000-0000-00008CA20000}"/>
    <cellStyle name="Normal 3 4 3 11 3" xfId="41623" xr:uid="{00000000-0005-0000-0000-00008DA20000}"/>
    <cellStyle name="Normal 3 4 3 11 3 2" xfId="41624" xr:uid="{00000000-0005-0000-0000-00008EA20000}"/>
    <cellStyle name="Normal 3 4 3 11 3 3" xfId="41625" xr:uid="{00000000-0005-0000-0000-00008FA20000}"/>
    <cellStyle name="Normal 3 4 3 11 4" xfId="41626" xr:uid="{00000000-0005-0000-0000-000090A20000}"/>
    <cellStyle name="Normal 3 4 3 11 4 2" xfId="41627" xr:uid="{00000000-0005-0000-0000-000091A20000}"/>
    <cellStyle name="Normal 3 4 3 11 4 3" xfId="41628" xr:uid="{00000000-0005-0000-0000-000092A20000}"/>
    <cellStyle name="Normal 3 4 3 11 5" xfId="41629" xr:uid="{00000000-0005-0000-0000-000093A20000}"/>
    <cellStyle name="Normal 3 4 3 11 5 2" xfId="41630" xr:uid="{00000000-0005-0000-0000-000094A20000}"/>
    <cellStyle name="Normal 3 4 3 11 5 3" xfId="41631" xr:uid="{00000000-0005-0000-0000-000095A20000}"/>
    <cellStyle name="Normal 3 4 3 11 6" xfId="41632" xr:uid="{00000000-0005-0000-0000-000096A20000}"/>
    <cellStyle name="Normal 3 4 3 11 6 2" xfId="41633" xr:uid="{00000000-0005-0000-0000-000097A20000}"/>
    <cellStyle name="Normal 3 4 3 11 6 3" xfId="41634" xr:uid="{00000000-0005-0000-0000-000098A20000}"/>
    <cellStyle name="Normal 3 4 3 11 7" xfId="41635" xr:uid="{00000000-0005-0000-0000-000099A20000}"/>
    <cellStyle name="Normal 3 4 3 11 7 2" xfId="41636" xr:uid="{00000000-0005-0000-0000-00009AA20000}"/>
    <cellStyle name="Normal 3 4 3 11 7 3" xfId="41637" xr:uid="{00000000-0005-0000-0000-00009BA20000}"/>
    <cellStyle name="Normal 3 4 3 11 8" xfId="41638" xr:uid="{00000000-0005-0000-0000-00009CA20000}"/>
    <cellStyle name="Normal 3 4 3 11 8 2" xfId="41639" xr:uid="{00000000-0005-0000-0000-00009DA20000}"/>
    <cellStyle name="Normal 3 4 3 11 8 3" xfId="41640" xr:uid="{00000000-0005-0000-0000-00009EA20000}"/>
    <cellStyle name="Normal 3 4 3 11 9" xfId="41641" xr:uid="{00000000-0005-0000-0000-00009FA20000}"/>
    <cellStyle name="Normal 3 4 3 11 9 2" xfId="41642" xr:uid="{00000000-0005-0000-0000-0000A0A20000}"/>
    <cellStyle name="Normal 3 4 3 11 9 3" xfId="41643" xr:uid="{00000000-0005-0000-0000-0000A1A20000}"/>
    <cellStyle name="Normal 3 4 3 12" xfId="41644" xr:uid="{00000000-0005-0000-0000-0000A2A20000}"/>
    <cellStyle name="Normal 3 4 3 12 10" xfId="41645" xr:uid="{00000000-0005-0000-0000-0000A3A20000}"/>
    <cellStyle name="Normal 3 4 3 12 10 2" xfId="41646" xr:uid="{00000000-0005-0000-0000-0000A4A20000}"/>
    <cellStyle name="Normal 3 4 3 12 10 3" xfId="41647" xr:uid="{00000000-0005-0000-0000-0000A5A20000}"/>
    <cellStyle name="Normal 3 4 3 12 11" xfId="41648" xr:uid="{00000000-0005-0000-0000-0000A6A20000}"/>
    <cellStyle name="Normal 3 4 3 12 11 2" xfId="41649" xr:uid="{00000000-0005-0000-0000-0000A7A20000}"/>
    <cellStyle name="Normal 3 4 3 12 11 3" xfId="41650" xr:uid="{00000000-0005-0000-0000-0000A8A20000}"/>
    <cellStyle name="Normal 3 4 3 12 12" xfId="41651" xr:uid="{00000000-0005-0000-0000-0000A9A20000}"/>
    <cellStyle name="Normal 3 4 3 12 12 2" xfId="41652" xr:uid="{00000000-0005-0000-0000-0000AAA20000}"/>
    <cellStyle name="Normal 3 4 3 12 12 3" xfId="41653" xr:uid="{00000000-0005-0000-0000-0000ABA20000}"/>
    <cellStyle name="Normal 3 4 3 12 13" xfId="41654" xr:uid="{00000000-0005-0000-0000-0000ACA20000}"/>
    <cellStyle name="Normal 3 4 3 12 13 2" xfId="41655" xr:uid="{00000000-0005-0000-0000-0000ADA20000}"/>
    <cellStyle name="Normal 3 4 3 12 13 3" xfId="41656" xr:uid="{00000000-0005-0000-0000-0000AEA20000}"/>
    <cellStyle name="Normal 3 4 3 12 14" xfId="41657" xr:uid="{00000000-0005-0000-0000-0000AFA20000}"/>
    <cellStyle name="Normal 3 4 3 12 14 2" xfId="41658" xr:uid="{00000000-0005-0000-0000-0000B0A20000}"/>
    <cellStyle name="Normal 3 4 3 12 14 3" xfId="41659" xr:uid="{00000000-0005-0000-0000-0000B1A20000}"/>
    <cellStyle name="Normal 3 4 3 12 15" xfId="41660" xr:uid="{00000000-0005-0000-0000-0000B2A20000}"/>
    <cellStyle name="Normal 3 4 3 12 16" xfId="41661" xr:uid="{00000000-0005-0000-0000-0000B3A20000}"/>
    <cellStyle name="Normal 3 4 3 12 2" xfId="41662" xr:uid="{00000000-0005-0000-0000-0000B4A20000}"/>
    <cellStyle name="Normal 3 4 3 12 2 2" xfId="41663" xr:uid="{00000000-0005-0000-0000-0000B5A20000}"/>
    <cellStyle name="Normal 3 4 3 12 2 3" xfId="41664" xr:uid="{00000000-0005-0000-0000-0000B6A20000}"/>
    <cellStyle name="Normal 3 4 3 12 3" xfId="41665" xr:uid="{00000000-0005-0000-0000-0000B7A20000}"/>
    <cellStyle name="Normal 3 4 3 12 3 2" xfId="41666" xr:uid="{00000000-0005-0000-0000-0000B8A20000}"/>
    <cellStyle name="Normal 3 4 3 12 3 3" xfId="41667" xr:uid="{00000000-0005-0000-0000-0000B9A20000}"/>
    <cellStyle name="Normal 3 4 3 12 4" xfId="41668" xr:uid="{00000000-0005-0000-0000-0000BAA20000}"/>
    <cellStyle name="Normal 3 4 3 12 4 2" xfId="41669" xr:uid="{00000000-0005-0000-0000-0000BBA20000}"/>
    <cellStyle name="Normal 3 4 3 12 4 3" xfId="41670" xr:uid="{00000000-0005-0000-0000-0000BCA20000}"/>
    <cellStyle name="Normal 3 4 3 12 5" xfId="41671" xr:uid="{00000000-0005-0000-0000-0000BDA20000}"/>
    <cellStyle name="Normal 3 4 3 12 5 2" xfId="41672" xr:uid="{00000000-0005-0000-0000-0000BEA20000}"/>
    <cellStyle name="Normal 3 4 3 12 5 3" xfId="41673" xr:uid="{00000000-0005-0000-0000-0000BFA20000}"/>
    <cellStyle name="Normal 3 4 3 12 6" xfId="41674" xr:uid="{00000000-0005-0000-0000-0000C0A20000}"/>
    <cellStyle name="Normal 3 4 3 12 6 2" xfId="41675" xr:uid="{00000000-0005-0000-0000-0000C1A20000}"/>
    <cellStyle name="Normal 3 4 3 12 6 3" xfId="41676" xr:uid="{00000000-0005-0000-0000-0000C2A20000}"/>
    <cellStyle name="Normal 3 4 3 12 7" xfId="41677" xr:uid="{00000000-0005-0000-0000-0000C3A20000}"/>
    <cellStyle name="Normal 3 4 3 12 7 2" xfId="41678" xr:uid="{00000000-0005-0000-0000-0000C4A20000}"/>
    <cellStyle name="Normal 3 4 3 12 7 3" xfId="41679" xr:uid="{00000000-0005-0000-0000-0000C5A20000}"/>
    <cellStyle name="Normal 3 4 3 12 8" xfId="41680" xr:uid="{00000000-0005-0000-0000-0000C6A20000}"/>
    <cellStyle name="Normal 3 4 3 12 8 2" xfId="41681" xr:uid="{00000000-0005-0000-0000-0000C7A20000}"/>
    <cellStyle name="Normal 3 4 3 12 8 3" xfId="41682" xr:uid="{00000000-0005-0000-0000-0000C8A20000}"/>
    <cellStyle name="Normal 3 4 3 12 9" xfId="41683" xr:uid="{00000000-0005-0000-0000-0000C9A20000}"/>
    <cellStyle name="Normal 3 4 3 12 9 2" xfId="41684" xr:uid="{00000000-0005-0000-0000-0000CAA20000}"/>
    <cellStyle name="Normal 3 4 3 12 9 3" xfId="41685" xr:uid="{00000000-0005-0000-0000-0000CBA20000}"/>
    <cellStyle name="Normal 3 4 3 13" xfId="41686" xr:uid="{00000000-0005-0000-0000-0000CCA20000}"/>
    <cellStyle name="Normal 3 4 3 13 10" xfId="41687" xr:uid="{00000000-0005-0000-0000-0000CDA20000}"/>
    <cellStyle name="Normal 3 4 3 13 10 2" xfId="41688" xr:uid="{00000000-0005-0000-0000-0000CEA20000}"/>
    <cellStyle name="Normal 3 4 3 13 10 3" xfId="41689" xr:uid="{00000000-0005-0000-0000-0000CFA20000}"/>
    <cellStyle name="Normal 3 4 3 13 11" xfId="41690" xr:uid="{00000000-0005-0000-0000-0000D0A20000}"/>
    <cellStyle name="Normal 3 4 3 13 11 2" xfId="41691" xr:uid="{00000000-0005-0000-0000-0000D1A20000}"/>
    <cellStyle name="Normal 3 4 3 13 11 3" xfId="41692" xr:uid="{00000000-0005-0000-0000-0000D2A20000}"/>
    <cellStyle name="Normal 3 4 3 13 12" xfId="41693" xr:uid="{00000000-0005-0000-0000-0000D3A20000}"/>
    <cellStyle name="Normal 3 4 3 13 12 2" xfId="41694" xr:uid="{00000000-0005-0000-0000-0000D4A20000}"/>
    <cellStyle name="Normal 3 4 3 13 12 3" xfId="41695" xr:uid="{00000000-0005-0000-0000-0000D5A20000}"/>
    <cellStyle name="Normal 3 4 3 13 13" xfId="41696" xr:uid="{00000000-0005-0000-0000-0000D6A20000}"/>
    <cellStyle name="Normal 3 4 3 13 13 2" xfId="41697" xr:uid="{00000000-0005-0000-0000-0000D7A20000}"/>
    <cellStyle name="Normal 3 4 3 13 13 3" xfId="41698" xr:uid="{00000000-0005-0000-0000-0000D8A20000}"/>
    <cellStyle name="Normal 3 4 3 13 14" xfId="41699" xr:uid="{00000000-0005-0000-0000-0000D9A20000}"/>
    <cellStyle name="Normal 3 4 3 13 14 2" xfId="41700" xr:uid="{00000000-0005-0000-0000-0000DAA20000}"/>
    <cellStyle name="Normal 3 4 3 13 14 3" xfId="41701" xr:uid="{00000000-0005-0000-0000-0000DBA20000}"/>
    <cellStyle name="Normal 3 4 3 13 15" xfId="41702" xr:uid="{00000000-0005-0000-0000-0000DCA20000}"/>
    <cellStyle name="Normal 3 4 3 13 16" xfId="41703" xr:uid="{00000000-0005-0000-0000-0000DDA20000}"/>
    <cellStyle name="Normal 3 4 3 13 2" xfId="41704" xr:uid="{00000000-0005-0000-0000-0000DEA20000}"/>
    <cellStyle name="Normal 3 4 3 13 2 2" xfId="41705" xr:uid="{00000000-0005-0000-0000-0000DFA20000}"/>
    <cellStyle name="Normal 3 4 3 13 2 3" xfId="41706" xr:uid="{00000000-0005-0000-0000-0000E0A20000}"/>
    <cellStyle name="Normal 3 4 3 13 3" xfId="41707" xr:uid="{00000000-0005-0000-0000-0000E1A20000}"/>
    <cellStyle name="Normal 3 4 3 13 3 2" xfId="41708" xr:uid="{00000000-0005-0000-0000-0000E2A20000}"/>
    <cellStyle name="Normal 3 4 3 13 3 3" xfId="41709" xr:uid="{00000000-0005-0000-0000-0000E3A20000}"/>
    <cellStyle name="Normal 3 4 3 13 4" xfId="41710" xr:uid="{00000000-0005-0000-0000-0000E4A20000}"/>
    <cellStyle name="Normal 3 4 3 13 4 2" xfId="41711" xr:uid="{00000000-0005-0000-0000-0000E5A20000}"/>
    <cellStyle name="Normal 3 4 3 13 4 3" xfId="41712" xr:uid="{00000000-0005-0000-0000-0000E6A20000}"/>
    <cellStyle name="Normal 3 4 3 13 5" xfId="41713" xr:uid="{00000000-0005-0000-0000-0000E7A20000}"/>
    <cellStyle name="Normal 3 4 3 13 5 2" xfId="41714" xr:uid="{00000000-0005-0000-0000-0000E8A20000}"/>
    <cellStyle name="Normal 3 4 3 13 5 3" xfId="41715" xr:uid="{00000000-0005-0000-0000-0000E9A20000}"/>
    <cellStyle name="Normal 3 4 3 13 6" xfId="41716" xr:uid="{00000000-0005-0000-0000-0000EAA20000}"/>
    <cellStyle name="Normal 3 4 3 13 6 2" xfId="41717" xr:uid="{00000000-0005-0000-0000-0000EBA20000}"/>
    <cellStyle name="Normal 3 4 3 13 6 3" xfId="41718" xr:uid="{00000000-0005-0000-0000-0000ECA20000}"/>
    <cellStyle name="Normal 3 4 3 13 7" xfId="41719" xr:uid="{00000000-0005-0000-0000-0000EDA20000}"/>
    <cellStyle name="Normal 3 4 3 13 7 2" xfId="41720" xr:uid="{00000000-0005-0000-0000-0000EEA20000}"/>
    <cellStyle name="Normal 3 4 3 13 7 3" xfId="41721" xr:uid="{00000000-0005-0000-0000-0000EFA20000}"/>
    <cellStyle name="Normal 3 4 3 13 8" xfId="41722" xr:uid="{00000000-0005-0000-0000-0000F0A20000}"/>
    <cellStyle name="Normal 3 4 3 13 8 2" xfId="41723" xr:uid="{00000000-0005-0000-0000-0000F1A20000}"/>
    <cellStyle name="Normal 3 4 3 13 8 3" xfId="41724" xr:uid="{00000000-0005-0000-0000-0000F2A20000}"/>
    <cellStyle name="Normal 3 4 3 13 9" xfId="41725" xr:uid="{00000000-0005-0000-0000-0000F3A20000}"/>
    <cellStyle name="Normal 3 4 3 13 9 2" xfId="41726" xr:uid="{00000000-0005-0000-0000-0000F4A20000}"/>
    <cellStyle name="Normal 3 4 3 13 9 3" xfId="41727" xr:uid="{00000000-0005-0000-0000-0000F5A20000}"/>
    <cellStyle name="Normal 3 4 3 14" xfId="41728" xr:uid="{00000000-0005-0000-0000-0000F6A20000}"/>
    <cellStyle name="Normal 3 4 3 14 10" xfId="41729" xr:uid="{00000000-0005-0000-0000-0000F7A20000}"/>
    <cellStyle name="Normal 3 4 3 14 10 2" xfId="41730" xr:uid="{00000000-0005-0000-0000-0000F8A20000}"/>
    <cellStyle name="Normal 3 4 3 14 10 3" xfId="41731" xr:uid="{00000000-0005-0000-0000-0000F9A20000}"/>
    <cellStyle name="Normal 3 4 3 14 11" xfId="41732" xr:uid="{00000000-0005-0000-0000-0000FAA20000}"/>
    <cellStyle name="Normal 3 4 3 14 11 2" xfId="41733" xr:uid="{00000000-0005-0000-0000-0000FBA20000}"/>
    <cellStyle name="Normal 3 4 3 14 11 3" xfId="41734" xr:uid="{00000000-0005-0000-0000-0000FCA20000}"/>
    <cellStyle name="Normal 3 4 3 14 12" xfId="41735" xr:uid="{00000000-0005-0000-0000-0000FDA20000}"/>
    <cellStyle name="Normal 3 4 3 14 12 2" xfId="41736" xr:uid="{00000000-0005-0000-0000-0000FEA20000}"/>
    <cellStyle name="Normal 3 4 3 14 12 3" xfId="41737" xr:uid="{00000000-0005-0000-0000-0000FFA20000}"/>
    <cellStyle name="Normal 3 4 3 14 13" xfId="41738" xr:uid="{00000000-0005-0000-0000-000000A30000}"/>
    <cellStyle name="Normal 3 4 3 14 13 2" xfId="41739" xr:uid="{00000000-0005-0000-0000-000001A30000}"/>
    <cellStyle name="Normal 3 4 3 14 13 3" xfId="41740" xr:uid="{00000000-0005-0000-0000-000002A30000}"/>
    <cellStyle name="Normal 3 4 3 14 14" xfId="41741" xr:uid="{00000000-0005-0000-0000-000003A30000}"/>
    <cellStyle name="Normal 3 4 3 14 14 2" xfId="41742" xr:uid="{00000000-0005-0000-0000-000004A30000}"/>
    <cellStyle name="Normal 3 4 3 14 14 3" xfId="41743" xr:uid="{00000000-0005-0000-0000-000005A30000}"/>
    <cellStyle name="Normal 3 4 3 14 15" xfId="41744" xr:uid="{00000000-0005-0000-0000-000006A30000}"/>
    <cellStyle name="Normal 3 4 3 14 16" xfId="41745" xr:uid="{00000000-0005-0000-0000-000007A30000}"/>
    <cellStyle name="Normal 3 4 3 14 2" xfId="41746" xr:uid="{00000000-0005-0000-0000-000008A30000}"/>
    <cellStyle name="Normal 3 4 3 14 2 2" xfId="41747" xr:uid="{00000000-0005-0000-0000-000009A30000}"/>
    <cellStyle name="Normal 3 4 3 14 2 3" xfId="41748" xr:uid="{00000000-0005-0000-0000-00000AA30000}"/>
    <cellStyle name="Normal 3 4 3 14 3" xfId="41749" xr:uid="{00000000-0005-0000-0000-00000BA30000}"/>
    <cellStyle name="Normal 3 4 3 14 3 2" xfId="41750" xr:uid="{00000000-0005-0000-0000-00000CA30000}"/>
    <cellStyle name="Normal 3 4 3 14 3 3" xfId="41751" xr:uid="{00000000-0005-0000-0000-00000DA30000}"/>
    <cellStyle name="Normal 3 4 3 14 4" xfId="41752" xr:uid="{00000000-0005-0000-0000-00000EA30000}"/>
    <cellStyle name="Normal 3 4 3 14 4 2" xfId="41753" xr:uid="{00000000-0005-0000-0000-00000FA30000}"/>
    <cellStyle name="Normal 3 4 3 14 4 3" xfId="41754" xr:uid="{00000000-0005-0000-0000-000010A30000}"/>
    <cellStyle name="Normal 3 4 3 14 5" xfId="41755" xr:uid="{00000000-0005-0000-0000-000011A30000}"/>
    <cellStyle name="Normal 3 4 3 14 5 2" xfId="41756" xr:uid="{00000000-0005-0000-0000-000012A30000}"/>
    <cellStyle name="Normal 3 4 3 14 5 3" xfId="41757" xr:uid="{00000000-0005-0000-0000-000013A30000}"/>
    <cellStyle name="Normal 3 4 3 14 6" xfId="41758" xr:uid="{00000000-0005-0000-0000-000014A30000}"/>
    <cellStyle name="Normal 3 4 3 14 6 2" xfId="41759" xr:uid="{00000000-0005-0000-0000-000015A30000}"/>
    <cellStyle name="Normal 3 4 3 14 6 3" xfId="41760" xr:uid="{00000000-0005-0000-0000-000016A30000}"/>
    <cellStyle name="Normal 3 4 3 14 7" xfId="41761" xr:uid="{00000000-0005-0000-0000-000017A30000}"/>
    <cellStyle name="Normal 3 4 3 14 7 2" xfId="41762" xr:uid="{00000000-0005-0000-0000-000018A30000}"/>
    <cellStyle name="Normal 3 4 3 14 7 3" xfId="41763" xr:uid="{00000000-0005-0000-0000-000019A30000}"/>
    <cellStyle name="Normal 3 4 3 14 8" xfId="41764" xr:uid="{00000000-0005-0000-0000-00001AA30000}"/>
    <cellStyle name="Normal 3 4 3 14 8 2" xfId="41765" xr:uid="{00000000-0005-0000-0000-00001BA30000}"/>
    <cellStyle name="Normal 3 4 3 14 8 3" xfId="41766" xr:uid="{00000000-0005-0000-0000-00001CA30000}"/>
    <cellStyle name="Normal 3 4 3 14 9" xfId="41767" xr:uid="{00000000-0005-0000-0000-00001DA30000}"/>
    <cellStyle name="Normal 3 4 3 14 9 2" xfId="41768" xr:uid="{00000000-0005-0000-0000-00001EA30000}"/>
    <cellStyle name="Normal 3 4 3 14 9 3" xfId="41769" xr:uid="{00000000-0005-0000-0000-00001FA30000}"/>
    <cellStyle name="Normal 3 4 3 15" xfId="41770" xr:uid="{00000000-0005-0000-0000-000020A30000}"/>
    <cellStyle name="Normal 3 4 3 15 2" xfId="41771" xr:uid="{00000000-0005-0000-0000-000021A30000}"/>
    <cellStyle name="Normal 3 4 3 15 3" xfId="41772" xr:uid="{00000000-0005-0000-0000-000022A30000}"/>
    <cellStyle name="Normal 3 4 3 16" xfId="41773" xr:uid="{00000000-0005-0000-0000-000023A30000}"/>
    <cellStyle name="Normal 3 4 3 16 2" xfId="41774" xr:uid="{00000000-0005-0000-0000-000024A30000}"/>
    <cellStyle name="Normal 3 4 3 16 3" xfId="41775" xr:uid="{00000000-0005-0000-0000-000025A30000}"/>
    <cellStyle name="Normal 3 4 3 17" xfId="41776" xr:uid="{00000000-0005-0000-0000-000026A30000}"/>
    <cellStyle name="Normal 3 4 3 17 2" xfId="41777" xr:uid="{00000000-0005-0000-0000-000027A30000}"/>
    <cellStyle name="Normal 3 4 3 17 3" xfId="41778" xr:uid="{00000000-0005-0000-0000-000028A30000}"/>
    <cellStyle name="Normal 3 4 3 18" xfId="41779" xr:uid="{00000000-0005-0000-0000-000029A30000}"/>
    <cellStyle name="Normal 3 4 3 18 2" xfId="41780" xr:uid="{00000000-0005-0000-0000-00002AA30000}"/>
    <cellStyle name="Normal 3 4 3 18 3" xfId="41781" xr:uid="{00000000-0005-0000-0000-00002BA30000}"/>
    <cellStyle name="Normal 3 4 3 19" xfId="41782" xr:uid="{00000000-0005-0000-0000-00002CA30000}"/>
    <cellStyle name="Normal 3 4 3 19 2" xfId="41783" xr:uid="{00000000-0005-0000-0000-00002DA30000}"/>
    <cellStyle name="Normal 3 4 3 19 3" xfId="41784" xr:uid="{00000000-0005-0000-0000-00002EA30000}"/>
    <cellStyle name="Normal 3 4 3 2" xfId="41785" xr:uid="{00000000-0005-0000-0000-00002FA30000}"/>
    <cellStyle name="Normal 3 4 3 20" xfId="41786" xr:uid="{00000000-0005-0000-0000-000030A30000}"/>
    <cellStyle name="Normal 3 4 3 20 2" xfId="41787" xr:uid="{00000000-0005-0000-0000-000031A30000}"/>
    <cellStyle name="Normal 3 4 3 20 3" xfId="41788" xr:uid="{00000000-0005-0000-0000-000032A30000}"/>
    <cellStyle name="Normal 3 4 3 21" xfId="41789" xr:uid="{00000000-0005-0000-0000-000033A30000}"/>
    <cellStyle name="Normal 3 4 3 21 2" xfId="41790" xr:uid="{00000000-0005-0000-0000-000034A30000}"/>
    <cellStyle name="Normal 3 4 3 21 3" xfId="41791" xr:uid="{00000000-0005-0000-0000-000035A30000}"/>
    <cellStyle name="Normal 3 4 3 22" xfId="41792" xr:uid="{00000000-0005-0000-0000-000036A30000}"/>
    <cellStyle name="Normal 3 4 3 22 2" xfId="41793" xr:uid="{00000000-0005-0000-0000-000037A30000}"/>
    <cellStyle name="Normal 3 4 3 22 3" xfId="41794" xr:uid="{00000000-0005-0000-0000-000038A30000}"/>
    <cellStyle name="Normal 3 4 3 23" xfId="41795" xr:uid="{00000000-0005-0000-0000-000039A30000}"/>
    <cellStyle name="Normal 3 4 3 23 2" xfId="41796" xr:uid="{00000000-0005-0000-0000-00003AA30000}"/>
    <cellStyle name="Normal 3 4 3 23 3" xfId="41797" xr:uid="{00000000-0005-0000-0000-00003BA30000}"/>
    <cellStyle name="Normal 3 4 3 24" xfId="41798" xr:uid="{00000000-0005-0000-0000-00003CA30000}"/>
    <cellStyle name="Normal 3 4 3 24 2" xfId="41799" xr:uid="{00000000-0005-0000-0000-00003DA30000}"/>
    <cellStyle name="Normal 3 4 3 24 3" xfId="41800" xr:uid="{00000000-0005-0000-0000-00003EA30000}"/>
    <cellStyle name="Normal 3 4 3 25" xfId="41801" xr:uid="{00000000-0005-0000-0000-00003FA30000}"/>
    <cellStyle name="Normal 3 4 3 25 2" xfId="41802" xr:uid="{00000000-0005-0000-0000-000040A30000}"/>
    <cellStyle name="Normal 3 4 3 25 3" xfId="41803" xr:uid="{00000000-0005-0000-0000-000041A30000}"/>
    <cellStyle name="Normal 3 4 3 26" xfId="41804" xr:uid="{00000000-0005-0000-0000-000042A30000}"/>
    <cellStyle name="Normal 3 4 3 26 2" xfId="41805" xr:uid="{00000000-0005-0000-0000-000043A30000}"/>
    <cellStyle name="Normal 3 4 3 26 3" xfId="41806" xr:uid="{00000000-0005-0000-0000-000044A30000}"/>
    <cellStyle name="Normal 3 4 3 27" xfId="41807" xr:uid="{00000000-0005-0000-0000-000045A30000}"/>
    <cellStyle name="Normal 3 4 3 27 2" xfId="41808" xr:uid="{00000000-0005-0000-0000-000046A30000}"/>
    <cellStyle name="Normal 3 4 3 27 3" xfId="41809" xr:uid="{00000000-0005-0000-0000-000047A30000}"/>
    <cellStyle name="Normal 3 4 3 28" xfId="41810" xr:uid="{00000000-0005-0000-0000-000048A30000}"/>
    <cellStyle name="Normal 3 4 3 29" xfId="41811" xr:uid="{00000000-0005-0000-0000-000049A30000}"/>
    <cellStyle name="Normal 3 4 3 3" xfId="41812" xr:uid="{00000000-0005-0000-0000-00004AA30000}"/>
    <cellStyle name="Normal 3 4 3 4" xfId="41813" xr:uid="{00000000-0005-0000-0000-00004BA30000}"/>
    <cellStyle name="Normal 3 4 3 5" xfId="41814" xr:uid="{00000000-0005-0000-0000-00004CA30000}"/>
    <cellStyle name="Normal 3 4 3 6" xfId="41815" xr:uid="{00000000-0005-0000-0000-00004DA30000}"/>
    <cellStyle name="Normal 3 4 3 6 10" xfId="41816" xr:uid="{00000000-0005-0000-0000-00004EA30000}"/>
    <cellStyle name="Normal 3 4 3 6 10 2" xfId="41817" xr:uid="{00000000-0005-0000-0000-00004FA30000}"/>
    <cellStyle name="Normal 3 4 3 6 10 3" xfId="41818" xr:uid="{00000000-0005-0000-0000-000050A30000}"/>
    <cellStyle name="Normal 3 4 3 6 11" xfId="41819" xr:uid="{00000000-0005-0000-0000-000051A30000}"/>
    <cellStyle name="Normal 3 4 3 6 11 2" xfId="41820" xr:uid="{00000000-0005-0000-0000-000052A30000}"/>
    <cellStyle name="Normal 3 4 3 6 11 3" xfId="41821" xr:uid="{00000000-0005-0000-0000-000053A30000}"/>
    <cellStyle name="Normal 3 4 3 6 12" xfId="41822" xr:uid="{00000000-0005-0000-0000-000054A30000}"/>
    <cellStyle name="Normal 3 4 3 6 12 2" xfId="41823" xr:uid="{00000000-0005-0000-0000-000055A30000}"/>
    <cellStyle name="Normal 3 4 3 6 12 3" xfId="41824" xr:uid="{00000000-0005-0000-0000-000056A30000}"/>
    <cellStyle name="Normal 3 4 3 6 13" xfId="41825" xr:uid="{00000000-0005-0000-0000-000057A30000}"/>
    <cellStyle name="Normal 3 4 3 6 13 2" xfId="41826" xr:uid="{00000000-0005-0000-0000-000058A30000}"/>
    <cellStyle name="Normal 3 4 3 6 13 3" xfId="41827" xr:uid="{00000000-0005-0000-0000-000059A30000}"/>
    <cellStyle name="Normal 3 4 3 6 14" xfId="41828" xr:uid="{00000000-0005-0000-0000-00005AA30000}"/>
    <cellStyle name="Normal 3 4 3 6 14 2" xfId="41829" xr:uid="{00000000-0005-0000-0000-00005BA30000}"/>
    <cellStyle name="Normal 3 4 3 6 14 3" xfId="41830" xr:uid="{00000000-0005-0000-0000-00005CA30000}"/>
    <cellStyle name="Normal 3 4 3 6 15" xfId="41831" xr:uid="{00000000-0005-0000-0000-00005DA30000}"/>
    <cellStyle name="Normal 3 4 3 6 15 2" xfId="41832" xr:uid="{00000000-0005-0000-0000-00005EA30000}"/>
    <cellStyle name="Normal 3 4 3 6 15 3" xfId="41833" xr:uid="{00000000-0005-0000-0000-00005FA30000}"/>
    <cellStyle name="Normal 3 4 3 6 16" xfId="41834" xr:uid="{00000000-0005-0000-0000-000060A30000}"/>
    <cellStyle name="Normal 3 4 3 6 17" xfId="41835" xr:uid="{00000000-0005-0000-0000-000061A30000}"/>
    <cellStyle name="Normal 3 4 3 6 2" xfId="41836" xr:uid="{00000000-0005-0000-0000-000062A30000}"/>
    <cellStyle name="Normal 3 4 3 6 2 10" xfId="41837" xr:uid="{00000000-0005-0000-0000-000063A30000}"/>
    <cellStyle name="Normal 3 4 3 6 2 10 2" xfId="41838" xr:uid="{00000000-0005-0000-0000-000064A30000}"/>
    <cellStyle name="Normal 3 4 3 6 2 10 3" xfId="41839" xr:uid="{00000000-0005-0000-0000-000065A30000}"/>
    <cellStyle name="Normal 3 4 3 6 2 11" xfId="41840" xr:uid="{00000000-0005-0000-0000-000066A30000}"/>
    <cellStyle name="Normal 3 4 3 6 2 11 2" xfId="41841" xr:uid="{00000000-0005-0000-0000-000067A30000}"/>
    <cellStyle name="Normal 3 4 3 6 2 11 3" xfId="41842" xr:uid="{00000000-0005-0000-0000-000068A30000}"/>
    <cellStyle name="Normal 3 4 3 6 2 12" xfId="41843" xr:uid="{00000000-0005-0000-0000-000069A30000}"/>
    <cellStyle name="Normal 3 4 3 6 2 12 2" xfId="41844" xr:uid="{00000000-0005-0000-0000-00006AA30000}"/>
    <cellStyle name="Normal 3 4 3 6 2 12 3" xfId="41845" xr:uid="{00000000-0005-0000-0000-00006BA30000}"/>
    <cellStyle name="Normal 3 4 3 6 2 13" xfId="41846" xr:uid="{00000000-0005-0000-0000-00006CA30000}"/>
    <cellStyle name="Normal 3 4 3 6 2 13 2" xfId="41847" xr:uid="{00000000-0005-0000-0000-00006DA30000}"/>
    <cellStyle name="Normal 3 4 3 6 2 13 3" xfId="41848" xr:uid="{00000000-0005-0000-0000-00006EA30000}"/>
    <cellStyle name="Normal 3 4 3 6 2 14" xfId="41849" xr:uid="{00000000-0005-0000-0000-00006FA30000}"/>
    <cellStyle name="Normal 3 4 3 6 2 14 2" xfId="41850" xr:uid="{00000000-0005-0000-0000-000070A30000}"/>
    <cellStyle name="Normal 3 4 3 6 2 14 3" xfId="41851" xr:uid="{00000000-0005-0000-0000-000071A30000}"/>
    <cellStyle name="Normal 3 4 3 6 2 15" xfId="41852" xr:uid="{00000000-0005-0000-0000-000072A30000}"/>
    <cellStyle name="Normal 3 4 3 6 2 16" xfId="41853" xr:uid="{00000000-0005-0000-0000-000073A30000}"/>
    <cellStyle name="Normal 3 4 3 6 2 2" xfId="41854" xr:uid="{00000000-0005-0000-0000-000074A30000}"/>
    <cellStyle name="Normal 3 4 3 6 2 2 2" xfId="41855" xr:uid="{00000000-0005-0000-0000-000075A30000}"/>
    <cellStyle name="Normal 3 4 3 6 2 2 3" xfId="41856" xr:uid="{00000000-0005-0000-0000-000076A30000}"/>
    <cellStyle name="Normal 3 4 3 6 2 3" xfId="41857" xr:uid="{00000000-0005-0000-0000-000077A30000}"/>
    <cellStyle name="Normal 3 4 3 6 2 3 2" xfId="41858" xr:uid="{00000000-0005-0000-0000-000078A30000}"/>
    <cellStyle name="Normal 3 4 3 6 2 3 3" xfId="41859" xr:uid="{00000000-0005-0000-0000-000079A30000}"/>
    <cellStyle name="Normal 3 4 3 6 2 4" xfId="41860" xr:uid="{00000000-0005-0000-0000-00007AA30000}"/>
    <cellStyle name="Normal 3 4 3 6 2 4 2" xfId="41861" xr:uid="{00000000-0005-0000-0000-00007BA30000}"/>
    <cellStyle name="Normal 3 4 3 6 2 4 3" xfId="41862" xr:uid="{00000000-0005-0000-0000-00007CA30000}"/>
    <cellStyle name="Normal 3 4 3 6 2 5" xfId="41863" xr:uid="{00000000-0005-0000-0000-00007DA30000}"/>
    <cellStyle name="Normal 3 4 3 6 2 5 2" xfId="41864" xr:uid="{00000000-0005-0000-0000-00007EA30000}"/>
    <cellStyle name="Normal 3 4 3 6 2 5 3" xfId="41865" xr:uid="{00000000-0005-0000-0000-00007FA30000}"/>
    <cellStyle name="Normal 3 4 3 6 2 6" xfId="41866" xr:uid="{00000000-0005-0000-0000-000080A30000}"/>
    <cellStyle name="Normal 3 4 3 6 2 6 2" xfId="41867" xr:uid="{00000000-0005-0000-0000-000081A30000}"/>
    <cellStyle name="Normal 3 4 3 6 2 6 3" xfId="41868" xr:uid="{00000000-0005-0000-0000-000082A30000}"/>
    <cellStyle name="Normal 3 4 3 6 2 7" xfId="41869" xr:uid="{00000000-0005-0000-0000-000083A30000}"/>
    <cellStyle name="Normal 3 4 3 6 2 7 2" xfId="41870" xr:uid="{00000000-0005-0000-0000-000084A30000}"/>
    <cellStyle name="Normal 3 4 3 6 2 7 3" xfId="41871" xr:uid="{00000000-0005-0000-0000-000085A30000}"/>
    <cellStyle name="Normal 3 4 3 6 2 8" xfId="41872" xr:uid="{00000000-0005-0000-0000-000086A30000}"/>
    <cellStyle name="Normal 3 4 3 6 2 8 2" xfId="41873" xr:uid="{00000000-0005-0000-0000-000087A30000}"/>
    <cellStyle name="Normal 3 4 3 6 2 8 3" xfId="41874" xr:uid="{00000000-0005-0000-0000-000088A30000}"/>
    <cellStyle name="Normal 3 4 3 6 2 9" xfId="41875" xr:uid="{00000000-0005-0000-0000-000089A30000}"/>
    <cellStyle name="Normal 3 4 3 6 2 9 2" xfId="41876" xr:uid="{00000000-0005-0000-0000-00008AA30000}"/>
    <cellStyle name="Normal 3 4 3 6 2 9 3" xfId="41877" xr:uid="{00000000-0005-0000-0000-00008BA30000}"/>
    <cellStyle name="Normal 3 4 3 6 3" xfId="41878" xr:uid="{00000000-0005-0000-0000-00008CA30000}"/>
    <cellStyle name="Normal 3 4 3 6 3 2" xfId="41879" xr:uid="{00000000-0005-0000-0000-00008DA30000}"/>
    <cellStyle name="Normal 3 4 3 6 3 3" xfId="41880" xr:uid="{00000000-0005-0000-0000-00008EA30000}"/>
    <cellStyle name="Normal 3 4 3 6 4" xfId="41881" xr:uid="{00000000-0005-0000-0000-00008FA30000}"/>
    <cellStyle name="Normal 3 4 3 6 4 2" xfId="41882" xr:uid="{00000000-0005-0000-0000-000090A30000}"/>
    <cellStyle name="Normal 3 4 3 6 4 3" xfId="41883" xr:uid="{00000000-0005-0000-0000-000091A30000}"/>
    <cellStyle name="Normal 3 4 3 6 5" xfId="41884" xr:uid="{00000000-0005-0000-0000-000092A30000}"/>
    <cellStyle name="Normal 3 4 3 6 5 2" xfId="41885" xr:uid="{00000000-0005-0000-0000-000093A30000}"/>
    <cellStyle name="Normal 3 4 3 6 5 3" xfId="41886" xr:uid="{00000000-0005-0000-0000-000094A30000}"/>
    <cellStyle name="Normal 3 4 3 6 6" xfId="41887" xr:uid="{00000000-0005-0000-0000-000095A30000}"/>
    <cellStyle name="Normal 3 4 3 6 6 2" xfId="41888" xr:uid="{00000000-0005-0000-0000-000096A30000}"/>
    <cellStyle name="Normal 3 4 3 6 6 3" xfId="41889" xr:uid="{00000000-0005-0000-0000-000097A30000}"/>
    <cellStyle name="Normal 3 4 3 6 7" xfId="41890" xr:uid="{00000000-0005-0000-0000-000098A30000}"/>
    <cellStyle name="Normal 3 4 3 6 7 2" xfId="41891" xr:uid="{00000000-0005-0000-0000-000099A30000}"/>
    <cellStyle name="Normal 3 4 3 6 7 3" xfId="41892" xr:uid="{00000000-0005-0000-0000-00009AA30000}"/>
    <cellStyle name="Normal 3 4 3 6 8" xfId="41893" xr:uid="{00000000-0005-0000-0000-00009BA30000}"/>
    <cellStyle name="Normal 3 4 3 6 8 2" xfId="41894" xr:uid="{00000000-0005-0000-0000-00009CA30000}"/>
    <cellStyle name="Normal 3 4 3 6 8 3" xfId="41895" xr:uid="{00000000-0005-0000-0000-00009DA30000}"/>
    <cellStyle name="Normal 3 4 3 6 9" xfId="41896" xr:uid="{00000000-0005-0000-0000-00009EA30000}"/>
    <cellStyle name="Normal 3 4 3 6 9 2" xfId="41897" xr:uid="{00000000-0005-0000-0000-00009FA30000}"/>
    <cellStyle name="Normal 3 4 3 6 9 3" xfId="41898" xr:uid="{00000000-0005-0000-0000-0000A0A30000}"/>
    <cellStyle name="Normal 3 4 3 7" xfId="41899" xr:uid="{00000000-0005-0000-0000-0000A1A30000}"/>
    <cellStyle name="Normal 3 4 3 7 10" xfId="41900" xr:uid="{00000000-0005-0000-0000-0000A2A30000}"/>
    <cellStyle name="Normal 3 4 3 7 10 2" xfId="41901" xr:uid="{00000000-0005-0000-0000-0000A3A30000}"/>
    <cellStyle name="Normal 3 4 3 7 10 3" xfId="41902" xr:uid="{00000000-0005-0000-0000-0000A4A30000}"/>
    <cellStyle name="Normal 3 4 3 7 11" xfId="41903" xr:uid="{00000000-0005-0000-0000-0000A5A30000}"/>
    <cellStyle name="Normal 3 4 3 7 11 2" xfId="41904" xr:uid="{00000000-0005-0000-0000-0000A6A30000}"/>
    <cellStyle name="Normal 3 4 3 7 11 3" xfId="41905" xr:uid="{00000000-0005-0000-0000-0000A7A30000}"/>
    <cellStyle name="Normal 3 4 3 7 12" xfId="41906" xr:uid="{00000000-0005-0000-0000-0000A8A30000}"/>
    <cellStyle name="Normal 3 4 3 7 12 2" xfId="41907" xr:uid="{00000000-0005-0000-0000-0000A9A30000}"/>
    <cellStyle name="Normal 3 4 3 7 12 3" xfId="41908" xr:uid="{00000000-0005-0000-0000-0000AAA30000}"/>
    <cellStyle name="Normal 3 4 3 7 13" xfId="41909" xr:uid="{00000000-0005-0000-0000-0000ABA30000}"/>
    <cellStyle name="Normal 3 4 3 7 13 2" xfId="41910" xr:uid="{00000000-0005-0000-0000-0000ACA30000}"/>
    <cellStyle name="Normal 3 4 3 7 13 3" xfId="41911" xr:uid="{00000000-0005-0000-0000-0000ADA30000}"/>
    <cellStyle name="Normal 3 4 3 7 14" xfId="41912" xr:uid="{00000000-0005-0000-0000-0000AEA30000}"/>
    <cellStyle name="Normal 3 4 3 7 14 2" xfId="41913" xr:uid="{00000000-0005-0000-0000-0000AFA30000}"/>
    <cellStyle name="Normal 3 4 3 7 14 3" xfId="41914" xr:uid="{00000000-0005-0000-0000-0000B0A30000}"/>
    <cellStyle name="Normal 3 4 3 7 15" xfId="41915" xr:uid="{00000000-0005-0000-0000-0000B1A30000}"/>
    <cellStyle name="Normal 3 4 3 7 15 2" xfId="41916" xr:uid="{00000000-0005-0000-0000-0000B2A30000}"/>
    <cellStyle name="Normal 3 4 3 7 15 3" xfId="41917" xr:uid="{00000000-0005-0000-0000-0000B3A30000}"/>
    <cellStyle name="Normal 3 4 3 7 16" xfId="41918" xr:uid="{00000000-0005-0000-0000-0000B4A30000}"/>
    <cellStyle name="Normal 3 4 3 7 17" xfId="41919" xr:uid="{00000000-0005-0000-0000-0000B5A30000}"/>
    <cellStyle name="Normal 3 4 3 7 2" xfId="41920" xr:uid="{00000000-0005-0000-0000-0000B6A30000}"/>
    <cellStyle name="Normal 3 4 3 7 2 10" xfId="41921" xr:uid="{00000000-0005-0000-0000-0000B7A30000}"/>
    <cellStyle name="Normal 3 4 3 7 2 10 2" xfId="41922" xr:uid="{00000000-0005-0000-0000-0000B8A30000}"/>
    <cellStyle name="Normal 3 4 3 7 2 10 3" xfId="41923" xr:uid="{00000000-0005-0000-0000-0000B9A30000}"/>
    <cellStyle name="Normal 3 4 3 7 2 11" xfId="41924" xr:uid="{00000000-0005-0000-0000-0000BAA30000}"/>
    <cellStyle name="Normal 3 4 3 7 2 11 2" xfId="41925" xr:uid="{00000000-0005-0000-0000-0000BBA30000}"/>
    <cellStyle name="Normal 3 4 3 7 2 11 3" xfId="41926" xr:uid="{00000000-0005-0000-0000-0000BCA30000}"/>
    <cellStyle name="Normal 3 4 3 7 2 12" xfId="41927" xr:uid="{00000000-0005-0000-0000-0000BDA30000}"/>
    <cellStyle name="Normal 3 4 3 7 2 12 2" xfId="41928" xr:uid="{00000000-0005-0000-0000-0000BEA30000}"/>
    <cellStyle name="Normal 3 4 3 7 2 12 3" xfId="41929" xr:uid="{00000000-0005-0000-0000-0000BFA30000}"/>
    <cellStyle name="Normal 3 4 3 7 2 13" xfId="41930" xr:uid="{00000000-0005-0000-0000-0000C0A30000}"/>
    <cellStyle name="Normal 3 4 3 7 2 13 2" xfId="41931" xr:uid="{00000000-0005-0000-0000-0000C1A30000}"/>
    <cellStyle name="Normal 3 4 3 7 2 13 3" xfId="41932" xr:uid="{00000000-0005-0000-0000-0000C2A30000}"/>
    <cellStyle name="Normal 3 4 3 7 2 14" xfId="41933" xr:uid="{00000000-0005-0000-0000-0000C3A30000}"/>
    <cellStyle name="Normal 3 4 3 7 2 14 2" xfId="41934" xr:uid="{00000000-0005-0000-0000-0000C4A30000}"/>
    <cellStyle name="Normal 3 4 3 7 2 14 3" xfId="41935" xr:uid="{00000000-0005-0000-0000-0000C5A30000}"/>
    <cellStyle name="Normal 3 4 3 7 2 15" xfId="41936" xr:uid="{00000000-0005-0000-0000-0000C6A30000}"/>
    <cellStyle name="Normal 3 4 3 7 2 16" xfId="41937" xr:uid="{00000000-0005-0000-0000-0000C7A30000}"/>
    <cellStyle name="Normal 3 4 3 7 2 2" xfId="41938" xr:uid="{00000000-0005-0000-0000-0000C8A30000}"/>
    <cellStyle name="Normal 3 4 3 7 2 2 2" xfId="41939" xr:uid="{00000000-0005-0000-0000-0000C9A30000}"/>
    <cellStyle name="Normal 3 4 3 7 2 2 3" xfId="41940" xr:uid="{00000000-0005-0000-0000-0000CAA30000}"/>
    <cellStyle name="Normal 3 4 3 7 2 3" xfId="41941" xr:uid="{00000000-0005-0000-0000-0000CBA30000}"/>
    <cellStyle name="Normal 3 4 3 7 2 3 2" xfId="41942" xr:uid="{00000000-0005-0000-0000-0000CCA30000}"/>
    <cellStyle name="Normal 3 4 3 7 2 3 3" xfId="41943" xr:uid="{00000000-0005-0000-0000-0000CDA30000}"/>
    <cellStyle name="Normal 3 4 3 7 2 4" xfId="41944" xr:uid="{00000000-0005-0000-0000-0000CEA30000}"/>
    <cellStyle name="Normal 3 4 3 7 2 4 2" xfId="41945" xr:uid="{00000000-0005-0000-0000-0000CFA30000}"/>
    <cellStyle name="Normal 3 4 3 7 2 4 3" xfId="41946" xr:uid="{00000000-0005-0000-0000-0000D0A30000}"/>
    <cellStyle name="Normal 3 4 3 7 2 5" xfId="41947" xr:uid="{00000000-0005-0000-0000-0000D1A30000}"/>
    <cellStyle name="Normal 3 4 3 7 2 5 2" xfId="41948" xr:uid="{00000000-0005-0000-0000-0000D2A30000}"/>
    <cellStyle name="Normal 3 4 3 7 2 5 3" xfId="41949" xr:uid="{00000000-0005-0000-0000-0000D3A30000}"/>
    <cellStyle name="Normal 3 4 3 7 2 6" xfId="41950" xr:uid="{00000000-0005-0000-0000-0000D4A30000}"/>
    <cellStyle name="Normal 3 4 3 7 2 6 2" xfId="41951" xr:uid="{00000000-0005-0000-0000-0000D5A30000}"/>
    <cellStyle name="Normal 3 4 3 7 2 6 3" xfId="41952" xr:uid="{00000000-0005-0000-0000-0000D6A30000}"/>
    <cellStyle name="Normal 3 4 3 7 2 7" xfId="41953" xr:uid="{00000000-0005-0000-0000-0000D7A30000}"/>
    <cellStyle name="Normal 3 4 3 7 2 7 2" xfId="41954" xr:uid="{00000000-0005-0000-0000-0000D8A30000}"/>
    <cellStyle name="Normal 3 4 3 7 2 7 3" xfId="41955" xr:uid="{00000000-0005-0000-0000-0000D9A30000}"/>
    <cellStyle name="Normal 3 4 3 7 2 8" xfId="41956" xr:uid="{00000000-0005-0000-0000-0000DAA30000}"/>
    <cellStyle name="Normal 3 4 3 7 2 8 2" xfId="41957" xr:uid="{00000000-0005-0000-0000-0000DBA30000}"/>
    <cellStyle name="Normal 3 4 3 7 2 8 3" xfId="41958" xr:uid="{00000000-0005-0000-0000-0000DCA30000}"/>
    <cellStyle name="Normal 3 4 3 7 2 9" xfId="41959" xr:uid="{00000000-0005-0000-0000-0000DDA30000}"/>
    <cellStyle name="Normal 3 4 3 7 2 9 2" xfId="41960" xr:uid="{00000000-0005-0000-0000-0000DEA30000}"/>
    <cellStyle name="Normal 3 4 3 7 2 9 3" xfId="41961" xr:uid="{00000000-0005-0000-0000-0000DFA30000}"/>
    <cellStyle name="Normal 3 4 3 7 3" xfId="41962" xr:uid="{00000000-0005-0000-0000-0000E0A30000}"/>
    <cellStyle name="Normal 3 4 3 7 3 2" xfId="41963" xr:uid="{00000000-0005-0000-0000-0000E1A30000}"/>
    <cellStyle name="Normal 3 4 3 7 3 3" xfId="41964" xr:uid="{00000000-0005-0000-0000-0000E2A30000}"/>
    <cellStyle name="Normal 3 4 3 7 4" xfId="41965" xr:uid="{00000000-0005-0000-0000-0000E3A30000}"/>
    <cellStyle name="Normal 3 4 3 7 4 2" xfId="41966" xr:uid="{00000000-0005-0000-0000-0000E4A30000}"/>
    <cellStyle name="Normal 3 4 3 7 4 3" xfId="41967" xr:uid="{00000000-0005-0000-0000-0000E5A30000}"/>
    <cellStyle name="Normal 3 4 3 7 5" xfId="41968" xr:uid="{00000000-0005-0000-0000-0000E6A30000}"/>
    <cellStyle name="Normal 3 4 3 7 5 2" xfId="41969" xr:uid="{00000000-0005-0000-0000-0000E7A30000}"/>
    <cellStyle name="Normal 3 4 3 7 5 3" xfId="41970" xr:uid="{00000000-0005-0000-0000-0000E8A30000}"/>
    <cellStyle name="Normal 3 4 3 7 6" xfId="41971" xr:uid="{00000000-0005-0000-0000-0000E9A30000}"/>
    <cellStyle name="Normal 3 4 3 7 6 2" xfId="41972" xr:uid="{00000000-0005-0000-0000-0000EAA30000}"/>
    <cellStyle name="Normal 3 4 3 7 6 3" xfId="41973" xr:uid="{00000000-0005-0000-0000-0000EBA30000}"/>
    <cellStyle name="Normal 3 4 3 7 7" xfId="41974" xr:uid="{00000000-0005-0000-0000-0000ECA30000}"/>
    <cellStyle name="Normal 3 4 3 7 7 2" xfId="41975" xr:uid="{00000000-0005-0000-0000-0000EDA30000}"/>
    <cellStyle name="Normal 3 4 3 7 7 3" xfId="41976" xr:uid="{00000000-0005-0000-0000-0000EEA30000}"/>
    <cellStyle name="Normal 3 4 3 7 8" xfId="41977" xr:uid="{00000000-0005-0000-0000-0000EFA30000}"/>
    <cellStyle name="Normal 3 4 3 7 8 2" xfId="41978" xr:uid="{00000000-0005-0000-0000-0000F0A30000}"/>
    <cellStyle name="Normal 3 4 3 7 8 3" xfId="41979" xr:uid="{00000000-0005-0000-0000-0000F1A30000}"/>
    <cellStyle name="Normal 3 4 3 7 9" xfId="41980" xr:uid="{00000000-0005-0000-0000-0000F2A30000}"/>
    <cellStyle name="Normal 3 4 3 7 9 2" xfId="41981" xr:uid="{00000000-0005-0000-0000-0000F3A30000}"/>
    <cellStyle name="Normal 3 4 3 7 9 3" xfId="41982" xr:uid="{00000000-0005-0000-0000-0000F4A30000}"/>
    <cellStyle name="Normal 3 4 3 8" xfId="41983" xr:uid="{00000000-0005-0000-0000-0000F5A30000}"/>
    <cellStyle name="Normal 3 4 3 8 10" xfId="41984" xr:uid="{00000000-0005-0000-0000-0000F6A30000}"/>
    <cellStyle name="Normal 3 4 3 8 10 2" xfId="41985" xr:uid="{00000000-0005-0000-0000-0000F7A30000}"/>
    <cellStyle name="Normal 3 4 3 8 10 3" xfId="41986" xr:uid="{00000000-0005-0000-0000-0000F8A30000}"/>
    <cellStyle name="Normal 3 4 3 8 11" xfId="41987" xr:uid="{00000000-0005-0000-0000-0000F9A30000}"/>
    <cellStyle name="Normal 3 4 3 8 11 2" xfId="41988" xr:uid="{00000000-0005-0000-0000-0000FAA30000}"/>
    <cellStyle name="Normal 3 4 3 8 11 3" xfId="41989" xr:uid="{00000000-0005-0000-0000-0000FBA30000}"/>
    <cellStyle name="Normal 3 4 3 8 12" xfId="41990" xr:uid="{00000000-0005-0000-0000-0000FCA30000}"/>
    <cellStyle name="Normal 3 4 3 8 12 2" xfId="41991" xr:uid="{00000000-0005-0000-0000-0000FDA30000}"/>
    <cellStyle name="Normal 3 4 3 8 12 3" xfId="41992" xr:uid="{00000000-0005-0000-0000-0000FEA30000}"/>
    <cellStyle name="Normal 3 4 3 8 13" xfId="41993" xr:uid="{00000000-0005-0000-0000-0000FFA30000}"/>
    <cellStyle name="Normal 3 4 3 8 13 2" xfId="41994" xr:uid="{00000000-0005-0000-0000-000000A40000}"/>
    <cellStyle name="Normal 3 4 3 8 13 3" xfId="41995" xr:uid="{00000000-0005-0000-0000-000001A40000}"/>
    <cellStyle name="Normal 3 4 3 8 14" xfId="41996" xr:uid="{00000000-0005-0000-0000-000002A40000}"/>
    <cellStyle name="Normal 3 4 3 8 14 2" xfId="41997" xr:uid="{00000000-0005-0000-0000-000003A40000}"/>
    <cellStyle name="Normal 3 4 3 8 14 3" xfId="41998" xr:uid="{00000000-0005-0000-0000-000004A40000}"/>
    <cellStyle name="Normal 3 4 3 8 15" xfId="41999" xr:uid="{00000000-0005-0000-0000-000005A40000}"/>
    <cellStyle name="Normal 3 4 3 8 15 2" xfId="42000" xr:uid="{00000000-0005-0000-0000-000006A40000}"/>
    <cellStyle name="Normal 3 4 3 8 15 3" xfId="42001" xr:uid="{00000000-0005-0000-0000-000007A40000}"/>
    <cellStyle name="Normal 3 4 3 8 16" xfId="42002" xr:uid="{00000000-0005-0000-0000-000008A40000}"/>
    <cellStyle name="Normal 3 4 3 8 17" xfId="42003" xr:uid="{00000000-0005-0000-0000-000009A40000}"/>
    <cellStyle name="Normal 3 4 3 8 2" xfId="42004" xr:uid="{00000000-0005-0000-0000-00000AA40000}"/>
    <cellStyle name="Normal 3 4 3 8 2 10" xfId="42005" xr:uid="{00000000-0005-0000-0000-00000BA40000}"/>
    <cellStyle name="Normal 3 4 3 8 2 10 2" xfId="42006" xr:uid="{00000000-0005-0000-0000-00000CA40000}"/>
    <cellStyle name="Normal 3 4 3 8 2 10 3" xfId="42007" xr:uid="{00000000-0005-0000-0000-00000DA40000}"/>
    <cellStyle name="Normal 3 4 3 8 2 11" xfId="42008" xr:uid="{00000000-0005-0000-0000-00000EA40000}"/>
    <cellStyle name="Normal 3 4 3 8 2 11 2" xfId="42009" xr:uid="{00000000-0005-0000-0000-00000FA40000}"/>
    <cellStyle name="Normal 3 4 3 8 2 11 3" xfId="42010" xr:uid="{00000000-0005-0000-0000-000010A40000}"/>
    <cellStyle name="Normal 3 4 3 8 2 12" xfId="42011" xr:uid="{00000000-0005-0000-0000-000011A40000}"/>
    <cellStyle name="Normal 3 4 3 8 2 12 2" xfId="42012" xr:uid="{00000000-0005-0000-0000-000012A40000}"/>
    <cellStyle name="Normal 3 4 3 8 2 12 3" xfId="42013" xr:uid="{00000000-0005-0000-0000-000013A40000}"/>
    <cellStyle name="Normal 3 4 3 8 2 13" xfId="42014" xr:uid="{00000000-0005-0000-0000-000014A40000}"/>
    <cellStyle name="Normal 3 4 3 8 2 13 2" xfId="42015" xr:uid="{00000000-0005-0000-0000-000015A40000}"/>
    <cellStyle name="Normal 3 4 3 8 2 13 3" xfId="42016" xr:uid="{00000000-0005-0000-0000-000016A40000}"/>
    <cellStyle name="Normal 3 4 3 8 2 14" xfId="42017" xr:uid="{00000000-0005-0000-0000-000017A40000}"/>
    <cellStyle name="Normal 3 4 3 8 2 14 2" xfId="42018" xr:uid="{00000000-0005-0000-0000-000018A40000}"/>
    <cellStyle name="Normal 3 4 3 8 2 14 3" xfId="42019" xr:uid="{00000000-0005-0000-0000-000019A40000}"/>
    <cellStyle name="Normal 3 4 3 8 2 15" xfId="42020" xr:uid="{00000000-0005-0000-0000-00001AA40000}"/>
    <cellStyle name="Normal 3 4 3 8 2 16" xfId="42021" xr:uid="{00000000-0005-0000-0000-00001BA40000}"/>
    <cellStyle name="Normal 3 4 3 8 2 2" xfId="42022" xr:uid="{00000000-0005-0000-0000-00001CA40000}"/>
    <cellStyle name="Normal 3 4 3 8 2 2 2" xfId="42023" xr:uid="{00000000-0005-0000-0000-00001DA40000}"/>
    <cellStyle name="Normal 3 4 3 8 2 2 3" xfId="42024" xr:uid="{00000000-0005-0000-0000-00001EA40000}"/>
    <cellStyle name="Normal 3 4 3 8 2 3" xfId="42025" xr:uid="{00000000-0005-0000-0000-00001FA40000}"/>
    <cellStyle name="Normal 3 4 3 8 2 3 2" xfId="42026" xr:uid="{00000000-0005-0000-0000-000020A40000}"/>
    <cellStyle name="Normal 3 4 3 8 2 3 3" xfId="42027" xr:uid="{00000000-0005-0000-0000-000021A40000}"/>
    <cellStyle name="Normal 3 4 3 8 2 4" xfId="42028" xr:uid="{00000000-0005-0000-0000-000022A40000}"/>
    <cellStyle name="Normal 3 4 3 8 2 4 2" xfId="42029" xr:uid="{00000000-0005-0000-0000-000023A40000}"/>
    <cellStyle name="Normal 3 4 3 8 2 4 3" xfId="42030" xr:uid="{00000000-0005-0000-0000-000024A40000}"/>
    <cellStyle name="Normal 3 4 3 8 2 5" xfId="42031" xr:uid="{00000000-0005-0000-0000-000025A40000}"/>
    <cellStyle name="Normal 3 4 3 8 2 5 2" xfId="42032" xr:uid="{00000000-0005-0000-0000-000026A40000}"/>
    <cellStyle name="Normal 3 4 3 8 2 5 3" xfId="42033" xr:uid="{00000000-0005-0000-0000-000027A40000}"/>
    <cellStyle name="Normal 3 4 3 8 2 6" xfId="42034" xr:uid="{00000000-0005-0000-0000-000028A40000}"/>
    <cellStyle name="Normal 3 4 3 8 2 6 2" xfId="42035" xr:uid="{00000000-0005-0000-0000-000029A40000}"/>
    <cellStyle name="Normal 3 4 3 8 2 6 3" xfId="42036" xr:uid="{00000000-0005-0000-0000-00002AA40000}"/>
    <cellStyle name="Normal 3 4 3 8 2 7" xfId="42037" xr:uid="{00000000-0005-0000-0000-00002BA40000}"/>
    <cellStyle name="Normal 3 4 3 8 2 7 2" xfId="42038" xr:uid="{00000000-0005-0000-0000-00002CA40000}"/>
    <cellStyle name="Normal 3 4 3 8 2 7 3" xfId="42039" xr:uid="{00000000-0005-0000-0000-00002DA40000}"/>
    <cellStyle name="Normal 3 4 3 8 2 8" xfId="42040" xr:uid="{00000000-0005-0000-0000-00002EA40000}"/>
    <cellStyle name="Normal 3 4 3 8 2 8 2" xfId="42041" xr:uid="{00000000-0005-0000-0000-00002FA40000}"/>
    <cellStyle name="Normal 3 4 3 8 2 8 3" xfId="42042" xr:uid="{00000000-0005-0000-0000-000030A40000}"/>
    <cellStyle name="Normal 3 4 3 8 2 9" xfId="42043" xr:uid="{00000000-0005-0000-0000-000031A40000}"/>
    <cellStyle name="Normal 3 4 3 8 2 9 2" xfId="42044" xr:uid="{00000000-0005-0000-0000-000032A40000}"/>
    <cellStyle name="Normal 3 4 3 8 2 9 3" xfId="42045" xr:uid="{00000000-0005-0000-0000-000033A40000}"/>
    <cellStyle name="Normal 3 4 3 8 3" xfId="42046" xr:uid="{00000000-0005-0000-0000-000034A40000}"/>
    <cellStyle name="Normal 3 4 3 8 3 2" xfId="42047" xr:uid="{00000000-0005-0000-0000-000035A40000}"/>
    <cellStyle name="Normal 3 4 3 8 3 3" xfId="42048" xr:uid="{00000000-0005-0000-0000-000036A40000}"/>
    <cellStyle name="Normal 3 4 3 8 4" xfId="42049" xr:uid="{00000000-0005-0000-0000-000037A40000}"/>
    <cellStyle name="Normal 3 4 3 8 4 2" xfId="42050" xr:uid="{00000000-0005-0000-0000-000038A40000}"/>
    <cellStyle name="Normal 3 4 3 8 4 3" xfId="42051" xr:uid="{00000000-0005-0000-0000-000039A40000}"/>
    <cellStyle name="Normal 3 4 3 8 5" xfId="42052" xr:uid="{00000000-0005-0000-0000-00003AA40000}"/>
    <cellStyle name="Normal 3 4 3 8 5 2" xfId="42053" xr:uid="{00000000-0005-0000-0000-00003BA40000}"/>
    <cellStyle name="Normal 3 4 3 8 5 3" xfId="42054" xr:uid="{00000000-0005-0000-0000-00003CA40000}"/>
    <cellStyle name="Normal 3 4 3 8 6" xfId="42055" xr:uid="{00000000-0005-0000-0000-00003DA40000}"/>
    <cellStyle name="Normal 3 4 3 8 6 2" xfId="42056" xr:uid="{00000000-0005-0000-0000-00003EA40000}"/>
    <cellStyle name="Normal 3 4 3 8 6 3" xfId="42057" xr:uid="{00000000-0005-0000-0000-00003FA40000}"/>
    <cellStyle name="Normal 3 4 3 8 7" xfId="42058" xr:uid="{00000000-0005-0000-0000-000040A40000}"/>
    <cellStyle name="Normal 3 4 3 8 7 2" xfId="42059" xr:uid="{00000000-0005-0000-0000-000041A40000}"/>
    <cellStyle name="Normal 3 4 3 8 7 3" xfId="42060" xr:uid="{00000000-0005-0000-0000-000042A40000}"/>
    <cellStyle name="Normal 3 4 3 8 8" xfId="42061" xr:uid="{00000000-0005-0000-0000-000043A40000}"/>
    <cellStyle name="Normal 3 4 3 8 8 2" xfId="42062" xr:uid="{00000000-0005-0000-0000-000044A40000}"/>
    <cellStyle name="Normal 3 4 3 8 8 3" xfId="42063" xr:uid="{00000000-0005-0000-0000-000045A40000}"/>
    <cellStyle name="Normal 3 4 3 8 9" xfId="42064" xr:uid="{00000000-0005-0000-0000-000046A40000}"/>
    <cellStyle name="Normal 3 4 3 8 9 2" xfId="42065" xr:uid="{00000000-0005-0000-0000-000047A40000}"/>
    <cellStyle name="Normal 3 4 3 8 9 3" xfId="42066" xr:uid="{00000000-0005-0000-0000-000048A40000}"/>
    <cellStyle name="Normal 3 4 3 9" xfId="42067" xr:uid="{00000000-0005-0000-0000-000049A40000}"/>
    <cellStyle name="Normal 3 4 3 9 10" xfId="42068" xr:uid="{00000000-0005-0000-0000-00004AA40000}"/>
    <cellStyle name="Normal 3 4 3 9 10 2" xfId="42069" xr:uid="{00000000-0005-0000-0000-00004BA40000}"/>
    <cellStyle name="Normal 3 4 3 9 10 3" xfId="42070" xr:uid="{00000000-0005-0000-0000-00004CA40000}"/>
    <cellStyle name="Normal 3 4 3 9 11" xfId="42071" xr:uid="{00000000-0005-0000-0000-00004DA40000}"/>
    <cellStyle name="Normal 3 4 3 9 11 2" xfId="42072" xr:uid="{00000000-0005-0000-0000-00004EA40000}"/>
    <cellStyle name="Normal 3 4 3 9 11 3" xfId="42073" xr:uid="{00000000-0005-0000-0000-00004FA40000}"/>
    <cellStyle name="Normal 3 4 3 9 12" xfId="42074" xr:uid="{00000000-0005-0000-0000-000050A40000}"/>
    <cellStyle name="Normal 3 4 3 9 12 2" xfId="42075" xr:uid="{00000000-0005-0000-0000-000051A40000}"/>
    <cellStyle name="Normal 3 4 3 9 12 3" xfId="42076" xr:uid="{00000000-0005-0000-0000-000052A40000}"/>
    <cellStyle name="Normal 3 4 3 9 13" xfId="42077" xr:uid="{00000000-0005-0000-0000-000053A40000}"/>
    <cellStyle name="Normal 3 4 3 9 13 2" xfId="42078" xr:uid="{00000000-0005-0000-0000-000054A40000}"/>
    <cellStyle name="Normal 3 4 3 9 13 3" xfId="42079" xr:uid="{00000000-0005-0000-0000-000055A40000}"/>
    <cellStyle name="Normal 3 4 3 9 14" xfId="42080" xr:uid="{00000000-0005-0000-0000-000056A40000}"/>
    <cellStyle name="Normal 3 4 3 9 14 2" xfId="42081" xr:uid="{00000000-0005-0000-0000-000057A40000}"/>
    <cellStyle name="Normal 3 4 3 9 14 3" xfId="42082" xr:uid="{00000000-0005-0000-0000-000058A40000}"/>
    <cellStyle name="Normal 3 4 3 9 15" xfId="42083" xr:uid="{00000000-0005-0000-0000-000059A40000}"/>
    <cellStyle name="Normal 3 4 3 9 16" xfId="42084" xr:uid="{00000000-0005-0000-0000-00005AA40000}"/>
    <cellStyle name="Normal 3 4 3 9 2" xfId="42085" xr:uid="{00000000-0005-0000-0000-00005BA40000}"/>
    <cellStyle name="Normal 3 4 3 9 2 2" xfId="42086" xr:uid="{00000000-0005-0000-0000-00005CA40000}"/>
    <cellStyle name="Normal 3 4 3 9 2 3" xfId="42087" xr:uid="{00000000-0005-0000-0000-00005DA40000}"/>
    <cellStyle name="Normal 3 4 3 9 3" xfId="42088" xr:uid="{00000000-0005-0000-0000-00005EA40000}"/>
    <cellStyle name="Normal 3 4 3 9 3 2" xfId="42089" xr:uid="{00000000-0005-0000-0000-00005FA40000}"/>
    <cellStyle name="Normal 3 4 3 9 3 3" xfId="42090" xr:uid="{00000000-0005-0000-0000-000060A40000}"/>
    <cellStyle name="Normal 3 4 3 9 4" xfId="42091" xr:uid="{00000000-0005-0000-0000-000061A40000}"/>
    <cellStyle name="Normal 3 4 3 9 4 2" xfId="42092" xr:uid="{00000000-0005-0000-0000-000062A40000}"/>
    <cellStyle name="Normal 3 4 3 9 4 3" xfId="42093" xr:uid="{00000000-0005-0000-0000-000063A40000}"/>
    <cellStyle name="Normal 3 4 3 9 5" xfId="42094" xr:uid="{00000000-0005-0000-0000-000064A40000}"/>
    <cellStyle name="Normal 3 4 3 9 5 2" xfId="42095" xr:uid="{00000000-0005-0000-0000-000065A40000}"/>
    <cellStyle name="Normal 3 4 3 9 5 3" xfId="42096" xr:uid="{00000000-0005-0000-0000-000066A40000}"/>
    <cellStyle name="Normal 3 4 3 9 6" xfId="42097" xr:uid="{00000000-0005-0000-0000-000067A40000}"/>
    <cellStyle name="Normal 3 4 3 9 6 2" xfId="42098" xr:uid="{00000000-0005-0000-0000-000068A40000}"/>
    <cellStyle name="Normal 3 4 3 9 6 3" xfId="42099" xr:uid="{00000000-0005-0000-0000-000069A40000}"/>
    <cellStyle name="Normal 3 4 3 9 7" xfId="42100" xr:uid="{00000000-0005-0000-0000-00006AA40000}"/>
    <cellStyle name="Normal 3 4 3 9 7 2" xfId="42101" xr:uid="{00000000-0005-0000-0000-00006BA40000}"/>
    <cellStyle name="Normal 3 4 3 9 7 3" xfId="42102" xr:uid="{00000000-0005-0000-0000-00006CA40000}"/>
    <cellStyle name="Normal 3 4 3 9 8" xfId="42103" xr:uid="{00000000-0005-0000-0000-00006DA40000}"/>
    <cellStyle name="Normal 3 4 3 9 8 2" xfId="42104" xr:uid="{00000000-0005-0000-0000-00006EA40000}"/>
    <cellStyle name="Normal 3 4 3 9 8 3" xfId="42105" xr:uid="{00000000-0005-0000-0000-00006FA40000}"/>
    <cellStyle name="Normal 3 4 3 9 9" xfId="42106" xr:uid="{00000000-0005-0000-0000-000070A40000}"/>
    <cellStyle name="Normal 3 4 3 9 9 2" xfId="42107" xr:uid="{00000000-0005-0000-0000-000071A40000}"/>
    <cellStyle name="Normal 3 4 3 9 9 3" xfId="42108" xr:uid="{00000000-0005-0000-0000-000072A40000}"/>
    <cellStyle name="Normal 3 4 4" xfId="42109" xr:uid="{00000000-0005-0000-0000-000073A40000}"/>
    <cellStyle name="Normal 3 4 4 10" xfId="42110" xr:uid="{00000000-0005-0000-0000-000074A40000}"/>
    <cellStyle name="Normal 3 4 4 10 10" xfId="42111" xr:uid="{00000000-0005-0000-0000-000075A40000}"/>
    <cellStyle name="Normal 3 4 4 10 10 2" xfId="42112" xr:uid="{00000000-0005-0000-0000-000076A40000}"/>
    <cellStyle name="Normal 3 4 4 10 10 3" xfId="42113" xr:uid="{00000000-0005-0000-0000-000077A40000}"/>
    <cellStyle name="Normal 3 4 4 10 11" xfId="42114" xr:uid="{00000000-0005-0000-0000-000078A40000}"/>
    <cellStyle name="Normal 3 4 4 10 11 2" xfId="42115" xr:uid="{00000000-0005-0000-0000-000079A40000}"/>
    <cellStyle name="Normal 3 4 4 10 11 3" xfId="42116" xr:uid="{00000000-0005-0000-0000-00007AA40000}"/>
    <cellStyle name="Normal 3 4 4 10 12" xfId="42117" xr:uid="{00000000-0005-0000-0000-00007BA40000}"/>
    <cellStyle name="Normal 3 4 4 10 12 2" xfId="42118" xr:uid="{00000000-0005-0000-0000-00007CA40000}"/>
    <cellStyle name="Normal 3 4 4 10 12 3" xfId="42119" xr:uid="{00000000-0005-0000-0000-00007DA40000}"/>
    <cellStyle name="Normal 3 4 4 10 13" xfId="42120" xr:uid="{00000000-0005-0000-0000-00007EA40000}"/>
    <cellStyle name="Normal 3 4 4 10 13 2" xfId="42121" xr:uid="{00000000-0005-0000-0000-00007FA40000}"/>
    <cellStyle name="Normal 3 4 4 10 13 3" xfId="42122" xr:uid="{00000000-0005-0000-0000-000080A40000}"/>
    <cellStyle name="Normal 3 4 4 10 14" xfId="42123" xr:uid="{00000000-0005-0000-0000-000081A40000}"/>
    <cellStyle name="Normal 3 4 4 10 14 2" xfId="42124" xr:uid="{00000000-0005-0000-0000-000082A40000}"/>
    <cellStyle name="Normal 3 4 4 10 14 3" xfId="42125" xr:uid="{00000000-0005-0000-0000-000083A40000}"/>
    <cellStyle name="Normal 3 4 4 10 15" xfId="42126" xr:uid="{00000000-0005-0000-0000-000084A40000}"/>
    <cellStyle name="Normal 3 4 4 10 16" xfId="42127" xr:uid="{00000000-0005-0000-0000-000085A40000}"/>
    <cellStyle name="Normal 3 4 4 10 2" xfId="42128" xr:uid="{00000000-0005-0000-0000-000086A40000}"/>
    <cellStyle name="Normal 3 4 4 10 2 2" xfId="42129" xr:uid="{00000000-0005-0000-0000-000087A40000}"/>
    <cellStyle name="Normal 3 4 4 10 2 3" xfId="42130" xr:uid="{00000000-0005-0000-0000-000088A40000}"/>
    <cellStyle name="Normal 3 4 4 10 3" xfId="42131" xr:uid="{00000000-0005-0000-0000-000089A40000}"/>
    <cellStyle name="Normal 3 4 4 10 3 2" xfId="42132" xr:uid="{00000000-0005-0000-0000-00008AA40000}"/>
    <cellStyle name="Normal 3 4 4 10 3 3" xfId="42133" xr:uid="{00000000-0005-0000-0000-00008BA40000}"/>
    <cellStyle name="Normal 3 4 4 10 4" xfId="42134" xr:uid="{00000000-0005-0000-0000-00008CA40000}"/>
    <cellStyle name="Normal 3 4 4 10 4 2" xfId="42135" xr:uid="{00000000-0005-0000-0000-00008DA40000}"/>
    <cellStyle name="Normal 3 4 4 10 4 3" xfId="42136" xr:uid="{00000000-0005-0000-0000-00008EA40000}"/>
    <cellStyle name="Normal 3 4 4 10 5" xfId="42137" xr:uid="{00000000-0005-0000-0000-00008FA40000}"/>
    <cellStyle name="Normal 3 4 4 10 5 2" xfId="42138" xr:uid="{00000000-0005-0000-0000-000090A40000}"/>
    <cellStyle name="Normal 3 4 4 10 5 3" xfId="42139" xr:uid="{00000000-0005-0000-0000-000091A40000}"/>
    <cellStyle name="Normal 3 4 4 10 6" xfId="42140" xr:uid="{00000000-0005-0000-0000-000092A40000}"/>
    <cellStyle name="Normal 3 4 4 10 6 2" xfId="42141" xr:uid="{00000000-0005-0000-0000-000093A40000}"/>
    <cellStyle name="Normal 3 4 4 10 6 3" xfId="42142" xr:uid="{00000000-0005-0000-0000-000094A40000}"/>
    <cellStyle name="Normal 3 4 4 10 7" xfId="42143" xr:uid="{00000000-0005-0000-0000-000095A40000}"/>
    <cellStyle name="Normal 3 4 4 10 7 2" xfId="42144" xr:uid="{00000000-0005-0000-0000-000096A40000}"/>
    <cellStyle name="Normal 3 4 4 10 7 3" xfId="42145" xr:uid="{00000000-0005-0000-0000-000097A40000}"/>
    <cellStyle name="Normal 3 4 4 10 8" xfId="42146" xr:uid="{00000000-0005-0000-0000-000098A40000}"/>
    <cellStyle name="Normal 3 4 4 10 8 2" xfId="42147" xr:uid="{00000000-0005-0000-0000-000099A40000}"/>
    <cellStyle name="Normal 3 4 4 10 8 3" xfId="42148" xr:uid="{00000000-0005-0000-0000-00009AA40000}"/>
    <cellStyle name="Normal 3 4 4 10 9" xfId="42149" xr:uid="{00000000-0005-0000-0000-00009BA40000}"/>
    <cellStyle name="Normal 3 4 4 10 9 2" xfId="42150" xr:uid="{00000000-0005-0000-0000-00009CA40000}"/>
    <cellStyle name="Normal 3 4 4 10 9 3" xfId="42151" xr:uid="{00000000-0005-0000-0000-00009DA40000}"/>
    <cellStyle name="Normal 3 4 4 11" xfId="42152" xr:uid="{00000000-0005-0000-0000-00009EA40000}"/>
    <cellStyle name="Normal 3 4 4 11 10" xfId="42153" xr:uid="{00000000-0005-0000-0000-00009FA40000}"/>
    <cellStyle name="Normal 3 4 4 11 10 2" xfId="42154" xr:uid="{00000000-0005-0000-0000-0000A0A40000}"/>
    <cellStyle name="Normal 3 4 4 11 10 3" xfId="42155" xr:uid="{00000000-0005-0000-0000-0000A1A40000}"/>
    <cellStyle name="Normal 3 4 4 11 11" xfId="42156" xr:uid="{00000000-0005-0000-0000-0000A2A40000}"/>
    <cellStyle name="Normal 3 4 4 11 11 2" xfId="42157" xr:uid="{00000000-0005-0000-0000-0000A3A40000}"/>
    <cellStyle name="Normal 3 4 4 11 11 3" xfId="42158" xr:uid="{00000000-0005-0000-0000-0000A4A40000}"/>
    <cellStyle name="Normal 3 4 4 11 12" xfId="42159" xr:uid="{00000000-0005-0000-0000-0000A5A40000}"/>
    <cellStyle name="Normal 3 4 4 11 12 2" xfId="42160" xr:uid="{00000000-0005-0000-0000-0000A6A40000}"/>
    <cellStyle name="Normal 3 4 4 11 12 3" xfId="42161" xr:uid="{00000000-0005-0000-0000-0000A7A40000}"/>
    <cellStyle name="Normal 3 4 4 11 13" xfId="42162" xr:uid="{00000000-0005-0000-0000-0000A8A40000}"/>
    <cellStyle name="Normal 3 4 4 11 13 2" xfId="42163" xr:uid="{00000000-0005-0000-0000-0000A9A40000}"/>
    <cellStyle name="Normal 3 4 4 11 13 3" xfId="42164" xr:uid="{00000000-0005-0000-0000-0000AAA40000}"/>
    <cellStyle name="Normal 3 4 4 11 14" xfId="42165" xr:uid="{00000000-0005-0000-0000-0000ABA40000}"/>
    <cellStyle name="Normal 3 4 4 11 14 2" xfId="42166" xr:uid="{00000000-0005-0000-0000-0000ACA40000}"/>
    <cellStyle name="Normal 3 4 4 11 14 3" xfId="42167" xr:uid="{00000000-0005-0000-0000-0000ADA40000}"/>
    <cellStyle name="Normal 3 4 4 11 15" xfId="42168" xr:uid="{00000000-0005-0000-0000-0000AEA40000}"/>
    <cellStyle name="Normal 3 4 4 11 16" xfId="42169" xr:uid="{00000000-0005-0000-0000-0000AFA40000}"/>
    <cellStyle name="Normal 3 4 4 11 2" xfId="42170" xr:uid="{00000000-0005-0000-0000-0000B0A40000}"/>
    <cellStyle name="Normal 3 4 4 11 2 2" xfId="42171" xr:uid="{00000000-0005-0000-0000-0000B1A40000}"/>
    <cellStyle name="Normal 3 4 4 11 2 3" xfId="42172" xr:uid="{00000000-0005-0000-0000-0000B2A40000}"/>
    <cellStyle name="Normal 3 4 4 11 3" xfId="42173" xr:uid="{00000000-0005-0000-0000-0000B3A40000}"/>
    <cellStyle name="Normal 3 4 4 11 3 2" xfId="42174" xr:uid="{00000000-0005-0000-0000-0000B4A40000}"/>
    <cellStyle name="Normal 3 4 4 11 3 3" xfId="42175" xr:uid="{00000000-0005-0000-0000-0000B5A40000}"/>
    <cellStyle name="Normal 3 4 4 11 4" xfId="42176" xr:uid="{00000000-0005-0000-0000-0000B6A40000}"/>
    <cellStyle name="Normal 3 4 4 11 4 2" xfId="42177" xr:uid="{00000000-0005-0000-0000-0000B7A40000}"/>
    <cellStyle name="Normal 3 4 4 11 4 3" xfId="42178" xr:uid="{00000000-0005-0000-0000-0000B8A40000}"/>
    <cellStyle name="Normal 3 4 4 11 5" xfId="42179" xr:uid="{00000000-0005-0000-0000-0000B9A40000}"/>
    <cellStyle name="Normal 3 4 4 11 5 2" xfId="42180" xr:uid="{00000000-0005-0000-0000-0000BAA40000}"/>
    <cellStyle name="Normal 3 4 4 11 5 3" xfId="42181" xr:uid="{00000000-0005-0000-0000-0000BBA40000}"/>
    <cellStyle name="Normal 3 4 4 11 6" xfId="42182" xr:uid="{00000000-0005-0000-0000-0000BCA40000}"/>
    <cellStyle name="Normal 3 4 4 11 6 2" xfId="42183" xr:uid="{00000000-0005-0000-0000-0000BDA40000}"/>
    <cellStyle name="Normal 3 4 4 11 6 3" xfId="42184" xr:uid="{00000000-0005-0000-0000-0000BEA40000}"/>
    <cellStyle name="Normal 3 4 4 11 7" xfId="42185" xr:uid="{00000000-0005-0000-0000-0000BFA40000}"/>
    <cellStyle name="Normal 3 4 4 11 7 2" xfId="42186" xr:uid="{00000000-0005-0000-0000-0000C0A40000}"/>
    <cellStyle name="Normal 3 4 4 11 7 3" xfId="42187" xr:uid="{00000000-0005-0000-0000-0000C1A40000}"/>
    <cellStyle name="Normal 3 4 4 11 8" xfId="42188" xr:uid="{00000000-0005-0000-0000-0000C2A40000}"/>
    <cellStyle name="Normal 3 4 4 11 8 2" xfId="42189" xr:uid="{00000000-0005-0000-0000-0000C3A40000}"/>
    <cellStyle name="Normal 3 4 4 11 8 3" xfId="42190" xr:uid="{00000000-0005-0000-0000-0000C4A40000}"/>
    <cellStyle name="Normal 3 4 4 11 9" xfId="42191" xr:uid="{00000000-0005-0000-0000-0000C5A40000}"/>
    <cellStyle name="Normal 3 4 4 11 9 2" xfId="42192" xr:uid="{00000000-0005-0000-0000-0000C6A40000}"/>
    <cellStyle name="Normal 3 4 4 11 9 3" xfId="42193" xr:uid="{00000000-0005-0000-0000-0000C7A40000}"/>
    <cellStyle name="Normal 3 4 4 12" xfId="42194" xr:uid="{00000000-0005-0000-0000-0000C8A40000}"/>
    <cellStyle name="Normal 3 4 4 12 10" xfId="42195" xr:uid="{00000000-0005-0000-0000-0000C9A40000}"/>
    <cellStyle name="Normal 3 4 4 12 10 2" xfId="42196" xr:uid="{00000000-0005-0000-0000-0000CAA40000}"/>
    <cellStyle name="Normal 3 4 4 12 10 3" xfId="42197" xr:uid="{00000000-0005-0000-0000-0000CBA40000}"/>
    <cellStyle name="Normal 3 4 4 12 11" xfId="42198" xr:uid="{00000000-0005-0000-0000-0000CCA40000}"/>
    <cellStyle name="Normal 3 4 4 12 11 2" xfId="42199" xr:uid="{00000000-0005-0000-0000-0000CDA40000}"/>
    <cellStyle name="Normal 3 4 4 12 11 3" xfId="42200" xr:uid="{00000000-0005-0000-0000-0000CEA40000}"/>
    <cellStyle name="Normal 3 4 4 12 12" xfId="42201" xr:uid="{00000000-0005-0000-0000-0000CFA40000}"/>
    <cellStyle name="Normal 3 4 4 12 12 2" xfId="42202" xr:uid="{00000000-0005-0000-0000-0000D0A40000}"/>
    <cellStyle name="Normal 3 4 4 12 12 3" xfId="42203" xr:uid="{00000000-0005-0000-0000-0000D1A40000}"/>
    <cellStyle name="Normal 3 4 4 12 13" xfId="42204" xr:uid="{00000000-0005-0000-0000-0000D2A40000}"/>
    <cellStyle name="Normal 3 4 4 12 13 2" xfId="42205" xr:uid="{00000000-0005-0000-0000-0000D3A40000}"/>
    <cellStyle name="Normal 3 4 4 12 13 3" xfId="42206" xr:uid="{00000000-0005-0000-0000-0000D4A40000}"/>
    <cellStyle name="Normal 3 4 4 12 14" xfId="42207" xr:uid="{00000000-0005-0000-0000-0000D5A40000}"/>
    <cellStyle name="Normal 3 4 4 12 14 2" xfId="42208" xr:uid="{00000000-0005-0000-0000-0000D6A40000}"/>
    <cellStyle name="Normal 3 4 4 12 14 3" xfId="42209" xr:uid="{00000000-0005-0000-0000-0000D7A40000}"/>
    <cellStyle name="Normal 3 4 4 12 15" xfId="42210" xr:uid="{00000000-0005-0000-0000-0000D8A40000}"/>
    <cellStyle name="Normal 3 4 4 12 16" xfId="42211" xr:uid="{00000000-0005-0000-0000-0000D9A40000}"/>
    <cellStyle name="Normal 3 4 4 12 2" xfId="42212" xr:uid="{00000000-0005-0000-0000-0000DAA40000}"/>
    <cellStyle name="Normal 3 4 4 12 2 2" xfId="42213" xr:uid="{00000000-0005-0000-0000-0000DBA40000}"/>
    <cellStyle name="Normal 3 4 4 12 2 3" xfId="42214" xr:uid="{00000000-0005-0000-0000-0000DCA40000}"/>
    <cellStyle name="Normal 3 4 4 12 3" xfId="42215" xr:uid="{00000000-0005-0000-0000-0000DDA40000}"/>
    <cellStyle name="Normal 3 4 4 12 3 2" xfId="42216" xr:uid="{00000000-0005-0000-0000-0000DEA40000}"/>
    <cellStyle name="Normal 3 4 4 12 3 3" xfId="42217" xr:uid="{00000000-0005-0000-0000-0000DFA40000}"/>
    <cellStyle name="Normal 3 4 4 12 4" xfId="42218" xr:uid="{00000000-0005-0000-0000-0000E0A40000}"/>
    <cellStyle name="Normal 3 4 4 12 4 2" xfId="42219" xr:uid="{00000000-0005-0000-0000-0000E1A40000}"/>
    <cellStyle name="Normal 3 4 4 12 4 3" xfId="42220" xr:uid="{00000000-0005-0000-0000-0000E2A40000}"/>
    <cellStyle name="Normal 3 4 4 12 5" xfId="42221" xr:uid="{00000000-0005-0000-0000-0000E3A40000}"/>
    <cellStyle name="Normal 3 4 4 12 5 2" xfId="42222" xr:uid="{00000000-0005-0000-0000-0000E4A40000}"/>
    <cellStyle name="Normal 3 4 4 12 5 3" xfId="42223" xr:uid="{00000000-0005-0000-0000-0000E5A40000}"/>
    <cellStyle name="Normal 3 4 4 12 6" xfId="42224" xr:uid="{00000000-0005-0000-0000-0000E6A40000}"/>
    <cellStyle name="Normal 3 4 4 12 6 2" xfId="42225" xr:uid="{00000000-0005-0000-0000-0000E7A40000}"/>
    <cellStyle name="Normal 3 4 4 12 6 3" xfId="42226" xr:uid="{00000000-0005-0000-0000-0000E8A40000}"/>
    <cellStyle name="Normal 3 4 4 12 7" xfId="42227" xr:uid="{00000000-0005-0000-0000-0000E9A40000}"/>
    <cellStyle name="Normal 3 4 4 12 7 2" xfId="42228" xr:uid="{00000000-0005-0000-0000-0000EAA40000}"/>
    <cellStyle name="Normal 3 4 4 12 7 3" xfId="42229" xr:uid="{00000000-0005-0000-0000-0000EBA40000}"/>
    <cellStyle name="Normal 3 4 4 12 8" xfId="42230" xr:uid="{00000000-0005-0000-0000-0000ECA40000}"/>
    <cellStyle name="Normal 3 4 4 12 8 2" xfId="42231" xr:uid="{00000000-0005-0000-0000-0000EDA40000}"/>
    <cellStyle name="Normal 3 4 4 12 8 3" xfId="42232" xr:uid="{00000000-0005-0000-0000-0000EEA40000}"/>
    <cellStyle name="Normal 3 4 4 12 9" xfId="42233" xr:uid="{00000000-0005-0000-0000-0000EFA40000}"/>
    <cellStyle name="Normal 3 4 4 12 9 2" xfId="42234" xr:uid="{00000000-0005-0000-0000-0000F0A40000}"/>
    <cellStyle name="Normal 3 4 4 12 9 3" xfId="42235" xr:uid="{00000000-0005-0000-0000-0000F1A40000}"/>
    <cellStyle name="Normal 3 4 4 13" xfId="42236" xr:uid="{00000000-0005-0000-0000-0000F2A40000}"/>
    <cellStyle name="Normal 3 4 4 13 10" xfId="42237" xr:uid="{00000000-0005-0000-0000-0000F3A40000}"/>
    <cellStyle name="Normal 3 4 4 13 10 2" xfId="42238" xr:uid="{00000000-0005-0000-0000-0000F4A40000}"/>
    <cellStyle name="Normal 3 4 4 13 10 3" xfId="42239" xr:uid="{00000000-0005-0000-0000-0000F5A40000}"/>
    <cellStyle name="Normal 3 4 4 13 11" xfId="42240" xr:uid="{00000000-0005-0000-0000-0000F6A40000}"/>
    <cellStyle name="Normal 3 4 4 13 11 2" xfId="42241" xr:uid="{00000000-0005-0000-0000-0000F7A40000}"/>
    <cellStyle name="Normal 3 4 4 13 11 3" xfId="42242" xr:uid="{00000000-0005-0000-0000-0000F8A40000}"/>
    <cellStyle name="Normal 3 4 4 13 12" xfId="42243" xr:uid="{00000000-0005-0000-0000-0000F9A40000}"/>
    <cellStyle name="Normal 3 4 4 13 12 2" xfId="42244" xr:uid="{00000000-0005-0000-0000-0000FAA40000}"/>
    <cellStyle name="Normal 3 4 4 13 12 3" xfId="42245" xr:uid="{00000000-0005-0000-0000-0000FBA40000}"/>
    <cellStyle name="Normal 3 4 4 13 13" xfId="42246" xr:uid="{00000000-0005-0000-0000-0000FCA40000}"/>
    <cellStyle name="Normal 3 4 4 13 13 2" xfId="42247" xr:uid="{00000000-0005-0000-0000-0000FDA40000}"/>
    <cellStyle name="Normal 3 4 4 13 13 3" xfId="42248" xr:uid="{00000000-0005-0000-0000-0000FEA40000}"/>
    <cellStyle name="Normal 3 4 4 13 14" xfId="42249" xr:uid="{00000000-0005-0000-0000-0000FFA40000}"/>
    <cellStyle name="Normal 3 4 4 13 14 2" xfId="42250" xr:uid="{00000000-0005-0000-0000-000000A50000}"/>
    <cellStyle name="Normal 3 4 4 13 14 3" xfId="42251" xr:uid="{00000000-0005-0000-0000-000001A50000}"/>
    <cellStyle name="Normal 3 4 4 13 15" xfId="42252" xr:uid="{00000000-0005-0000-0000-000002A50000}"/>
    <cellStyle name="Normal 3 4 4 13 16" xfId="42253" xr:uid="{00000000-0005-0000-0000-000003A50000}"/>
    <cellStyle name="Normal 3 4 4 13 2" xfId="42254" xr:uid="{00000000-0005-0000-0000-000004A50000}"/>
    <cellStyle name="Normal 3 4 4 13 2 2" xfId="42255" xr:uid="{00000000-0005-0000-0000-000005A50000}"/>
    <cellStyle name="Normal 3 4 4 13 2 3" xfId="42256" xr:uid="{00000000-0005-0000-0000-000006A50000}"/>
    <cellStyle name="Normal 3 4 4 13 3" xfId="42257" xr:uid="{00000000-0005-0000-0000-000007A50000}"/>
    <cellStyle name="Normal 3 4 4 13 3 2" xfId="42258" xr:uid="{00000000-0005-0000-0000-000008A50000}"/>
    <cellStyle name="Normal 3 4 4 13 3 3" xfId="42259" xr:uid="{00000000-0005-0000-0000-000009A50000}"/>
    <cellStyle name="Normal 3 4 4 13 4" xfId="42260" xr:uid="{00000000-0005-0000-0000-00000AA50000}"/>
    <cellStyle name="Normal 3 4 4 13 4 2" xfId="42261" xr:uid="{00000000-0005-0000-0000-00000BA50000}"/>
    <cellStyle name="Normal 3 4 4 13 4 3" xfId="42262" xr:uid="{00000000-0005-0000-0000-00000CA50000}"/>
    <cellStyle name="Normal 3 4 4 13 5" xfId="42263" xr:uid="{00000000-0005-0000-0000-00000DA50000}"/>
    <cellStyle name="Normal 3 4 4 13 5 2" xfId="42264" xr:uid="{00000000-0005-0000-0000-00000EA50000}"/>
    <cellStyle name="Normal 3 4 4 13 5 3" xfId="42265" xr:uid="{00000000-0005-0000-0000-00000FA50000}"/>
    <cellStyle name="Normal 3 4 4 13 6" xfId="42266" xr:uid="{00000000-0005-0000-0000-000010A50000}"/>
    <cellStyle name="Normal 3 4 4 13 6 2" xfId="42267" xr:uid="{00000000-0005-0000-0000-000011A50000}"/>
    <cellStyle name="Normal 3 4 4 13 6 3" xfId="42268" xr:uid="{00000000-0005-0000-0000-000012A50000}"/>
    <cellStyle name="Normal 3 4 4 13 7" xfId="42269" xr:uid="{00000000-0005-0000-0000-000013A50000}"/>
    <cellStyle name="Normal 3 4 4 13 7 2" xfId="42270" xr:uid="{00000000-0005-0000-0000-000014A50000}"/>
    <cellStyle name="Normal 3 4 4 13 7 3" xfId="42271" xr:uid="{00000000-0005-0000-0000-000015A50000}"/>
    <cellStyle name="Normal 3 4 4 13 8" xfId="42272" xr:uid="{00000000-0005-0000-0000-000016A50000}"/>
    <cellStyle name="Normal 3 4 4 13 8 2" xfId="42273" xr:uid="{00000000-0005-0000-0000-000017A50000}"/>
    <cellStyle name="Normal 3 4 4 13 8 3" xfId="42274" xr:uid="{00000000-0005-0000-0000-000018A50000}"/>
    <cellStyle name="Normal 3 4 4 13 9" xfId="42275" xr:uid="{00000000-0005-0000-0000-000019A50000}"/>
    <cellStyle name="Normal 3 4 4 13 9 2" xfId="42276" xr:uid="{00000000-0005-0000-0000-00001AA50000}"/>
    <cellStyle name="Normal 3 4 4 13 9 3" xfId="42277" xr:uid="{00000000-0005-0000-0000-00001BA50000}"/>
    <cellStyle name="Normal 3 4 4 14" xfId="42278" xr:uid="{00000000-0005-0000-0000-00001CA50000}"/>
    <cellStyle name="Normal 3 4 4 14 10" xfId="42279" xr:uid="{00000000-0005-0000-0000-00001DA50000}"/>
    <cellStyle name="Normal 3 4 4 14 10 2" xfId="42280" xr:uid="{00000000-0005-0000-0000-00001EA50000}"/>
    <cellStyle name="Normal 3 4 4 14 10 3" xfId="42281" xr:uid="{00000000-0005-0000-0000-00001FA50000}"/>
    <cellStyle name="Normal 3 4 4 14 11" xfId="42282" xr:uid="{00000000-0005-0000-0000-000020A50000}"/>
    <cellStyle name="Normal 3 4 4 14 11 2" xfId="42283" xr:uid="{00000000-0005-0000-0000-000021A50000}"/>
    <cellStyle name="Normal 3 4 4 14 11 3" xfId="42284" xr:uid="{00000000-0005-0000-0000-000022A50000}"/>
    <cellStyle name="Normal 3 4 4 14 12" xfId="42285" xr:uid="{00000000-0005-0000-0000-000023A50000}"/>
    <cellStyle name="Normal 3 4 4 14 12 2" xfId="42286" xr:uid="{00000000-0005-0000-0000-000024A50000}"/>
    <cellStyle name="Normal 3 4 4 14 12 3" xfId="42287" xr:uid="{00000000-0005-0000-0000-000025A50000}"/>
    <cellStyle name="Normal 3 4 4 14 13" xfId="42288" xr:uid="{00000000-0005-0000-0000-000026A50000}"/>
    <cellStyle name="Normal 3 4 4 14 13 2" xfId="42289" xr:uid="{00000000-0005-0000-0000-000027A50000}"/>
    <cellStyle name="Normal 3 4 4 14 13 3" xfId="42290" xr:uid="{00000000-0005-0000-0000-000028A50000}"/>
    <cellStyle name="Normal 3 4 4 14 14" xfId="42291" xr:uid="{00000000-0005-0000-0000-000029A50000}"/>
    <cellStyle name="Normal 3 4 4 14 14 2" xfId="42292" xr:uid="{00000000-0005-0000-0000-00002AA50000}"/>
    <cellStyle name="Normal 3 4 4 14 14 3" xfId="42293" xr:uid="{00000000-0005-0000-0000-00002BA50000}"/>
    <cellStyle name="Normal 3 4 4 14 15" xfId="42294" xr:uid="{00000000-0005-0000-0000-00002CA50000}"/>
    <cellStyle name="Normal 3 4 4 14 16" xfId="42295" xr:uid="{00000000-0005-0000-0000-00002DA50000}"/>
    <cellStyle name="Normal 3 4 4 14 2" xfId="42296" xr:uid="{00000000-0005-0000-0000-00002EA50000}"/>
    <cellStyle name="Normal 3 4 4 14 2 2" xfId="42297" xr:uid="{00000000-0005-0000-0000-00002FA50000}"/>
    <cellStyle name="Normal 3 4 4 14 2 3" xfId="42298" xr:uid="{00000000-0005-0000-0000-000030A50000}"/>
    <cellStyle name="Normal 3 4 4 14 3" xfId="42299" xr:uid="{00000000-0005-0000-0000-000031A50000}"/>
    <cellStyle name="Normal 3 4 4 14 3 2" xfId="42300" xr:uid="{00000000-0005-0000-0000-000032A50000}"/>
    <cellStyle name="Normal 3 4 4 14 3 3" xfId="42301" xr:uid="{00000000-0005-0000-0000-000033A50000}"/>
    <cellStyle name="Normal 3 4 4 14 4" xfId="42302" xr:uid="{00000000-0005-0000-0000-000034A50000}"/>
    <cellStyle name="Normal 3 4 4 14 4 2" xfId="42303" xr:uid="{00000000-0005-0000-0000-000035A50000}"/>
    <cellStyle name="Normal 3 4 4 14 4 3" xfId="42304" xr:uid="{00000000-0005-0000-0000-000036A50000}"/>
    <cellStyle name="Normal 3 4 4 14 5" xfId="42305" xr:uid="{00000000-0005-0000-0000-000037A50000}"/>
    <cellStyle name="Normal 3 4 4 14 5 2" xfId="42306" xr:uid="{00000000-0005-0000-0000-000038A50000}"/>
    <cellStyle name="Normal 3 4 4 14 5 3" xfId="42307" xr:uid="{00000000-0005-0000-0000-000039A50000}"/>
    <cellStyle name="Normal 3 4 4 14 6" xfId="42308" xr:uid="{00000000-0005-0000-0000-00003AA50000}"/>
    <cellStyle name="Normal 3 4 4 14 6 2" xfId="42309" xr:uid="{00000000-0005-0000-0000-00003BA50000}"/>
    <cellStyle name="Normal 3 4 4 14 6 3" xfId="42310" xr:uid="{00000000-0005-0000-0000-00003CA50000}"/>
    <cellStyle name="Normal 3 4 4 14 7" xfId="42311" xr:uid="{00000000-0005-0000-0000-00003DA50000}"/>
    <cellStyle name="Normal 3 4 4 14 7 2" xfId="42312" xr:uid="{00000000-0005-0000-0000-00003EA50000}"/>
    <cellStyle name="Normal 3 4 4 14 7 3" xfId="42313" xr:uid="{00000000-0005-0000-0000-00003FA50000}"/>
    <cellStyle name="Normal 3 4 4 14 8" xfId="42314" xr:uid="{00000000-0005-0000-0000-000040A50000}"/>
    <cellStyle name="Normal 3 4 4 14 8 2" xfId="42315" xr:uid="{00000000-0005-0000-0000-000041A50000}"/>
    <cellStyle name="Normal 3 4 4 14 8 3" xfId="42316" xr:uid="{00000000-0005-0000-0000-000042A50000}"/>
    <cellStyle name="Normal 3 4 4 14 9" xfId="42317" xr:uid="{00000000-0005-0000-0000-000043A50000}"/>
    <cellStyle name="Normal 3 4 4 14 9 2" xfId="42318" xr:uid="{00000000-0005-0000-0000-000044A50000}"/>
    <cellStyle name="Normal 3 4 4 14 9 3" xfId="42319" xr:uid="{00000000-0005-0000-0000-000045A50000}"/>
    <cellStyle name="Normal 3 4 4 15" xfId="42320" xr:uid="{00000000-0005-0000-0000-000046A50000}"/>
    <cellStyle name="Normal 3 4 4 15 2" xfId="42321" xr:uid="{00000000-0005-0000-0000-000047A50000}"/>
    <cellStyle name="Normal 3 4 4 15 3" xfId="42322" xr:uid="{00000000-0005-0000-0000-000048A50000}"/>
    <cellStyle name="Normal 3 4 4 16" xfId="42323" xr:uid="{00000000-0005-0000-0000-000049A50000}"/>
    <cellStyle name="Normal 3 4 4 16 2" xfId="42324" xr:uid="{00000000-0005-0000-0000-00004AA50000}"/>
    <cellStyle name="Normal 3 4 4 16 3" xfId="42325" xr:uid="{00000000-0005-0000-0000-00004BA50000}"/>
    <cellStyle name="Normal 3 4 4 17" xfId="42326" xr:uid="{00000000-0005-0000-0000-00004CA50000}"/>
    <cellStyle name="Normal 3 4 4 17 2" xfId="42327" xr:uid="{00000000-0005-0000-0000-00004DA50000}"/>
    <cellStyle name="Normal 3 4 4 17 3" xfId="42328" xr:uid="{00000000-0005-0000-0000-00004EA50000}"/>
    <cellStyle name="Normal 3 4 4 18" xfId="42329" xr:uid="{00000000-0005-0000-0000-00004FA50000}"/>
    <cellStyle name="Normal 3 4 4 18 2" xfId="42330" xr:uid="{00000000-0005-0000-0000-000050A50000}"/>
    <cellStyle name="Normal 3 4 4 18 3" xfId="42331" xr:uid="{00000000-0005-0000-0000-000051A50000}"/>
    <cellStyle name="Normal 3 4 4 19" xfId="42332" xr:uid="{00000000-0005-0000-0000-000052A50000}"/>
    <cellStyle name="Normal 3 4 4 19 2" xfId="42333" xr:uid="{00000000-0005-0000-0000-000053A50000}"/>
    <cellStyle name="Normal 3 4 4 19 3" xfId="42334" xr:uid="{00000000-0005-0000-0000-000054A50000}"/>
    <cellStyle name="Normal 3 4 4 2" xfId="42335" xr:uid="{00000000-0005-0000-0000-000055A50000}"/>
    <cellStyle name="Normal 3 4 4 20" xfId="42336" xr:uid="{00000000-0005-0000-0000-000056A50000}"/>
    <cellStyle name="Normal 3 4 4 20 2" xfId="42337" xr:uid="{00000000-0005-0000-0000-000057A50000}"/>
    <cellStyle name="Normal 3 4 4 20 3" xfId="42338" xr:uid="{00000000-0005-0000-0000-000058A50000}"/>
    <cellStyle name="Normal 3 4 4 21" xfId="42339" xr:uid="{00000000-0005-0000-0000-000059A50000}"/>
    <cellStyle name="Normal 3 4 4 21 2" xfId="42340" xr:uid="{00000000-0005-0000-0000-00005AA50000}"/>
    <cellStyle name="Normal 3 4 4 21 3" xfId="42341" xr:uid="{00000000-0005-0000-0000-00005BA50000}"/>
    <cellStyle name="Normal 3 4 4 22" xfId="42342" xr:uid="{00000000-0005-0000-0000-00005CA50000}"/>
    <cellStyle name="Normal 3 4 4 22 2" xfId="42343" xr:uid="{00000000-0005-0000-0000-00005DA50000}"/>
    <cellStyle name="Normal 3 4 4 22 3" xfId="42344" xr:uid="{00000000-0005-0000-0000-00005EA50000}"/>
    <cellStyle name="Normal 3 4 4 23" xfId="42345" xr:uid="{00000000-0005-0000-0000-00005FA50000}"/>
    <cellStyle name="Normal 3 4 4 23 2" xfId="42346" xr:uid="{00000000-0005-0000-0000-000060A50000}"/>
    <cellStyle name="Normal 3 4 4 23 3" xfId="42347" xr:uid="{00000000-0005-0000-0000-000061A50000}"/>
    <cellStyle name="Normal 3 4 4 24" xfId="42348" xr:uid="{00000000-0005-0000-0000-000062A50000}"/>
    <cellStyle name="Normal 3 4 4 24 2" xfId="42349" xr:uid="{00000000-0005-0000-0000-000063A50000}"/>
    <cellStyle name="Normal 3 4 4 24 3" xfId="42350" xr:uid="{00000000-0005-0000-0000-000064A50000}"/>
    <cellStyle name="Normal 3 4 4 25" xfId="42351" xr:uid="{00000000-0005-0000-0000-000065A50000}"/>
    <cellStyle name="Normal 3 4 4 25 2" xfId="42352" xr:uid="{00000000-0005-0000-0000-000066A50000}"/>
    <cellStyle name="Normal 3 4 4 25 3" xfId="42353" xr:uid="{00000000-0005-0000-0000-000067A50000}"/>
    <cellStyle name="Normal 3 4 4 26" xfId="42354" xr:uid="{00000000-0005-0000-0000-000068A50000}"/>
    <cellStyle name="Normal 3 4 4 26 2" xfId="42355" xr:uid="{00000000-0005-0000-0000-000069A50000}"/>
    <cellStyle name="Normal 3 4 4 26 3" xfId="42356" xr:uid="{00000000-0005-0000-0000-00006AA50000}"/>
    <cellStyle name="Normal 3 4 4 27" xfId="42357" xr:uid="{00000000-0005-0000-0000-00006BA50000}"/>
    <cellStyle name="Normal 3 4 4 27 2" xfId="42358" xr:uid="{00000000-0005-0000-0000-00006CA50000}"/>
    <cellStyle name="Normal 3 4 4 27 3" xfId="42359" xr:uid="{00000000-0005-0000-0000-00006DA50000}"/>
    <cellStyle name="Normal 3 4 4 28" xfId="42360" xr:uid="{00000000-0005-0000-0000-00006EA50000}"/>
    <cellStyle name="Normal 3 4 4 29" xfId="42361" xr:uid="{00000000-0005-0000-0000-00006FA50000}"/>
    <cellStyle name="Normal 3 4 4 3" xfId="42362" xr:uid="{00000000-0005-0000-0000-000070A50000}"/>
    <cellStyle name="Normal 3 4 4 4" xfId="42363" xr:uid="{00000000-0005-0000-0000-000071A50000}"/>
    <cellStyle name="Normal 3 4 4 5" xfId="42364" xr:uid="{00000000-0005-0000-0000-000072A50000}"/>
    <cellStyle name="Normal 3 4 4 6" xfId="42365" xr:uid="{00000000-0005-0000-0000-000073A50000}"/>
    <cellStyle name="Normal 3 4 4 6 10" xfId="42366" xr:uid="{00000000-0005-0000-0000-000074A50000}"/>
    <cellStyle name="Normal 3 4 4 6 10 2" xfId="42367" xr:uid="{00000000-0005-0000-0000-000075A50000}"/>
    <cellStyle name="Normal 3 4 4 6 10 3" xfId="42368" xr:uid="{00000000-0005-0000-0000-000076A50000}"/>
    <cellStyle name="Normal 3 4 4 6 11" xfId="42369" xr:uid="{00000000-0005-0000-0000-000077A50000}"/>
    <cellStyle name="Normal 3 4 4 6 11 2" xfId="42370" xr:uid="{00000000-0005-0000-0000-000078A50000}"/>
    <cellStyle name="Normal 3 4 4 6 11 3" xfId="42371" xr:uid="{00000000-0005-0000-0000-000079A50000}"/>
    <cellStyle name="Normal 3 4 4 6 12" xfId="42372" xr:uid="{00000000-0005-0000-0000-00007AA50000}"/>
    <cellStyle name="Normal 3 4 4 6 12 2" xfId="42373" xr:uid="{00000000-0005-0000-0000-00007BA50000}"/>
    <cellStyle name="Normal 3 4 4 6 12 3" xfId="42374" xr:uid="{00000000-0005-0000-0000-00007CA50000}"/>
    <cellStyle name="Normal 3 4 4 6 13" xfId="42375" xr:uid="{00000000-0005-0000-0000-00007DA50000}"/>
    <cellStyle name="Normal 3 4 4 6 13 2" xfId="42376" xr:uid="{00000000-0005-0000-0000-00007EA50000}"/>
    <cellStyle name="Normal 3 4 4 6 13 3" xfId="42377" xr:uid="{00000000-0005-0000-0000-00007FA50000}"/>
    <cellStyle name="Normal 3 4 4 6 14" xfId="42378" xr:uid="{00000000-0005-0000-0000-000080A50000}"/>
    <cellStyle name="Normal 3 4 4 6 14 2" xfId="42379" xr:uid="{00000000-0005-0000-0000-000081A50000}"/>
    <cellStyle name="Normal 3 4 4 6 14 3" xfId="42380" xr:uid="{00000000-0005-0000-0000-000082A50000}"/>
    <cellStyle name="Normal 3 4 4 6 15" xfId="42381" xr:uid="{00000000-0005-0000-0000-000083A50000}"/>
    <cellStyle name="Normal 3 4 4 6 15 2" xfId="42382" xr:uid="{00000000-0005-0000-0000-000084A50000}"/>
    <cellStyle name="Normal 3 4 4 6 15 3" xfId="42383" xr:uid="{00000000-0005-0000-0000-000085A50000}"/>
    <cellStyle name="Normal 3 4 4 6 16" xfId="42384" xr:uid="{00000000-0005-0000-0000-000086A50000}"/>
    <cellStyle name="Normal 3 4 4 6 17" xfId="42385" xr:uid="{00000000-0005-0000-0000-000087A50000}"/>
    <cellStyle name="Normal 3 4 4 6 2" xfId="42386" xr:uid="{00000000-0005-0000-0000-000088A50000}"/>
    <cellStyle name="Normal 3 4 4 6 2 10" xfId="42387" xr:uid="{00000000-0005-0000-0000-000089A50000}"/>
    <cellStyle name="Normal 3 4 4 6 2 10 2" xfId="42388" xr:uid="{00000000-0005-0000-0000-00008AA50000}"/>
    <cellStyle name="Normal 3 4 4 6 2 10 3" xfId="42389" xr:uid="{00000000-0005-0000-0000-00008BA50000}"/>
    <cellStyle name="Normal 3 4 4 6 2 11" xfId="42390" xr:uid="{00000000-0005-0000-0000-00008CA50000}"/>
    <cellStyle name="Normal 3 4 4 6 2 11 2" xfId="42391" xr:uid="{00000000-0005-0000-0000-00008DA50000}"/>
    <cellStyle name="Normal 3 4 4 6 2 11 3" xfId="42392" xr:uid="{00000000-0005-0000-0000-00008EA50000}"/>
    <cellStyle name="Normal 3 4 4 6 2 12" xfId="42393" xr:uid="{00000000-0005-0000-0000-00008FA50000}"/>
    <cellStyle name="Normal 3 4 4 6 2 12 2" xfId="42394" xr:uid="{00000000-0005-0000-0000-000090A50000}"/>
    <cellStyle name="Normal 3 4 4 6 2 12 3" xfId="42395" xr:uid="{00000000-0005-0000-0000-000091A50000}"/>
    <cellStyle name="Normal 3 4 4 6 2 13" xfId="42396" xr:uid="{00000000-0005-0000-0000-000092A50000}"/>
    <cellStyle name="Normal 3 4 4 6 2 13 2" xfId="42397" xr:uid="{00000000-0005-0000-0000-000093A50000}"/>
    <cellStyle name="Normal 3 4 4 6 2 13 3" xfId="42398" xr:uid="{00000000-0005-0000-0000-000094A50000}"/>
    <cellStyle name="Normal 3 4 4 6 2 14" xfId="42399" xr:uid="{00000000-0005-0000-0000-000095A50000}"/>
    <cellStyle name="Normal 3 4 4 6 2 14 2" xfId="42400" xr:uid="{00000000-0005-0000-0000-000096A50000}"/>
    <cellStyle name="Normal 3 4 4 6 2 14 3" xfId="42401" xr:uid="{00000000-0005-0000-0000-000097A50000}"/>
    <cellStyle name="Normal 3 4 4 6 2 15" xfId="42402" xr:uid="{00000000-0005-0000-0000-000098A50000}"/>
    <cellStyle name="Normal 3 4 4 6 2 16" xfId="42403" xr:uid="{00000000-0005-0000-0000-000099A50000}"/>
    <cellStyle name="Normal 3 4 4 6 2 2" xfId="42404" xr:uid="{00000000-0005-0000-0000-00009AA50000}"/>
    <cellStyle name="Normal 3 4 4 6 2 2 2" xfId="42405" xr:uid="{00000000-0005-0000-0000-00009BA50000}"/>
    <cellStyle name="Normal 3 4 4 6 2 2 3" xfId="42406" xr:uid="{00000000-0005-0000-0000-00009CA50000}"/>
    <cellStyle name="Normal 3 4 4 6 2 3" xfId="42407" xr:uid="{00000000-0005-0000-0000-00009DA50000}"/>
    <cellStyle name="Normal 3 4 4 6 2 3 2" xfId="42408" xr:uid="{00000000-0005-0000-0000-00009EA50000}"/>
    <cellStyle name="Normal 3 4 4 6 2 3 3" xfId="42409" xr:uid="{00000000-0005-0000-0000-00009FA50000}"/>
    <cellStyle name="Normal 3 4 4 6 2 4" xfId="42410" xr:uid="{00000000-0005-0000-0000-0000A0A50000}"/>
    <cellStyle name="Normal 3 4 4 6 2 4 2" xfId="42411" xr:uid="{00000000-0005-0000-0000-0000A1A50000}"/>
    <cellStyle name="Normal 3 4 4 6 2 4 3" xfId="42412" xr:uid="{00000000-0005-0000-0000-0000A2A50000}"/>
    <cellStyle name="Normal 3 4 4 6 2 5" xfId="42413" xr:uid="{00000000-0005-0000-0000-0000A3A50000}"/>
    <cellStyle name="Normal 3 4 4 6 2 5 2" xfId="42414" xr:uid="{00000000-0005-0000-0000-0000A4A50000}"/>
    <cellStyle name="Normal 3 4 4 6 2 5 3" xfId="42415" xr:uid="{00000000-0005-0000-0000-0000A5A50000}"/>
    <cellStyle name="Normal 3 4 4 6 2 6" xfId="42416" xr:uid="{00000000-0005-0000-0000-0000A6A50000}"/>
    <cellStyle name="Normal 3 4 4 6 2 6 2" xfId="42417" xr:uid="{00000000-0005-0000-0000-0000A7A50000}"/>
    <cellStyle name="Normal 3 4 4 6 2 6 3" xfId="42418" xr:uid="{00000000-0005-0000-0000-0000A8A50000}"/>
    <cellStyle name="Normal 3 4 4 6 2 7" xfId="42419" xr:uid="{00000000-0005-0000-0000-0000A9A50000}"/>
    <cellStyle name="Normal 3 4 4 6 2 7 2" xfId="42420" xr:uid="{00000000-0005-0000-0000-0000AAA50000}"/>
    <cellStyle name="Normal 3 4 4 6 2 7 3" xfId="42421" xr:uid="{00000000-0005-0000-0000-0000ABA50000}"/>
    <cellStyle name="Normal 3 4 4 6 2 8" xfId="42422" xr:uid="{00000000-0005-0000-0000-0000ACA50000}"/>
    <cellStyle name="Normal 3 4 4 6 2 8 2" xfId="42423" xr:uid="{00000000-0005-0000-0000-0000ADA50000}"/>
    <cellStyle name="Normal 3 4 4 6 2 8 3" xfId="42424" xr:uid="{00000000-0005-0000-0000-0000AEA50000}"/>
    <cellStyle name="Normal 3 4 4 6 2 9" xfId="42425" xr:uid="{00000000-0005-0000-0000-0000AFA50000}"/>
    <cellStyle name="Normal 3 4 4 6 2 9 2" xfId="42426" xr:uid="{00000000-0005-0000-0000-0000B0A50000}"/>
    <cellStyle name="Normal 3 4 4 6 2 9 3" xfId="42427" xr:uid="{00000000-0005-0000-0000-0000B1A50000}"/>
    <cellStyle name="Normal 3 4 4 6 3" xfId="42428" xr:uid="{00000000-0005-0000-0000-0000B2A50000}"/>
    <cellStyle name="Normal 3 4 4 6 3 2" xfId="42429" xr:uid="{00000000-0005-0000-0000-0000B3A50000}"/>
    <cellStyle name="Normal 3 4 4 6 3 3" xfId="42430" xr:uid="{00000000-0005-0000-0000-0000B4A50000}"/>
    <cellStyle name="Normal 3 4 4 6 4" xfId="42431" xr:uid="{00000000-0005-0000-0000-0000B5A50000}"/>
    <cellStyle name="Normal 3 4 4 6 4 2" xfId="42432" xr:uid="{00000000-0005-0000-0000-0000B6A50000}"/>
    <cellStyle name="Normal 3 4 4 6 4 3" xfId="42433" xr:uid="{00000000-0005-0000-0000-0000B7A50000}"/>
    <cellStyle name="Normal 3 4 4 6 5" xfId="42434" xr:uid="{00000000-0005-0000-0000-0000B8A50000}"/>
    <cellStyle name="Normal 3 4 4 6 5 2" xfId="42435" xr:uid="{00000000-0005-0000-0000-0000B9A50000}"/>
    <cellStyle name="Normal 3 4 4 6 5 3" xfId="42436" xr:uid="{00000000-0005-0000-0000-0000BAA50000}"/>
    <cellStyle name="Normal 3 4 4 6 6" xfId="42437" xr:uid="{00000000-0005-0000-0000-0000BBA50000}"/>
    <cellStyle name="Normal 3 4 4 6 6 2" xfId="42438" xr:uid="{00000000-0005-0000-0000-0000BCA50000}"/>
    <cellStyle name="Normal 3 4 4 6 6 3" xfId="42439" xr:uid="{00000000-0005-0000-0000-0000BDA50000}"/>
    <cellStyle name="Normal 3 4 4 6 7" xfId="42440" xr:uid="{00000000-0005-0000-0000-0000BEA50000}"/>
    <cellStyle name="Normal 3 4 4 6 7 2" xfId="42441" xr:uid="{00000000-0005-0000-0000-0000BFA50000}"/>
    <cellStyle name="Normal 3 4 4 6 7 3" xfId="42442" xr:uid="{00000000-0005-0000-0000-0000C0A50000}"/>
    <cellStyle name="Normal 3 4 4 6 8" xfId="42443" xr:uid="{00000000-0005-0000-0000-0000C1A50000}"/>
    <cellStyle name="Normal 3 4 4 6 8 2" xfId="42444" xr:uid="{00000000-0005-0000-0000-0000C2A50000}"/>
    <cellStyle name="Normal 3 4 4 6 8 3" xfId="42445" xr:uid="{00000000-0005-0000-0000-0000C3A50000}"/>
    <cellStyle name="Normal 3 4 4 6 9" xfId="42446" xr:uid="{00000000-0005-0000-0000-0000C4A50000}"/>
    <cellStyle name="Normal 3 4 4 6 9 2" xfId="42447" xr:uid="{00000000-0005-0000-0000-0000C5A50000}"/>
    <cellStyle name="Normal 3 4 4 6 9 3" xfId="42448" xr:uid="{00000000-0005-0000-0000-0000C6A50000}"/>
    <cellStyle name="Normal 3 4 4 7" xfId="42449" xr:uid="{00000000-0005-0000-0000-0000C7A50000}"/>
    <cellStyle name="Normal 3 4 4 7 10" xfId="42450" xr:uid="{00000000-0005-0000-0000-0000C8A50000}"/>
    <cellStyle name="Normal 3 4 4 7 10 2" xfId="42451" xr:uid="{00000000-0005-0000-0000-0000C9A50000}"/>
    <cellStyle name="Normal 3 4 4 7 10 3" xfId="42452" xr:uid="{00000000-0005-0000-0000-0000CAA50000}"/>
    <cellStyle name="Normal 3 4 4 7 11" xfId="42453" xr:uid="{00000000-0005-0000-0000-0000CBA50000}"/>
    <cellStyle name="Normal 3 4 4 7 11 2" xfId="42454" xr:uid="{00000000-0005-0000-0000-0000CCA50000}"/>
    <cellStyle name="Normal 3 4 4 7 11 3" xfId="42455" xr:uid="{00000000-0005-0000-0000-0000CDA50000}"/>
    <cellStyle name="Normal 3 4 4 7 12" xfId="42456" xr:uid="{00000000-0005-0000-0000-0000CEA50000}"/>
    <cellStyle name="Normal 3 4 4 7 12 2" xfId="42457" xr:uid="{00000000-0005-0000-0000-0000CFA50000}"/>
    <cellStyle name="Normal 3 4 4 7 12 3" xfId="42458" xr:uid="{00000000-0005-0000-0000-0000D0A50000}"/>
    <cellStyle name="Normal 3 4 4 7 13" xfId="42459" xr:uid="{00000000-0005-0000-0000-0000D1A50000}"/>
    <cellStyle name="Normal 3 4 4 7 13 2" xfId="42460" xr:uid="{00000000-0005-0000-0000-0000D2A50000}"/>
    <cellStyle name="Normal 3 4 4 7 13 3" xfId="42461" xr:uid="{00000000-0005-0000-0000-0000D3A50000}"/>
    <cellStyle name="Normal 3 4 4 7 14" xfId="42462" xr:uid="{00000000-0005-0000-0000-0000D4A50000}"/>
    <cellStyle name="Normal 3 4 4 7 14 2" xfId="42463" xr:uid="{00000000-0005-0000-0000-0000D5A50000}"/>
    <cellStyle name="Normal 3 4 4 7 14 3" xfId="42464" xr:uid="{00000000-0005-0000-0000-0000D6A50000}"/>
    <cellStyle name="Normal 3 4 4 7 15" xfId="42465" xr:uid="{00000000-0005-0000-0000-0000D7A50000}"/>
    <cellStyle name="Normal 3 4 4 7 15 2" xfId="42466" xr:uid="{00000000-0005-0000-0000-0000D8A50000}"/>
    <cellStyle name="Normal 3 4 4 7 15 3" xfId="42467" xr:uid="{00000000-0005-0000-0000-0000D9A50000}"/>
    <cellStyle name="Normal 3 4 4 7 16" xfId="42468" xr:uid="{00000000-0005-0000-0000-0000DAA50000}"/>
    <cellStyle name="Normal 3 4 4 7 17" xfId="42469" xr:uid="{00000000-0005-0000-0000-0000DBA50000}"/>
    <cellStyle name="Normal 3 4 4 7 2" xfId="42470" xr:uid="{00000000-0005-0000-0000-0000DCA50000}"/>
    <cellStyle name="Normal 3 4 4 7 2 10" xfId="42471" xr:uid="{00000000-0005-0000-0000-0000DDA50000}"/>
    <cellStyle name="Normal 3 4 4 7 2 10 2" xfId="42472" xr:uid="{00000000-0005-0000-0000-0000DEA50000}"/>
    <cellStyle name="Normal 3 4 4 7 2 10 3" xfId="42473" xr:uid="{00000000-0005-0000-0000-0000DFA50000}"/>
    <cellStyle name="Normal 3 4 4 7 2 11" xfId="42474" xr:uid="{00000000-0005-0000-0000-0000E0A50000}"/>
    <cellStyle name="Normal 3 4 4 7 2 11 2" xfId="42475" xr:uid="{00000000-0005-0000-0000-0000E1A50000}"/>
    <cellStyle name="Normal 3 4 4 7 2 11 3" xfId="42476" xr:uid="{00000000-0005-0000-0000-0000E2A50000}"/>
    <cellStyle name="Normal 3 4 4 7 2 12" xfId="42477" xr:uid="{00000000-0005-0000-0000-0000E3A50000}"/>
    <cellStyle name="Normal 3 4 4 7 2 12 2" xfId="42478" xr:uid="{00000000-0005-0000-0000-0000E4A50000}"/>
    <cellStyle name="Normal 3 4 4 7 2 12 3" xfId="42479" xr:uid="{00000000-0005-0000-0000-0000E5A50000}"/>
    <cellStyle name="Normal 3 4 4 7 2 13" xfId="42480" xr:uid="{00000000-0005-0000-0000-0000E6A50000}"/>
    <cellStyle name="Normal 3 4 4 7 2 13 2" xfId="42481" xr:uid="{00000000-0005-0000-0000-0000E7A50000}"/>
    <cellStyle name="Normal 3 4 4 7 2 13 3" xfId="42482" xr:uid="{00000000-0005-0000-0000-0000E8A50000}"/>
    <cellStyle name="Normal 3 4 4 7 2 14" xfId="42483" xr:uid="{00000000-0005-0000-0000-0000E9A50000}"/>
    <cellStyle name="Normal 3 4 4 7 2 14 2" xfId="42484" xr:uid="{00000000-0005-0000-0000-0000EAA50000}"/>
    <cellStyle name="Normal 3 4 4 7 2 14 3" xfId="42485" xr:uid="{00000000-0005-0000-0000-0000EBA50000}"/>
    <cellStyle name="Normal 3 4 4 7 2 15" xfId="42486" xr:uid="{00000000-0005-0000-0000-0000ECA50000}"/>
    <cellStyle name="Normal 3 4 4 7 2 16" xfId="42487" xr:uid="{00000000-0005-0000-0000-0000EDA50000}"/>
    <cellStyle name="Normal 3 4 4 7 2 2" xfId="42488" xr:uid="{00000000-0005-0000-0000-0000EEA50000}"/>
    <cellStyle name="Normal 3 4 4 7 2 2 2" xfId="42489" xr:uid="{00000000-0005-0000-0000-0000EFA50000}"/>
    <cellStyle name="Normal 3 4 4 7 2 2 3" xfId="42490" xr:uid="{00000000-0005-0000-0000-0000F0A50000}"/>
    <cellStyle name="Normal 3 4 4 7 2 3" xfId="42491" xr:uid="{00000000-0005-0000-0000-0000F1A50000}"/>
    <cellStyle name="Normal 3 4 4 7 2 3 2" xfId="42492" xr:uid="{00000000-0005-0000-0000-0000F2A50000}"/>
    <cellStyle name="Normal 3 4 4 7 2 3 3" xfId="42493" xr:uid="{00000000-0005-0000-0000-0000F3A50000}"/>
    <cellStyle name="Normal 3 4 4 7 2 4" xfId="42494" xr:uid="{00000000-0005-0000-0000-0000F4A50000}"/>
    <cellStyle name="Normal 3 4 4 7 2 4 2" xfId="42495" xr:uid="{00000000-0005-0000-0000-0000F5A50000}"/>
    <cellStyle name="Normal 3 4 4 7 2 4 3" xfId="42496" xr:uid="{00000000-0005-0000-0000-0000F6A50000}"/>
    <cellStyle name="Normal 3 4 4 7 2 5" xfId="42497" xr:uid="{00000000-0005-0000-0000-0000F7A50000}"/>
    <cellStyle name="Normal 3 4 4 7 2 5 2" xfId="42498" xr:uid="{00000000-0005-0000-0000-0000F8A50000}"/>
    <cellStyle name="Normal 3 4 4 7 2 5 3" xfId="42499" xr:uid="{00000000-0005-0000-0000-0000F9A50000}"/>
    <cellStyle name="Normal 3 4 4 7 2 6" xfId="42500" xr:uid="{00000000-0005-0000-0000-0000FAA50000}"/>
    <cellStyle name="Normal 3 4 4 7 2 6 2" xfId="42501" xr:uid="{00000000-0005-0000-0000-0000FBA50000}"/>
    <cellStyle name="Normal 3 4 4 7 2 6 3" xfId="42502" xr:uid="{00000000-0005-0000-0000-0000FCA50000}"/>
    <cellStyle name="Normal 3 4 4 7 2 7" xfId="42503" xr:uid="{00000000-0005-0000-0000-0000FDA50000}"/>
    <cellStyle name="Normal 3 4 4 7 2 7 2" xfId="42504" xr:uid="{00000000-0005-0000-0000-0000FEA50000}"/>
    <cellStyle name="Normal 3 4 4 7 2 7 3" xfId="42505" xr:uid="{00000000-0005-0000-0000-0000FFA50000}"/>
    <cellStyle name="Normal 3 4 4 7 2 8" xfId="42506" xr:uid="{00000000-0005-0000-0000-000000A60000}"/>
    <cellStyle name="Normal 3 4 4 7 2 8 2" xfId="42507" xr:uid="{00000000-0005-0000-0000-000001A60000}"/>
    <cellStyle name="Normal 3 4 4 7 2 8 3" xfId="42508" xr:uid="{00000000-0005-0000-0000-000002A60000}"/>
    <cellStyle name="Normal 3 4 4 7 2 9" xfId="42509" xr:uid="{00000000-0005-0000-0000-000003A60000}"/>
    <cellStyle name="Normal 3 4 4 7 2 9 2" xfId="42510" xr:uid="{00000000-0005-0000-0000-000004A60000}"/>
    <cellStyle name="Normal 3 4 4 7 2 9 3" xfId="42511" xr:uid="{00000000-0005-0000-0000-000005A60000}"/>
    <cellStyle name="Normal 3 4 4 7 3" xfId="42512" xr:uid="{00000000-0005-0000-0000-000006A60000}"/>
    <cellStyle name="Normal 3 4 4 7 3 2" xfId="42513" xr:uid="{00000000-0005-0000-0000-000007A60000}"/>
    <cellStyle name="Normal 3 4 4 7 3 3" xfId="42514" xr:uid="{00000000-0005-0000-0000-000008A60000}"/>
    <cellStyle name="Normal 3 4 4 7 4" xfId="42515" xr:uid="{00000000-0005-0000-0000-000009A60000}"/>
    <cellStyle name="Normal 3 4 4 7 4 2" xfId="42516" xr:uid="{00000000-0005-0000-0000-00000AA60000}"/>
    <cellStyle name="Normal 3 4 4 7 4 3" xfId="42517" xr:uid="{00000000-0005-0000-0000-00000BA60000}"/>
    <cellStyle name="Normal 3 4 4 7 5" xfId="42518" xr:uid="{00000000-0005-0000-0000-00000CA60000}"/>
    <cellStyle name="Normal 3 4 4 7 5 2" xfId="42519" xr:uid="{00000000-0005-0000-0000-00000DA60000}"/>
    <cellStyle name="Normal 3 4 4 7 5 3" xfId="42520" xr:uid="{00000000-0005-0000-0000-00000EA60000}"/>
    <cellStyle name="Normal 3 4 4 7 6" xfId="42521" xr:uid="{00000000-0005-0000-0000-00000FA60000}"/>
    <cellStyle name="Normal 3 4 4 7 6 2" xfId="42522" xr:uid="{00000000-0005-0000-0000-000010A60000}"/>
    <cellStyle name="Normal 3 4 4 7 6 3" xfId="42523" xr:uid="{00000000-0005-0000-0000-000011A60000}"/>
    <cellStyle name="Normal 3 4 4 7 7" xfId="42524" xr:uid="{00000000-0005-0000-0000-000012A60000}"/>
    <cellStyle name="Normal 3 4 4 7 7 2" xfId="42525" xr:uid="{00000000-0005-0000-0000-000013A60000}"/>
    <cellStyle name="Normal 3 4 4 7 7 3" xfId="42526" xr:uid="{00000000-0005-0000-0000-000014A60000}"/>
    <cellStyle name="Normal 3 4 4 7 8" xfId="42527" xr:uid="{00000000-0005-0000-0000-000015A60000}"/>
    <cellStyle name="Normal 3 4 4 7 8 2" xfId="42528" xr:uid="{00000000-0005-0000-0000-000016A60000}"/>
    <cellStyle name="Normal 3 4 4 7 8 3" xfId="42529" xr:uid="{00000000-0005-0000-0000-000017A60000}"/>
    <cellStyle name="Normal 3 4 4 7 9" xfId="42530" xr:uid="{00000000-0005-0000-0000-000018A60000}"/>
    <cellStyle name="Normal 3 4 4 7 9 2" xfId="42531" xr:uid="{00000000-0005-0000-0000-000019A60000}"/>
    <cellStyle name="Normal 3 4 4 7 9 3" xfId="42532" xr:uid="{00000000-0005-0000-0000-00001AA60000}"/>
    <cellStyle name="Normal 3 4 4 8" xfId="42533" xr:uid="{00000000-0005-0000-0000-00001BA60000}"/>
    <cellStyle name="Normal 3 4 4 8 10" xfId="42534" xr:uid="{00000000-0005-0000-0000-00001CA60000}"/>
    <cellStyle name="Normal 3 4 4 8 10 2" xfId="42535" xr:uid="{00000000-0005-0000-0000-00001DA60000}"/>
    <cellStyle name="Normal 3 4 4 8 10 3" xfId="42536" xr:uid="{00000000-0005-0000-0000-00001EA60000}"/>
    <cellStyle name="Normal 3 4 4 8 11" xfId="42537" xr:uid="{00000000-0005-0000-0000-00001FA60000}"/>
    <cellStyle name="Normal 3 4 4 8 11 2" xfId="42538" xr:uid="{00000000-0005-0000-0000-000020A60000}"/>
    <cellStyle name="Normal 3 4 4 8 11 3" xfId="42539" xr:uid="{00000000-0005-0000-0000-000021A60000}"/>
    <cellStyle name="Normal 3 4 4 8 12" xfId="42540" xr:uid="{00000000-0005-0000-0000-000022A60000}"/>
    <cellStyle name="Normal 3 4 4 8 12 2" xfId="42541" xr:uid="{00000000-0005-0000-0000-000023A60000}"/>
    <cellStyle name="Normal 3 4 4 8 12 3" xfId="42542" xr:uid="{00000000-0005-0000-0000-000024A60000}"/>
    <cellStyle name="Normal 3 4 4 8 13" xfId="42543" xr:uid="{00000000-0005-0000-0000-000025A60000}"/>
    <cellStyle name="Normal 3 4 4 8 13 2" xfId="42544" xr:uid="{00000000-0005-0000-0000-000026A60000}"/>
    <cellStyle name="Normal 3 4 4 8 13 3" xfId="42545" xr:uid="{00000000-0005-0000-0000-000027A60000}"/>
    <cellStyle name="Normal 3 4 4 8 14" xfId="42546" xr:uid="{00000000-0005-0000-0000-000028A60000}"/>
    <cellStyle name="Normal 3 4 4 8 14 2" xfId="42547" xr:uid="{00000000-0005-0000-0000-000029A60000}"/>
    <cellStyle name="Normal 3 4 4 8 14 3" xfId="42548" xr:uid="{00000000-0005-0000-0000-00002AA60000}"/>
    <cellStyle name="Normal 3 4 4 8 15" xfId="42549" xr:uid="{00000000-0005-0000-0000-00002BA60000}"/>
    <cellStyle name="Normal 3 4 4 8 15 2" xfId="42550" xr:uid="{00000000-0005-0000-0000-00002CA60000}"/>
    <cellStyle name="Normal 3 4 4 8 15 3" xfId="42551" xr:uid="{00000000-0005-0000-0000-00002DA60000}"/>
    <cellStyle name="Normal 3 4 4 8 16" xfId="42552" xr:uid="{00000000-0005-0000-0000-00002EA60000}"/>
    <cellStyle name="Normal 3 4 4 8 17" xfId="42553" xr:uid="{00000000-0005-0000-0000-00002FA60000}"/>
    <cellStyle name="Normal 3 4 4 8 2" xfId="42554" xr:uid="{00000000-0005-0000-0000-000030A60000}"/>
    <cellStyle name="Normal 3 4 4 8 2 10" xfId="42555" xr:uid="{00000000-0005-0000-0000-000031A60000}"/>
    <cellStyle name="Normal 3 4 4 8 2 10 2" xfId="42556" xr:uid="{00000000-0005-0000-0000-000032A60000}"/>
    <cellStyle name="Normal 3 4 4 8 2 10 3" xfId="42557" xr:uid="{00000000-0005-0000-0000-000033A60000}"/>
    <cellStyle name="Normal 3 4 4 8 2 11" xfId="42558" xr:uid="{00000000-0005-0000-0000-000034A60000}"/>
    <cellStyle name="Normal 3 4 4 8 2 11 2" xfId="42559" xr:uid="{00000000-0005-0000-0000-000035A60000}"/>
    <cellStyle name="Normal 3 4 4 8 2 11 3" xfId="42560" xr:uid="{00000000-0005-0000-0000-000036A60000}"/>
    <cellStyle name="Normal 3 4 4 8 2 12" xfId="42561" xr:uid="{00000000-0005-0000-0000-000037A60000}"/>
    <cellStyle name="Normal 3 4 4 8 2 12 2" xfId="42562" xr:uid="{00000000-0005-0000-0000-000038A60000}"/>
    <cellStyle name="Normal 3 4 4 8 2 12 3" xfId="42563" xr:uid="{00000000-0005-0000-0000-000039A60000}"/>
    <cellStyle name="Normal 3 4 4 8 2 13" xfId="42564" xr:uid="{00000000-0005-0000-0000-00003AA60000}"/>
    <cellStyle name="Normal 3 4 4 8 2 13 2" xfId="42565" xr:uid="{00000000-0005-0000-0000-00003BA60000}"/>
    <cellStyle name="Normal 3 4 4 8 2 13 3" xfId="42566" xr:uid="{00000000-0005-0000-0000-00003CA60000}"/>
    <cellStyle name="Normal 3 4 4 8 2 14" xfId="42567" xr:uid="{00000000-0005-0000-0000-00003DA60000}"/>
    <cellStyle name="Normal 3 4 4 8 2 14 2" xfId="42568" xr:uid="{00000000-0005-0000-0000-00003EA60000}"/>
    <cellStyle name="Normal 3 4 4 8 2 14 3" xfId="42569" xr:uid="{00000000-0005-0000-0000-00003FA60000}"/>
    <cellStyle name="Normal 3 4 4 8 2 15" xfId="42570" xr:uid="{00000000-0005-0000-0000-000040A60000}"/>
    <cellStyle name="Normal 3 4 4 8 2 16" xfId="42571" xr:uid="{00000000-0005-0000-0000-000041A60000}"/>
    <cellStyle name="Normal 3 4 4 8 2 2" xfId="42572" xr:uid="{00000000-0005-0000-0000-000042A60000}"/>
    <cellStyle name="Normal 3 4 4 8 2 2 2" xfId="42573" xr:uid="{00000000-0005-0000-0000-000043A60000}"/>
    <cellStyle name="Normal 3 4 4 8 2 2 3" xfId="42574" xr:uid="{00000000-0005-0000-0000-000044A60000}"/>
    <cellStyle name="Normal 3 4 4 8 2 3" xfId="42575" xr:uid="{00000000-0005-0000-0000-000045A60000}"/>
    <cellStyle name="Normal 3 4 4 8 2 3 2" xfId="42576" xr:uid="{00000000-0005-0000-0000-000046A60000}"/>
    <cellStyle name="Normal 3 4 4 8 2 3 3" xfId="42577" xr:uid="{00000000-0005-0000-0000-000047A60000}"/>
    <cellStyle name="Normal 3 4 4 8 2 4" xfId="42578" xr:uid="{00000000-0005-0000-0000-000048A60000}"/>
    <cellStyle name="Normal 3 4 4 8 2 4 2" xfId="42579" xr:uid="{00000000-0005-0000-0000-000049A60000}"/>
    <cellStyle name="Normal 3 4 4 8 2 4 3" xfId="42580" xr:uid="{00000000-0005-0000-0000-00004AA60000}"/>
    <cellStyle name="Normal 3 4 4 8 2 5" xfId="42581" xr:uid="{00000000-0005-0000-0000-00004BA60000}"/>
    <cellStyle name="Normal 3 4 4 8 2 5 2" xfId="42582" xr:uid="{00000000-0005-0000-0000-00004CA60000}"/>
    <cellStyle name="Normal 3 4 4 8 2 5 3" xfId="42583" xr:uid="{00000000-0005-0000-0000-00004DA60000}"/>
    <cellStyle name="Normal 3 4 4 8 2 6" xfId="42584" xr:uid="{00000000-0005-0000-0000-00004EA60000}"/>
    <cellStyle name="Normal 3 4 4 8 2 6 2" xfId="42585" xr:uid="{00000000-0005-0000-0000-00004FA60000}"/>
    <cellStyle name="Normal 3 4 4 8 2 6 3" xfId="42586" xr:uid="{00000000-0005-0000-0000-000050A60000}"/>
    <cellStyle name="Normal 3 4 4 8 2 7" xfId="42587" xr:uid="{00000000-0005-0000-0000-000051A60000}"/>
    <cellStyle name="Normal 3 4 4 8 2 7 2" xfId="42588" xr:uid="{00000000-0005-0000-0000-000052A60000}"/>
    <cellStyle name="Normal 3 4 4 8 2 7 3" xfId="42589" xr:uid="{00000000-0005-0000-0000-000053A60000}"/>
    <cellStyle name="Normal 3 4 4 8 2 8" xfId="42590" xr:uid="{00000000-0005-0000-0000-000054A60000}"/>
    <cellStyle name="Normal 3 4 4 8 2 8 2" xfId="42591" xr:uid="{00000000-0005-0000-0000-000055A60000}"/>
    <cellStyle name="Normal 3 4 4 8 2 8 3" xfId="42592" xr:uid="{00000000-0005-0000-0000-000056A60000}"/>
    <cellStyle name="Normal 3 4 4 8 2 9" xfId="42593" xr:uid="{00000000-0005-0000-0000-000057A60000}"/>
    <cellStyle name="Normal 3 4 4 8 2 9 2" xfId="42594" xr:uid="{00000000-0005-0000-0000-000058A60000}"/>
    <cellStyle name="Normal 3 4 4 8 2 9 3" xfId="42595" xr:uid="{00000000-0005-0000-0000-000059A60000}"/>
    <cellStyle name="Normal 3 4 4 8 3" xfId="42596" xr:uid="{00000000-0005-0000-0000-00005AA60000}"/>
    <cellStyle name="Normal 3 4 4 8 3 2" xfId="42597" xr:uid="{00000000-0005-0000-0000-00005BA60000}"/>
    <cellStyle name="Normal 3 4 4 8 3 3" xfId="42598" xr:uid="{00000000-0005-0000-0000-00005CA60000}"/>
    <cellStyle name="Normal 3 4 4 8 4" xfId="42599" xr:uid="{00000000-0005-0000-0000-00005DA60000}"/>
    <cellStyle name="Normal 3 4 4 8 4 2" xfId="42600" xr:uid="{00000000-0005-0000-0000-00005EA60000}"/>
    <cellStyle name="Normal 3 4 4 8 4 3" xfId="42601" xr:uid="{00000000-0005-0000-0000-00005FA60000}"/>
    <cellStyle name="Normal 3 4 4 8 5" xfId="42602" xr:uid="{00000000-0005-0000-0000-000060A60000}"/>
    <cellStyle name="Normal 3 4 4 8 5 2" xfId="42603" xr:uid="{00000000-0005-0000-0000-000061A60000}"/>
    <cellStyle name="Normal 3 4 4 8 5 3" xfId="42604" xr:uid="{00000000-0005-0000-0000-000062A60000}"/>
    <cellStyle name="Normal 3 4 4 8 6" xfId="42605" xr:uid="{00000000-0005-0000-0000-000063A60000}"/>
    <cellStyle name="Normal 3 4 4 8 6 2" xfId="42606" xr:uid="{00000000-0005-0000-0000-000064A60000}"/>
    <cellStyle name="Normal 3 4 4 8 6 3" xfId="42607" xr:uid="{00000000-0005-0000-0000-000065A60000}"/>
    <cellStyle name="Normal 3 4 4 8 7" xfId="42608" xr:uid="{00000000-0005-0000-0000-000066A60000}"/>
    <cellStyle name="Normal 3 4 4 8 7 2" xfId="42609" xr:uid="{00000000-0005-0000-0000-000067A60000}"/>
    <cellStyle name="Normal 3 4 4 8 7 3" xfId="42610" xr:uid="{00000000-0005-0000-0000-000068A60000}"/>
    <cellStyle name="Normal 3 4 4 8 8" xfId="42611" xr:uid="{00000000-0005-0000-0000-000069A60000}"/>
    <cellStyle name="Normal 3 4 4 8 8 2" xfId="42612" xr:uid="{00000000-0005-0000-0000-00006AA60000}"/>
    <cellStyle name="Normal 3 4 4 8 8 3" xfId="42613" xr:uid="{00000000-0005-0000-0000-00006BA60000}"/>
    <cellStyle name="Normal 3 4 4 8 9" xfId="42614" xr:uid="{00000000-0005-0000-0000-00006CA60000}"/>
    <cellStyle name="Normal 3 4 4 8 9 2" xfId="42615" xr:uid="{00000000-0005-0000-0000-00006DA60000}"/>
    <cellStyle name="Normal 3 4 4 8 9 3" xfId="42616" xr:uid="{00000000-0005-0000-0000-00006EA60000}"/>
    <cellStyle name="Normal 3 4 4 9" xfId="42617" xr:uid="{00000000-0005-0000-0000-00006FA60000}"/>
    <cellStyle name="Normal 3 4 4 9 10" xfId="42618" xr:uid="{00000000-0005-0000-0000-000070A60000}"/>
    <cellStyle name="Normal 3 4 4 9 10 2" xfId="42619" xr:uid="{00000000-0005-0000-0000-000071A60000}"/>
    <cellStyle name="Normal 3 4 4 9 10 3" xfId="42620" xr:uid="{00000000-0005-0000-0000-000072A60000}"/>
    <cellStyle name="Normal 3 4 4 9 11" xfId="42621" xr:uid="{00000000-0005-0000-0000-000073A60000}"/>
    <cellStyle name="Normal 3 4 4 9 11 2" xfId="42622" xr:uid="{00000000-0005-0000-0000-000074A60000}"/>
    <cellStyle name="Normal 3 4 4 9 11 3" xfId="42623" xr:uid="{00000000-0005-0000-0000-000075A60000}"/>
    <cellStyle name="Normal 3 4 4 9 12" xfId="42624" xr:uid="{00000000-0005-0000-0000-000076A60000}"/>
    <cellStyle name="Normal 3 4 4 9 12 2" xfId="42625" xr:uid="{00000000-0005-0000-0000-000077A60000}"/>
    <cellStyle name="Normal 3 4 4 9 12 3" xfId="42626" xr:uid="{00000000-0005-0000-0000-000078A60000}"/>
    <cellStyle name="Normal 3 4 4 9 13" xfId="42627" xr:uid="{00000000-0005-0000-0000-000079A60000}"/>
    <cellStyle name="Normal 3 4 4 9 13 2" xfId="42628" xr:uid="{00000000-0005-0000-0000-00007AA60000}"/>
    <cellStyle name="Normal 3 4 4 9 13 3" xfId="42629" xr:uid="{00000000-0005-0000-0000-00007BA60000}"/>
    <cellStyle name="Normal 3 4 4 9 14" xfId="42630" xr:uid="{00000000-0005-0000-0000-00007CA60000}"/>
    <cellStyle name="Normal 3 4 4 9 14 2" xfId="42631" xr:uid="{00000000-0005-0000-0000-00007DA60000}"/>
    <cellStyle name="Normal 3 4 4 9 14 3" xfId="42632" xr:uid="{00000000-0005-0000-0000-00007EA60000}"/>
    <cellStyle name="Normal 3 4 4 9 15" xfId="42633" xr:uid="{00000000-0005-0000-0000-00007FA60000}"/>
    <cellStyle name="Normal 3 4 4 9 16" xfId="42634" xr:uid="{00000000-0005-0000-0000-000080A60000}"/>
    <cellStyle name="Normal 3 4 4 9 2" xfId="42635" xr:uid="{00000000-0005-0000-0000-000081A60000}"/>
    <cellStyle name="Normal 3 4 4 9 2 2" xfId="42636" xr:uid="{00000000-0005-0000-0000-000082A60000}"/>
    <cellStyle name="Normal 3 4 4 9 2 3" xfId="42637" xr:uid="{00000000-0005-0000-0000-000083A60000}"/>
    <cellStyle name="Normal 3 4 4 9 3" xfId="42638" xr:uid="{00000000-0005-0000-0000-000084A60000}"/>
    <cellStyle name="Normal 3 4 4 9 3 2" xfId="42639" xr:uid="{00000000-0005-0000-0000-000085A60000}"/>
    <cellStyle name="Normal 3 4 4 9 3 3" xfId="42640" xr:uid="{00000000-0005-0000-0000-000086A60000}"/>
    <cellStyle name="Normal 3 4 4 9 4" xfId="42641" xr:uid="{00000000-0005-0000-0000-000087A60000}"/>
    <cellStyle name="Normal 3 4 4 9 4 2" xfId="42642" xr:uid="{00000000-0005-0000-0000-000088A60000}"/>
    <cellStyle name="Normal 3 4 4 9 4 3" xfId="42643" xr:uid="{00000000-0005-0000-0000-000089A60000}"/>
    <cellStyle name="Normal 3 4 4 9 5" xfId="42644" xr:uid="{00000000-0005-0000-0000-00008AA60000}"/>
    <cellStyle name="Normal 3 4 4 9 5 2" xfId="42645" xr:uid="{00000000-0005-0000-0000-00008BA60000}"/>
    <cellStyle name="Normal 3 4 4 9 5 3" xfId="42646" xr:uid="{00000000-0005-0000-0000-00008CA60000}"/>
    <cellStyle name="Normal 3 4 4 9 6" xfId="42647" xr:uid="{00000000-0005-0000-0000-00008DA60000}"/>
    <cellStyle name="Normal 3 4 4 9 6 2" xfId="42648" xr:uid="{00000000-0005-0000-0000-00008EA60000}"/>
    <cellStyle name="Normal 3 4 4 9 6 3" xfId="42649" xr:uid="{00000000-0005-0000-0000-00008FA60000}"/>
    <cellStyle name="Normal 3 4 4 9 7" xfId="42650" xr:uid="{00000000-0005-0000-0000-000090A60000}"/>
    <cellStyle name="Normal 3 4 4 9 7 2" xfId="42651" xr:uid="{00000000-0005-0000-0000-000091A60000}"/>
    <cellStyle name="Normal 3 4 4 9 7 3" xfId="42652" xr:uid="{00000000-0005-0000-0000-000092A60000}"/>
    <cellStyle name="Normal 3 4 4 9 8" xfId="42653" xr:uid="{00000000-0005-0000-0000-000093A60000}"/>
    <cellStyle name="Normal 3 4 4 9 8 2" xfId="42654" xr:uid="{00000000-0005-0000-0000-000094A60000}"/>
    <cellStyle name="Normal 3 4 4 9 8 3" xfId="42655" xr:uid="{00000000-0005-0000-0000-000095A60000}"/>
    <cellStyle name="Normal 3 4 4 9 9" xfId="42656" xr:uid="{00000000-0005-0000-0000-000096A60000}"/>
    <cellStyle name="Normal 3 4 4 9 9 2" xfId="42657" xr:uid="{00000000-0005-0000-0000-000097A60000}"/>
    <cellStyle name="Normal 3 4 4 9 9 3" xfId="42658" xr:uid="{00000000-0005-0000-0000-000098A60000}"/>
    <cellStyle name="Normal 3 4 5" xfId="42659" xr:uid="{00000000-0005-0000-0000-000099A60000}"/>
    <cellStyle name="Normal 3 4 5 10" xfId="42660" xr:uid="{00000000-0005-0000-0000-00009AA60000}"/>
    <cellStyle name="Normal 3 4 5 10 10" xfId="42661" xr:uid="{00000000-0005-0000-0000-00009BA60000}"/>
    <cellStyle name="Normal 3 4 5 10 10 2" xfId="42662" xr:uid="{00000000-0005-0000-0000-00009CA60000}"/>
    <cellStyle name="Normal 3 4 5 10 10 3" xfId="42663" xr:uid="{00000000-0005-0000-0000-00009DA60000}"/>
    <cellStyle name="Normal 3 4 5 10 11" xfId="42664" xr:uid="{00000000-0005-0000-0000-00009EA60000}"/>
    <cellStyle name="Normal 3 4 5 10 11 2" xfId="42665" xr:uid="{00000000-0005-0000-0000-00009FA60000}"/>
    <cellStyle name="Normal 3 4 5 10 11 3" xfId="42666" xr:uid="{00000000-0005-0000-0000-0000A0A60000}"/>
    <cellStyle name="Normal 3 4 5 10 12" xfId="42667" xr:uid="{00000000-0005-0000-0000-0000A1A60000}"/>
    <cellStyle name="Normal 3 4 5 10 12 2" xfId="42668" xr:uid="{00000000-0005-0000-0000-0000A2A60000}"/>
    <cellStyle name="Normal 3 4 5 10 12 3" xfId="42669" xr:uid="{00000000-0005-0000-0000-0000A3A60000}"/>
    <cellStyle name="Normal 3 4 5 10 13" xfId="42670" xr:uid="{00000000-0005-0000-0000-0000A4A60000}"/>
    <cellStyle name="Normal 3 4 5 10 13 2" xfId="42671" xr:uid="{00000000-0005-0000-0000-0000A5A60000}"/>
    <cellStyle name="Normal 3 4 5 10 13 3" xfId="42672" xr:uid="{00000000-0005-0000-0000-0000A6A60000}"/>
    <cellStyle name="Normal 3 4 5 10 14" xfId="42673" xr:uid="{00000000-0005-0000-0000-0000A7A60000}"/>
    <cellStyle name="Normal 3 4 5 10 14 2" xfId="42674" xr:uid="{00000000-0005-0000-0000-0000A8A60000}"/>
    <cellStyle name="Normal 3 4 5 10 14 3" xfId="42675" xr:uid="{00000000-0005-0000-0000-0000A9A60000}"/>
    <cellStyle name="Normal 3 4 5 10 15" xfId="42676" xr:uid="{00000000-0005-0000-0000-0000AAA60000}"/>
    <cellStyle name="Normal 3 4 5 10 16" xfId="42677" xr:uid="{00000000-0005-0000-0000-0000ABA60000}"/>
    <cellStyle name="Normal 3 4 5 10 2" xfId="42678" xr:uid="{00000000-0005-0000-0000-0000ACA60000}"/>
    <cellStyle name="Normal 3 4 5 10 2 2" xfId="42679" xr:uid="{00000000-0005-0000-0000-0000ADA60000}"/>
    <cellStyle name="Normal 3 4 5 10 2 3" xfId="42680" xr:uid="{00000000-0005-0000-0000-0000AEA60000}"/>
    <cellStyle name="Normal 3 4 5 10 3" xfId="42681" xr:uid="{00000000-0005-0000-0000-0000AFA60000}"/>
    <cellStyle name="Normal 3 4 5 10 3 2" xfId="42682" xr:uid="{00000000-0005-0000-0000-0000B0A60000}"/>
    <cellStyle name="Normal 3 4 5 10 3 3" xfId="42683" xr:uid="{00000000-0005-0000-0000-0000B1A60000}"/>
    <cellStyle name="Normal 3 4 5 10 4" xfId="42684" xr:uid="{00000000-0005-0000-0000-0000B2A60000}"/>
    <cellStyle name="Normal 3 4 5 10 4 2" xfId="42685" xr:uid="{00000000-0005-0000-0000-0000B3A60000}"/>
    <cellStyle name="Normal 3 4 5 10 4 3" xfId="42686" xr:uid="{00000000-0005-0000-0000-0000B4A60000}"/>
    <cellStyle name="Normal 3 4 5 10 5" xfId="42687" xr:uid="{00000000-0005-0000-0000-0000B5A60000}"/>
    <cellStyle name="Normal 3 4 5 10 5 2" xfId="42688" xr:uid="{00000000-0005-0000-0000-0000B6A60000}"/>
    <cellStyle name="Normal 3 4 5 10 5 3" xfId="42689" xr:uid="{00000000-0005-0000-0000-0000B7A60000}"/>
    <cellStyle name="Normal 3 4 5 10 6" xfId="42690" xr:uid="{00000000-0005-0000-0000-0000B8A60000}"/>
    <cellStyle name="Normal 3 4 5 10 6 2" xfId="42691" xr:uid="{00000000-0005-0000-0000-0000B9A60000}"/>
    <cellStyle name="Normal 3 4 5 10 6 3" xfId="42692" xr:uid="{00000000-0005-0000-0000-0000BAA60000}"/>
    <cellStyle name="Normal 3 4 5 10 7" xfId="42693" xr:uid="{00000000-0005-0000-0000-0000BBA60000}"/>
    <cellStyle name="Normal 3 4 5 10 7 2" xfId="42694" xr:uid="{00000000-0005-0000-0000-0000BCA60000}"/>
    <cellStyle name="Normal 3 4 5 10 7 3" xfId="42695" xr:uid="{00000000-0005-0000-0000-0000BDA60000}"/>
    <cellStyle name="Normal 3 4 5 10 8" xfId="42696" xr:uid="{00000000-0005-0000-0000-0000BEA60000}"/>
    <cellStyle name="Normal 3 4 5 10 8 2" xfId="42697" xr:uid="{00000000-0005-0000-0000-0000BFA60000}"/>
    <cellStyle name="Normal 3 4 5 10 8 3" xfId="42698" xr:uid="{00000000-0005-0000-0000-0000C0A60000}"/>
    <cellStyle name="Normal 3 4 5 10 9" xfId="42699" xr:uid="{00000000-0005-0000-0000-0000C1A60000}"/>
    <cellStyle name="Normal 3 4 5 10 9 2" xfId="42700" xr:uid="{00000000-0005-0000-0000-0000C2A60000}"/>
    <cellStyle name="Normal 3 4 5 10 9 3" xfId="42701" xr:uid="{00000000-0005-0000-0000-0000C3A60000}"/>
    <cellStyle name="Normal 3 4 5 11" xfId="42702" xr:uid="{00000000-0005-0000-0000-0000C4A60000}"/>
    <cellStyle name="Normal 3 4 5 11 10" xfId="42703" xr:uid="{00000000-0005-0000-0000-0000C5A60000}"/>
    <cellStyle name="Normal 3 4 5 11 10 2" xfId="42704" xr:uid="{00000000-0005-0000-0000-0000C6A60000}"/>
    <cellStyle name="Normal 3 4 5 11 10 3" xfId="42705" xr:uid="{00000000-0005-0000-0000-0000C7A60000}"/>
    <cellStyle name="Normal 3 4 5 11 11" xfId="42706" xr:uid="{00000000-0005-0000-0000-0000C8A60000}"/>
    <cellStyle name="Normal 3 4 5 11 11 2" xfId="42707" xr:uid="{00000000-0005-0000-0000-0000C9A60000}"/>
    <cellStyle name="Normal 3 4 5 11 11 3" xfId="42708" xr:uid="{00000000-0005-0000-0000-0000CAA60000}"/>
    <cellStyle name="Normal 3 4 5 11 12" xfId="42709" xr:uid="{00000000-0005-0000-0000-0000CBA60000}"/>
    <cellStyle name="Normal 3 4 5 11 12 2" xfId="42710" xr:uid="{00000000-0005-0000-0000-0000CCA60000}"/>
    <cellStyle name="Normal 3 4 5 11 12 3" xfId="42711" xr:uid="{00000000-0005-0000-0000-0000CDA60000}"/>
    <cellStyle name="Normal 3 4 5 11 13" xfId="42712" xr:uid="{00000000-0005-0000-0000-0000CEA60000}"/>
    <cellStyle name="Normal 3 4 5 11 13 2" xfId="42713" xr:uid="{00000000-0005-0000-0000-0000CFA60000}"/>
    <cellStyle name="Normal 3 4 5 11 13 3" xfId="42714" xr:uid="{00000000-0005-0000-0000-0000D0A60000}"/>
    <cellStyle name="Normal 3 4 5 11 14" xfId="42715" xr:uid="{00000000-0005-0000-0000-0000D1A60000}"/>
    <cellStyle name="Normal 3 4 5 11 14 2" xfId="42716" xr:uid="{00000000-0005-0000-0000-0000D2A60000}"/>
    <cellStyle name="Normal 3 4 5 11 14 3" xfId="42717" xr:uid="{00000000-0005-0000-0000-0000D3A60000}"/>
    <cellStyle name="Normal 3 4 5 11 15" xfId="42718" xr:uid="{00000000-0005-0000-0000-0000D4A60000}"/>
    <cellStyle name="Normal 3 4 5 11 16" xfId="42719" xr:uid="{00000000-0005-0000-0000-0000D5A60000}"/>
    <cellStyle name="Normal 3 4 5 11 2" xfId="42720" xr:uid="{00000000-0005-0000-0000-0000D6A60000}"/>
    <cellStyle name="Normal 3 4 5 11 2 2" xfId="42721" xr:uid="{00000000-0005-0000-0000-0000D7A60000}"/>
    <cellStyle name="Normal 3 4 5 11 2 3" xfId="42722" xr:uid="{00000000-0005-0000-0000-0000D8A60000}"/>
    <cellStyle name="Normal 3 4 5 11 3" xfId="42723" xr:uid="{00000000-0005-0000-0000-0000D9A60000}"/>
    <cellStyle name="Normal 3 4 5 11 3 2" xfId="42724" xr:uid="{00000000-0005-0000-0000-0000DAA60000}"/>
    <cellStyle name="Normal 3 4 5 11 3 3" xfId="42725" xr:uid="{00000000-0005-0000-0000-0000DBA60000}"/>
    <cellStyle name="Normal 3 4 5 11 4" xfId="42726" xr:uid="{00000000-0005-0000-0000-0000DCA60000}"/>
    <cellStyle name="Normal 3 4 5 11 4 2" xfId="42727" xr:uid="{00000000-0005-0000-0000-0000DDA60000}"/>
    <cellStyle name="Normal 3 4 5 11 4 3" xfId="42728" xr:uid="{00000000-0005-0000-0000-0000DEA60000}"/>
    <cellStyle name="Normal 3 4 5 11 5" xfId="42729" xr:uid="{00000000-0005-0000-0000-0000DFA60000}"/>
    <cellStyle name="Normal 3 4 5 11 5 2" xfId="42730" xr:uid="{00000000-0005-0000-0000-0000E0A60000}"/>
    <cellStyle name="Normal 3 4 5 11 5 3" xfId="42731" xr:uid="{00000000-0005-0000-0000-0000E1A60000}"/>
    <cellStyle name="Normal 3 4 5 11 6" xfId="42732" xr:uid="{00000000-0005-0000-0000-0000E2A60000}"/>
    <cellStyle name="Normal 3 4 5 11 6 2" xfId="42733" xr:uid="{00000000-0005-0000-0000-0000E3A60000}"/>
    <cellStyle name="Normal 3 4 5 11 6 3" xfId="42734" xr:uid="{00000000-0005-0000-0000-0000E4A60000}"/>
    <cellStyle name="Normal 3 4 5 11 7" xfId="42735" xr:uid="{00000000-0005-0000-0000-0000E5A60000}"/>
    <cellStyle name="Normal 3 4 5 11 7 2" xfId="42736" xr:uid="{00000000-0005-0000-0000-0000E6A60000}"/>
    <cellStyle name="Normal 3 4 5 11 7 3" xfId="42737" xr:uid="{00000000-0005-0000-0000-0000E7A60000}"/>
    <cellStyle name="Normal 3 4 5 11 8" xfId="42738" xr:uid="{00000000-0005-0000-0000-0000E8A60000}"/>
    <cellStyle name="Normal 3 4 5 11 8 2" xfId="42739" xr:uid="{00000000-0005-0000-0000-0000E9A60000}"/>
    <cellStyle name="Normal 3 4 5 11 8 3" xfId="42740" xr:uid="{00000000-0005-0000-0000-0000EAA60000}"/>
    <cellStyle name="Normal 3 4 5 11 9" xfId="42741" xr:uid="{00000000-0005-0000-0000-0000EBA60000}"/>
    <cellStyle name="Normal 3 4 5 11 9 2" xfId="42742" xr:uid="{00000000-0005-0000-0000-0000ECA60000}"/>
    <cellStyle name="Normal 3 4 5 11 9 3" xfId="42743" xr:uid="{00000000-0005-0000-0000-0000EDA60000}"/>
    <cellStyle name="Normal 3 4 5 12" xfId="42744" xr:uid="{00000000-0005-0000-0000-0000EEA60000}"/>
    <cellStyle name="Normal 3 4 5 12 10" xfId="42745" xr:uid="{00000000-0005-0000-0000-0000EFA60000}"/>
    <cellStyle name="Normal 3 4 5 12 10 2" xfId="42746" xr:uid="{00000000-0005-0000-0000-0000F0A60000}"/>
    <cellStyle name="Normal 3 4 5 12 10 3" xfId="42747" xr:uid="{00000000-0005-0000-0000-0000F1A60000}"/>
    <cellStyle name="Normal 3 4 5 12 11" xfId="42748" xr:uid="{00000000-0005-0000-0000-0000F2A60000}"/>
    <cellStyle name="Normal 3 4 5 12 11 2" xfId="42749" xr:uid="{00000000-0005-0000-0000-0000F3A60000}"/>
    <cellStyle name="Normal 3 4 5 12 11 3" xfId="42750" xr:uid="{00000000-0005-0000-0000-0000F4A60000}"/>
    <cellStyle name="Normal 3 4 5 12 12" xfId="42751" xr:uid="{00000000-0005-0000-0000-0000F5A60000}"/>
    <cellStyle name="Normal 3 4 5 12 12 2" xfId="42752" xr:uid="{00000000-0005-0000-0000-0000F6A60000}"/>
    <cellStyle name="Normal 3 4 5 12 12 3" xfId="42753" xr:uid="{00000000-0005-0000-0000-0000F7A60000}"/>
    <cellStyle name="Normal 3 4 5 12 13" xfId="42754" xr:uid="{00000000-0005-0000-0000-0000F8A60000}"/>
    <cellStyle name="Normal 3 4 5 12 13 2" xfId="42755" xr:uid="{00000000-0005-0000-0000-0000F9A60000}"/>
    <cellStyle name="Normal 3 4 5 12 13 3" xfId="42756" xr:uid="{00000000-0005-0000-0000-0000FAA60000}"/>
    <cellStyle name="Normal 3 4 5 12 14" xfId="42757" xr:uid="{00000000-0005-0000-0000-0000FBA60000}"/>
    <cellStyle name="Normal 3 4 5 12 14 2" xfId="42758" xr:uid="{00000000-0005-0000-0000-0000FCA60000}"/>
    <cellStyle name="Normal 3 4 5 12 14 3" xfId="42759" xr:uid="{00000000-0005-0000-0000-0000FDA60000}"/>
    <cellStyle name="Normal 3 4 5 12 15" xfId="42760" xr:uid="{00000000-0005-0000-0000-0000FEA60000}"/>
    <cellStyle name="Normal 3 4 5 12 16" xfId="42761" xr:uid="{00000000-0005-0000-0000-0000FFA60000}"/>
    <cellStyle name="Normal 3 4 5 12 2" xfId="42762" xr:uid="{00000000-0005-0000-0000-000000A70000}"/>
    <cellStyle name="Normal 3 4 5 12 2 2" xfId="42763" xr:uid="{00000000-0005-0000-0000-000001A70000}"/>
    <cellStyle name="Normal 3 4 5 12 2 3" xfId="42764" xr:uid="{00000000-0005-0000-0000-000002A70000}"/>
    <cellStyle name="Normal 3 4 5 12 3" xfId="42765" xr:uid="{00000000-0005-0000-0000-000003A70000}"/>
    <cellStyle name="Normal 3 4 5 12 3 2" xfId="42766" xr:uid="{00000000-0005-0000-0000-000004A70000}"/>
    <cellStyle name="Normal 3 4 5 12 3 3" xfId="42767" xr:uid="{00000000-0005-0000-0000-000005A70000}"/>
    <cellStyle name="Normal 3 4 5 12 4" xfId="42768" xr:uid="{00000000-0005-0000-0000-000006A70000}"/>
    <cellStyle name="Normal 3 4 5 12 4 2" xfId="42769" xr:uid="{00000000-0005-0000-0000-000007A70000}"/>
    <cellStyle name="Normal 3 4 5 12 4 3" xfId="42770" xr:uid="{00000000-0005-0000-0000-000008A70000}"/>
    <cellStyle name="Normal 3 4 5 12 5" xfId="42771" xr:uid="{00000000-0005-0000-0000-000009A70000}"/>
    <cellStyle name="Normal 3 4 5 12 5 2" xfId="42772" xr:uid="{00000000-0005-0000-0000-00000AA70000}"/>
    <cellStyle name="Normal 3 4 5 12 5 3" xfId="42773" xr:uid="{00000000-0005-0000-0000-00000BA70000}"/>
    <cellStyle name="Normal 3 4 5 12 6" xfId="42774" xr:uid="{00000000-0005-0000-0000-00000CA70000}"/>
    <cellStyle name="Normal 3 4 5 12 6 2" xfId="42775" xr:uid="{00000000-0005-0000-0000-00000DA70000}"/>
    <cellStyle name="Normal 3 4 5 12 6 3" xfId="42776" xr:uid="{00000000-0005-0000-0000-00000EA70000}"/>
    <cellStyle name="Normal 3 4 5 12 7" xfId="42777" xr:uid="{00000000-0005-0000-0000-00000FA70000}"/>
    <cellStyle name="Normal 3 4 5 12 7 2" xfId="42778" xr:uid="{00000000-0005-0000-0000-000010A70000}"/>
    <cellStyle name="Normal 3 4 5 12 7 3" xfId="42779" xr:uid="{00000000-0005-0000-0000-000011A70000}"/>
    <cellStyle name="Normal 3 4 5 12 8" xfId="42780" xr:uid="{00000000-0005-0000-0000-000012A70000}"/>
    <cellStyle name="Normal 3 4 5 12 8 2" xfId="42781" xr:uid="{00000000-0005-0000-0000-000013A70000}"/>
    <cellStyle name="Normal 3 4 5 12 8 3" xfId="42782" xr:uid="{00000000-0005-0000-0000-000014A70000}"/>
    <cellStyle name="Normal 3 4 5 12 9" xfId="42783" xr:uid="{00000000-0005-0000-0000-000015A70000}"/>
    <cellStyle name="Normal 3 4 5 12 9 2" xfId="42784" xr:uid="{00000000-0005-0000-0000-000016A70000}"/>
    <cellStyle name="Normal 3 4 5 12 9 3" xfId="42785" xr:uid="{00000000-0005-0000-0000-000017A70000}"/>
    <cellStyle name="Normal 3 4 5 13" xfId="42786" xr:uid="{00000000-0005-0000-0000-000018A70000}"/>
    <cellStyle name="Normal 3 4 5 13 10" xfId="42787" xr:uid="{00000000-0005-0000-0000-000019A70000}"/>
    <cellStyle name="Normal 3 4 5 13 10 2" xfId="42788" xr:uid="{00000000-0005-0000-0000-00001AA70000}"/>
    <cellStyle name="Normal 3 4 5 13 10 3" xfId="42789" xr:uid="{00000000-0005-0000-0000-00001BA70000}"/>
    <cellStyle name="Normal 3 4 5 13 11" xfId="42790" xr:uid="{00000000-0005-0000-0000-00001CA70000}"/>
    <cellStyle name="Normal 3 4 5 13 11 2" xfId="42791" xr:uid="{00000000-0005-0000-0000-00001DA70000}"/>
    <cellStyle name="Normal 3 4 5 13 11 3" xfId="42792" xr:uid="{00000000-0005-0000-0000-00001EA70000}"/>
    <cellStyle name="Normal 3 4 5 13 12" xfId="42793" xr:uid="{00000000-0005-0000-0000-00001FA70000}"/>
    <cellStyle name="Normal 3 4 5 13 12 2" xfId="42794" xr:uid="{00000000-0005-0000-0000-000020A70000}"/>
    <cellStyle name="Normal 3 4 5 13 12 3" xfId="42795" xr:uid="{00000000-0005-0000-0000-000021A70000}"/>
    <cellStyle name="Normal 3 4 5 13 13" xfId="42796" xr:uid="{00000000-0005-0000-0000-000022A70000}"/>
    <cellStyle name="Normal 3 4 5 13 13 2" xfId="42797" xr:uid="{00000000-0005-0000-0000-000023A70000}"/>
    <cellStyle name="Normal 3 4 5 13 13 3" xfId="42798" xr:uid="{00000000-0005-0000-0000-000024A70000}"/>
    <cellStyle name="Normal 3 4 5 13 14" xfId="42799" xr:uid="{00000000-0005-0000-0000-000025A70000}"/>
    <cellStyle name="Normal 3 4 5 13 14 2" xfId="42800" xr:uid="{00000000-0005-0000-0000-000026A70000}"/>
    <cellStyle name="Normal 3 4 5 13 14 3" xfId="42801" xr:uid="{00000000-0005-0000-0000-000027A70000}"/>
    <cellStyle name="Normal 3 4 5 13 15" xfId="42802" xr:uid="{00000000-0005-0000-0000-000028A70000}"/>
    <cellStyle name="Normal 3 4 5 13 16" xfId="42803" xr:uid="{00000000-0005-0000-0000-000029A70000}"/>
    <cellStyle name="Normal 3 4 5 13 2" xfId="42804" xr:uid="{00000000-0005-0000-0000-00002AA70000}"/>
    <cellStyle name="Normal 3 4 5 13 2 2" xfId="42805" xr:uid="{00000000-0005-0000-0000-00002BA70000}"/>
    <cellStyle name="Normal 3 4 5 13 2 3" xfId="42806" xr:uid="{00000000-0005-0000-0000-00002CA70000}"/>
    <cellStyle name="Normal 3 4 5 13 3" xfId="42807" xr:uid="{00000000-0005-0000-0000-00002DA70000}"/>
    <cellStyle name="Normal 3 4 5 13 3 2" xfId="42808" xr:uid="{00000000-0005-0000-0000-00002EA70000}"/>
    <cellStyle name="Normal 3 4 5 13 3 3" xfId="42809" xr:uid="{00000000-0005-0000-0000-00002FA70000}"/>
    <cellStyle name="Normal 3 4 5 13 4" xfId="42810" xr:uid="{00000000-0005-0000-0000-000030A70000}"/>
    <cellStyle name="Normal 3 4 5 13 4 2" xfId="42811" xr:uid="{00000000-0005-0000-0000-000031A70000}"/>
    <cellStyle name="Normal 3 4 5 13 4 3" xfId="42812" xr:uid="{00000000-0005-0000-0000-000032A70000}"/>
    <cellStyle name="Normal 3 4 5 13 5" xfId="42813" xr:uid="{00000000-0005-0000-0000-000033A70000}"/>
    <cellStyle name="Normal 3 4 5 13 5 2" xfId="42814" xr:uid="{00000000-0005-0000-0000-000034A70000}"/>
    <cellStyle name="Normal 3 4 5 13 5 3" xfId="42815" xr:uid="{00000000-0005-0000-0000-000035A70000}"/>
    <cellStyle name="Normal 3 4 5 13 6" xfId="42816" xr:uid="{00000000-0005-0000-0000-000036A70000}"/>
    <cellStyle name="Normal 3 4 5 13 6 2" xfId="42817" xr:uid="{00000000-0005-0000-0000-000037A70000}"/>
    <cellStyle name="Normal 3 4 5 13 6 3" xfId="42818" xr:uid="{00000000-0005-0000-0000-000038A70000}"/>
    <cellStyle name="Normal 3 4 5 13 7" xfId="42819" xr:uid="{00000000-0005-0000-0000-000039A70000}"/>
    <cellStyle name="Normal 3 4 5 13 7 2" xfId="42820" xr:uid="{00000000-0005-0000-0000-00003AA70000}"/>
    <cellStyle name="Normal 3 4 5 13 7 3" xfId="42821" xr:uid="{00000000-0005-0000-0000-00003BA70000}"/>
    <cellStyle name="Normal 3 4 5 13 8" xfId="42822" xr:uid="{00000000-0005-0000-0000-00003CA70000}"/>
    <cellStyle name="Normal 3 4 5 13 8 2" xfId="42823" xr:uid="{00000000-0005-0000-0000-00003DA70000}"/>
    <cellStyle name="Normal 3 4 5 13 8 3" xfId="42824" xr:uid="{00000000-0005-0000-0000-00003EA70000}"/>
    <cellStyle name="Normal 3 4 5 13 9" xfId="42825" xr:uid="{00000000-0005-0000-0000-00003FA70000}"/>
    <cellStyle name="Normal 3 4 5 13 9 2" xfId="42826" xr:uid="{00000000-0005-0000-0000-000040A70000}"/>
    <cellStyle name="Normal 3 4 5 13 9 3" xfId="42827" xr:uid="{00000000-0005-0000-0000-000041A70000}"/>
    <cellStyle name="Normal 3 4 5 14" xfId="42828" xr:uid="{00000000-0005-0000-0000-000042A70000}"/>
    <cellStyle name="Normal 3 4 5 14 10" xfId="42829" xr:uid="{00000000-0005-0000-0000-000043A70000}"/>
    <cellStyle name="Normal 3 4 5 14 10 2" xfId="42830" xr:uid="{00000000-0005-0000-0000-000044A70000}"/>
    <cellStyle name="Normal 3 4 5 14 10 3" xfId="42831" xr:uid="{00000000-0005-0000-0000-000045A70000}"/>
    <cellStyle name="Normal 3 4 5 14 11" xfId="42832" xr:uid="{00000000-0005-0000-0000-000046A70000}"/>
    <cellStyle name="Normal 3 4 5 14 11 2" xfId="42833" xr:uid="{00000000-0005-0000-0000-000047A70000}"/>
    <cellStyle name="Normal 3 4 5 14 11 3" xfId="42834" xr:uid="{00000000-0005-0000-0000-000048A70000}"/>
    <cellStyle name="Normal 3 4 5 14 12" xfId="42835" xr:uid="{00000000-0005-0000-0000-000049A70000}"/>
    <cellStyle name="Normal 3 4 5 14 12 2" xfId="42836" xr:uid="{00000000-0005-0000-0000-00004AA70000}"/>
    <cellStyle name="Normal 3 4 5 14 12 3" xfId="42837" xr:uid="{00000000-0005-0000-0000-00004BA70000}"/>
    <cellStyle name="Normal 3 4 5 14 13" xfId="42838" xr:uid="{00000000-0005-0000-0000-00004CA70000}"/>
    <cellStyle name="Normal 3 4 5 14 13 2" xfId="42839" xr:uid="{00000000-0005-0000-0000-00004DA70000}"/>
    <cellStyle name="Normal 3 4 5 14 13 3" xfId="42840" xr:uid="{00000000-0005-0000-0000-00004EA70000}"/>
    <cellStyle name="Normal 3 4 5 14 14" xfId="42841" xr:uid="{00000000-0005-0000-0000-00004FA70000}"/>
    <cellStyle name="Normal 3 4 5 14 14 2" xfId="42842" xr:uid="{00000000-0005-0000-0000-000050A70000}"/>
    <cellStyle name="Normal 3 4 5 14 14 3" xfId="42843" xr:uid="{00000000-0005-0000-0000-000051A70000}"/>
    <cellStyle name="Normal 3 4 5 14 15" xfId="42844" xr:uid="{00000000-0005-0000-0000-000052A70000}"/>
    <cellStyle name="Normal 3 4 5 14 16" xfId="42845" xr:uid="{00000000-0005-0000-0000-000053A70000}"/>
    <cellStyle name="Normal 3 4 5 14 2" xfId="42846" xr:uid="{00000000-0005-0000-0000-000054A70000}"/>
    <cellStyle name="Normal 3 4 5 14 2 2" xfId="42847" xr:uid="{00000000-0005-0000-0000-000055A70000}"/>
    <cellStyle name="Normal 3 4 5 14 2 3" xfId="42848" xr:uid="{00000000-0005-0000-0000-000056A70000}"/>
    <cellStyle name="Normal 3 4 5 14 3" xfId="42849" xr:uid="{00000000-0005-0000-0000-000057A70000}"/>
    <cellStyle name="Normal 3 4 5 14 3 2" xfId="42850" xr:uid="{00000000-0005-0000-0000-000058A70000}"/>
    <cellStyle name="Normal 3 4 5 14 3 3" xfId="42851" xr:uid="{00000000-0005-0000-0000-000059A70000}"/>
    <cellStyle name="Normal 3 4 5 14 4" xfId="42852" xr:uid="{00000000-0005-0000-0000-00005AA70000}"/>
    <cellStyle name="Normal 3 4 5 14 4 2" xfId="42853" xr:uid="{00000000-0005-0000-0000-00005BA70000}"/>
    <cellStyle name="Normal 3 4 5 14 4 3" xfId="42854" xr:uid="{00000000-0005-0000-0000-00005CA70000}"/>
    <cellStyle name="Normal 3 4 5 14 5" xfId="42855" xr:uid="{00000000-0005-0000-0000-00005DA70000}"/>
    <cellStyle name="Normal 3 4 5 14 5 2" xfId="42856" xr:uid="{00000000-0005-0000-0000-00005EA70000}"/>
    <cellStyle name="Normal 3 4 5 14 5 3" xfId="42857" xr:uid="{00000000-0005-0000-0000-00005FA70000}"/>
    <cellStyle name="Normal 3 4 5 14 6" xfId="42858" xr:uid="{00000000-0005-0000-0000-000060A70000}"/>
    <cellStyle name="Normal 3 4 5 14 6 2" xfId="42859" xr:uid="{00000000-0005-0000-0000-000061A70000}"/>
    <cellStyle name="Normal 3 4 5 14 6 3" xfId="42860" xr:uid="{00000000-0005-0000-0000-000062A70000}"/>
    <cellStyle name="Normal 3 4 5 14 7" xfId="42861" xr:uid="{00000000-0005-0000-0000-000063A70000}"/>
    <cellStyle name="Normal 3 4 5 14 7 2" xfId="42862" xr:uid="{00000000-0005-0000-0000-000064A70000}"/>
    <cellStyle name="Normal 3 4 5 14 7 3" xfId="42863" xr:uid="{00000000-0005-0000-0000-000065A70000}"/>
    <cellStyle name="Normal 3 4 5 14 8" xfId="42864" xr:uid="{00000000-0005-0000-0000-000066A70000}"/>
    <cellStyle name="Normal 3 4 5 14 8 2" xfId="42865" xr:uid="{00000000-0005-0000-0000-000067A70000}"/>
    <cellStyle name="Normal 3 4 5 14 8 3" xfId="42866" xr:uid="{00000000-0005-0000-0000-000068A70000}"/>
    <cellStyle name="Normal 3 4 5 14 9" xfId="42867" xr:uid="{00000000-0005-0000-0000-000069A70000}"/>
    <cellStyle name="Normal 3 4 5 14 9 2" xfId="42868" xr:uid="{00000000-0005-0000-0000-00006AA70000}"/>
    <cellStyle name="Normal 3 4 5 14 9 3" xfId="42869" xr:uid="{00000000-0005-0000-0000-00006BA70000}"/>
    <cellStyle name="Normal 3 4 5 15" xfId="42870" xr:uid="{00000000-0005-0000-0000-00006CA70000}"/>
    <cellStyle name="Normal 3 4 5 15 2" xfId="42871" xr:uid="{00000000-0005-0000-0000-00006DA70000}"/>
    <cellStyle name="Normal 3 4 5 15 3" xfId="42872" xr:uid="{00000000-0005-0000-0000-00006EA70000}"/>
    <cellStyle name="Normal 3 4 5 16" xfId="42873" xr:uid="{00000000-0005-0000-0000-00006FA70000}"/>
    <cellStyle name="Normal 3 4 5 16 2" xfId="42874" xr:uid="{00000000-0005-0000-0000-000070A70000}"/>
    <cellStyle name="Normal 3 4 5 16 3" xfId="42875" xr:uid="{00000000-0005-0000-0000-000071A70000}"/>
    <cellStyle name="Normal 3 4 5 17" xfId="42876" xr:uid="{00000000-0005-0000-0000-000072A70000}"/>
    <cellStyle name="Normal 3 4 5 17 2" xfId="42877" xr:uid="{00000000-0005-0000-0000-000073A70000}"/>
    <cellStyle name="Normal 3 4 5 17 3" xfId="42878" xr:uid="{00000000-0005-0000-0000-000074A70000}"/>
    <cellStyle name="Normal 3 4 5 18" xfId="42879" xr:uid="{00000000-0005-0000-0000-000075A70000}"/>
    <cellStyle name="Normal 3 4 5 18 2" xfId="42880" xr:uid="{00000000-0005-0000-0000-000076A70000}"/>
    <cellStyle name="Normal 3 4 5 18 3" xfId="42881" xr:uid="{00000000-0005-0000-0000-000077A70000}"/>
    <cellStyle name="Normal 3 4 5 19" xfId="42882" xr:uid="{00000000-0005-0000-0000-000078A70000}"/>
    <cellStyle name="Normal 3 4 5 19 2" xfId="42883" xr:uid="{00000000-0005-0000-0000-000079A70000}"/>
    <cellStyle name="Normal 3 4 5 19 3" xfId="42884" xr:uid="{00000000-0005-0000-0000-00007AA70000}"/>
    <cellStyle name="Normal 3 4 5 2" xfId="42885" xr:uid="{00000000-0005-0000-0000-00007BA70000}"/>
    <cellStyle name="Normal 3 4 5 20" xfId="42886" xr:uid="{00000000-0005-0000-0000-00007CA70000}"/>
    <cellStyle name="Normal 3 4 5 20 2" xfId="42887" xr:uid="{00000000-0005-0000-0000-00007DA70000}"/>
    <cellStyle name="Normal 3 4 5 20 3" xfId="42888" xr:uid="{00000000-0005-0000-0000-00007EA70000}"/>
    <cellStyle name="Normal 3 4 5 21" xfId="42889" xr:uid="{00000000-0005-0000-0000-00007FA70000}"/>
    <cellStyle name="Normal 3 4 5 21 2" xfId="42890" xr:uid="{00000000-0005-0000-0000-000080A70000}"/>
    <cellStyle name="Normal 3 4 5 21 3" xfId="42891" xr:uid="{00000000-0005-0000-0000-000081A70000}"/>
    <cellStyle name="Normal 3 4 5 22" xfId="42892" xr:uid="{00000000-0005-0000-0000-000082A70000}"/>
    <cellStyle name="Normal 3 4 5 22 2" xfId="42893" xr:uid="{00000000-0005-0000-0000-000083A70000}"/>
    <cellStyle name="Normal 3 4 5 22 3" xfId="42894" xr:uid="{00000000-0005-0000-0000-000084A70000}"/>
    <cellStyle name="Normal 3 4 5 23" xfId="42895" xr:uid="{00000000-0005-0000-0000-000085A70000}"/>
    <cellStyle name="Normal 3 4 5 23 2" xfId="42896" xr:uid="{00000000-0005-0000-0000-000086A70000}"/>
    <cellStyle name="Normal 3 4 5 23 3" xfId="42897" xr:uid="{00000000-0005-0000-0000-000087A70000}"/>
    <cellStyle name="Normal 3 4 5 24" xfId="42898" xr:uid="{00000000-0005-0000-0000-000088A70000}"/>
    <cellStyle name="Normal 3 4 5 24 2" xfId="42899" xr:uid="{00000000-0005-0000-0000-000089A70000}"/>
    <cellStyle name="Normal 3 4 5 24 3" xfId="42900" xr:uid="{00000000-0005-0000-0000-00008AA70000}"/>
    <cellStyle name="Normal 3 4 5 25" xfId="42901" xr:uid="{00000000-0005-0000-0000-00008BA70000}"/>
    <cellStyle name="Normal 3 4 5 25 2" xfId="42902" xr:uid="{00000000-0005-0000-0000-00008CA70000}"/>
    <cellStyle name="Normal 3 4 5 25 3" xfId="42903" xr:uid="{00000000-0005-0000-0000-00008DA70000}"/>
    <cellStyle name="Normal 3 4 5 26" xfId="42904" xr:uid="{00000000-0005-0000-0000-00008EA70000}"/>
    <cellStyle name="Normal 3 4 5 26 2" xfId="42905" xr:uid="{00000000-0005-0000-0000-00008FA70000}"/>
    <cellStyle name="Normal 3 4 5 26 3" xfId="42906" xr:uid="{00000000-0005-0000-0000-000090A70000}"/>
    <cellStyle name="Normal 3 4 5 27" xfId="42907" xr:uid="{00000000-0005-0000-0000-000091A70000}"/>
    <cellStyle name="Normal 3 4 5 27 2" xfId="42908" xr:uid="{00000000-0005-0000-0000-000092A70000}"/>
    <cellStyle name="Normal 3 4 5 27 3" xfId="42909" xr:uid="{00000000-0005-0000-0000-000093A70000}"/>
    <cellStyle name="Normal 3 4 5 28" xfId="42910" xr:uid="{00000000-0005-0000-0000-000094A70000}"/>
    <cellStyle name="Normal 3 4 5 29" xfId="42911" xr:uid="{00000000-0005-0000-0000-000095A70000}"/>
    <cellStyle name="Normal 3 4 5 3" xfId="42912" xr:uid="{00000000-0005-0000-0000-000096A70000}"/>
    <cellStyle name="Normal 3 4 5 4" xfId="42913" xr:uid="{00000000-0005-0000-0000-000097A70000}"/>
    <cellStyle name="Normal 3 4 5 5" xfId="42914" xr:uid="{00000000-0005-0000-0000-000098A70000}"/>
    <cellStyle name="Normal 3 4 5 6" xfId="42915" xr:uid="{00000000-0005-0000-0000-000099A70000}"/>
    <cellStyle name="Normal 3 4 5 6 10" xfId="42916" xr:uid="{00000000-0005-0000-0000-00009AA70000}"/>
    <cellStyle name="Normal 3 4 5 6 10 2" xfId="42917" xr:uid="{00000000-0005-0000-0000-00009BA70000}"/>
    <cellStyle name="Normal 3 4 5 6 10 3" xfId="42918" xr:uid="{00000000-0005-0000-0000-00009CA70000}"/>
    <cellStyle name="Normal 3 4 5 6 11" xfId="42919" xr:uid="{00000000-0005-0000-0000-00009DA70000}"/>
    <cellStyle name="Normal 3 4 5 6 11 2" xfId="42920" xr:uid="{00000000-0005-0000-0000-00009EA70000}"/>
    <cellStyle name="Normal 3 4 5 6 11 3" xfId="42921" xr:uid="{00000000-0005-0000-0000-00009FA70000}"/>
    <cellStyle name="Normal 3 4 5 6 12" xfId="42922" xr:uid="{00000000-0005-0000-0000-0000A0A70000}"/>
    <cellStyle name="Normal 3 4 5 6 12 2" xfId="42923" xr:uid="{00000000-0005-0000-0000-0000A1A70000}"/>
    <cellStyle name="Normal 3 4 5 6 12 3" xfId="42924" xr:uid="{00000000-0005-0000-0000-0000A2A70000}"/>
    <cellStyle name="Normal 3 4 5 6 13" xfId="42925" xr:uid="{00000000-0005-0000-0000-0000A3A70000}"/>
    <cellStyle name="Normal 3 4 5 6 13 2" xfId="42926" xr:uid="{00000000-0005-0000-0000-0000A4A70000}"/>
    <cellStyle name="Normal 3 4 5 6 13 3" xfId="42927" xr:uid="{00000000-0005-0000-0000-0000A5A70000}"/>
    <cellStyle name="Normal 3 4 5 6 14" xfId="42928" xr:uid="{00000000-0005-0000-0000-0000A6A70000}"/>
    <cellStyle name="Normal 3 4 5 6 14 2" xfId="42929" xr:uid="{00000000-0005-0000-0000-0000A7A70000}"/>
    <cellStyle name="Normal 3 4 5 6 14 3" xfId="42930" xr:uid="{00000000-0005-0000-0000-0000A8A70000}"/>
    <cellStyle name="Normal 3 4 5 6 15" xfId="42931" xr:uid="{00000000-0005-0000-0000-0000A9A70000}"/>
    <cellStyle name="Normal 3 4 5 6 15 2" xfId="42932" xr:uid="{00000000-0005-0000-0000-0000AAA70000}"/>
    <cellStyle name="Normal 3 4 5 6 15 3" xfId="42933" xr:uid="{00000000-0005-0000-0000-0000ABA70000}"/>
    <cellStyle name="Normal 3 4 5 6 16" xfId="42934" xr:uid="{00000000-0005-0000-0000-0000ACA70000}"/>
    <cellStyle name="Normal 3 4 5 6 17" xfId="42935" xr:uid="{00000000-0005-0000-0000-0000ADA70000}"/>
    <cellStyle name="Normal 3 4 5 6 2" xfId="42936" xr:uid="{00000000-0005-0000-0000-0000AEA70000}"/>
    <cellStyle name="Normal 3 4 5 6 2 10" xfId="42937" xr:uid="{00000000-0005-0000-0000-0000AFA70000}"/>
    <cellStyle name="Normal 3 4 5 6 2 10 2" xfId="42938" xr:uid="{00000000-0005-0000-0000-0000B0A70000}"/>
    <cellStyle name="Normal 3 4 5 6 2 10 3" xfId="42939" xr:uid="{00000000-0005-0000-0000-0000B1A70000}"/>
    <cellStyle name="Normal 3 4 5 6 2 11" xfId="42940" xr:uid="{00000000-0005-0000-0000-0000B2A70000}"/>
    <cellStyle name="Normal 3 4 5 6 2 11 2" xfId="42941" xr:uid="{00000000-0005-0000-0000-0000B3A70000}"/>
    <cellStyle name="Normal 3 4 5 6 2 11 3" xfId="42942" xr:uid="{00000000-0005-0000-0000-0000B4A70000}"/>
    <cellStyle name="Normal 3 4 5 6 2 12" xfId="42943" xr:uid="{00000000-0005-0000-0000-0000B5A70000}"/>
    <cellStyle name="Normal 3 4 5 6 2 12 2" xfId="42944" xr:uid="{00000000-0005-0000-0000-0000B6A70000}"/>
    <cellStyle name="Normal 3 4 5 6 2 12 3" xfId="42945" xr:uid="{00000000-0005-0000-0000-0000B7A70000}"/>
    <cellStyle name="Normal 3 4 5 6 2 13" xfId="42946" xr:uid="{00000000-0005-0000-0000-0000B8A70000}"/>
    <cellStyle name="Normal 3 4 5 6 2 13 2" xfId="42947" xr:uid="{00000000-0005-0000-0000-0000B9A70000}"/>
    <cellStyle name="Normal 3 4 5 6 2 13 3" xfId="42948" xr:uid="{00000000-0005-0000-0000-0000BAA70000}"/>
    <cellStyle name="Normal 3 4 5 6 2 14" xfId="42949" xr:uid="{00000000-0005-0000-0000-0000BBA70000}"/>
    <cellStyle name="Normal 3 4 5 6 2 14 2" xfId="42950" xr:uid="{00000000-0005-0000-0000-0000BCA70000}"/>
    <cellStyle name="Normal 3 4 5 6 2 14 3" xfId="42951" xr:uid="{00000000-0005-0000-0000-0000BDA70000}"/>
    <cellStyle name="Normal 3 4 5 6 2 15" xfId="42952" xr:uid="{00000000-0005-0000-0000-0000BEA70000}"/>
    <cellStyle name="Normal 3 4 5 6 2 16" xfId="42953" xr:uid="{00000000-0005-0000-0000-0000BFA70000}"/>
    <cellStyle name="Normal 3 4 5 6 2 2" xfId="42954" xr:uid="{00000000-0005-0000-0000-0000C0A70000}"/>
    <cellStyle name="Normal 3 4 5 6 2 2 2" xfId="42955" xr:uid="{00000000-0005-0000-0000-0000C1A70000}"/>
    <cellStyle name="Normal 3 4 5 6 2 2 3" xfId="42956" xr:uid="{00000000-0005-0000-0000-0000C2A70000}"/>
    <cellStyle name="Normal 3 4 5 6 2 3" xfId="42957" xr:uid="{00000000-0005-0000-0000-0000C3A70000}"/>
    <cellStyle name="Normal 3 4 5 6 2 3 2" xfId="42958" xr:uid="{00000000-0005-0000-0000-0000C4A70000}"/>
    <cellStyle name="Normal 3 4 5 6 2 3 3" xfId="42959" xr:uid="{00000000-0005-0000-0000-0000C5A70000}"/>
    <cellStyle name="Normal 3 4 5 6 2 4" xfId="42960" xr:uid="{00000000-0005-0000-0000-0000C6A70000}"/>
    <cellStyle name="Normal 3 4 5 6 2 4 2" xfId="42961" xr:uid="{00000000-0005-0000-0000-0000C7A70000}"/>
    <cellStyle name="Normal 3 4 5 6 2 4 3" xfId="42962" xr:uid="{00000000-0005-0000-0000-0000C8A70000}"/>
    <cellStyle name="Normal 3 4 5 6 2 5" xfId="42963" xr:uid="{00000000-0005-0000-0000-0000C9A70000}"/>
    <cellStyle name="Normal 3 4 5 6 2 5 2" xfId="42964" xr:uid="{00000000-0005-0000-0000-0000CAA70000}"/>
    <cellStyle name="Normal 3 4 5 6 2 5 3" xfId="42965" xr:uid="{00000000-0005-0000-0000-0000CBA70000}"/>
    <cellStyle name="Normal 3 4 5 6 2 6" xfId="42966" xr:uid="{00000000-0005-0000-0000-0000CCA70000}"/>
    <cellStyle name="Normal 3 4 5 6 2 6 2" xfId="42967" xr:uid="{00000000-0005-0000-0000-0000CDA70000}"/>
    <cellStyle name="Normal 3 4 5 6 2 6 3" xfId="42968" xr:uid="{00000000-0005-0000-0000-0000CEA70000}"/>
    <cellStyle name="Normal 3 4 5 6 2 7" xfId="42969" xr:uid="{00000000-0005-0000-0000-0000CFA70000}"/>
    <cellStyle name="Normal 3 4 5 6 2 7 2" xfId="42970" xr:uid="{00000000-0005-0000-0000-0000D0A70000}"/>
    <cellStyle name="Normal 3 4 5 6 2 7 3" xfId="42971" xr:uid="{00000000-0005-0000-0000-0000D1A70000}"/>
    <cellStyle name="Normal 3 4 5 6 2 8" xfId="42972" xr:uid="{00000000-0005-0000-0000-0000D2A70000}"/>
    <cellStyle name="Normal 3 4 5 6 2 8 2" xfId="42973" xr:uid="{00000000-0005-0000-0000-0000D3A70000}"/>
    <cellStyle name="Normal 3 4 5 6 2 8 3" xfId="42974" xr:uid="{00000000-0005-0000-0000-0000D4A70000}"/>
    <cellStyle name="Normal 3 4 5 6 2 9" xfId="42975" xr:uid="{00000000-0005-0000-0000-0000D5A70000}"/>
    <cellStyle name="Normal 3 4 5 6 2 9 2" xfId="42976" xr:uid="{00000000-0005-0000-0000-0000D6A70000}"/>
    <cellStyle name="Normal 3 4 5 6 2 9 3" xfId="42977" xr:uid="{00000000-0005-0000-0000-0000D7A70000}"/>
    <cellStyle name="Normal 3 4 5 6 3" xfId="42978" xr:uid="{00000000-0005-0000-0000-0000D8A70000}"/>
    <cellStyle name="Normal 3 4 5 6 3 2" xfId="42979" xr:uid="{00000000-0005-0000-0000-0000D9A70000}"/>
    <cellStyle name="Normal 3 4 5 6 3 3" xfId="42980" xr:uid="{00000000-0005-0000-0000-0000DAA70000}"/>
    <cellStyle name="Normal 3 4 5 6 4" xfId="42981" xr:uid="{00000000-0005-0000-0000-0000DBA70000}"/>
    <cellStyle name="Normal 3 4 5 6 4 2" xfId="42982" xr:uid="{00000000-0005-0000-0000-0000DCA70000}"/>
    <cellStyle name="Normal 3 4 5 6 4 3" xfId="42983" xr:uid="{00000000-0005-0000-0000-0000DDA70000}"/>
    <cellStyle name="Normal 3 4 5 6 5" xfId="42984" xr:uid="{00000000-0005-0000-0000-0000DEA70000}"/>
    <cellStyle name="Normal 3 4 5 6 5 2" xfId="42985" xr:uid="{00000000-0005-0000-0000-0000DFA70000}"/>
    <cellStyle name="Normal 3 4 5 6 5 3" xfId="42986" xr:uid="{00000000-0005-0000-0000-0000E0A70000}"/>
    <cellStyle name="Normal 3 4 5 6 6" xfId="42987" xr:uid="{00000000-0005-0000-0000-0000E1A70000}"/>
    <cellStyle name="Normal 3 4 5 6 6 2" xfId="42988" xr:uid="{00000000-0005-0000-0000-0000E2A70000}"/>
    <cellStyle name="Normal 3 4 5 6 6 3" xfId="42989" xr:uid="{00000000-0005-0000-0000-0000E3A70000}"/>
    <cellStyle name="Normal 3 4 5 6 7" xfId="42990" xr:uid="{00000000-0005-0000-0000-0000E4A70000}"/>
    <cellStyle name="Normal 3 4 5 6 7 2" xfId="42991" xr:uid="{00000000-0005-0000-0000-0000E5A70000}"/>
    <cellStyle name="Normal 3 4 5 6 7 3" xfId="42992" xr:uid="{00000000-0005-0000-0000-0000E6A70000}"/>
    <cellStyle name="Normal 3 4 5 6 8" xfId="42993" xr:uid="{00000000-0005-0000-0000-0000E7A70000}"/>
    <cellStyle name="Normal 3 4 5 6 8 2" xfId="42994" xr:uid="{00000000-0005-0000-0000-0000E8A70000}"/>
    <cellStyle name="Normal 3 4 5 6 8 3" xfId="42995" xr:uid="{00000000-0005-0000-0000-0000E9A70000}"/>
    <cellStyle name="Normal 3 4 5 6 9" xfId="42996" xr:uid="{00000000-0005-0000-0000-0000EAA70000}"/>
    <cellStyle name="Normal 3 4 5 6 9 2" xfId="42997" xr:uid="{00000000-0005-0000-0000-0000EBA70000}"/>
    <cellStyle name="Normal 3 4 5 6 9 3" xfId="42998" xr:uid="{00000000-0005-0000-0000-0000ECA70000}"/>
    <cellStyle name="Normal 3 4 5 7" xfId="42999" xr:uid="{00000000-0005-0000-0000-0000EDA70000}"/>
    <cellStyle name="Normal 3 4 5 7 10" xfId="43000" xr:uid="{00000000-0005-0000-0000-0000EEA70000}"/>
    <cellStyle name="Normal 3 4 5 7 10 2" xfId="43001" xr:uid="{00000000-0005-0000-0000-0000EFA70000}"/>
    <cellStyle name="Normal 3 4 5 7 10 3" xfId="43002" xr:uid="{00000000-0005-0000-0000-0000F0A70000}"/>
    <cellStyle name="Normal 3 4 5 7 11" xfId="43003" xr:uid="{00000000-0005-0000-0000-0000F1A70000}"/>
    <cellStyle name="Normal 3 4 5 7 11 2" xfId="43004" xr:uid="{00000000-0005-0000-0000-0000F2A70000}"/>
    <cellStyle name="Normal 3 4 5 7 11 3" xfId="43005" xr:uid="{00000000-0005-0000-0000-0000F3A70000}"/>
    <cellStyle name="Normal 3 4 5 7 12" xfId="43006" xr:uid="{00000000-0005-0000-0000-0000F4A70000}"/>
    <cellStyle name="Normal 3 4 5 7 12 2" xfId="43007" xr:uid="{00000000-0005-0000-0000-0000F5A70000}"/>
    <cellStyle name="Normal 3 4 5 7 12 3" xfId="43008" xr:uid="{00000000-0005-0000-0000-0000F6A70000}"/>
    <cellStyle name="Normal 3 4 5 7 13" xfId="43009" xr:uid="{00000000-0005-0000-0000-0000F7A70000}"/>
    <cellStyle name="Normal 3 4 5 7 13 2" xfId="43010" xr:uid="{00000000-0005-0000-0000-0000F8A70000}"/>
    <cellStyle name="Normal 3 4 5 7 13 3" xfId="43011" xr:uid="{00000000-0005-0000-0000-0000F9A70000}"/>
    <cellStyle name="Normal 3 4 5 7 14" xfId="43012" xr:uid="{00000000-0005-0000-0000-0000FAA70000}"/>
    <cellStyle name="Normal 3 4 5 7 14 2" xfId="43013" xr:uid="{00000000-0005-0000-0000-0000FBA70000}"/>
    <cellStyle name="Normal 3 4 5 7 14 3" xfId="43014" xr:uid="{00000000-0005-0000-0000-0000FCA70000}"/>
    <cellStyle name="Normal 3 4 5 7 15" xfId="43015" xr:uid="{00000000-0005-0000-0000-0000FDA70000}"/>
    <cellStyle name="Normal 3 4 5 7 15 2" xfId="43016" xr:uid="{00000000-0005-0000-0000-0000FEA70000}"/>
    <cellStyle name="Normal 3 4 5 7 15 3" xfId="43017" xr:uid="{00000000-0005-0000-0000-0000FFA70000}"/>
    <cellStyle name="Normal 3 4 5 7 16" xfId="43018" xr:uid="{00000000-0005-0000-0000-000000A80000}"/>
    <cellStyle name="Normal 3 4 5 7 17" xfId="43019" xr:uid="{00000000-0005-0000-0000-000001A80000}"/>
    <cellStyle name="Normal 3 4 5 7 2" xfId="43020" xr:uid="{00000000-0005-0000-0000-000002A80000}"/>
    <cellStyle name="Normal 3 4 5 7 2 10" xfId="43021" xr:uid="{00000000-0005-0000-0000-000003A80000}"/>
    <cellStyle name="Normal 3 4 5 7 2 10 2" xfId="43022" xr:uid="{00000000-0005-0000-0000-000004A80000}"/>
    <cellStyle name="Normal 3 4 5 7 2 10 3" xfId="43023" xr:uid="{00000000-0005-0000-0000-000005A80000}"/>
    <cellStyle name="Normal 3 4 5 7 2 11" xfId="43024" xr:uid="{00000000-0005-0000-0000-000006A80000}"/>
    <cellStyle name="Normal 3 4 5 7 2 11 2" xfId="43025" xr:uid="{00000000-0005-0000-0000-000007A80000}"/>
    <cellStyle name="Normal 3 4 5 7 2 11 3" xfId="43026" xr:uid="{00000000-0005-0000-0000-000008A80000}"/>
    <cellStyle name="Normal 3 4 5 7 2 12" xfId="43027" xr:uid="{00000000-0005-0000-0000-000009A80000}"/>
    <cellStyle name="Normal 3 4 5 7 2 12 2" xfId="43028" xr:uid="{00000000-0005-0000-0000-00000AA80000}"/>
    <cellStyle name="Normal 3 4 5 7 2 12 3" xfId="43029" xr:uid="{00000000-0005-0000-0000-00000BA80000}"/>
    <cellStyle name="Normal 3 4 5 7 2 13" xfId="43030" xr:uid="{00000000-0005-0000-0000-00000CA80000}"/>
    <cellStyle name="Normal 3 4 5 7 2 13 2" xfId="43031" xr:uid="{00000000-0005-0000-0000-00000DA80000}"/>
    <cellStyle name="Normal 3 4 5 7 2 13 3" xfId="43032" xr:uid="{00000000-0005-0000-0000-00000EA80000}"/>
    <cellStyle name="Normal 3 4 5 7 2 14" xfId="43033" xr:uid="{00000000-0005-0000-0000-00000FA80000}"/>
    <cellStyle name="Normal 3 4 5 7 2 14 2" xfId="43034" xr:uid="{00000000-0005-0000-0000-000010A80000}"/>
    <cellStyle name="Normal 3 4 5 7 2 14 3" xfId="43035" xr:uid="{00000000-0005-0000-0000-000011A80000}"/>
    <cellStyle name="Normal 3 4 5 7 2 15" xfId="43036" xr:uid="{00000000-0005-0000-0000-000012A80000}"/>
    <cellStyle name="Normal 3 4 5 7 2 16" xfId="43037" xr:uid="{00000000-0005-0000-0000-000013A80000}"/>
    <cellStyle name="Normal 3 4 5 7 2 2" xfId="43038" xr:uid="{00000000-0005-0000-0000-000014A80000}"/>
    <cellStyle name="Normal 3 4 5 7 2 2 2" xfId="43039" xr:uid="{00000000-0005-0000-0000-000015A80000}"/>
    <cellStyle name="Normal 3 4 5 7 2 2 3" xfId="43040" xr:uid="{00000000-0005-0000-0000-000016A80000}"/>
    <cellStyle name="Normal 3 4 5 7 2 3" xfId="43041" xr:uid="{00000000-0005-0000-0000-000017A80000}"/>
    <cellStyle name="Normal 3 4 5 7 2 3 2" xfId="43042" xr:uid="{00000000-0005-0000-0000-000018A80000}"/>
    <cellStyle name="Normal 3 4 5 7 2 3 3" xfId="43043" xr:uid="{00000000-0005-0000-0000-000019A80000}"/>
    <cellStyle name="Normal 3 4 5 7 2 4" xfId="43044" xr:uid="{00000000-0005-0000-0000-00001AA80000}"/>
    <cellStyle name="Normal 3 4 5 7 2 4 2" xfId="43045" xr:uid="{00000000-0005-0000-0000-00001BA80000}"/>
    <cellStyle name="Normal 3 4 5 7 2 4 3" xfId="43046" xr:uid="{00000000-0005-0000-0000-00001CA80000}"/>
    <cellStyle name="Normal 3 4 5 7 2 5" xfId="43047" xr:uid="{00000000-0005-0000-0000-00001DA80000}"/>
    <cellStyle name="Normal 3 4 5 7 2 5 2" xfId="43048" xr:uid="{00000000-0005-0000-0000-00001EA80000}"/>
    <cellStyle name="Normal 3 4 5 7 2 5 3" xfId="43049" xr:uid="{00000000-0005-0000-0000-00001FA80000}"/>
    <cellStyle name="Normal 3 4 5 7 2 6" xfId="43050" xr:uid="{00000000-0005-0000-0000-000020A80000}"/>
    <cellStyle name="Normal 3 4 5 7 2 6 2" xfId="43051" xr:uid="{00000000-0005-0000-0000-000021A80000}"/>
    <cellStyle name="Normal 3 4 5 7 2 6 3" xfId="43052" xr:uid="{00000000-0005-0000-0000-000022A80000}"/>
    <cellStyle name="Normal 3 4 5 7 2 7" xfId="43053" xr:uid="{00000000-0005-0000-0000-000023A80000}"/>
    <cellStyle name="Normal 3 4 5 7 2 7 2" xfId="43054" xr:uid="{00000000-0005-0000-0000-000024A80000}"/>
    <cellStyle name="Normal 3 4 5 7 2 7 3" xfId="43055" xr:uid="{00000000-0005-0000-0000-000025A80000}"/>
    <cellStyle name="Normal 3 4 5 7 2 8" xfId="43056" xr:uid="{00000000-0005-0000-0000-000026A80000}"/>
    <cellStyle name="Normal 3 4 5 7 2 8 2" xfId="43057" xr:uid="{00000000-0005-0000-0000-000027A80000}"/>
    <cellStyle name="Normal 3 4 5 7 2 8 3" xfId="43058" xr:uid="{00000000-0005-0000-0000-000028A80000}"/>
    <cellStyle name="Normal 3 4 5 7 2 9" xfId="43059" xr:uid="{00000000-0005-0000-0000-000029A80000}"/>
    <cellStyle name="Normal 3 4 5 7 2 9 2" xfId="43060" xr:uid="{00000000-0005-0000-0000-00002AA80000}"/>
    <cellStyle name="Normal 3 4 5 7 2 9 3" xfId="43061" xr:uid="{00000000-0005-0000-0000-00002BA80000}"/>
    <cellStyle name="Normal 3 4 5 7 3" xfId="43062" xr:uid="{00000000-0005-0000-0000-00002CA80000}"/>
    <cellStyle name="Normal 3 4 5 7 3 2" xfId="43063" xr:uid="{00000000-0005-0000-0000-00002DA80000}"/>
    <cellStyle name="Normal 3 4 5 7 3 3" xfId="43064" xr:uid="{00000000-0005-0000-0000-00002EA80000}"/>
    <cellStyle name="Normal 3 4 5 7 4" xfId="43065" xr:uid="{00000000-0005-0000-0000-00002FA80000}"/>
    <cellStyle name="Normal 3 4 5 7 4 2" xfId="43066" xr:uid="{00000000-0005-0000-0000-000030A80000}"/>
    <cellStyle name="Normal 3 4 5 7 4 3" xfId="43067" xr:uid="{00000000-0005-0000-0000-000031A80000}"/>
    <cellStyle name="Normal 3 4 5 7 5" xfId="43068" xr:uid="{00000000-0005-0000-0000-000032A80000}"/>
    <cellStyle name="Normal 3 4 5 7 5 2" xfId="43069" xr:uid="{00000000-0005-0000-0000-000033A80000}"/>
    <cellStyle name="Normal 3 4 5 7 5 3" xfId="43070" xr:uid="{00000000-0005-0000-0000-000034A80000}"/>
    <cellStyle name="Normal 3 4 5 7 6" xfId="43071" xr:uid="{00000000-0005-0000-0000-000035A80000}"/>
    <cellStyle name="Normal 3 4 5 7 6 2" xfId="43072" xr:uid="{00000000-0005-0000-0000-000036A80000}"/>
    <cellStyle name="Normal 3 4 5 7 6 3" xfId="43073" xr:uid="{00000000-0005-0000-0000-000037A80000}"/>
    <cellStyle name="Normal 3 4 5 7 7" xfId="43074" xr:uid="{00000000-0005-0000-0000-000038A80000}"/>
    <cellStyle name="Normal 3 4 5 7 7 2" xfId="43075" xr:uid="{00000000-0005-0000-0000-000039A80000}"/>
    <cellStyle name="Normal 3 4 5 7 7 3" xfId="43076" xr:uid="{00000000-0005-0000-0000-00003AA80000}"/>
    <cellStyle name="Normal 3 4 5 7 8" xfId="43077" xr:uid="{00000000-0005-0000-0000-00003BA80000}"/>
    <cellStyle name="Normal 3 4 5 7 8 2" xfId="43078" xr:uid="{00000000-0005-0000-0000-00003CA80000}"/>
    <cellStyle name="Normal 3 4 5 7 8 3" xfId="43079" xr:uid="{00000000-0005-0000-0000-00003DA80000}"/>
    <cellStyle name="Normal 3 4 5 7 9" xfId="43080" xr:uid="{00000000-0005-0000-0000-00003EA80000}"/>
    <cellStyle name="Normal 3 4 5 7 9 2" xfId="43081" xr:uid="{00000000-0005-0000-0000-00003FA80000}"/>
    <cellStyle name="Normal 3 4 5 7 9 3" xfId="43082" xr:uid="{00000000-0005-0000-0000-000040A80000}"/>
    <cellStyle name="Normal 3 4 5 8" xfId="43083" xr:uid="{00000000-0005-0000-0000-000041A80000}"/>
    <cellStyle name="Normal 3 4 5 8 10" xfId="43084" xr:uid="{00000000-0005-0000-0000-000042A80000}"/>
    <cellStyle name="Normal 3 4 5 8 10 2" xfId="43085" xr:uid="{00000000-0005-0000-0000-000043A80000}"/>
    <cellStyle name="Normal 3 4 5 8 10 3" xfId="43086" xr:uid="{00000000-0005-0000-0000-000044A80000}"/>
    <cellStyle name="Normal 3 4 5 8 11" xfId="43087" xr:uid="{00000000-0005-0000-0000-000045A80000}"/>
    <cellStyle name="Normal 3 4 5 8 11 2" xfId="43088" xr:uid="{00000000-0005-0000-0000-000046A80000}"/>
    <cellStyle name="Normal 3 4 5 8 11 3" xfId="43089" xr:uid="{00000000-0005-0000-0000-000047A80000}"/>
    <cellStyle name="Normal 3 4 5 8 12" xfId="43090" xr:uid="{00000000-0005-0000-0000-000048A80000}"/>
    <cellStyle name="Normal 3 4 5 8 12 2" xfId="43091" xr:uid="{00000000-0005-0000-0000-000049A80000}"/>
    <cellStyle name="Normal 3 4 5 8 12 3" xfId="43092" xr:uid="{00000000-0005-0000-0000-00004AA80000}"/>
    <cellStyle name="Normal 3 4 5 8 13" xfId="43093" xr:uid="{00000000-0005-0000-0000-00004BA80000}"/>
    <cellStyle name="Normal 3 4 5 8 13 2" xfId="43094" xr:uid="{00000000-0005-0000-0000-00004CA80000}"/>
    <cellStyle name="Normal 3 4 5 8 13 3" xfId="43095" xr:uid="{00000000-0005-0000-0000-00004DA80000}"/>
    <cellStyle name="Normal 3 4 5 8 14" xfId="43096" xr:uid="{00000000-0005-0000-0000-00004EA80000}"/>
    <cellStyle name="Normal 3 4 5 8 14 2" xfId="43097" xr:uid="{00000000-0005-0000-0000-00004FA80000}"/>
    <cellStyle name="Normal 3 4 5 8 14 3" xfId="43098" xr:uid="{00000000-0005-0000-0000-000050A80000}"/>
    <cellStyle name="Normal 3 4 5 8 15" xfId="43099" xr:uid="{00000000-0005-0000-0000-000051A80000}"/>
    <cellStyle name="Normal 3 4 5 8 15 2" xfId="43100" xr:uid="{00000000-0005-0000-0000-000052A80000}"/>
    <cellStyle name="Normal 3 4 5 8 15 3" xfId="43101" xr:uid="{00000000-0005-0000-0000-000053A80000}"/>
    <cellStyle name="Normal 3 4 5 8 16" xfId="43102" xr:uid="{00000000-0005-0000-0000-000054A80000}"/>
    <cellStyle name="Normal 3 4 5 8 17" xfId="43103" xr:uid="{00000000-0005-0000-0000-000055A80000}"/>
    <cellStyle name="Normal 3 4 5 8 2" xfId="43104" xr:uid="{00000000-0005-0000-0000-000056A80000}"/>
    <cellStyle name="Normal 3 4 5 8 2 10" xfId="43105" xr:uid="{00000000-0005-0000-0000-000057A80000}"/>
    <cellStyle name="Normal 3 4 5 8 2 10 2" xfId="43106" xr:uid="{00000000-0005-0000-0000-000058A80000}"/>
    <cellStyle name="Normal 3 4 5 8 2 10 3" xfId="43107" xr:uid="{00000000-0005-0000-0000-000059A80000}"/>
    <cellStyle name="Normal 3 4 5 8 2 11" xfId="43108" xr:uid="{00000000-0005-0000-0000-00005AA80000}"/>
    <cellStyle name="Normal 3 4 5 8 2 11 2" xfId="43109" xr:uid="{00000000-0005-0000-0000-00005BA80000}"/>
    <cellStyle name="Normal 3 4 5 8 2 11 3" xfId="43110" xr:uid="{00000000-0005-0000-0000-00005CA80000}"/>
    <cellStyle name="Normal 3 4 5 8 2 12" xfId="43111" xr:uid="{00000000-0005-0000-0000-00005DA80000}"/>
    <cellStyle name="Normal 3 4 5 8 2 12 2" xfId="43112" xr:uid="{00000000-0005-0000-0000-00005EA80000}"/>
    <cellStyle name="Normal 3 4 5 8 2 12 3" xfId="43113" xr:uid="{00000000-0005-0000-0000-00005FA80000}"/>
    <cellStyle name="Normal 3 4 5 8 2 13" xfId="43114" xr:uid="{00000000-0005-0000-0000-000060A80000}"/>
    <cellStyle name="Normal 3 4 5 8 2 13 2" xfId="43115" xr:uid="{00000000-0005-0000-0000-000061A80000}"/>
    <cellStyle name="Normal 3 4 5 8 2 13 3" xfId="43116" xr:uid="{00000000-0005-0000-0000-000062A80000}"/>
    <cellStyle name="Normal 3 4 5 8 2 14" xfId="43117" xr:uid="{00000000-0005-0000-0000-000063A80000}"/>
    <cellStyle name="Normal 3 4 5 8 2 14 2" xfId="43118" xr:uid="{00000000-0005-0000-0000-000064A80000}"/>
    <cellStyle name="Normal 3 4 5 8 2 14 3" xfId="43119" xr:uid="{00000000-0005-0000-0000-000065A80000}"/>
    <cellStyle name="Normal 3 4 5 8 2 15" xfId="43120" xr:uid="{00000000-0005-0000-0000-000066A80000}"/>
    <cellStyle name="Normal 3 4 5 8 2 16" xfId="43121" xr:uid="{00000000-0005-0000-0000-000067A80000}"/>
    <cellStyle name="Normal 3 4 5 8 2 2" xfId="43122" xr:uid="{00000000-0005-0000-0000-000068A80000}"/>
    <cellStyle name="Normal 3 4 5 8 2 2 2" xfId="43123" xr:uid="{00000000-0005-0000-0000-000069A80000}"/>
    <cellStyle name="Normal 3 4 5 8 2 2 3" xfId="43124" xr:uid="{00000000-0005-0000-0000-00006AA80000}"/>
    <cellStyle name="Normal 3 4 5 8 2 3" xfId="43125" xr:uid="{00000000-0005-0000-0000-00006BA80000}"/>
    <cellStyle name="Normal 3 4 5 8 2 3 2" xfId="43126" xr:uid="{00000000-0005-0000-0000-00006CA80000}"/>
    <cellStyle name="Normal 3 4 5 8 2 3 3" xfId="43127" xr:uid="{00000000-0005-0000-0000-00006DA80000}"/>
    <cellStyle name="Normal 3 4 5 8 2 4" xfId="43128" xr:uid="{00000000-0005-0000-0000-00006EA80000}"/>
    <cellStyle name="Normal 3 4 5 8 2 4 2" xfId="43129" xr:uid="{00000000-0005-0000-0000-00006FA80000}"/>
    <cellStyle name="Normal 3 4 5 8 2 4 3" xfId="43130" xr:uid="{00000000-0005-0000-0000-000070A80000}"/>
    <cellStyle name="Normal 3 4 5 8 2 5" xfId="43131" xr:uid="{00000000-0005-0000-0000-000071A80000}"/>
    <cellStyle name="Normal 3 4 5 8 2 5 2" xfId="43132" xr:uid="{00000000-0005-0000-0000-000072A80000}"/>
    <cellStyle name="Normal 3 4 5 8 2 5 3" xfId="43133" xr:uid="{00000000-0005-0000-0000-000073A80000}"/>
    <cellStyle name="Normal 3 4 5 8 2 6" xfId="43134" xr:uid="{00000000-0005-0000-0000-000074A80000}"/>
    <cellStyle name="Normal 3 4 5 8 2 6 2" xfId="43135" xr:uid="{00000000-0005-0000-0000-000075A80000}"/>
    <cellStyle name="Normal 3 4 5 8 2 6 3" xfId="43136" xr:uid="{00000000-0005-0000-0000-000076A80000}"/>
    <cellStyle name="Normal 3 4 5 8 2 7" xfId="43137" xr:uid="{00000000-0005-0000-0000-000077A80000}"/>
    <cellStyle name="Normal 3 4 5 8 2 7 2" xfId="43138" xr:uid="{00000000-0005-0000-0000-000078A80000}"/>
    <cellStyle name="Normal 3 4 5 8 2 7 3" xfId="43139" xr:uid="{00000000-0005-0000-0000-000079A80000}"/>
    <cellStyle name="Normal 3 4 5 8 2 8" xfId="43140" xr:uid="{00000000-0005-0000-0000-00007AA80000}"/>
    <cellStyle name="Normal 3 4 5 8 2 8 2" xfId="43141" xr:uid="{00000000-0005-0000-0000-00007BA80000}"/>
    <cellStyle name="Normal 3 4 5 8 2 8 3" xfId="43142" xr:uid="{00000000-0005-0000-0000-00007CA80000}"/>
    <cellStyle name="Normal 3 4 5 8 2 9" xfId="43143" xr:uid="{00000000-0005-0000-0000-00007DA80000}"/>
    <cellStyle name="Normal 3 4 5 8 2 9 2" xfId="43144" xr:uid="{00000000-0005-0000-0000-00007EA80000}"/>
    <cellStyle name="Normal 3 4 5 8 2 9 3" xfId="43145" xr:uid="{00000000-0005-0000-0000-00007FA80000}"/>
    <cellStyle name="Normal 3 4 5 8 3" xfId="43146" xr:uid="{00000000-0005-0000-0000-000080A80000}"/>
    <cellStyle name="Normal 3 4 5 8 3 2" xfId="43147" xr:uid="{00000000-0005-0000-0000-000081A80000}"/>
    <cellStyle name="Normal 3 4 5 8 3 3" xfId="43148" xr:uid="{00000000-0005-0000-0000-000082A80000}"/>
    <cellStyle name="Normal 3 4 5 8 4" xfId="43149" xr:uid="{00000000-0005-0000-0000-000083A80000}"/>
    <cellStyle name="Normal 3 4 5 8 4 2" xfId="43150" xr:uid="{00000000-0005-0000-0000-000084A80000}"/>
    <cellStyle name="Normal 3 4 5 8 4 3" xfId="43151" xr:uid="{00000000-0005-0000-0000-000085A80000}"/>
    <cellStyle name="Normal 3 4 5 8 5" xfId="43152" xr:uid="{00000000-0005-0000-0000-000086A80000}"/>
    <cellStyle name="Normal 3 4 5 8 5 2" xfId="43153" xr:uid="{00000000-0005-0000-0000-000087A80000}"/>
    <cellStyle name="Normal 3 4 5 8 5 3" xfId="43154" xr:uid="{00000000-0005-0000-0000-000088A80000}"/>
    <cellStyle name="Normal 3 4 5 8 6" xfId="43155" xr:uid="{00000000-0005-0000-0000-000089A80000}"/>
    <cellStyle name="Normal 3 4 5 8 6 2" xfId="43156" xr:uid="{00000000-0005-0000-0000-00008AA80000}"/>
    <cellStyle name="Normal 3 4 5 8 6 3" xfId="43157" xr:uid="{00000000-0005-0000-0000-00008BA80000}"/>
    <cellStyle name="Normal 3 4 5 8 7" xfId="43158" xr:uid="{00000000-0005-0000-0000-00008CA80000}"/>
    <cellStyle name="Normal 3 4 5 8 7 2" xfId="43159" xr:uid="{00000000-0005-0000-0000-00008DA80000}"/>
    <cellStyle name="Normal 3 4 5 8 7 3" xfId="43160" xr:uid="{00000000-0005-0000-0000-00008EA80000}"/>
    <cellStyle name="Normal 3 4 5 8 8" xfId="43161" xr:uid="{00000000-0005-0000-0000-00008FA80000}"/>
    <cellStyle name="Normal 3 4 5 8 8 2" xfId="43162" xr:uid="{00000000-0005-0000-0000-000090A80000}"/>
    <cellStyle name="Normal 3 4 5 8 8 3" xfId="43163" xr:uid="{00000000-0005-0000-0000-000091A80000}"/>
    <cellStyle name="Normal 3 4 5 8 9" xfId="43164" xr:uid="{00000000-0005-0000-0000-000092A80000}"/>
    <cellStyle name="Normal 3 4 5 8 9 2" xfId="43165" xr:uid="{00000000-0005-0000-0000-000093A80000}"/>
    <cellStyle name="Normal 3 4 5 8 9 3" xfId="43166" xr:uid="{00000000-0005-0000-0000-000094A80000}"/>
    <cellStyle name="Normal 3 4 5 9" xfId="43167" xr:uid="{00000000-0005-0000-0000-000095A80000}"/>
    <cellStyle name="Normal 3 4 5 9 10" xfId="43168" xr:uid="{00000000-0005-0000-0000-000096A80000}"/>
    <cellStyle name="Normal 3 4 5 9 10 2" xfId="43169" xr:uid="{00000000-0005-0000-0000-000097A80000}"/>
    <cellStyle name="Normal 3 4 5 9 10 3" xfId="43170" xr:uid="{00000000-0005-0000-0000-000098A80000}"/>
    <cellStyle name="Normal 3 4 5 9 11" xfId="43171" xr:uid="{00000000-0005-0000-0000-000099A80000}"/>
    <cellStyle name="Normal 3 4 5 9 11 2" xfId="43172" xr:uid="{00000000-0005-0000-0000-00009AA80000}"/>
    <cellStyle name="Normal 3 4 5 9 11 3" xfId="43173" xr:uid="{00000000-0005-0000-0000-00009BA80000}"/>
    <cellStyle name="Normal 3 4 5 9 12" xfId="43174" xr:uid="{00000000-0005-0000-0000-00009CA80000}"/>
    <cellStyle name="Normal 3 4 5 9 12 2" xfId="43175" xr:uid="{00000000-0005-0000-0000-00009DA80000}"/>
    <cellStyle name="Normal 3 4 5 9 12 3" xfId="43176" xr:uid="{00000000-0005-0000-0000-00009EA80000}"/>
    <cellStyle name="Normal 3 4 5 9 13" xfId="43177" xr:uid="{00000000-0005-0000-0000-00009FA80000}"/>
    <cellStyle name="Normal 3 4 5 9 13 2" xfId="43178" xr:uid="{00000000-0005-0000-0000-0000A0A80000}"/>
    <cellStyle name="Normal 3 4 5 9 13 3" xfId="43179" xr:uid="{00000000-0005-0000-0000-0000A1A80000}"/>
    <cellStyle name="Normal 3 4 5 9 14" xfId="43180" xr:uid="{00000000-0005-0000-0000-0000A2A80000}"/>
    <cellStyle name="Normal 3 4 5 9 14 2" xfId="43181" xr:uid="{00000000-0005-0000-0000-0000A3A80000}"/>
    <cellStyle name="Normal 3 4 5 9 14 3" xfId="43182" xr:uid="{00000000-0005-0000-0000-0000A4A80000}"/>
    <cellStyle name="Normal 3 4 5 9 15" xfId="43183" xr:uid="{00000000-0005-0000-0000-0000A5A80000}"/>
    <cellStyle name="Normal 3 4 5 9 16" xfId="43184" xr:uid="{00000000-0005-0000-0000-0000A6A80000}"/>
    <cellStyle name="Normal 3 4 5 9 2" xfId="43185" xr:uid="{00000000-0005-0000-0000-0000A7A80000}"/>
    <cellStyle name="Normal 3 4 5 9 2 2" xfId="43186" xr:uid="{00000000-0005-0000-0000-0000A8A80000}"/>
    <cellStyle name="Normal 3 4 5 9 2 3" xfId="43187" xr:uid="{00000000-0005-0000-0000-0000A9A80000}"/>
    <cellStyle name="Normal 3 4 5 9 3" xfId="43188" xr:uid="{00000000-0005-0000-0000-0000AAA80000}"/>
    <cellStyle name="Normal 3 4 5 9 3 2" xfId="43189" xr:uid="{00000000-0005-0000-0000-0000ABA80000}"/>
    <cellStyle name="Normal 3 4 5 9 3 3" xfId="43190" xr:uid="{00000000-0005-0000-0000-0000ACA80000}"/>
    <cellStyle name="Normal 3 4 5 9 4" xfId="43191" xr:uid="{00000000-0005-0000-0000-0000ADA80000}"/>
    <cellStyle name="Normal 3 4 5 9 4 2" xfId="43192" xr:uid="{00000000-0005-0000-0000-0000AEA80000}"/>
    <cellStyle name="Normal 3 4 5 9 4 3" xfId="43193" xr:uid="{00000000-0005-0000-0000-0000AFA80000}"/>
    <cellStyle name="Normal 3 4 5 9 5" xfId="43194" xr:uid="{00000000-0005-0000-0000-0000B0A80000}"/>
    <cellStyle name="Normal 3 4 5 9 5 2" xfId="43195" xr:uid="{00000000-0005-0000-0000-0000B1A80000}"/>
    <cellStyle name="Normal 3 4 5 9 5 3" xfId="43196" xr:uid="{00000000-0005-0000-0000-0000B2A80000}"/>
    <cellStyle name="Normal 3 4 5 9 6" xfId="43197" xr:uid="{00000000-0005-0000-0000-0000B3A80000}"/>
    <cellStyle name="Normal 3 4 5 9 6 2" xfId="43198" xr:uid="{00000000-0005-0000-0000-0000B4A80000}"/>
    <cellStyle name="Normal 3 4 5 9 6 3" xfId="43199" xr:uid="{00000000-0005-0000-0000-0000B5A80000}"/>
    <cellStyle name="Normal 3 4 5 9 7" xfId="43200" xr:uid="{00000000-0005-0000-0000-0000B6A80000}"/>
    <cellStyle name="Normal 3 4 5 9 7 2" xfId="43201" xr:uid="{00000000-0005-0000-0000-0000B7A80000}"/>
    <cellStyle name="Normal 3 4 5 9 7 3" xfId="43202" xr:uid="{00000000-0005-0000-0000-0000B8A80000}"/>
    <cellStyle name="Normal 3 4 5 9 8" xfId="43203" xr:uid="{00000000-0005-0000-0000-0000B9A80000}"/>
    <cellStyle name="Normal 3 4 5 9 8 2" xfId="43204" xr:uid="{00000000-0005-0000-0000-0000BAA80000}"/>
    <cellStyle name="Normal 3 4 5 9 8 3" xfId="43205" xr:uid="{00000000-0005-0000-0000-0000BBA80000}"/>
    <cellStyle name="Normal 3 4 5 9 9" xfId="43206" xr:uid="{00000000-0005-0000-0000-0000BCA80000}"/>
    <cellStyle name="Normal 3 4 5 9 9 2" xfId="43207" xr:uid="{00000000-0005-0000-0000-0000BDA80000}"/>
    <cellStyle name="Normal 3 4 5 9 9 3" xfId="43208" xr:uid="{00000000-0005-0000-0000-0000BEA80000}"/>
    <cellStyle name="Normal 3 4 6" xfId="43209" xr:uid="{00000000-0005-0000-0000-0000BFA80000}"/>
    <cellStyle name="Normal 3 4 6 10" xfId="43210" xr:uid="{00000000-0005-0000-0000-0000C0A80000}"/>
    <cellStyle name="Normal 3 4 6 10 10" xfId="43211" xr:uid="{00000000-0005-0000-0000-0000C1A80000}"/>
    <cellStyle name="Normal 3 4 6 10 10 2" xfId="43212" xr:uid="{00000000-0005-0000-0000-0000C2A80000}"/>
    <cellStyle name="Normal 3 4 6 10 10 3" xfId="43213" xr:uid="{00000000-0005-0000-0000-0000C3A80000}"/>
    <cellStyle name="Normal 3 4 6 10 11" xfId="43214" xr:uid="{00000000-0005-0000-0000-0000C4A80000}"/>
    <cellStyle name="Normal 3 4 6 10 11 2" xfId="43215" xr:uid="{00000000-0005-0000-0000-0000C5A80000}"/>
    <cellStyle name="Normal 3 4 6 10 11 3" xfId="43216" xr:uid="{00000000-0005-0000-0000-0000C6A80000}"/>
    <cellStyle name="Normal 3 4 6 10 12" xfId="43217" xr:uid="{00000000-0005-0000-0000-0000C7A80000}"/>
    <cellStyle name="Normal 3 4 6 10 12 2" xfId="43218" xr:uid="{00000000-0005-0000-0000-0000C8A80000}"/>
    <cellStyle name="Normal 3 4 6 10 12 3" xfId="43219" xr:uid="{00000000-0005-0000-0000-0000C9A80000}"/>
    <cellStyle name="Normal 3 4 6 10 13" xfId="43220" xr:uid="{00000000-0005-0000-0000-0000CAA80000}"/>
    <cellStyle name="Normal 3 4 6 10 13 2" xfId="43221" xr:uid="{00000000-0005-0000-0000-0000CBA80000}"/>
    <cellStyle name="Normal 3 4 6 10 13 3" xfId="43222" xr:uid="{00000000-0005-0000-0000-0000CCA80000}"/>
    <cellStyle name="Normal 3 4 6 10 14" xfId="43223" xr:uid="{00000000-0005-0000-0000-0000CDA80000}"/>
    <cellStyle name="Normal 3 4 6 10 14 2" xfId="43224" xr:uid="{00000000-0005-0000-0000-0000CEA80000}"/>
    <cellStyle name="Normal 3 4 6 10 14 3" xfId="43225" xr:uid="{00000000-0005-0000-0000-0000CFA80000}"/>
    <cellStyle name="Normal 3 4 6 10 15" xfId="43226" xr:uid="{00000000-0005-0000-0000-0000D0A80000}"/>
    <cellStyle name="Normal 3 4 6 10 16" xfId="43227" xr:uid="{00000000-0005-0000-0000-0000D1A80000}"/>
    <cellStyle name="Normal 3 4 6 10 2" xfId="43228" xr:uid="{00000000-0005-0000-0000-0000D2A80000}"/>
    <cellStyle name="Normal 3 4 6 10 2 2" xfId="43229" xr:uid="{00000000-0005-0000-0000-0000D3A80000}"/>
    <cellStyle name="Normal 3 4 6 10 2 3" xfId="43230" xr:uid="{00000000-0005-0000-0000-0000D4A80000}"/>
    <cellStyle name="Normal 3 4 6 10 3" xfId="43231" xr:uid="{00000000-0005-0000-0000-0000D5A80000}"/>
    <cellStyle name="Normal 3 4 6 10 3 2" xfId="43232" xr:uid="{00000000-0005-0000-0000-0000D6A80000}"/>
    <cellStyle name="Normal 3 4 6 10 3 3" xfId="43233" xr:uid="{00000000-0005-0000-0000-0000D7A80000}"/>
    <cellStyle name="Normal 3 4 6 10 4" xfId="43234" xr:uid="{00000000-0005-0000-0000-0000D8A80000}"/>
    <cellStyle name="Normal 3 4 6 10 4 2" xfId="43235" xr:uid="{00000000-0005-0000-0000-0000D9A80000}"/>
    <cellStyle name="Normal 3 4 6 10 4 3" xfId="43236" xr:uid="{00000000-0005-0000-0000-0000DAA80000}"/>
    <cellStyle name="Normal 3 4 6 10 5" xfId="43237" xr:uid="{00000000-0005-0000-0000-0000DBA80000}"/>
    <cellStyle name="Normal 3 4 6 10 5 2" xfId="43238" xr:uid="{00000000-0005-0000-0000-0000DCA80000}"/>
    <cellStyle name="Normal 3 4 6 10 5 3" xfId="43239" xr:uid="{00000000-0005-0000-0000-0000DDA80000}"/>
    <cellStyle name="Normal 3 4 6 10 6" xfId="43240" xr:uid="{00000000-0005-0000-0000-0000DEA80000}"/>
    <cellStyle name="Normal 3 4 6 10 6 2" xfId="43241" xr:uid="{00000000-0005-0000-0000-0000DFA80000}"/>
    <cellStyle name="Normal 3 4 6 10 6 3" xfId="43242" xr:uid="{00000000-0005-0000-0000-0000E0A80000}"/>
    <cellStyle name="Normal 3 4 6 10 7" xfId="43243" xr:uid="{00000000-0005-0000-0000-0000E1A80000}"/>
    <cellStyle name="Normal 3 4 6 10 7 2" xfId="43244" xr:uid="{00000000-0005-0000-0000-0000E2A80000}"/>
    <cellStyle name="Normal 3 4 6 10 7 3" xfId="43245" xr:uid="{00000000-0005-0000-0000-0000E3A80000}"/>
    <cellStyle name="Normal 3 4 6 10 8" xfId="43246" xr:uid="{00000000-0005-0000-0000-0000E4A80000}"/>
    <cellStyle name="Normal 3 4 6 10 8 2" xfId="43247" xr:uid="{00000000-0005-0000-0000-0000E5A80000}"/>
    <cellStyle name="Normal 3 4 6 10 8 3" xfId="43248" xr:uid="{00000000-0005-0000-0000-0000E6A80000}"/>
    <cellStyle name="Normal 3 4 6 10 9" xfId="43249" xr:uid="{00000000-0005-0000-0000-0000E7A80000}"/>
    <cellStyle name="Normal 3 4 6 10 9 2" xfId="43250" xr:uid="{00000000-0005-0000-0000-0000E8A80000}"/>
    <cellStyle name="Normal 3 4 6 10 9 3" xfId="43251" xr:uid="{00000000-0005-0000-0000-0000E9A80000}"/>
    <cellStyle name="Normal 3 4 6 11" xfId="43252" xr:uid="{00000000-0005-0000-0000-0000EAA80000}"/>
    <cellStyle name="Normal 3 4 6 11 10" xfId="43253" xr:uid="{00000000-0005-0000-0000-0000EBA80000}"/>
    <cellStyle name="Normal 3 4 6 11 10 2" xfId="43254" xr:uid="{00000000-0005-0000-0000-0000ECA80000}"/>
    <cellStyle name="Normal 3 4 6 11 10 3" xfId="43255" xr:uid="{00000000-0005-0000-0000-0000EDA80000}"/>
    <cellStyle name="Normal 3 4 6 11 11" xfId="43256" xr:uid="{00000000-0005-0000-0000-0000EEA80000}"/>
    <cellStyle name="Normal 3 4 6 11 11 2" xfId="43257" xr:uid="{00000000-0005-0000-0000-0000EFA80000}"/>
    <cellStyle name="Normal 3 4 6 11 11 3" xfId="43258" xr:uid="{00000000-0005-0000-0000-0000F0A80000}"/>
    <cellStyle name="Normal 3 4 6 11 12" xfId="43259" xr:uid="{00000000-0005-0000-0000-0000F1A80000}"/>
    <cellStyle name="Normal 3 4 6 11 12 2" xfId="43260" xr:uid="{00000000-0005-0000-0000-0000F2A80000}"/>
    <cellStyle name="Normal 3 4 6 11 12 3" xfId="43261" xr:uid="{00000000-0005-0000-0000-0000F3A80000}"/>
    <cellStyle name="Normal 3 4 6 11 13" xfId="43262" xr:uid="{00000000-0005-0000-0000-0000F4A80000}"/>
    <cellStyle name="Normal 3 4 6 11 13 2" xfId="43263" xr:uid="{00000000-0005-0000-0000-0000F5A80000}"/>
    <cellStyle name="Normal 3 4 6 11 13 3" xfId="43264" xr:uid="{00000000-0005-0000-0000-0000F6A80000}"/>
    <cellStyle name="Normal 3 4 6 11 14" xfId="43265" xr:uid="{00000000-0005-0000-0000-0000F7A80000}"/>
    <cellStyle name="Normal 3 4 6 11 14 2" xfId="43266" xr:uid="{00000000-0005-0000-0000-0000F8A80000}"/>
    <cellStyle name="Normal 3 4 6 11 14 3" xfId="43267" xr:uid="{00000000-0005-0000-0000-0000F9A80000}"/>
    <cellStyle name="Normal 3 4 6 11 15" xfId="43268" xr:uid="{00000000-0005-0000-0000-0000FAA80000}"/>
    <cellStyle name="Normal 3 4 6 11 16" xfId="43269" xr:uid="{00000000-0005-0000-0000-0000FBA80000}"/>
    <cellStyle name="Normal 3 4 6 11 2" xfId="43270" xr:uid="{00000000-0005-0000-0000-0000FCA80000}"/>
    <cellStyle name="Normal 3 4 6 11 2 2" xfId="43271" xr:uid="{00000000-0005-0000-0000-0000FDA80000}"/>
    <cellStyle name="Normal 3 4 6 11 2 3" xfId="43272" xr:uid="{00000000-0005-0000-0000-0000FEA80000}"/>
    <cellStyle name="Normal 3 4 6 11 3" xfId="43273" xr:uid="{00000000-0005-0000-0000-0000FFA80000}"/>
    <cellStyle name="Normal 3 4 6 11 3 2" xfId="43274" xr:uid="{00000000-0005-0000-0000-000000A90000}"/>
    <cellStyle name="Normal 3 4 6 11 3 3" xfId="43275" xr:uid="{00000000-0005-0000-0000-000001A90000}"/>
    <cellStyle name="Normal 3 4 6 11 4" xfId="43276" xr:uid="{00000000-0005-0000-0000-000002A90000}"/>
    <cellStyle name="Normal 3 4 6 11 4 2" xfId="43277" xr:uid="{00000000-0005-0000-0000-000003A90000}"/>
    <cellStyle name="Normal 3 4 6 11 4 3" xfId="43278" xr:uid="{00000000-0005-0000-0000-000004A90000}"/>
    <cellStyle name="Normal 3 4 6 11 5" xfId="43279" xr:uid="{00000000-0005-0000-0000-000005A90000}"/>
    <cellStyle name="Normal 3 4 6 11 5 2" xfId="43280" xr:uid="{00000000-0005-0000-0000-000006A90000}"/>
    <cellStyle name="Normal 3 4 6 11 5 3" xfId="43281" xr:uid="{00000000-0005-0000-0000-000007A90000}"/>
    <cellStyle name="Normal 3 4 6 11 6" xfId="43282" xr:uid="{00000000-0005-0000-0000-000008A90000}"/>
    <cellStyle name="Normal 3 4 6 11 6 2" xfId="43283" xr:uid="{00000000-0005-0000-0000-000009A90000}"/>
    <cellStyle name="Normal 3 4 6 11 6 3" xfId="43284" xr:uid="{00000000-0005-0000-0000-00000AA90000}"/>
    <cellStyle name="Normal 3 4 6 11 7" xfId="43285" xr:uid="{00000000-0005-0000-0000-00000BA90000}"/>
    <cellStyle name="Normal 3 4 6 11 7 2" xfId="43286" xr:uid="{00000000-0005-0000-0000-00000CA90000}"/>
    <cellStyle name="Normal 3 4 6 11 7 3" xfId="43287" xr:uid="{00000000-0005-0000-0000-00000DA90000}"/>
    <cellStyle name="Normal 3 4 6 11 8" xfId="43288" xr:uid="{00000000-0005-0000-0000-00000EA90000}"/>
    <cellStyle name="Normal 3 4 6 11 8 2" xfId="43289" xr:uid="{00000000-0005-0000-0000-00000FA90000}"/>
    <cellStyle name="Normal 3 4 6 11 8 3" xfId="43290" xr:uid="{00000000-0005-0000-0000-000010A90000}"/>
    <cellStyle name="Normal 3 4 6 11 9" xfId="43291" xr:uid="{00000000-0005-0000-0000-000011A90000}"/>
    <cellStyle name="Normal 3 4 6 11 9 2" xfId="43292" xr:uid="{00000000-0005-0000-0000-000012A90000}"/>
    <cellStyle name="Normal 3 4 6 11 9 3" xfId="43293" xr:uid="{00000000-0005-0000-0000-000013A90000}"/>
    <cellStyle name="Normal 3 4 6 12" xfId="43294" xr:uid="{00000000-0005-0000-0000-000014A90000}"/>
    <cellStyle name="Normal 3 4 6 12 10" xfId="43295" xr:uid="{00000000-0005-0000-0000-000015A90000}"/>
    <cellStyle name="Normal 3 4 6 12 10 2" xfId="43296" xr:uid="{00000000-0005-0000-0000-000016A90000}"/>
    <cellStyle name="Normal 3 4 6 12 10 3" xfId="43297" xr:uid="{00000000-0005-0000-0000-000017A90000}"/>
    <cellStyle name="Normal 3 4 6 12 11" xfId="43298" xr:uid="{00000000-0005-0000-0000-000018A90000}"/>
    <cellStyle name="Normal 3 4 6 12 11 2" xfId="43299" xr:uid="{00000000-0005-0000-0000-000019A90000}"/>
    <cellStyle name="Normal 3 4 6 12 11 3" xfId="43300" xr:uid="{00000000-0005-0000-0000-00001AA90000}"/>
    <cellStyle name="Normal 3 4 6 12 12" xfId="43301" xr:uid="{00000000-0005-0000-0000-00001BA90000}"/>
    <cellStyle name="Normal 3 4 6 12 12 2" xfId="43302" xr:uid="{00000000-0005-0000-0000-00001CA90000}"/>
    <cellStyle name="Normal 3 4 6 12 12 3" xfId="43303" xr:uid="{00000000-0005-0000-0000-00001DA90000}"/>
    <cellStyle name="Normal 3 4 6 12 13" xfId="43304" xr:uid="{00000000-0005-0000-0000-00001EA90000}"/>
    <cellStyle name="Normal 3 4 6 12 13 2" xfId="43305" xr:uid="{00000000-0005-0000-0000-00001FA90000}"/>
    <cellStyle name="Normal 3 4 6 12 13 3" xfId="43306" xr:uid="{00000000-0005-0000-0000-000020A90000}"/>
    <cellStyle name="Normal 3 4 6 12 14" xfId="43307" xr:uid="{00000000-0005-0000-0000-000021A90000}"/>
    <cellStyle name="Normal 3 4 6 12 14 2" xfId="43308" xr:uid="{00000000-0005-0000-0000-000022A90000}"/>
    <cellStyle name="Normal 3 4 6 12 14 3" xfId="43309" xr:uid="{00000000-0005-0000-0000-000023A90000}"/>
    <cellStyle name="Normal 3 4 6 12 15" xfId="43310" xr:uid="{00000000-0005-0000-0000-000024A90000}"/>
    <cellStyle name="Normal 3 4 6 12 16" xfId="43311" xr:uid="{00000000-0005-0000-0000-000025A90000}"/>
    <cellStyle name="Normal 3 4 6 12 2" xfId="43312" xr:uid="{00000000-0005-0000-0000-000026A90000}"/>
    <cellStyle name="Normal 3 4 6 12 2 2" xfId="43313" xr:uid="{00000000-0005-0000-0000-000027A90000}"/>
    <cellStyle name="Normal 3 4 6 12 2 3" xfId="43314" xr:uid="{00000000-0005-0000-0000-000028A90000}"/>
    <cellStyle name="Normal 3 4 6 12 3" xfId="43315" xr:uid="{00000000-0005-0000-0000-000029A90000}"/>
    <cellStyle name="Normal 3 4 6 12 3 2" xfId="43316" xr:uid="{00000000-0005-0000-0000-00002AA90000}"/>
    <cellStyle name="Normal 3 4 6 12 3 3" xfId="43317" xr:uid="{00000000-0005-0000-0000-00002BA90000}"/>
    <cellStyle name="Normal 3 4 6 12 4" xfId="43318" xr:uid="{00000000-0005-0000-0000-00002CA90000}"/>
    <cellStyle name="Normal 3 4 6 12 4 2" xfId="43319" xr:uid="{00000000-0005-0000-0000-00002DA90000}"/>
    <cellStyle name="Normal 3 4 6 12 4 3" xfId="43320" xr:uid="{00000000-0005-0000-0000-00002EA90000}"/>
    <cellStyle name="Normal 3 4 6 12 5" xfId="43321" xr:uid="{00000000-0005-0000-0000-00002FA90000}"/>
    <cellStyle name="Normal 3 4 6 12 5 2" xfId="43322" xr:uid="{00000000-0005-0000-0000-000030A90000}"/>
    <cellStyle name="Normal 3 4 6 12 5 3" xfId="43323" xr:uid="{00000000-0005-0000-0000-000031A90000}"/>
    <cellStyle name="Normal 3 4 6 12 6" xfId="43324" xr:uid="{00000000-0005-0000-0000-000032A90000}"/>
    <cellStyle name="Normal 3 4 6 12 6 2" xfId="43325" xr:uid="{00000000-0005-0000-0000-000033A90000}"/>
    <cellStyle name="Normal 3 4 6 12 6 3" xfId="43326" xr:uid="{00000000-0005-0000-0000-000034A90000}"/>
    <cellStyle name="Normal 3 4 6 12 7" xfId="43327" xr:uid="{00000000-0005-0000-0000-000035A90000}"/>
    <cellStyle name="Normal 3 4 6 12 7 2" xfId="43328" xr:uid="{00000000-0005-0000-0000-000036A90000}"/>
    <cellStyle name="Normal 3 4 6 12 7 3" xfId="43329" xr:uid="{00000000-0005-0000-0000-000037A90000}"/>
    <cellStyle name="Normal 3 4 6 12 8" xfId="43330" xr:uid="{00000000-0005-0000-0000-000038A90000}"/>
    <cellStyle name="Normal 3 4 6 12 8 2" xfId="43331" xr:uid="{00000000-0005-0000-0000-000039A90000}"/>
    <cellStyle name="Normal 3 4 6 12 8 3" xfId="43332" xr:uid="{00000000-0005-0000-0000-00003AA90000}"/>
    <cellStyle name="Normal 3 4 6 12 9" xfId="43333" xr:uid="{00000000-0005-0000-0000-00003BA90000}"/>
    <cellStyle name="Normal 3 4 6 12 9 2" xfId="43334" xr:uid="{00000000-0005-0000-0000-00003CA90000}"/>
    <cellStyle name="Normal 3 4 6 12 9 3" xfId="43335" xr:uid="{00000000-0005-0000-0000-00003DA90000}"/>
    <cellStyle name="Normal 3 4 6 13" xfId="43336" xr:uid="{00000000-0005-0000-0000-00003EA90000}"/>
    <cellStyle name="Normal 3 4 6 13 10" xfId="43337" xr:uid="{00000000-0005-0000-0000-00003FA90000}"/>
    <cellStyle name="Normal 3 4 6 13 10 2" xfId="43338" xr:uid="{00000000-0005-0000-0000-000040A90000}"/>
    <cellStyle name="Normal 3 4 6 13 10 3" xfId="43339" xr:uid="{00000000-0005-0000-0000-000041A90000}"/>
    <cellStyle name="Normal 3 4 6 13 11" xfId="43340" xr:uid="{00000000-0005-0000-0000-000042A90000}"/>
    <cellStyle name="Normal 3 4 6 13 11 2" xfId="43341" xr:uid="{00000000-0005-0000-0000-000043A90000}"/>
    <cellStyle name="Normal 3 4 6 13 11 3" xfId="43342" xr:uid="{00000000-0005-0000-0000-000044A90000}"/>
    <cellStyle name="Normal 3 4 6 13 12" xfId="43343" xr:uid="{00000000-0005-0000-0000-000045A90000}"/>
    <cellStyle name="Normal 3 4 6 13 12 2" xfId="43344" xr:uid="{00000000-0005-0000-0000-000046A90000}"/>
    <cellStyle name="Normal 3 4 6 13 12 3" xfId="43345" xr:uid="{00000000-0005-0000-0000-000047A90000}"/>
    <cellStyle name="Normal 3 4 6 13 13" xfId="43346" xr:uid="{00000000-0005-0000-0000-000048A90000}"/>
    <cellStyle name="Normal 3 4 6 13 13 2" xfId="43347" xr:uid="{00000000-0005-0000-0000-000049A90000}"/>
    <cellStyle name="Normal 3 4 6 13 13 3" xfId="43348" xr:uid="{00000000-0005-0000-0000-00004AA90000}"/>
    <cellStyle name="Normal 3 4 6 13 14" xfId="43349" xr:uid="{00000000-0005-0000-0000-00004BA90000}"/>
    <cellStyle name="Normal 3 4 6 13 14 2" xfId="43350" xr:uid="{00000000-0005-0000-0000-00004CA90000}"/>
    <cellStyle name="Normal 3 4 6 13 14 3" xfId="43351" xr:uid="{00000000-0005-0000-0000-00004DA90000}"/>
    <cellStyle name="Normal 3 4 6 13 15" xfId="43352" xr:uid="{00000000-0005-0000-0000-00004EA90000}"/>
    <cellStyle name="Normal 3 4 6 13 16" xfId="43353" xr:uid="{00000000-0005-0000-0000-00004FA90000}"/>
    <cellStyle name="Normal 3 4 6 13 2" xfId="43354" xr:uid="{00000000-0005-0000-0000-000050A90000}"/>
    <cellStyle name="Normal 3 4 6 13 2 2" xfId="43355" xr:uid="{00000000-0005-0000-0000-000051A90000}"/>
    <cellStyle name="Normal 3 4 6 13 2 3" xfId="43356" xr:uid="{00000000-0005-0000-0000-000052A90000}"/>
    <cellStyle name="Normal 3 4 6 13 3" xfId="43357" xr:uid="{00000000-0005-0000-0000-000053A90000}"/>
    <cellStyle name="Normal 3 4 6 13 3 2" xfId="43358" xr:uid="{00000000-0005-0000-0000-000054A90000}"/>
    <cellStyle name="Normal 3 4 6 13 3 3" xfId="43359" xr:uid="{00000000-0005-0000-0000-000055A90000}"/>
    <cellStyle name="Normal 3 4 6 13 4" xfId="43360" xr:uid="{00000000-0005-0000-0000-000056A90000}"/>
    <cellStyle name="Normal 3 4 6 13 4 2" xfId="43361" xr:uid="{00000000-0005-0000-0000-000057A90000}"/>
    <cellStyle name="Normal 3 4 6 13 4 3" xfId="43362" xr:uid="{00000000-0005-0000-0000-000058A90000}"/>
    <cellStyle name="Normal 3 4 6 13 5" xfId="43363" xr:uid="{00000000-0005-0000-0000-000059A90000}"/>
    <cellStyle name="Normal 3 4 6 13 5 2" xfId="43364" xr:uid="{00000000-0005-0000-0000-00005AA90000}"/>
    <cellStyle name="Normal 3 4 6 13 5 3" xfId="43365" xr:uid="{00000000-0005-0000-0000-00005BA90000}"/>
    <cellStyle name="Normal 3 4 6 13 6" xfId="43366" xr:uid="{00000000-0005-0000-0000-00005CA90000}"/>
    <cellStyle name="Normal 3 4 6 13 6 2" xfId="43367" xr:uid="{00000000-0005-0000-0000-00005DA90000}"/>
    <cellStyle name="Normal 3 4 6 13 6 3" xfId="43368" xr:uid="{00000000-0005-0000-0000-00005EA90000}"/>
    <cellStyle name="Normal 3 4 6 13 7" xfId="43369" xr:uid="{00000000-0005-0000-0000-00005FA90000}"/>
    <cellStyle name="Normal 3 4 6 13 7 2" xfId="43370" xr:uid="{00000000-0005-0000-0000-000060A90000}"/>
    <cellStyle name="Normal 3 4 6 13 7 3" xfId="43371" xr:uid="{00000000-0005-0000-0000-000061A90000}"/>
    <cellStyle name="Normal 3 4 6 13 8" xfId="43372" xr:uid="{00000000-0005-0000-0000-000062A90000}"/>
    <cellStyle name="Normal 3 4 6 13 8 2" xfId="43373" xr:uid="{00000000-0005-0000-0000-000063A90000}"/>
    <cellStyle name="Normal 3 4 6 13 8 3" xfId="43374" xr:uid="{00000000-0005-0000-0000-000064A90000}"/>
    <cellStyle name="Normal 3 4 6 13 9" xfId="43375" xr:uid="{00000000-0005-0000-0000-000065A90000}"/>
    <cellStyle name="Normal 3 4 6 13 9 2" xfId="43376" xr:uid="{00000000-0005-0000-0000-000066A90000}"/>
    <cellStyle name="Normal 3 4 6 13 9 3" xfId="43377" xr:uid="{00000000-0005-0000-0000-000067A90000}"/>
    <cellStyle name="Normal 3 4 6 14" xfId="43378" xr:uid="{00000000-0005-0000-0000-000068A90000}"/>
    <cellStyle name="Normal 3 4 6 14 10" xfId="43379" xr:uid="{00000000-0005-0000-0000-000069A90000}"/>
    <cellStyle name="Normal 3 4 6 14 10 2" xfId="43380" xr:uid="{00000000-0005-0000-0000-00006AA90000}"/>
    <cellStyle name="Normal 3 4 6 14 10 3" xfId="43381" xr:uid="{00000000-0005-0000-0000-00006BA90000}"/>
    <cellStyle name="Normal 3 4 6 14 11" xfId="43382" xr:uid="{00000000-0005-0000-0000-00006CA90000}"/>
    <cellStyle name="Normal 3 4 6 14 11 2" xfId="43383" xr:uid="{00000000-0005-0000-0000-00006DA90000}"/>
    <cellStyle name="Normal 3 4 6 14 11 3" xfId="43384" xr:uid="{00000000-0005-0000-0000-00006EA90000}"/>
    <cellStyle name="Normal 3 4 6 14 12" xfId="43385" xr:uid="{00000000-0005-0000-0000-00006FA90000}"/>
    <cellStyle name="Normal 3 4 6 14 12 2" xfId="43386" xr:uid="{00000000-0005-0000-0000-000070A90000}"/>
    <cellStyle name="Normal 3 4 6 14 12 3" xfId="43387" xr:uid="{00000000-0005-0000-0000-000071A90000}"/>
    <cellStyle name="Normal 3 4 6 14 13" xfId="43388" xr:uid="{00000000-0005-0000-0000-000072A90000}"/>
    <cellStyle name="Normal 3 4 6 14 13 2" xfId="43389" xr:uid="{00000000-0005-0000-0000-000073A90000}"/>
    <cellStyle name="Normal 3 4 6 14 13 3" xfId="43390" xr:uid="{00000000-0005-0000-0000-000074A90000}"/>
    <cellStyle name="Normal 3 4 6 14 14" xfId="43391" xr:uid="{00000000-0005-0000-0000-000075A90000}"/>
    <cellStyle name="Normal 3 4 6 14 14 2" xfId="43392" xr:uid="{00000000-0005-0000-0000-000076A90000}"/>
    <cellStyle name="Normal 3 4 6 14 14 3" xfId="43393" xr:uid="{00000000-0005-0000-0000-000077A90000}"/>
    <cellStyle name="Normal 3 4 6 14 15" xfId="43394" xr:uid="{00000000-0005-0000-0000-000078A90000}"/>
    <cellStyle name="Normal 3 4 6 14 16" xfId="43395" xr:uid="{00000000-0005-0000-0000-000079A90000}"/>
    <cellStyle name="Normal 3 4 6 14 2" xfId="43396" xr:uid="{00000000-0005-0000-0000-00007AA90000}"/>
    <cellStyle name="Normal 3 4 6 14 2 2" xfId="43397" xr:uid="{00000000-0005-0000-0000-00007BA90000}"/>
    <cellStyle name="Normal 3 4 6 14 2 3" xfId="43398" xr:uid="{00000000-0005-0000-0000-00007CA90000}"/>
    <cellStyle name="Normal 3 4 6 14 3" xfId="43399" xr:uid="{00000000-0005-0000-0000-00007DA90000}"/>
    <cellStyle name="Normal 3 4 6 14 3 2" xfId="43400" xr:uid="{00000000-0005-0000-0000-00007EA90000}"/>
    <cellStyle name="Normal 3 4 6 14 3 3" xfId="43401" xr:uid="{00000000-0005-0000-0000-00007FA90000}"/>
    <cellStyle name="Normal 3 4 6 14 4" xfId="43402" xr:uid="{00000000-0005-0000-0000-000080A90000}"/>
    <cellStyle name="Normal 3 4 6 14 4 2" xfId="43403" xr:uid="{00000000-0005-0000-0000-000081A90000}"/>
    <cellStyle name="Normal 3 4 6 14 4 3" xfId="43404" xr:uid="{00000000-0005-0000-0000-000082A90000}"/>
    <cellStyle name="Normal 3 4 6 14 5" xfId="43405" xr:uid="{00000000-0005-0000-0000-000083A90000}"/>
    <cellStyle name="Normal 3 4 6 14 5 2" xfId="43406" xr:uid="{00000000-0005-0000-0000-000084A90000}"/>
    <cellStyle name="Normal 3 4 6 14 5 3" xfId="43407" xr:uid="{00000000-0005-0000-0000-000085A90000}"/>
    <cellStyle name="Normal 3 4 6 14 6" xfId="43408" xr:uid="{00000000-0005-0000-0000-000086A90000}"/>
    <cellStyle name="Normal 3 4 6 14 6 2" xfId="43409" xr:uid="{00000000-0005-0000-0000-000087A90000}"/>
    <cellStyle name="Normal 3 4 6 14 6 3" xfId="43410" xr:uid="{00000000-0005-0000-0000-000088A90000}"/>
    <cellStyle name="Normal 3 4 6 14 7" xfId="43411" xr:uid="{00000000-0005-0000-0000-000089A90000}"/>
    <cellStyle name="Normal 3 4 6 14 7 2" xfId="43412" xr:uid="{00000000-0005-0000-0000-00008AA90000}"/>
    <cellStyle name="Normal 3 4 6 14 7 3" xfId="43413" xr:uid="{00000000-0005-0000-0000-00008BA90000}"/>
    <cellStyle name="Normal 3 4 6 14 8" xfId="43414" xr:uid="{00000000-0005-0000-0000-00008CA90000}"/>
    <cellStyle name="Normal 3 4 6 14 8 2" xfId="43415" xr:uid="{00000000-0005-0000-0000-00008DA90000}"/>
    <cellStyle name="Normal 3 4 6 14 8 3" xfId="43416" xr:uid="{00000000-0005-0000-0000-00008EA90000}"/>
    <cellStyle name="Normal 3 4 6 14 9" xfId="43417" xr:uid="{00000000-0005-0000-0000-00008FA90000}"/>
    <cellStyle name="Normal 3 4 6 14 9 2" xfId="43418" xr:uid="{00000000-0005-0000-0000-000090A90000}"/>
    <cellStyle name="Normal 3 4 6 14 9 3" xfId="43419" xr:uid="{00000000-0005-0000-0000-000091A90000}"/>
    <cellStyle name="Normal 3 4 6 15" xfId="43420" xr:uid="{00000000-0005-0000-0000-000092A90000}"/>
    <cellStyle name="Normal 3 4 6 15 2" xfId="43421" xr:uid="{00000000-0005-0000-0000-000093A90000}"/>
    <cellStyle name="Normal 3 4 6 15 3" xfId="43422" xr:uid="{00000000-0005-0000-0000-000094A90000}"/>
    <cellStyle name="Normal 3 4 6 16" xfId="43423" xr:uid="{00000000-0005-0000-0000-000095A90000}"/>
    <cellStyle name="Normal 3 4 6 16 2" xfId="43424" xr:uid="{00000000-0005-0000-0000-000096A90000}"/>
    <cellStyle name="Normal 3 4 6 16 3" xfId="43425" xr:uid="{00000000-0005-0000-0000-000097A90000}"/>
    <cellStyle name="Normal 3 4 6 17" xfId="43426" xr:uid="{00000000-0005-0000-0000-000098A90000}"/>
    <cellStyle name="Normal 3 4 6 17 2" xfId="43427" xr:uid="{00000000-0005-0000-0000-000099A90000}"/>
    <cellStyle name="Normal 3 4 6 17 3" xfId="43428" xr:uid="{00000000-0005-0000-0000-00009AA90000}"/>
    <cellStyle name="Normal 3 4 6 18" xfId="43429" xr:uid="{00000000-0005-0000-0000-00009BA90000}"/>
    <cellStyle name="Normal 3 4 6 18 2" xfId="43430" xr:uid="{00000000-0005-0000-0000-00009CA90000}"/>
    <cellStyle name="Normal 3 4 6 18 3" xfId="43431" xr:uid="{00000000-0005-0000-0000-00009DA90000}"/>
    <cellStyle name="Normal 3 4 6 19" xfId="43432" xr:uid="{00000000-0005-0000-0000-00009EA90000}"/>
    <cellStyle name="Normal 3 4 6 19 2" xfId="43433" xr:uid="{00000000-0005-0000-0000-00009FA90000}"/>
    <cellStyle name="Normal 3 4 6 19 3" xfId="43434" xr:uid="{00000000-0005-0000-0000-0000A0A90000}"/>
    <cellStyle name="Normal 3 4 6 2" xfId="43435" xr:uid="{00000000-0005-0000-0000-0000A1A90000}"/>
    <cellStyle name="Normal 3 4 6 20" xfId="43436" xr:uid="{00000000-0005-0000-0000-0000A2A90000}"/>
    <cellStyle name="Normal 3 4 6 20 2" xfId="43437" xr:uid="{00000000-0005-0000-0000-0000A3A90000}"/>
    <cellStyle name="Normal 3 4 6 20 3" xfId="43438" xr:uid="{00000000-0005-0000-0000-0000A4A90000}"/>
    <cellStyle name="Normal 3 4 6 21" xfId="43439" xr:uid="{00000000-0005-0000-0000-0000A5A90000}"/>
    <cellStyle name="Normal 3 4 6 21 2" xfId="43440" xr:uid="{00000000-0005-0000-0000-0000A6A90000}"/>
    <cellStyle name="Normal 3 4 6 21 3" xfId="43441" xr:uid="{00000000-0005-0000-0000-0000A7A90000}"/>
    <cellStyle name="Normal 3 4 6 22" xfId="43442" xr:uid="{00000000-0005-0000-0000-0000A8A90000}"/>
    <cellStyle name="Normal 3 4 6 22 2" xfId="43443" xr:uid="{00000000-0005-0000-0000-0000A9A90000}"/>
    <cellStyle name="Normal 3 4 6 22 3" xfId="43444" xr:uid="{00000000-0005-0000-0000-0000AAA90000}"/>
    <cellStyle name="Normal 3 4 6 23" xfId="43445" xr:uid="{00000000-0005-0000-0000-0000ABA90000}"/>
    <cellStyle name="Normal 3 4 6 23 2" xfId="43446" xr:uid="{00000000-0005-0000-0000-0000ACA90000}"/>
    <cellStyle name="Normal 3 4 6 23 3" xfId="43447" xr:uid="{00000000-0005-0000-0000-0000ADA90000}"/>
    <cellStyle name="Normal 3 4 6 24" xfId="43448" xr:uid="{00000000-0005-0000-0000-0000AEA90000}"/>
    <cellStyle name="Normal 3 4 6 24 2" xfId="43449" xr:uid="{00000000-0005-0000-0000-0000AFA90000}"/>
    <cellStyle name="Normal 3 4 6 24 3" xfId="43450" xr:uid="{00000000-0005-0000-0000-0000B0A90000}"/>
    <cellStyle name="Normal 3 4 6 25" xfId="43451" xr:uid="{00000000-0005-0000-0000-0000B1A90000}"/>
    <cellStyle name="Normal 3 4 6 25 2" xfId="43452" xr:uid="{00000000-0005-0000-0000-0000B2A90000}"/>
    <cellStyle name="Normal 3 4 6 25 3" xfId="43453" xr:uid="{00000000-0005-0000-0000-0000B3A90000}"/>
    <cellStyle name="Normal 3 4 6 26" xfId="43454" xr:uid="{00000000-0005-0000-0000-0000B4A90000}"/>
    <cellStyle name="Normal 3 4 6 26 2" xfId="43455" xr:uid="{00000000-0005-0000-0000-0000B5A90000}"/>
    <cellStyle name="Normal 3 4 6 26 3" xfId="43456" xr:uid="{00000000-0005-0000-0000-0000B6A90000}"/>
    <cellStyle name="Normal 3 4 6 27" xfId="43457" xr:uid="{00000000-0005-0000-0000-0000B7A90000}"/>
    <cellStyle name="Normal 3 4 6 27 2" xfId="43458" xr:uid="{00000000-0005-0000-0000-0000B8A90000}"/>
    <cellStyle name="Normal 3 4 6 27 3" xfId="43459" xr:uid="{00000000-0005-0000-0000-0000B9A90000}"/>
    <cellStyle name="Normal 3 4 6 28" xfId="43460" xr:uid="{00000000-0005-0000-0000-0000BAA90000}"/>
    <cellStyle name="Normal 3 4 6 29" xfId="43461" xr:uid="{00000000-0005-0000-0000-0000BBA90000}"/>
    <cellStyle name="Normal 3 4 6 3" xfId="43462" xr:uid="{00000000-0005-0000-0000-0000BCA90000}"/>
    <cellStyle name="Normal 3 4 6 4" xfId="43463" xr:uid="{00000000-0005-0000-0000-0000BDA90000}"/>
    <cellStyle name="Normal 3 4 6 5" xfId="43464" xr:uid="{00000000-0005-0000-0000-0000BEA90000}"/>
    <cellStyle name="Normal 3 4 6 6" xfId="43465" xr:uid="{00000000-0005-0000-0000-0000BFA90000}"/>
    <cellStyle name="Normal 3 4 6 6 10" xfId="43466" xr:uid="{00000000-0005-0000-0000-0000C0A90000}"/>
    <cellStyle name="Normal 3 4 6 6 10 2" xfId="43467" xr:uid="{00000000-0005-0000-0000-0000C1A90000}"/>
    <cellStyle name="Normal 3 4 6 6 10 3" xfId="43468" xr:uid="{00000000-0005-0000-0000-0000C2A90000}"/>
    <cellStyle name="Normal 3 4 6 6 11" xfId="43469" xr:uid="{00000000-0005-0000-0000-0000C3A90000}"/>
    <cellStyle name="Normal 3 4 6 6 11 2" xfId="43470" xr:uid="{00000000-0005-0000-0000-0000C4A90000}"/>
    <cellStyle name="Normal 3 4 6 6 11 3" xfId="43471" xr:uid="{00000000-0005-0000-0000-0000C5A90000}"/>
    <cellStyle name="Normal 3 4 6 6 12" xfId="43472" xr:uid="{00000000-0005-0000-0000-0000C6A90000}"/>
    <cellStyle name="Normal 3 4 6 6 12 2" xfId="43473" xr:uid="{00000000-0005-0000-0000-0000C7A90000}"/>
    <cellStyle name="Normal 3 4 6 6 12 3" xfId="43474" xr:uid="{00000000-0005-0000-0000-0000C8A90000}"/>
    <cellStyle name="Normal 3 4 6 6 13" xfId="43475" xr:uid="{00000000-0005-0000-0000-0000C9A90000}"/>
    <cellStyle name="Normal 3 4 6 6 13 2" xfId="43476" xr:uid="{00000000-0005-0000-0000-0000CAA90000}"/>
    <cellStyle name="Normal 3 4 6 6 13 3" xfId="43477" xr:uid="{00000000-0005-0000-0000-0000CBA90000}"/>
    <cellStyle name="Normal 3 4 6 6 14" xfId="43478" xr:uid="{00000000-0005-0000-0000-0000CCA90000}"/>
    <cellStyle name="Normal 3 4 6 6 14 2" xfId="43479" xr:uid="{00000000-0005-0000-0000-0000CDA90000}"/>
    <cellStyle name="Normal 3 4 6 6 14 3" xfId="43480" xr:uid="{00000000-0005-0000-0000-0000CEA90000}"/>
    <cellStyle name="Normal 3 4 6 6 15" xfId="43481" xr:uid="{00000000-0005-0000-0000-0000CFA90000}"/>
    <cellStyle name="Normal 3 4 6 6 15 2" xfId="43482" xr:uid="{00000000-0005-0000-0000-0000D0A90000}"/>
    <cellStyle name="Normal 3 4 6 6 15 3" xfId="43483" xr:uid="{00000000-0005-0000-0000-0000D1A90000}"/>
    <cellStyle name="Normal 3 4 6 6 16" xfId="43484" xr:uid="{00000000-0005-0000-0000-0000D2A90000}"/>
    <cellStyle name="Normal 3 4 6 6 17" xfId="43485" xr:uid="{00000000-0005-0000-0000-0000D3A90000}"/>
    <cellStyle name="Normal 3 4 6 6 2" xfId="43486" xr:uid="{00000000-0005-0000-0000-0000D4A90000}"/>
    <cellStyle name="Normal 3 4 6 6 2 10" xfId="43487" xr:uid="{00000000-0005-0000-0000-0000D5A90000}"/>
    <cellStyle name="Normal 3 4 6 6 2 10 2" xfId="43488" xr:uid="{00000000-0005-0000-0000-0000D6A90000}"/>
    <cellStyle name="Normal 3 4 6 6 2 10 3" xfId="43489" xr:uid="{00000000-0005-0000-0000-0000D7A90000}"/>
    <cellStyle name="Normal 3 4 6 6 2 11" xfId="43490" xr:uid="{00000000-0005-0000-0000-0000D8A90000}"/>
    <cellStyle name="Normal 3 4 6 6 2 11 2" xfId="43491" xr:uid="{00000000-0005-0000-0000-0000D9A90000}"/>
    <cellStyle name="Normal 3 4 6 6 2 11 3" xfId="43492" xr:uid="{00000000-0005-0000-0000-0000DAA90000}"/>
    <cellStyle name="Normal 3 4 6 6 2 12" xfId="43493" xr:uid="{00000000-0005-0000-0000-0000DBA90000}"/>
    <cellStyle name="Normal 3 4 6 6 2 12 2" xfId="43494" xr:uid="{00000000-0005-0000-0000-0000DCA90000}"/>
    <cellStyle name="Normal 3 4 6 6 2 12 3" xfId="43495" xr:uid="{00000000-0005-0000-0000-0000DDA90000}"/>
    <cellStyle name="Normal 3 4 6 6 2 13" xfId="43496" xr:uid="{00000000-0005-0000-0000-0000DEA90000}"/>
    <cellStyle name="Normal 3 4 6 6 2 13 2" xfId="43497" xr:uid="{00000000-0005-0000-0000-0000DFA90000}"/>
    <cellStyle name="Normal 3 4 6 6 2 13 3" xfId="43498" xr:uid="{00000000-0005-0000-0000-0000E0A90000}"/>
    <cellStyle name="Normal 3 4 6 6 2 14" xfId="43499" xr:uid="{00000000-0005-0000-0000-0000E1A90000}"/>
    <cellStyle name="Normal 3 4 6 6 2 14 2" xfId="43500" xr:uid="{00000000-0005-0000-0000-0000E2A90000}"/>
    <cellStyle name="Normal 3 4 6 6 2 14 3" xfId="43501" xr:uid="{00000000-0005-0000-0000-0000E3A90000}"/>
    <cellStyle name="Normal 3 4 6 6 2 15" xfId="43502" xr:uid="{00000000-0005-0000-0000-0000E4A90000}"/>
    <cellStyle name="Normal 3 4 6 6 2 16" xfId="43503" xr:uid="{00000000-0005-0000-0000-0000E5A90000}"/>
    <cellStyle name="Normal 3 4 6 6 2 2" xfId="43504" xr:uid="{00000000-0005-0000-0000-0000E6A90000}"/>
    <cellStyle name="Normal 3 4 6 6 2 2 2" xfId="43505" xr:uid="{00000000-0005-0000-0000-0000E7A90000}"/>
    <cellStyle name="Normal 3 4 6 6 2 2 3" xfId="43506" xr:uid="{00000000-0005-0000-0000-0000E8A90000}"/>
    <cellStyle name="Normal 3 4 6 6 2 3" xfId="43507" xr:uid="{00000000-0005-0000-0000-0000E9A90000}"/>
    <cellStyle name="Normal 3 4 6 6 2 3 2" xfId="43508" xr:uid="{00000000-0005-0000-0000-0000EAA90000}"/>
    <cellStyle name="Normal 3 4 6 6 2 3 3" xfId="43509" xr:uid="{00000000-0005-0000-0000-0000EBA90000}"/>
    <cellStyle name="Normal 3 4 6 6 2 4" xfId="43510" xr:uid="{00000000-0005-0000-0000-0000ECA90000}"/>
    <cellStyle name="Normal 3 4 6 6 2 4 2" xfId="43511" xr:uid="{00000000-0005-0000-0000-0000EDA90000}"/>
    <cellStyle name="Normal 3 4 6 6 2 4 3" xfId="43512" xr:uid="{00000000-0005-0000-0000-0000EEA90000}"/>
    <cellStyle name="Normal 3 4 6 6 2 5" xfId="43513" xr:uid="{00000000-0005-0000-0000-0000EFA90000}"/>
    <cellStyle name="Normal 3 4 6 6 2 5 2" xfId="43514" xr:uid="{00000000-0005-0000-0000-0000F0A90000}"/>
    <cellStyle name="Normal 3 4 6 6 2 5 3" xfId="43515" xr:uid="{00000000-0005-0000-0000-0000F1A90000}"/>
    <cellStyle name="Normal 3 4 6 6 2 6" xfId="43516" xr:uid="{00000000-0005-0000-0000-0000F2A90000}"/>
    <cellStyle name="Normal 3 4 6 6 2 6 2" xfId="43517" xr:uid="{00000000-0005-0000-0000-0000F3A90000}"/>
    <cellStyle name="Normal 3 4 6 6 2 6 3" xfId="43518" xr:uid="{00000000-0005-0000-0000-0000F4A90000}"/>
    <cellStyle name="Normal 3 4 6 6 2 7" xfId="43519" xr:uid="{00000000-0005-0000-0000-0000F5A90000}"/>
    <cellStyle name="Normal 3 4 6 6 2 7 2" xfId="43520" xr:uid="{00000000-0005-0000-0000-0000F6A90000}"/>
    <cellStyle name="Normal 3 4 6 6 2 7 3" xfId="43521" xr:uid="{00000000-0005-0000-0000-0000F7A90000}"/>
    <cellStyle name="Normal 3 4 6 6 2 8" xfId="43522" xr:uid="{00000000-0005-0000-0000-0000F8A90000}"/>
    <cellStyle name="Normal 3 4 6 6 2 8 2" xfId="43523" xr:uid="{00000000-0005-0000-0000-0000F9A90000}"/>
    <cellStyle name="Normal 3 4 6 6 2 8 3" xfId="43524" xr:uid="{00000000-0005-0000-0000-0000FAA90000}"/>
    <cellStyle name="Normal 3 4 6 6 2 9" xfId="43525" xr:uid="{00000000-0005-0000-0000-0000FBA90000}"/>
    <cellStyle name="Normal 3 4 6 6 2 9 2" xfId="43526" xr:uid="{00000000-0005-0000-0000-0000FCA90000}"/>
    <cellStyle name="Normal 3 4 6 6 2 9 3" xfId="43527" xr:uid="{00000000-0005-0000-0000-0000FDA90000}"/>
    <cellStyle name="Normal 3 4 6 6 3" xfId="43528" xr:uid="{00000000-0005-0000-0000-0000FEA90000}"/>
    <cellStyle name="Normal 3 4 6 6 3 2" xfId="43529" xr:uid="{00000000-0005-0000-0000-0000FFA90000}"/>
    <cellStyle name="Normal 3 4 6 6 3 3" xfId="43530" xr:uid="{00000000-0005-0000-0000-000000AA0000}"/>
    <cellStyle name="Normal 3 4 6 6 4" xfId="43531" xr:uid="{00000000-0005-0000-0000-000001AA0000}"/>
    <cellStyle name="Normal 3 4 6 6 4 2" xfId="43532" xr:uid="{00000000-0005-0000-0000-000002AA0000}"/>
    <cellStyle name="Normal 3 4 6 6 4 3" xfId="43533" xr:uid="{00000000-0005-0000-0000-000003AA0000}"/>
    <cellStyle name="Normal 3 4 6 6 5" xfId="43534" xr:uid="{00000000-0005-0000-0000-000004AA0000}"/>
    <cellStyle name="Normal 3 4 6 6 5 2" xfId="43535" xr:uid="{00000000-0005-0000-0000-000005AA0000}"/>
    <cellStyle name="Normal 3 4 6 6 5 3" xfId="43536" xr:uid="{00000000-0005-0000-0000-000006AA0000}"/>
    <cellStyle name="Normal 3 4 6 6 6" xfId="43537" xr:uid="{00000000-0005-0000-0000-000007AA0000}"/>
    <cellStyle name="Normal 3 4 6 6 6 2" xfId="43538" xr:uid="{00000000-0005-0000-0000-000008AA0000}"/>
    <cellStyle name="Normal 3 4 6 6 6 3" xfId="43539" xr:uid="{00000000-0005-0000-0000-000009AA0000}"/>
    <cellStyle name="Normal 3 4 6 6 7" xfId="43540" xr:uid="{00000000-0005-0000-0000-00000AAA0000}"/>
    <cellStyle name="Normal 3 4 6 6 7 2" xfId="43541" xr:uid="{00000000-0005-0000-0000-00000BAA0000}"/>
    <cellStyle name="Normal 3 4 6 6 7 3" xfId="43542" xr:uid="{00000000-0005-0000-0000-00000CAA0000}"/>
    <cellStyle name="Normal 3 4 6 6 8" xfId="43543" xr:uid="{00000000-0005-0000-0000-00000DAA0000}"/>
    <cellStyle name="Normal 3 4 6 6 8 2" xfId="43544" xr:uid="{00000000-0005-0000-0000-00000EAA0000}"/>
    <cellStyle name="Normal 3 4 6 6 8 3" xfId="43545" xr:uid="{00000000-0005-0000-0000-00000FAA0000}"/>
    <cellStyle name="Normal 3 4 6 6 9" xfId="43546" xr:uid="{00000000-0005-0000-0000-000010AA0000}"/>
    <cellStyle name="Normal 3 4 6 6 9 2" xfId="43547" xr:uid="{00000000-0005-0000-0000-000011AA0000}"/>
    <cellStyle name="Normal 3 4 6 6 9 3" xfId="43548" xr:uid="{00000000-0005-0000-0000-000012AA0000}"/>
    <cellStyle name="Normal 3 4 6 7" xfId="43549" xr:uid="{00000000-0005-0000-0000-000013AA0000}"/>
    <cellStyle name="Normal 3 4 6 7 10" xfId="43550" xr:uid="{00000000-0005-0000-0000-000014AA0000}"/>
    <cellStyle name="Normal 3 4 6 7 10 2" xfId="43551" xr:uid="{00000000-0005-0000-0000-000015AA0000}"/>
    <cellStyle name="Normal 3 4 6 7 10 3" xfId="43552" xr:uid="{00000000-0005-0000-0000-000016AA0000}"/>
    <cellStyle name="Normal 3 4 6 7 11" xfId="43553" xr:uid="{00000000-0005-0000-0000-000017AA0000}"/>
    <cellStyle name="Normal 3 4 6 7 11 2" xfId="43554" xr:uid="{00000000-0005-0000-0000-000018AA0000}"/>
    <cellStyle name="Normal 3 4 6 7 11 3" xfId="43555" xr:uid="{00000000-0005-0000-0000-000019AA0000}"/>
    <cellStyle name="Normal 3 4 6 7 12" xfId="43556" xr:uid="{00000000-0005-0000-0000-00001AAA0000}"/>
    <cellStyle name="Normal 3 4 6 7 12 2" xfId="43557" xr:uid="{00000000-0005-0000-0000-00001BAA0000}"/>
    <cellStyle name="Normal 3 4 6 7 12 3" xfId="43558" xr:uid="{00000000-0005-0000-0000-00001CAA0000}"/>
    <cellStyle name="Normal 3 4 6 7 13" xfId="43559" xr:uid="{00000000-0005-0000-0000-00001DAA0000}"/>
    <cellStyle name="Normal 3 4 6 7 13 2" xfId="43560" xr:uid="{00000000-0005-0000-0000-00001EAA0000}"/>
    <cellStyle name="Normal 3 4 6 7 13 3" xfId="43561" xr:uid="{00000000-0005-0000-0000-00001FAA0000}"/>
    <cellStyle name="Normal 3 4 6 7 14" xfId="43562" xr:uid="{00000000-0005-0000-0000-000020AA0000}"/>
    <cellStyle name="Normal 3 4 6 7 14 2" xfId="43563" xr:uid="{00000000-0005-0000-0000-000021AA0000}"/>
    <cellStyle name="Normal 3 4 6 7 14 3" xfId="43564" xr:uid="{00000000-0005-0000-0000-000022AA0000}"/>
    <cellStyle name="Normal 3 4 6 7 15" xfId="43565" xr:uid="{00000000-0005-0000-0000-000023AA0000}"/>
    <cellStyle name="Normal 3 4 6 7 15 2" xfId="43566" xr:uid="{00000000-0005-0000-0000-000024AA0000}"/>
    <cellStyle name="Normal 3 4 6 7 15 3" xfId="43567" xr:uid="{00000000-0005-0000-0000-000025AA0000}"/>
    <cellStyle name="Normal 3 4 6 7 16" xfId="43568" xr:uid="{00000000-0005-0000-0000-000026AA0000}"/>
    <cellStyle name="Normal 3 4 6 7 17" xfId="43569" xr:uid="{00000000-0005-0000-0000-000027AA0000}"/>
    <cellStyle name="Normal 3 4 6 7 2" xfId="43570" xr:uid="{00000000-0005-0000-0000-000028AA0000}"/>
    <cellStyle name="Normal 3 4 6 7 2 10" xfId="43571" xr:uid="{00000000-0005-0000-0000-000029AA0000}"/>
    <cellStyle name="Normal 3 4 6 7 2 10 2" xfId="43572" xr:uid="{00000000-0005-0000-0000-00002AAA0000}"/>
    <cellStyle name="Normal 3 4 6 7 2 10 3" xfId="43573" xr:uid="{00000000-0005-0000-0000-00002BAA0000}"/>
    <cellStyle name="Normal 3 4 6 7 2 11" xfId="43574" xr:uid="{00000000-0005-0000-0000-00002CAA0000}"/>
    <cellStyle name="Normal 3 4 6 7 2 11 2" xfId="43575" xr:uid="{00000000-0005-0000-0000-00002DAA0000}"/>
    <cellStyle name="Normal 3 4 6 7 2 11 3" xfId="43576" xr:uid="{00000000-0005-0000-0000-00002EAA0000}"/>
    <cellStyle name="Normal 3 4 6 7 2 12" xfId="43577" xr:uid="{00000000-0005-0000-0000-00002FAA0000}"/>
    <cellStyle name="Normal 3 4 6 7 2 12 2" xfId="43578" xr:uid="{00000000-0005-0000-0000-000030AA0000}"/>
    <cellStyle name="Normal 3 4 6 7 2 12 3" xfId="43579" xr:uid="{00000000-0005-0000-0000-000031AA0000}"/>
    <cellStyle name="Normal 3 4 6 7 2 13" xfId="43580" xr:uid="{00000000-0005-0000-0000-000032AA0000}"/>
    <cellStyle name="Normal 3 4 6 7 2 13 2" xfId="43581" xr:uid="{00000000-0005-0000-0000-000033AA0000}"/>
    <cellStyle name="Normal 3 4 6 7 2 13 3" xfId="43582" xr:uid="{00000000-0005-0000-0000-000034AA0000}"/>
    <cellStyle name="Normal 3 4 6 7 2 14" xfId="43583" xr:uid="{00000000-0005-0000-0000-000035AA0000}"/>
    <cellStyle name="Normal 3 4 6 7 2 14 2" xfId="43584" xr:uid="{00000000-0005-0000-0000-000036AA0000}"/>
    <cellStyle name="Normal 3 4 6 7 2 14 3" xfId="43585" xr:uid="{00000000-0005-0000-0000-000037AA0000}"/>
    <cellStyle name="Normal 3 4 6 7 2 15" xfId="43586" xr:uid="{00000000-0005-0000-0000-000038AA0000}"/>
    <cellStyle name="Normal 3 4 6 7 2 16" xfId="43587" xr:uid="{00000000-0005-0000-0000-000039AA0000}"/>
    <cellStyle name="Normal 3 4 6 7 2 2" xfId="43588" xr:uid="{00000000-0005-0000-0000-00003AAA0000}"/>
    <cellStyle name="Normal 3 4 6 7 2 2 2" xfId="43589" xr:uid="{00000000-0005-0000-0000-00003BAA0000}"/>
    <cellStyle name="Normal 3 4 6 7 2 2 3" xfId="43590" xr:uid="{00000000-0005-0000-0000-00003CAA0000}"/>
    <cellStyle name="Normal 3 4 6 7 2 3" xfId="43591" xr:uid="{00000000-0005-0000-0000-00003DAA0000}"/>
    <cellStyle name="Normal 3 4 6 7 2 3 2" xfId="43592" xr:uid="{00000000-0005-0000-0000-00003EAA0000}"/>
    <cellStyle name="Normal 3 4 6 7 2 3 3" xfId="43593" xr:uid="{00000000-0005-0000-0000-00003FAA0000}"/>
    <cellStyle name="Normal 3 4 6 7 2 4" xfId="43594" xr:uid="{00000000-0005-0000-0000-000040AA0000}"/>
    <cellStyle name="Normal 3 4 6 7 2 4 2" xfId="43595" xr:uid="{00000000-0005-0000-0000-000041AA0000}"/>
    <cellStyle name="Normal 3 4 6 7 2 4 3" xfId="43596" xr:uid="{00000000-0005-0000-0000-000042AA0000}"/>
    <cellStyle name="Normal 3 4 6 7 2 5" xfId="43597" xr:uid="{00000000-0005-0000-0000-000043AA0000}"/>
    <cellStyle name="Normal 3 4 6 7 2 5 2" xfId="43598" xr:uid="{00000000-0005-0000-0000-000044AA0000}"/>
    <cellStyle name="Normal 3 4 6 7 2 5 3" xfId="43599" xr:uid="{00000000-0005-0000-0000-000045AA0000}"/>
    <cellStyle name="Normal 3 4 6 7 2 6" xfId="43600" xr:uid="{00000000-0005-0000-0000-000046AA0000}"/>
    <cellStyle name="Normal 3 4 6 7 2 6 2" xfId="43601" xr:uid="{00000000-0005-0000-0000-000047AA0000}"/>
    <cellStyle name="Normal 3 4 6 7 2 6 3" xfId="43602" xr:uid="{00000000-0005-0000-0000-000048AA0000}"/>
    <cellStyle name="Normal 3 4 6 7 2 7" xfId="43603" xr:uid="{00000000-0005-0000-0000-000049AA0000}"/>
    <cellStyle name="Normal 3 4 6 7 2 7 2" xfId="43604" xr:uid="{00000000-0005-0000-0000-00004AAA0000}"/>
    <cellStyle name="Normal 3 4 6 7 2 7 3" xfId="43605" xr:uid="{00000000-0005-0000-0000-00004BAA0000}"/>
    <cellStyle name="Normal 3 4 6 7 2 8" xfId="43606" xr:uid="{00000000-0005-0000-0000-00004CAA0000}"/>
    <cellStyle name="Normal 3 4 6 7 2 8 2" xfId="43607" xr:uid="{00000000-0005-0000-0000-00004DAA0000}"/>
    <cellStyle name="Normal 3 4 6 7 2 8 3" xfId="43608" xr:uid="{00000000-0005-0000-0000-00004EAA0000}"/>
    <cellStyle name="Normal 3 4 6 7 2 9" xfId="43609" xr:uid="{00000000-0005-0000-0000-00004FAA0000}"/>
    <cellStyle name="Normal 3 4 6 7 2 9 2" xfId="43610" xr:uid="{00000000-0005-0000-0000-000050AA0000}"/>
    <cellStyle name="Normal 3 4 6 7 2 9 3" xfId="43611" xr:uid="{00000000-0005-0000-0000-000051AA0000}"/>
    <cellStyle name="Normal 3 4 6 7 3" xfId="43612" xr:uid="{00000000-0005-0000-0000-000052AA0000}"/>
    <cellStyle name="Normal 3 4 6 7 3 2" xfId="43613" xr:uid="{00000000-0005-0000-0000-000053AA0000}"/>
    <cellStyle name="Normal 3 4 6 7 3 3" xfId="43614" xr:uid="{00000000-0005-0000-0000-000054AA0000}"/>
    <cellStyle name="Normal 3 4 6 7 4" xfId="43615" xr:uid="{00000000-0005-0000-0000-000055AA0000}"/>
    <cellStyle name="Normal 3 4 6 7 4 2" xfId="43616" xr:uid="{00000000-0005-0000-0000-000056AA0000}"/>
    <cellStyle name="Normal 3 4 6 7 4 3" xfId="43617" xr:uid="{00000000-0005-0000-0000-000057AA0000}"/>
    <cellStyle name="Normal 3 4 6 7 5" xfId="43618" xr:uid="{00000000-0005-0000-0000-000058AA0000}"/>
    <cellStyle name="Normal 3 4 6 7 5 2" xfId="43619" xr:uid="{00000000-0005-0000-0000-000059AA0000}"/>
    <cellStyle name="Normal 3 4 6 7 5 3" xfId="43620" xr:uid="{00000000-0005-0000-0000-00005AAA0000}"/>
    <cellStyle name="Normal 3 4 6 7 6" xfId="43621" xr:uid="{00000000-0005-0000-0000-00005BAA0000}"/>
    <cellStyle name="Normal 3 4 6 7 6 2" xfId="43622" xr:uid="{00000000-0005-0000-0000-00005CAA0000}"/>
    <cellStyle name="Normal 3 4 6 7 6 3" xfId="43623" xr:uid="{00000000-0005-0000-0000-00005DAA0000}"/>
    <cellStyle name="Normal 3 4 6 7 7" xfId="43624" xr:uid="{00000000-0005-0000-0000-00005EAA0000}"/>
    <cellStyle name="Normal 3 4 6 7 7 2" xfId="43625" xr:uid="{00000000-0005-0000-0000-00005FAA0000}"/>
    <cellStyle name="Normal 3 4 6 7 7 3" xfId="43626" xr:uid="{00000000-0005-0000-0000-000060AA0000}"/>
    <cellStyle name="Normal 3 4 6 7 8" xfId="43627" xr:uid="{00000000-0005-0000-0000-000061AA0000}"/>
    <cellStyle name="Normal 3 4 6 7 8 2" xfId="43628" xr:uid="{00000000-0005-0000-0000-000062AA0000}"/>
    <cellStyle name="Normal 3 4 6 7 8 3" xfId="43629" xr:uid="{00000000-0005-0000-0000-000063AA0000}"/>
    <cellStyle name="Normal 3 4 6 7 9" xfId="43630" xr:uid="{00000000-0005-0000-0000-000064AA0000}"/>
    <cellStyle name="Normal 3 4 6 7 9 2" xfId="43631" xr:uid="{00000000-0005-0000-0000-000065AA0000}"/>
    <cellStyle name="Normal 3 4 6 7 9 3" xfId="43632" xr:uid="{00000000-0005-0000-0000-000066AA0000}"/>
    <cellStyle name="Normal 3 4 6 8" xfId="43633" xr:uid="{00000000-0005-0000-0000-000067AA0000}"/>
    <cellStyle name="Normal 3 4 6 8 10" xfId="43634" xr:uid="{00000000-0005-0000-0000-000068AA0000}"/>
    <cellStyle name="Normal 3 4 6 8 10 2" xfId="43635" xr:uid="{00000000-0005-0000-0000-000069AA0000}"/>
    <cellStyle name="Normal 3 4 6 8 10 3" xfId="43636" xr:uid="{00000000-0005-0000-0000-00006AAA0000}"/>
    <cellStyle name="Normal 3 4 6 8 11" xfId="43637" xr:uid="{00000000-0005-0000-0000-00006BAA0000}"/>
    <cellStyle name="Normal 3 4 6 8 11 2" xfId="43638" xr:uid="{00000000-0005-0000-0000-00006CAA0000}"/>
    <cellStyle name="Normal 3 4 6 8 11 3" xfId="43639" xr:uid="{00000000-0005-0000-0000-00006DAA0000}"/>
    <cellStyle name="Normal 3 4 6 8 12" xfId="43640" xr:uid="{00000000-0005-0000-0000-00006EAA0000}"/>
    <cellStyle name="Normal 3 4 6 8 12 2" xfId="43641" xr:uid="{00000000-0005-0000-0000-00006FAA0000}"/>
    <cellStyle name="Normal 3 4 6 8 12 3" xfId="43642" xr:uid="{00000000-0005-0000-0000-000070AA0000}"/>
    <cellStyle name="Normal 3 4 6 8 13" xfId="43643" xr:uid="{00000000-0005-0000-0000-000071AA0000}"/>
    <cellStyle name="Normal 3 4 6 8 13 2" xfId="43644" xr:uid="{00000000-0005-0000-0000-000072AA0000}"/>
    <cellStyle name="Normal 3 4 6 8 13 3" xfId="43645" xr:uid="{00000000-0005-0000-0000-000073AA0000}"/>
    <cellStyle name="Normal 3 4 6 8 14" xfId="43646" xr:uid="{00000000-0005-0000-0000-000074AA0000}"/>
    <cellStyle name="Normal 3 4 6 8 14 2" xfId="43647" xr:uid="{00000000-0005-0000-0000-000075AA0000}"/>
    <cellStyle name="Normal 3 4 6 8 14 3" xfId="43648" xr:uid="{00000000-0005-0000-0000-000076AA0000}"/>
    <cellStyle name="Normal 3 4 6 8 15" xfId="43649" xr:uid="{00000000-0005-0000-0000-000077AA0000}"/>
    <cellStyle name="Normal 3 4 6 8 15 2" xfId="43650" xr:uid="{00000000-0005-0000-0000-000078AA0000}"/>
    <cellStyle name="Normal 3 4 6 8 15 3" xfId="43651" xr:uid="{00000000-0005-0000-0000-000079AA0000}"/>
    <cellStyle name="Normal 3 4 6 8 16" xfId="43652" xr:uid="{00000000-0005-0000-0000-00007AAA0000}"/>
    <cellStyle name="Normal 3 4 6 8 17" xfId="43653" xr:uid="{00000000-0005-0000-0000-00007BAA0000}"/>
    <cellStyle name="Normal 3 4 6 8 2" xfId="43654" xr:uid="{00000000-0005-0000-0000-00007CAA0000}"/>
    <cellStyle name="Normal 3 4 6 8 2 10" xfId="43655" xr:uid="{00000000-0005-0000-0000-00007DAA0000}"/>
    <cellStyle name="Normal 3 4 6 8 2 10 2" xfId="43656" xr:uid="{00000000-0005-0000-0000-00007EAA0000}"/>
    <cellStyle name="Normal 3 4 6 8 2 10 3" xfId="43657" xr:uid="{00000000-0005-0000-0000-00007FAA0000}"/>
    <cellStyle name="Normal 3 4 6 8 2 11" xfId="43658" xr:uid="{00000000-0005-0000-0000-000080AA0000}"/>
    <cellStyle name="Normal 3 4 6 8 2 11 2" xfId="43659" xr:uid="{00000000-0005-0000-0000-000081AA0000}"/>
    <cellStyle name="Normal 3 4 6 8 2 11 3" xfId="43660" xr:uid="{00000000-0005-0000-0000-000082AA0000}"/>
    <cellStyle name="Normal 3 4 6 8 2 12" xfId="43661" xr:uid="{00000000-0005-0000-0000-000083AA0000}"/>
    <cellStyle name="Normal 3 4 6 8 2 12 2" xfId="43662" xr:uid="{00000000-0005-0000-0000-000084AA0000}"/>
    <cellStyle name="Normal 3 4 6 8 2 12 3" xfId="43663" xr:uid="{00000000-0005-0000-0000-000085AA0000}"/>
    <cellStyle name="Normal 3 4 6 8 2 13" xfId="43664" xr:uid="{00000000-0005-0000-0000-000086AA0000}"/>
    <cellStyle name="Normal 3 4 6 8 2 13 2" xfId="43665" xr:uid="{00000000-0005-0000-0000-000087AA0000}"/>
    <cellStyle name="Normal 3 4 6 8 2 13 3" xfId="43666" xr:uid="{00000000-0005-0000-0000-000088AA0000}"/>
    <cellStyle name="Normal 3 4 6 8 2 14" xfId="43667" xr:uid="{00000000-0005-0000-0000-000089AA0000}"/>
    <cellStyle name="Normal 3 4 6 8 2 14 2" xfId="43668" xr:uid="{00000000-0005-0000-0000-00008AAA0000}"/>
    <cellStyle name="Normal 3 4 6 8 2 14 3" xfId="43669" xr:uid="{00000000-0005-0000-0000-00008BAA0000}"/>
    <cellStyle name="Normal 3 4 6 8 2 15" xfId="43670" xr:uid="{00000000-0005-0000-0000-00008CAA0000}"/>
    <cellStyle name="Normal 3 4 6 8 2 16" xfId="43671" xr:uid="{00000000-0005-0000-0000-00008DAA0000}"/>
    <cellStyle name="Normal 3 4 6 8 2 2" xfId="43672" xr:uid="{00000000-0005-0000-0000-00008EAA0000}"/>
    <cellStyle name="Normal 3 4 6 8 2 2 2" xfId="43673" xr:uid="{00000000-0005-0000-0000-00008FAA0000}"/>
    <cellStyle name="Normal 3 4 6 8 2 2 3" xfId="43674" xr:uid="{00000000-0005-0000-0000-000090AA0000}"/>
    <cellStyle name="Normal 3 4 6 8 2 3" xfId="43675" xr:uid="{00000000-0005-0000-0000-000091AA0000}"/>
    <cellStyle name="Normal 3 4 6 8 2 3 2" xfId="43676" xr:uid="{00000000-0005-0000-0000-000092AA0000}"/>
    <cellStyle name="Normal 3 4 6 8 2 3 3" xfId="43677" xr:uid="{00000000-0005-0000-0000-000093AA0000}"/>
    <cellStyle name="Normal 3 4 6 8 2 4" xfId="43678" xr:uid="{00000000-0005-0000-0000-000094AA0000}"/>
    <cellStyle name="Normal 3 4 6 8 2 4 2" xfId="43679" xr:uid="{00000000-0005-0000-0000-000095AA0000}"/>
    <cellStyle name="Normal 3 4 6 8 2 4 3" xfId="43680" xr:uid="{00000000-0005-0000-0000-000096AA0000}"/>
    <cellStyle name="Normal 3 4 6 8 2 5" xfId="43681" xr:uid="{00000000-0005-0000-0000-000097AA0000}"/>
    <cellStyle name="Normal 3 4 6 8 2 5 2" xfId="43682" xr:uid="{00000000-0005-0000-0000-000098AA0000}"/>
    <cellStyle name="Normal 3 4 6 8 2 5 3" xfId="43683" xr:uid="{00000000-0005-0000-0000-000099AA0000}"/>
    <cellStyle name="Normal 3 4 6 8 2 6" xfId="43684" xr:uid="{00000000-0005-0000-0000-00009AAA0000}"/>
    <cellStyle name="Normal 3 4 6 8 2 6 2" xfId="43685" xr:uid="{00000000-0005-0000-0000-00009BAA0000}"/>
    <cellStyle name="Normal 3 4 6 8 2 6 3" xfId="43686" xr:uid="{00000000-0005-0000-0000-00009CAA0000}"/>
    <cellStyle name="Normal 3 4 6 8 2 7" xfId="43687" xr:uid="{00000000-0005-0000-0000-00009DAA0000}"/>
    <cellStyle name="Normal 3 4 6 8 2 7 2" xfId="43688" xr:uid="{00000000-0005-0000-0000-00009EAA0000}"/>
    <cellStyle name="Normal 3 4 6 8 2 7 3" xfId="43689" xr:uid="{00000000-0005-0000-0000-00009FAA0000}"/>
    <cellStyle name="Normal 3 4 6 8 2 8" xfId="43690" xr:uid="{00000000-0005-0000-0000-0000A0AA0000}"/>
    <cellStyle name="Normal 3 4 6 8 2 8 2" xfId="43691" xr:uid="{00000000-0005-0000-0000-0000A1AA0000}"/>
    <cellStyle name="Normal 3 4 6 8 2 8 3" xfId="43692" xr:uid="{00000000-0005-0000-0000-0000A2AA0000}"/>
    <cellStyle name="Normal 3 4 6 8 2 9" xfId="43693" xr:uid="{00000000-0005-0000-0000-0000A3AA0000}"/>
    <cellStyle name="Normal 3 4 6 8 2 9 2" xfId="43694" xr:uid="{00000000-0005-0000-0000-0000A4AA0000}"/>
    <cellStyle name="Normal 3 4 6 8 2 9 3" xfId="43695" xr:uid="{00000000-0005-0000-0000-0000A5AA0000}"/>
    <cellStyle name="Normal 3 4 6 8 3" xfId="43696" xr:uid="{00000000-0005-0000-0000-0000A6AA0000}"/>
    <cellStyle name="Normal 3 4 6 8 3 2" xfId="43697" xr:uid="{00000000-0005-0000-0000-0000A7AA0000}"/>
    <cellStyle name="Normal 3 4 6 8 3 3" xfId="43698" xr:uid="{00000000-0005-0000-0000-0000A8AA0000}"/>
    <cellStyle name="Normal 3 4 6 8 4" xfId="43699" xr:uid="{00000000-0005-0000-0000-0000A9AA0000}"/>
    <cellStyle name="Normal 3 4 6 8 4 2" xfId="43700" xr:uid="{00000000-0005-0000-0000-0000AAAA0000}"/>
    <cellStyle name="Normal 3 4 6 8 4 3" xfId="43701" xr:uid="{00000000-0005-0000-0000-0000ABAA0000}"/>
    <cellStyle name="Normal 3 4 6 8 5" xfId="43702" xr:uid="{00000000-0005-0000-0000-0000ACAA0000}"/>
    <cellStyle name="Normal 3 4 6 8 5 2" xfId="43703" xr:uid="{00000000-0005-0000-0000-0000ADAA0000}"/>
    <cellStyle name="Normal 3 4 6 8 5 3" xfId="43704" xr:uid="{00000000-0005-0000-0000-0000AEAA0000}"/>
    <cellStyle name="Normal 3 4 6 8 6" xfId="43705" xr:uid="{00000000-0005-0000-0000-0000AFAA0000}"/>
    <cellStyle name="Normal 3 4 6 8 6 2" xfId="43706" xr:uid="{00000000-0005-0000-0000-0000B0AA0000}"/>
    <cellStyle name="Normal 3 4 6 8 6 3" xfId="43707" xr:uid="{00000000-0005-0000-0000-0000B1AA0000}"/>
    <cellStyle name="Normal 3 4 6 8 7" xfId="43708" xr:uid="{00000000-0005-0000-0000-0000B2AA0000}"/>
    <cellStyle name="Normal 3 4 6 8 7 2" xfId="43709" xr:uid="{00000000-0005-0000-0000-0000B3AA0000}"/>
    <cellStyle name="Normal 3 4 6 8 7 3" xfId="43710" xr:uid="{00000000-0005-0000-0000-0000B4AA0000}"/>
    <cellStyle name="Normal 3 4 6 8 8" xfId="43711" xr:uid="{00000000-0005-0000-0000-0000B5AA0000}"/>
    <cellStyle name="Normal 3 4 6 8 8 2" xfId="43712" xr:uid="{00000000-0005-0000-0000-0000B6AA0000}"/>
    <cellStyle name="Normal 3 4 6 8 8 3" xfId="43713" xr:uid="{00000000-0005-0000-0000-0000B7AA0000}"/>
    <cellStyle name="Normal 3 4 6 8 9" xfId="43714" xr:uid="{00000000-0005-0000-0000-0000B8AA0000}"/>
    <cellStyle name="Normal 3 4 6 8 9 2" xfId="43715" xr:uid="{00000000-0005-0000-0000-0000B9AA0000}"/>
    <cellStyle name="Normal 3 4 6 8 9 3" xfId="43716" xr:uid="{00000000-0005-0000-0000-0000BAAA0000}"/>
    <cellStyle name="Normal 3 4 6 9" xfId="43717" xr:uid="{00000000-0005-0000-0000-0000BBAA0000}"/>
    <cellStyle name="Normal 3 4 6 9 10" xfId="43718" xr:uid="{00000000-0005-0000-0000-0000BCAA0000}"/>
    <cellStyle name="Normal 3 4 6 9 10 2" xfId="43719" xr:uid="{00000000-0005-0000-0000-0000BDAA0000}"/>
    <cellStyle name="Normal 3 4 6 9 10 3" xfId="43720" xr:uid="{00000000-0005-0000-0000-0000BEAA0000}"/>
    <cellStyle name="Normal 3 4 6 9 11" xfId="43721" xr:uid="{00000000-0005-0000-0000-0000BFAA0000}"/>
    <cellStyle name="Normal 3 4 6 9 11 2" xfId="43722" xr:uid="{00000000-0005-0000-0000-0000C0AA0000}"/>
    <cellStyle name="Normal 3 4 6 9 11 3" xfId="43723" xr:uid="{00000000-0005-0000-0000-0000C1AA0000}"/>
    <cellStyle name="Normal 3 4 6 9 12" xfId="43724" xr:uid="{00000000-0005-0000-0000-0000C2AA0000}"/>
    <cellStyle name="Normal 3 4 6 9 12 2" xfId="43725" xr:uid="{00000000-0005-0000-0000-0000C3AA0000}"/>
    <cellStyle name="Normal 3 4 6 9 12 3" xfId="43726" xr:uid="{00000000-0005-0000-0000-0000C4AA0000}"/>
    <cellStyle name="Normal 3 4 6 9 13" xfId="43727" xr:uid="{00000000-0005-0000-0000-0000C5AA0000}"/>
    <cellStyle name="Normal 3 4 6 9 13 2" xfId="43728" xr:uid="{00000000-0005-0000-0000-0000C6AA0000}"/>
    <cellStyle name="Normal 3 4 6 9 13 3" xfId="43729" xr:uid="{00000000-0005-0000-0000-0000C7AA0000}"/>
    <cellStyle name="Normal 3 4 6 9 14" xfId="43730" xr:uid="{00000000-0005-0000-0000-0000C8AA0000}"/>
    <cellStyle name="Normal 3 4 6 9 14 2" xfId="43731" xr:uid="{00000000-0005-0000-0000-0000C9AA0000}"/>
    <cellStyle name="Normal 3 4 6 9 14 3" xfId="43732" xr:uid="{00000000-0005-0000-0000-0000CAAA0000}"/>
    <cellStyle name="Normal 3 4 6 9 15" xfId="43733" xr:uid="{00000000-0005-0000-0000-0000CBAA0000}"/>
    <cellStyle name="Normal 3 4 6 9 16" xfId="43734" xr:uid="{00000000-0005-0000-0000-0000CCAA0000}"/>
    <cellStyle name="Normal 3 4 6 9 2" xfId="43735" xr:uid="{00000000-0005-0000-0000-0000CDAA0000}"/>
    <cellStyle name="Normal 3 4 6 9 2 2" xfId="43736" xr:uid="{00000000-0005-0000-0000-0000CEAA0000}"/>
    <cellStyle name="Normal 3 4 6 9 2 3" xfId="43737" xr:uid="{00000000-0005-0000-0000-0000CFAA0000}"/>
    <cellStyle name="Normal 3 4 6 9 3" xfId="43738" xr:uid="{00000000-0005-0000-0000-0000D0AA0000}"/>
    <cellStyle name="Normal 3 4 6 9 3 2" xfId="43739" xr:uid="{00000000-0005-0000-0000-0000D1AA0000}"/>
    <cellStyle name="Normal 3 4 6 9 3 3" xfId="43740" xr:uid="{00000000-0005-0000-0000-0000D2AA0000}"/>
    <cellStyle name="Normal 3 4 6 9 4" xfId="43741" xr:uid="{00000000-0005-0000-0000-0000D3AA0000}"/>
    <cellStyle name="Normal 3 4 6 9 4 2" xfId="43742" xr:uid="{00000000-0005-0000-0000-0000D4AA0000}"/>
    <cellStyle name="Normal 3 4 6 9 4 3" xfId="43743" xr:uid="{00000000-0005-0000-0000-0000D5AA0000}"/>
    <cellStyle name="Normal 3 4 6 9 5" xfId="43744" xr:uid="{00000000-0005-0000-0000-0000D6AA0000}"/>
    <cellStyle name="Normal 3 4 6 9 5 2" xfId="43745" xr:uid="{00000000-0005-0000-0000-0000D7AA0000}"/>
    <cellStyle name="Normal 3 4 6 9 5 3" xfId="43746" xr:uid="{00000000-0005-0000-0000-0000D8AA0000}"/>
    <cellStyle name="Normal 3 4 6 9 6" xfId="43747" xr:uid="{00000000-0005-0000-0000-0000D9AA0000}"/>
    <cellStyle name="Normal 3 4 6 9 6 2" xfId="43748" xr:uid="{00000000-0005-0000-0000-0000DAAA0000}"/>
    <cellStyle name="Normal 3 4 6 9 6 3" xfId="43749" xr:uid="{00000000-0005-0000-0000-0000DBAA0000}"/>
    <cellStyle name="Normal 3 4 6 9 7" xfId="43750" xr:uid="{00000000-0005-0000-0000-0000DCAA0000}"/>
    <cellStyle name="Normal 3 4 6 9 7 2" xfId="43751" xr:uid="{00000000-0005-0000-0000-0000DDAA0000}"/>
    <cellStyle name="Normal 3 4 6 9 7 3" xfId="43752" xr:uid="{00000000-0005-0000-0000-0000DEAA0000}"/>
    <cellStyle name="Normal 3 4 6 9 8" xfId="43753" xr:uid="{00000000-0005-0000-0000-0000DFAA0000}"/>
    <cellStyle name="Normal 3 4 6 9 8 2" xfId="43754" xr:uid="{00000000-0005-0000-0000-0000E0AA0000}"/>
    <cellStyle name="Normal 3 4 6 9 8 3" xfId="43755" xr:uid="{00000000-0005-0000-0000-0000E1AA0000}"/>
    <cellStyle name="Normal 3 4 6 9 9" xfId="43756" xr:uid="{00000000-0005-0000-0000-0000E2AA0000}"/>
    <cellStyle name="Normal 3 4 6 9 9 2" xfId="43757" xr:uid="{00000000-0005-0000-0000-0000E3AA0000}"/>
    <cellStyle name="Normal 3 4 6 9 9 3" xfId="43758" xr:uid="{00000000-0005-0000-0000-0000E4AA0000}"/>
    <cellStyle name="Normal 3 4 7" xfId="43759" xr:uid="{00000000-0005-0000-0000-0000E5AA0000}"/>
    <cellStyle name="Normal 3 4 7 10" xfId="43760" xr:uid="{00000000-0005-0000-0000-0000E6AA0000}"/>
    <cellStyle name="Normal 3 4 7 10 10" xfId="43761" xr:uid="{00000000-0005-0000-0000-0000E7AA0000}"/>
    <cellStyle name="Normal 3 4 7 10 10 2" xfId="43762" xr:uid="{00000000-0005-0000-0000-0000E8AA0000}"/>
    <cellStyle name="Normal 3 4 7 10 10 3" xfId="43763" xr:uid="{00000000-0005-0000-0000-0000E9AA0000}"/>
    <cellStyle name="Normal 3 4 7 10 11" xfId="43764" xr:uid="{00000000-0005-0000-0000-0000EAAA0000}"/>
    <cellStyle name="Normal 3 4 7 10 11 2" xfId="43765" xr:uid="{00000000-0005-0000-0000-0000EBAA0000}"/>
    <cellStyle name="Normal 3 4 7 10 11 3" xfId="43766" xr:uid="{00000000-0005-0000-0000-0000ECAA0000}"/>
    <cellStyle name="Normal 3 4 7 10 12" xfId="43767" xr:uid="{00000000-0005-0000-0000-0000EDAA0000}"/>
    <cellStyle name="Normal 3 4 7 10 12 2" xfId="43768" xr:uid="{00000000-0005-0000-0000-0000EEAA0000}"/>
    <cellStyle name="Normal 3 4 7 10 12 3" xfId="43769" xr:uid="{00000000-0005-0000-0000-0000EFAA0000}"/>
    <cellStyle name="Normal 3 4 7 10 13" xfId="43770" xr:uid="{00000000-0005-0000-0000-0000F0AA0000}"/>
    <cellStyle name="Normal 3 4 7 10 13 2" xfId="43771" xr:uid="{00000000-0005-0000-0000-0000F1AA0000}"/>
    <cellStyle name="Normal 3 4 7 10 13 3" xfId="43772" xr:uid="{00000000-0005-0000-0000-0000F2AA0000}"/>
    <cellStyle name="Normal 3 4 7 10 14" xfId="43773" xr:uid="{00000000-0005-0000-0000-0000F3AA0000}"/>
    <cellStyle name="Normal 3 4 7 10 14 2" xfId="43774" xr:uid="{00000000-0005-0000-0000-0000F4AA0000}"/>
    <cellStyle name="Normal 3 4 7 10 14 3" xfId="43775" xr:uid="{00000000-0005-0000-0000-0000F5AA0000}"/>
    <cellStyle name="Normal 3 4 7 10 15" xfId="43776" xr:uid="{00000000-0005-0000-0000-0000F6AA0000}"/>
    <cellStyle name="Normal 3 4 7 10 16" xfId="43777" xr:uid="{00000000-0005-0000-0000-0000F7AA0000}"/>
    <cellStyle name="Normal 3 4 7 10 2" xfId="43778" xr:uid="{00000000-0005-0000-0000-0000F8AA0000}"/>
    <cellStyle name="Normal 3 4 7 10 2 2" xfId="43779" xr:uid="{00000000-0005-0000-0000-0000F9AA0000}"/>
    <cellStyle name="Normal 3 4 7 10 2 3" xfId="43780" xr:uid="{00000000-0005-0000-0000-0000FAAA0000}"/>
    <cellStyle name="Normal 3 4 7 10 3" xfId="43781" xr:uid="{00000000-0005-0000-0000-0000FBAA0000}"/>
    <cellStyle name="Normal 3 4 7 10 3 2" xfId="43782" xr:uid="{00000000-0005-0000-0000-0000FCAA0000}"/>
    <cellStyle name="Normal 3 4 7 10 3 3" xfId="43783" xr:uid="{00000000-0005-0000-0000-0000FDAA0000}"/>
    <cellStyle name="Normal 3 4 7 10 4" xfId="43784" xr:uid="{00000000-0005-0000-0000-0000FEAA0000}"/>
    <cellStyle name="Normal 3 4 7 10 4 2" xfId="43785" xr:uid="{00000000-0005-0000-0000-0000FFAA0000}"/>
    <cellStyle name="Normal 3 4 7 10 4 3" xfId="43786" xr:uid="{00000000-0005-0000-0000-000000AB0000}"/>
    <cellStyle name="Normal 3 4 7 10 5" xfId="43787" xr:uid="{00000000-0005-0000-0000-000001AB0000}"/>
    <cellStyle name="Normal 3 4 7 10 5 2" xfId="43788" xr:uid="{00000000-0005-0000-0000-000002AB0000}"/>
    <cellStyle name="Normal 3 4 7 10 5 3" xfId="43789" xr:uid="{00000000-0005-0000-0000-000003AB0000}"/>
    <cellStyle name="Normal 3 4 7 10 6" xfId="43790" xr:uid="{00000000-0005-0000-0000-000004AB0000}"/>
    <cellStyle name="Normal 3 4 7 10 6 2" xfId="43791" xr:uid="{00000000-0005-0000-0000-000005AB0000}"/>
    <cellStyle name="Normal 3 4 7 10 6 3" xfId="43792" xr:uid="{00000000-0005-0000-0000-000006AB0000}"/>
    <cellStyle name="Normal 3 4 7 10 7" xfId="43793" xr:uid="{00000000-0005-0000-0000-000007AB0000}"/>
    <cellStyle name="Normal 3 4 7 10 7 2" xfId="43794" xr:uid="{00000000-0005-0000-0000-000008AB0000}"/>
    <cellStyle name="Normal 3 4 7 10 7 3" xfId="43795" xr:uid="{00000000-0005-0000-0000-000009AB0000}"/>
    <cellStyle name="Normal 3 4 7 10 8" xfId="43796" xr:uid="{00000000-0005-0000-0000-00000AAB0000}"/>
    <cellStyle name="Normal 3 4 7 10 8 2" xfId="43797" xr:uid="{00000000-0005-0000-0000-00000BAB0000}"/>
    <cellStyle name="Normal 3 4 7 10 8 3" xfId="43798" xr:uid="{00000000-0005-0000-0000-00000CAB0000}"/>
    <cellStyle name="Normal 3 4 7 10 9" xfId="43799" xr:uid="{00000000-0005-0000-0000-00000DAB0000}"/>
    <cellStyle name="Normal 3 4 7 10 9 2" xfId="43800" xr:uid="{00000000-0005-0000-0000-00000EAB0000}"/>
    <cellStyle name="Normal 3 4 7 10 9 3" xfId="43801" xr:uid="{00000000-0005-0000-0000-00000FAB0000}"/>
    <cellStyle name="Normal 3 4 7 11" xfId="43802" xr:uid="{00000000-0005-0000-0000-000010AB0000}"/>
    <cellStyle name="Normal 3 4 7 11 2" xfId="43803" xr:uid="{00000000-0005-0000-0000-000011AB0000}"/>
    <cellStyle name="Normal 3 4 7 11 3" xfId="43804" xr:uid="{00000000-0005-0000-0000-000012AB0000}"/>
    <cellStyle name="Normal 3 4 7 12" xfId="43805" xr:uid="{00000000-0005-0000-0000-000013AB0000}"/>
    <cellStyle name="Normal 3 4 7 12 2" xfId="43806" xr:uid="{00000000-0005-0000-0000-000014AB0000}"/>
    <cellStyle name="Normal 3 4 7 12 3" xfId="43807" xr:uid="{00000000-0005-0000-0000-000015AB0000}"/>
    <cellStyle name="Normal 3 4 7 13" xfId="43808" xr:uid="{00000000-0005-0000-0000-000016AB0000}"/>
    <cellStyle name="Normal 3 4 7 13 2" xfId="43809" xr:uid="{00000000-0005-0000-0000-000017AB0000}"/>
    <cellStyle name="Normal 3 4 7 13 3" xfId="43810" xr:uid="{00000000-0005-0000-0000-000018AB0000}"/>
    <cellStyle name="Normal 3 4 7 14" xfId="43811" xr:uid="{00000000-0005-0000-0000-000019AB0000}"/>
    <cellStyle name="Normal 3 4 7 14 2" xfId="43812" xr:uid="{00000000-0005-0000-0000-00001AAB0000}"/>
    <cellStyle name="Normal 3 4 7 14 3" xfId="43813" xr:uid="{00000000-0005-0000-0000-00001BAB0000}"/>
    <cellStyle name="Normal 3 4 7 15" xfId="43814" xr:uid="{00000000-0005-0000-0000-00001CAB0000}"/>
    <cellStyle name="Normal 3 4 7 15 2" xfId="43815" xr:uid="{00000000-0005-0000-0000-00001DAB0000}"/>
    <cellStyle name="Normal 3 4 7 15 3" xfId="43816" xr:uid="{00000000-0005-0000-0000-00001EAB0000}"/>
    <cellStyle name="Normal 3 4 7 16" xfId="43817" xr:uid="{00000000-0005-0000-0000-00001FAB0000}"/>
    <cellStyle name="Normal 3 4 7 16 2" xfId="43818" xr:uid="{00000000-0005-0000-0000-000020AB0000}"/>
    <cellStyle name="Normal 3 4 7 16 3" xfId="43819" xr:uid="{00000000-0005-0000-0000-000021AB0000}"/>
    <cellStyle name="Normal 3 4 7 17" xfId="43820" xr:uid="{00000000-0005-0000-0000-000022AB0000}"/>
    <cellStyle name="Normal 3 4 7 17 2" xfId="43821" xr:uid="{00000000-0005-0000-0000-000023AB0000}"/>
    <cellStyle name="Normal 3 4 7 17 3" xfId="43822" xr:uid="{00000000-0005-0000-0000-000024AB0000}"/>
    <cellStyle name="Normal 3 4 7 18" xfId="43823" xr:uid="{00000000-0005-0000-0000-000025AB0000}"/>
    <cellStyle name="Normal 3 4 7 18 2" xfId="43824" xr:uid="{00000000-0005-0000-0000-000026AB0000}"/>
    <cellStyle name="Normal 3 4 7 18 3" xfId="43825" xr:uid="{00000000-0005-0000-0000-000027AB0000}"/>
    <cellStyle name="Normal 3 4 7 19" xfId="43826" xr:uid="{00000000-0005-0000-0000-000028AB0000}"/>
    <cellStyle name="Normal 3 4 7 19 2" xfId="43827" xr:uid="{00000000-0005-0000-0000-000029AB0000}"/>
    <cellStyle name="Normal 3 4 7 19 3" xfId="43828" xr:uid="{00000000-0005-0000-0000-00002AAB0000}"/>
    <cellStyle name="Normal 3 4 7 2" xfId="43829" xr:uid="{00000000-0005-0000-0000-00002BAB0000}"/>
    <cellStyle name="Normal 3 4 7 2 10" xfId="43830" xr:uid="{00000000-0005-0000-0000-00002CAB0000}"/>
    <cellStyle name="Normal 3 4 7 2 10 2" xfId="43831" xr:uid="{00000000-0005-0000-0000-00002DAB0000}"/>
    <cellStyle name="Normal 3 4 7 2 10 3" xfId="43832" xr:uid="{00000000-0005-0000-0000-00002EAB0000}"/>
    <cellStyle name="Normal 3 4 7 2 11" xfId="43833" xr:uid="{00000000-0005-0000-0000-00002FAB0000}"/>
    <cellStyle name="Normal 3 4 7 2 11 2" xfId="43834" xr:uid="{00000000-0005-0000-0000-000030AB0000}"/>
    <cellStyle name="Normal 3 4 7 2 11 3" xfId="43835" xr:uid="{00000000-0005-0000-0000-000031AB0000}"/>
    <cellStyle name="Normal 3 4 7 2 12" xfId="43836" xr:uid="{00000000-0005-0000-0000-000032AB0000}"/>
    <cellStyle name="Normal 3 4 7 2 12 2" xfId="43837" xr:uid="{00000000-0005-0000-0000-000033AB0000}"/>
    <cellStyle name="Normal 3 4 7 2 12 3" xfId="43838" xr:uid="{00000000-0005-0000-0000-000034AB0000}"/>
    <cellStyle name="Normal 3 4 7 2 13" xfId="43839" xr:uid="{00000000-0005-0000-0000-000035AB0000}"/>
    <cellStyle name="Normal 3 4 7 2 13 2" xfId="43840" xr:uid="{00000000-0005-0000-0000-000036AB0000}"/>
    <cellStyle name="Normal 3 4 7 2 13 3" xfId="43841" xr:uid="{00000000-0005-0000-0000-000037AB0000}"/>
    <cellStyle name="Normal 3 4 7 2 14" xfId="43842" xr:uid="{00000000-0005-0000-0000-000038AB0000}"/>
    <cellStyle name="Normal 3 4 7 2 14 2" xfId="43843" xr:uid="{00000000-0005-0000-0000-000039AB0000}"/>
    <cellStyle name="Normal 3 4 7 2 14 3" xfId="43844" xr:uid="{00000000-0005-0000-0000-00003AAB0000}"/>
    <cellStyle name="Normal 3 4 7 2 15" xfId="43845" xr:uid="{00000000-0005-0000-0000-00003BAB0000}"/>
    <cellStyle name="Normal 3 4 7 2 15 2" xfId="43846" xr:uid="{00000000-0005-0000-0000-00003CAB0000}"/>
    <cellStyle name="Normal 3 4 7 2 15 3" xfId="43847" xr:uid="{00000000-0005-0000-0000-00003DAB0000}"/>
    <cellStyle name="Normal 3 4 7 2 16" xfId="43848" xr:uid="{00000000-0005-0000-0000-00003EAB0000}"/>
    <cellStyle name="Normal 3 4 7 2 17" xfId="43849" xr:uid="{00000000-0005-0000-0000-00003FAB0000}"/>
    <cellStyle name="Normal 3 4 7 2 2" xfId="43850" xr:uid="{00000000-0005-0000-0000-000040AB0000}"/>
    <cellStyle name="Normal 3 4 7 2 2 10" xfId="43851" xr:uid="{00000000-0005-0000-0000-000041AB0000}"/>
    <cellStyle name="Normal 3 4 7 2 2 10 2" xfId="43852" xr:uid="{00000000-0005-0000-0000-000042AB0000}"/>
    <cellStyle name="Normal 3 4 7 2 2 10 3" xfId="43853" xr:uid="{00000000-0005-0000-0000-000043AB0000}"/>
    <cellStyle name="Normal 3 4 7 2 2 11" xfId="43854" xr:uid="{00000000-0005-0000-0000-000044AB0000}"/>
    <cellStyle name="Normal 3 4 7 2 2 11 2" xfId="43855" xr:uid="{00000000-0005-0000-0000-000045AB0000}"/>
    <cellStyle name="Normal 3 4 7 2 2 11 3" xfId="43856" xr:uid="{00000000-0005-0000-0000-000046AB0000}"/>
    <cellStyle name="Normal 3 4 7 2 2 12" xfId="43857" xr:uid="{00000000-0005-0000-0000-000047AB0000}"/>
    <cellStyle name="Normal 3 4 7 2 2 12 2" xfId="43858" xr:uid="{00000000-0005-0000-0000-000048AB0000}"/>
    <cellStyle name="Normal 3 4 7 2 2 12 3" xfId="43859" xr:uid="{00000000-0005-0000-0000-000049AB0000}"/>
    <cellStyle name="Normal 3 4 7 2 2 13" xfId="43860" xr:uid="{00000000-0005-0000-0000-00004AAB0000}"/>
    <cellStyle name="Normal 3 4 7 2 2 13 2" xfId="43861" xr:uid="{00000000-0005-0000-0000-00004BAB0000}"/>
    <cellStyle name="Normal 3 4 7 2 2 13 3" xfId="43862" xr:uid="{00000000-0005-0000-0000-00004CAB0000}"/>
    <cellStyle name="Normal 3 4 7 2 2 14" xfId="43863" xr:uid="{00000000-0005-0000-0000-00004DAB0000}"/>
    <cellStyle name="Normal 3 4 7 2 2 14 2" xfId="43864" xr:uid="{00000000-0005-0000-0000-00004EAB0000}"/>
    <cellStyle name="Normal 3 4 7 2 2 14 3" xfId="43865" xr:uid="{00000000-0005-0000-0000-00004FAB0000}"/>
    <cellStyle name="Normal 3 4 7 2 2 15" xfId="43866" xr:uid="{00000000-0005-0000-0000-000050AB0000}"/>
    <cellStyle name="Normal 3 4 7 2 2 16" xfId="43867" xr:uid="{00000000-0005-0000-0000-000051AB0000}"/>
    <cellStyle name="Normal 3 4 7 2 2 2" xfId="43868" xr:uid="{00000000-0005-0000-0000-000052AB0000}"/>
    <cellStyle name="Normal 3 4 7 2 2 2 2" xfId="43869" xr:uid="{00000000-0005-0000-0000-000053AB0000}"/>
    <cellStyle name="Normal 3 4 7 2 2 2 3" xfId="43870" xr:uid="{00000000-0005-0000-0000-000054AB0000}"/>
    <cellStyle name="Normal 3 4 7 2 2 3" xfId="43871" xr:uid="{00000000-0005-0000-0000-000055AB0000}"/>
    <cellStyle name="Normal 3 4 7 2 2 3 2" xfId="43872" xr:uid="{00000000-0005-0000-0000-000056AB0000}"/>
    <cellStyle name="Normal 3 4 7 2 2 3 3" xfId="43873" xr:uid="{00000000-0005-0000-0000-000057AB0000}"/>
    <cellStyle name="Normal 3 4 7 2 2 4" xfId="43874" xr:uid="{00000000-0005-0000-0000-000058AB0000}"/>
    <cellStyle name="Normal 3 4 7 2 2 4 2" xfId="43875" xr:uid="{00000000-0005-0000-0000-000059AB0000}"/>
    <cellStyle name="Normal 3 4 7 2 2 4 3" xfId="43876" xr:uid="{00000000-0005-0000-0000-00005AAB0000}"/>
    <cellStyle name="Normal 3 4 7 2 2 5" xfId="43877" xr:uid="{00000000-0005-0000-0000-00005BAB0000}"/>
    <cellStyle name="Normal 3 4 7 2 2 5 2" xfId="43878" xr:uid="{00000000-0005-0000-0000-00005CAB0000}"/>
    <cellStyle name="Normal 3 4 7 2 2 5 3" xfId="43879" xr:uid="{00000000-0005-0000-0000-00005DAB0000}"/>
    <cellStyle name="Normal 3 4 7 2 2 6" xfId="43880" xr:uid="{00000000-0005-0000-0000-00005EAB0000}"/>
    <cellStyle name="Normal 3 4 7 2 2 6 2" xfId="43881" xr:uid="{00000000-0005-0000-0000-00005FAB0000}"/>
    <cellStyle name="Normal 3 4 7 2 2 6 3" xfId="43882" xr:uid="{00000000-0005-0000-0000-000060AB0000}"/>
    <cellStyle name="Normal 3 4 7 2 2 7" xfId="43883" xr:uid="{00000000-0005-0000-0000-000061AB0000}"/>
    <cellStyle name="Normal 3 4 7 2 2 7 2" xfId="43884" xr:uid="{00000000-0005-0000-0000-000062AB0000}"/>
    <cellStyle name="Normal 3 4 7 2 2 7 3" xfId="43885" xr:uid="{00000000-0005-0000-0000-000063AB0000}"/>
    <cellStyle name="Normal 3 4 7 2 2 8" xfId="43886" xr:uid="{00000000-0005-0000-0000-000064AB0000}"/>
    <cellStyle name="Normal 3 4 7 2 2 8 2" xfId="43887" xr:uid="{00000000-0005-0000-0000-000065AB0000}"/>
    <cellStyle name="Normal 3 4 7 2 2 8 3" xfId="43888" xr:uid="{00000000-0005-0000-0000-000066AB0000}"/>
    <cellStyle name="Normal 3 4 7 2 2 9" xfId="43889" xr:uid="{00000000-0005-0000-0000-000067AB0000}"/>
    <cellStyle name="Normal 3 4 7 2 2 9 2" xfId="43890" xr:uid="{00000000-0005-0000-0000-000068AB0000}"/>
    <cellStyle name="Normal 3 4 7 2 2 9 3" xfId="43891" xr:uid="{00000000-0005-0000-0000-000069AB0000}"/>
    <cellStyle name="Normal 3 4 7 2 3" xfId="43892" xr:uid="{00000000-0005-0000-0000-00006AAB0000}"/>
    <cellStyle name="Normal 3 4 7 2 3 2" xfId="43893" xr:uid="{00000000-0005-0000-0000-00006BAB0000}"/>
    <cellStyle name="Normal 3 4 7 2 3 3" xfId="43894" xr:uid="{00000000-0005-0000-0000-00006CAB0000}"/>
    <cellStyle name="Normal 3 4 7 2 4" xfId="43895" xr:uid="{00000000-0005-0000-0000-00006DAB0000}"/>
    <cellStyle name="Normal 3 4 7 2 4 2" xfId="43896" xr:uid="{00000000-0005-0000-0000-00006EAB0000}"/>
    <cellStyle name="Normal 3 4 7 2 4 3" xfId="43897" xr:uid="{00000000-0005-0000-0000-00006FAB0000}"/>
    <cellStyle name="Normal 3 4 7 2 5" xfId="43898" xr:uid="{00000000-0005-0000-0000-000070AB0000}"/>
    <cellStyle name="Normal 3 4 7 2 5 2" xfId="43899" xr:uid="{00000000-0005-0000-0000-000071AB0000}"/>
    <cellStyle name="Normal 3 4 7 2 5 3" xfId="43900" xr:uid="{00000000-0005-0000-0000-000072AB0000}"/>
    <cellStyle name="Normal 3 4 7 2 6" xfId="43901" xr:uid="{00000000-0005-0000-0000-000073AB0000}"/>
    <cellStyle name="Normal 3 4 7 2 6 2" xfId="43902" xr:uid="{00000000-0005-0000-0000-000074AB0000}"/>
    <cellStyle name="Normal 3 4 7 2 6 3" xfId="43903" xr:uid="{00000000-0005-0000-0000-000075AB0000}"/>
    <cellStyle name="Normal 3 4 7 2 7" xfId="43904" xr:uid="{00000000-0005-0000-0000-000076AB0000}"/>
    <cellStyle name="Normal 3 4 7 2 7 2" xfId="43905" xr:uid="{00000000-0005-0000-0000-000077AB0000}"/>
    <cellStyle name="Normal 3 4 7 2 7 3" xfId="43906" xr:uid="{00000000-0005-0000-0000-000078AB0000}"/>
    <cellStyle name="Normal 3 4 7 2 8" xfId="43907" xr:uid="{00000000-0005-0000-0000-000079AB0000}"/>
    <cellStyle name="Normal 3 4 7 2 8 2" xfId="43908" xr:uid="{00000000-0005-0000-0000-00007AAB0000}"/>
    <cellStyle name="Normal 3 4 7 2 8 3" xfId="43909" xr:uid="{00000000-0005-0000-0000-00007BAB0000}"/>
    <cellStyle name="Normal 3 4 7 2 9" xfId="43910" xr:uid="{00000000-0005-0000-0000-00007CAB0000}"/>
    <cellStyle name="Normal 3 4 7 2 9 2" xfId="43911" xr:uid="{00000000-0005-0000-0000-00007DAB0000}"/>
    <cellStyle name="Normal 3 4 7 2 9 3" xfId="43912" xr:uid="{00000000-0005-0000-0000-00007EAB0000}"/>
    <cellStyle name="Normal 3 4 7 20" xfId="43913" xr:uid="{00000000-0005-0000-0000-00007FAB0000}"/>
    <cellStyle name="Normal 3 4 7 20 2" xfId="43914" xr:uid="{00000000-0005-0000-0000-000080AB0000}"/>
    <cellStyle name="Normal 3 4 7 20 3" xfId="43915" xr:uid="{00000000-0005-0000-0000-000081AB0000}"/>
    <cellStyle name="Normal 3 4 7 21" xfId="43916" xr:uid="{00000000-0005-0000-0000-000082AB0000}"/>
    <cellStyle name="Normal 3 4 7 21 2" xfId="43917" xr:uid="{00000000-0005-0000-0000-000083AB0000}"/>
    <cellStyle name="Normal 3 4 7 21 3" xfId="43918" xr:uid="{00000000-0005-0000-0000-000084AB0000}"/>
    <cellStyle name="Normal 3 4 7 22" xfId="43919" xr:uid="{00000000-0005-0000-0000-000085AB0000}"/>
    <cellStyle name="Normal 3 4 7 22 2" xfId="43920" xr:uid="{00000000-0005-0000-0000-000086AB0000}"/>
    <cellStyle name="Normal 3 4 7 22 3" xfId="43921" xr:uid="{00000000-0005-0000-0000-000087AB0000}"/>
    <cellStyle name="Normal 3 4 7 23" xfId="43922" xr:uid="{00000000-0005-0000-0000-000088AB0000}"/>
    <cellStyle name="Normal 3 4 7 23 2" xfId="43923" xr:uid="{00000000-0005-0000-0000-000089AB0000}"/>
    <cellStyle name="Normal 3 4 7 23 3" xfId="43924" xr:uid="{00000000-0005-0000-0000-00008AAB0000}"/>
    <cellStyle name="Normal 3 4 7 24" xfId="43925" xr:uid="{00000000-0005-0000-0000-00008BAB0000}"/>
    <cellStyle name="Normal 3 4 7 25" xfId="43926" xr:uid="{00000000-0005-0000-0000-00008CAB0000}"/>
    <cellStyle name="Normal 3 4 7 3" xfId="43927" xr:uid="{00000000-0005-0000-0000-00008DAB0000}"/>
    <cellStyle name="Normal 3 4 7 3 10" xfId="43928" xr:uid="{00000000-0005-0000-0000-00008EAB0000}"/>
    <cellStyle name="Normal 3 4 7 3 10 2" xfId="43929" xr:uid="{00000000-0005-0000-0000-00008FAB0000}"/>
    <cellStyle name="Normal 3 4 7 3 10 3" xfId="43930" xr:uid="{00000000-0005-0000-0000-000090AB0000}"/>
    <cellStyle name="Normal 3 4 7 3 11" xfId="43931" xr:uid="{00000000-0005-0000-0000-000091AB0000}"/>
    <cellStyle name="Normal 3 4 7 3 11 2" xfId="43932" xr:uid="{00000000-0005-0000-0000-000092AB0000}"/>
    <cellStyle name="Normal 3 4 7 3 11 3" xfId="43933" xr:uid="{00000000-0005-0000-0000-000093AB0000}"/>
    <cellStyle name="Normal 3 4 7 3 12" xfId="43934" xr:uid="{00000000-0005-0000-0000-000094AB0000}"/>
    <cellStyle name="Normal 3 4 7 3 12 2" xfId="43935" xr:uid="{00000000-0005-0000-0000-000095AB0000}"/>
    <cellStyle name="Normal 3 4 7 3 12 3" xfId="43936" xr:uid="{00000000-0005-0000-0000-000096AB0000}"/>
    <cellStyle name="Normal 3 4 7 3 13" xfId="43937" xr:uid="{00000000-0005-0000-0000-000097AB0000}"/>
    <cellStyle name="Normal 3 4 7 3 13 2" xfId="43938" xr:uid="{00000000-0005-0000-0000-000098AB0000}"/>
    <cellStyle name="Normal 3 4 7 3 13 3" xfId="43939" xr:uid="{00000000-0005-0000-0000-000099AB0000}"/>
    <cellStyle name="Normal 3 4 7 3 14" xfId="43940" xr:uid="{00000000-0005-0000-0000-00009AAB0000}"/>
    <cellStyle name="Normal 3 4 7 3 14 2" xfId="43941" xr:uid="{00000000-0005-0000-0000-00009BAB0000}"/>
    <cellStyle name="Normal 3 4 7 3 14 3" xfId="43942" xr:uid="{00000000-0005-0000-0000-00009CAB0000}"/>
    <cellStyle name="Normal 3 4 7 3 15" xfId="43943" xr:uid="{00000000-0005-0000-0000-00009DAB0000}"/>
    <cellStyle name="Normal 3 4 7 3 15 2" xfId="43944" xr:uid="{00000000-0005-0000-0000-00009EAB0000}"/>
    <cellStyle name="Normal 3 4 7 3 15 3" xfId="43945" xr:uid="{00000000-0005-0000-0000-00009FAB0000}"/>
    <cellStyle name="Normal 3 4 7 3 16" xfId="43946" xr:uid="{00000000-0005-0000-0000-0000A0AB0000}"/>
    <cellStyle name="Normal 3 4 7 3 17" xfId="43947" xr:uid="{00000000-0005-0000-0000-0000A1AB0000}"/>
    <cellStyle name="Normal 3 4 7 3 2" xfId="43948" xr:uid="{00000000-0005-0000-0000-0000A2AB0000}"/>
    <cellStyle name="Normal 3 4 7 3 2 10" xfId="43949" xr:uid="{00000000-0005-0000-0000-0000A3AB0000}"/>
    <cellStyle name="Normal 3 4 7 3 2 10 2" xfId="43950" xr:uid="{00000000-0005-0000-0000-0000A4AB0000}"/>
    <cellStyle name="Normal 3 4 7 3 2 10 3" xfId="43951" xr:uid="{00000000-0005-0000-0000-0000A5AB0000}"/>
    <cellStyle name="Normal 3 4 7 3 2 11" xfId="43952" xr:uid="{00000000-0005-0000-0000-0000A6AB0000}"/>
    <cellStyle name="Normal 3 4 7 3 2 11 2" xfId="43953" xr:uid="{00000000-0005-0000-0000-0000A7AB0000}"/>
    <cellStyle name="Normal 3 4 7 3 2 11 3" xfId="43954" xr:uid="{00000000-0005-0000-0000-0000A8AB0000}"/>
    <cellStyle name="Normal 3 4 7 3 2 12" xfId="43955" xr:uid="{00000000-0005-0000-0000-0000A9AB0000}"/>
    <cellStyle name="Normal 3 4 7 3 2 12 2" xfId="43956" xr:uid="{00000000-0005-0000-0000-0000AAAB0000}"/>
    <cellStyle name="Normal 3 4 7 3 2 12 3" xfId="43957" xr:uid="{00000000-0005-0000-0000-0000ABAB0000}"/>
    <cellStyle name="Normal 3 4 7 3 2 13" xfId="43958" xr:uid="{00000000-0005-0000-0000-0000ACAB0000}"/>
    <cellStyle name="Normal 3 4 7 3 2 13 2" xfId="43959" xr:uid="{00000000-0005-0000-0000-0000ADAB0000}"/>
    <cellStyle name="Normal 3 4 7 3 2 13 3" xfId="43960" xr:uid="{00000000-0005-0000-0000-0000AEAB0000}"/>
    <cellStyle name="Normal 3 4 7 3 2 14" xfId="43961" xr:uid="{00000000-0005-0000-0000-0000AFAB0000}"/>
    <cellStyle name="Normal 3 4 7 3 2 14 2" xfId="43962" xr:uid="{00000000-0005-0000-0000-0000B0AB0000}"/>
    <cellStyle name="Normal 3 4 7 3 2 14 3" xfId="43963" xr:uid="{00000000-0005-0000-0000-0000B1AB0000}"/>
    <cellStyle name="Normal 3 4 7 3 2 15" xfId="43964" xr:uid="{00000000-0005-0000-0000-0000B2AB0000}"/>
    <cellStyle name="Normal 3 4 7 3 2 16" xfId="43965" xr:uid="{00000000-0005-0000-0000-0000B3AB0000}"/>
    <cellStyle name="Normal 3 4 7 3 2 2" xfId="43966" xr:uid="{00000000-0005-0000-0000-0000B4AB0000}"/>
    <cellStyle name="Normal 3 4 7 3 2 2 2" xfId="43967" xr:uid="{00000000-0005-0000-0000-0000B5AB0000}"/>
    <cellStyle name="Normal 3 4 7 3 2 2 3" xfId="43968" xr:uid="{00000000-0005-0000-0000-0000B6AB0000}"/>
    <cellStyle name="Normal 3 4 7 3 2 3" xfId="43969" xr:uid="{00000000-0005-0000-0000-0000B7AB0000}"/>
    <cellStyle name="Normal 3 4 7 3 2 3 2" xfId="43970" xr:uid="{00000000-0005-0000-0000-0000B8AB0000}"/>
    <cellStyle name="Normal 3 4 7 3 2 3 3" xfId="43971" xr:uid="{00000000-0005-0000-0000-0000B9AB0000}"/>
    <cellStyle name="Normal 3 4 7 3 2 4" xfId="43972" xr:uid="{00000000-0005-0000-0000-0000BAAB0000}"/>
    <cellStyle name="Normal 3 4 7 3 2 4 2" xfId="43973" xr:uid="{00000000-0005-0000-0000-0000BBAB0000}"/>
    <cellStyle name="Normal 3 4 7 3 2 4 3" xfId="43974" xr:uid="{00000000-0005-0000-0000-0000BCAB0000}"/>
    <cellStyle name="Normal 3 4 7 3 2 5" xfId="43975" xr:uid="{00000000-0005-0000-0000-0000BDAB0000}"/>
    <cellStyle name="Normal 3 4 7 3 2 5 2" xfId="43976" xr:uid="{00000000-0005-0000-0000-0000BEAB0000}"/>
    <cellStyle name="Normal 3 4 7 3 2 5 3" xfId="43977" xr:uid="{00000000-0005-0000-0000-0000BFAB0000}"/>
    <cellStyle name="Normal 3 4 7 3 2 6" xfId="43978" xr:uid="{00000000-0005-0000-0000-0000C0AB0000}"/>
    <cellStyle name="Normal 3 4 7 3 2 6 2" xfId="43979" xr:uid="{00000000-0005-0000-0000-0000C1AB0000}"/>
    <cellStyle name="Normal 3 4 7 3 2 6 3" xfId="43980" xr:uid="{00000000-0005-0000-0000-0000C2AB0000}"/>
    <cellStyle name="Normal 3 4 7 3 2 7" xfId="43981" xr:uid="{00000000-0005-0000-0000-0000C3AB0000}"/>
    <cellStyle name="Normal 3 4 7 3 2 7 2" xfId="43982" xr:uid="{00000000-0005-0000-0000-0000C4AB0000}"/>
    <cellStyle name="Normal 3 4 7 3 2 7 3" xfId="43983" xr:uid="{00000000-0005-0000-0000-0000C5AB0000}"/>
    <cellStyle name="Normal 3 4 7 3 2 8" xfId="43984" xr:uid="{00000000-0005-0000-0000-0000C6AB0000}"/>
    <cellStyle name="Normal 3 4 7 3 2 8 2" xfId="43985" xr:uid="{00000000-0005-0000-0000-0000C7AB0000}"/>
    <cellStyle name="Normal 3 4 7 3 2 8 3" xfId="43986" xr:uid="{00000000-0005-0000-0000-0000C8AB0000}"/>
    <cellStyle name="Normal 3 4 7 3 2 9" xfId="43987" xr:uid="{00000000-0005-0000-0000-0000C9AB0000}"/>
    <cellStyle name="Normal 3 4 7 3 2 9 2" xfId="43988" xr:uid="{00000000-0005-0000-0000-0000CAAB0000}"/>
    <cellStyle name="Normal 3 4 7 3 2 9 3" xfId="43989" xr:uid="{00000000-0005-0000-0000-0000CBAB0000}"/>
    <cellStyle name="Normal 3 4 7 3 3" xfId="43990" xr:uid="{00000000-0005-0000-0000-0000CCAB0000}"/>
    <cellStyle name="Normal 3 4 7 3 3 2" xfId="43991" xr:uid="{00000000-0005-0000-0000-0000CDAB0000}"/>
    <cellStyle name="Normal 3 4 7 3 3 3" xfId="43992" xr:uid="{00000000-0005-0000-0000-0000CEAB0000}"/>
    <cellStyle name="Normal 3 4 7 3 4" xfId="43993" xr:uid="{00000000-0005-0000-0000-0000CFAB0000}"/>
    <cellStyle name="Normal 3 4 7 3 4 2" xfId="43994" xr:uid="{00000000-0005-0000-0000-0000D0AB0000}"/>
    <cellStyle name="Normal 3 4 7 3 4 3" xfId="43995" xr:uid="{00000000-0005-0000-0000-0000D1AB0000}"/>
    <cellStyle name="Normal 3 4 7 3 5" xfId="43996" xr:uid="{00000000-0005-0000-0000-0000D2AB0000}"/>
    <cellStyle name="Normal 3 4 7 3 5 2" xfId="43997" xr:uid="{00000000-0005-0000-0000-0000D3AB0000}"/>
    <cellStyle name="Normal 3 4 7 3 5 3" xfId="43998" xr:uid="{00000000-0005-0000-0000-0000D4AB0000}"/>
    <cellStyle name="Normal 3 4 7 3 6" xfId="43999" xr:uid="{00000000-0005-0000-0000-0000D5AB0000}"/>
    <cellStyle name="Normal 3 4 7 3 6 2" xfId="44000" xr:uid="{00000000-0005-0000-0000-0000D6AB0000}"/>
    <cellStyle name="Normal 3 4 7 3 6 3" xfId="44001" xr:uid="{00000000-0005-0000-0000-0000D7AB0000}"/>
    <cellStyle name="Normal 3 4 7 3 7" xfId="44002" xr:uid="{00000000-0005-0000-0000-0000D8AB0000}"/>
    <cellStyle name="Normal 3 4 7 3 7 2" xfId="44003" xr:uid="{00000000-0005-0000-0000-0000D9AB0000}"/>
    <cellStyle name="Normal 3 4 7 3 7 3" xfId="44004" xr:uid="{00000000-0005-0000-0000-0000DAAB0000}"/>
    <cellStyle name="Normal 3 4 7 3 8" xfId="44005" xr:uid="{00000000-0005-0000-0000-0000DBAB0000}"/>
    <cellStyle name="Normal 3 4 7 3 8 2" xfId="44006" xr:uid="{00000000-0005-0000-0000-0000DCAB0000}"/>
    <cellStyle name="Normal 3 4 7 3 8 3" xfId="44007" xr:uid="{00000000-0005-0000-0000-0000DDAB0000}"/>
    <cellStyle name="Normal 3 4 7 3 9" xfId="44008" xr:uid="{00000000-0005-0000-0000-0000DEAB0000}"/>
    <cellStyle name="Normal 3 4 7 3 9 2" xfId="44009" xr:uid="{00000000-0005-0000-0000-0000DFAB0000}"/>
    <cellStyle name="Normal 3 4 7 3 9 3" xfId="44010" xr:uid="{00000000-0005-0000-0000-0000E0AB0000}"/>
    <cellStyle name="Normal 3 4 7 4" xfId="44011" xr:uid="{00000000-0005-0000-0000-0000E1AB0000}"/>
    <cellStyle name="Normal 3 4 7 4 10" xfId="44012" xr:uid="{00000000-0005-0000-0000-0000E2AB0000}"/>
    <cellStyle name="Normal 3 4 7 4 10 2" xfId="44013" xr:uid="{00000000-0005-0000-0000-0000E3AB0000}"/>
    <cellStyle name="Normal 3 4 7 4 10 3" xfId="44014" xr:uid="{00000000-0005-0000-0000-0000E4AB0000}"/>
    <cellStyle name="Normal 3 4 7 4 11" xfId="44015" xr:uid="{00000000-0005-0000-0000-0000E5AB0000}"/>
    <cellStyle name="Normal 3 4 7 4 11 2" xfId="44016" xr:uid="{00000000-0005-0000-0000-0000E6AB0000}"/>
    <cellStyle name="Normal 3 4 7 4 11 3" xfId="44017" xr:uid="{00000000-0005-0000-0000-0000E7AB0000}"/>
    <cellStyle name="Normal 3 4 7 4 12" xfId="44018" xr:uid="{00000000-0005-0000-0000-0000E8AB0000}"/>
    <cellStyle name="Normal 3 4 7 4 12 2" xfId="44019" xr:uid="{00000000-0005-0000-0000-0000E9AB0000}"/>
    <cellStyle name="Normal 3 4 7 4 12 3" xfId="44020" xr:uid="{00000000-0005-0000-0000-0000EAAB0000}"/>
    <cellStyle name="Normal 3 4 7 4 13" xfId="44021" xr:uid="{00000000-0005-0000-0000-0000EBAB0000}"/>
    <cellStyle name="Normal 3 4 7 4 13 2" xfId="44022" xr:uid="{00000000-0005-0000-0000-0000ECAB0000}"/>
    <cellStyle name="Normal 3 4 7 4 13 3" xfId="44023" xr:uid="{00000000-0005-0000-0000-0000EDAB0000}"/>
    <cellStyle name="Normal 3 4 7 4 14" xfId="44024" xr:uid="{00000000-0005-0000-0000-0000EEAB0000}"/>
    <cellStyle name="Normal 3 4 7 4 14 2" xfId="44025" xr:uid="{00000000-0005-0000-0000-0000EFAB0000}"/>
    <cellStyle name="Normal 3 4 7 4 14 3" xfId="44026" xr:uid="{00000000-0005-0000-0000-0000F0AB0000}"/>
    <cellStyle name="Normal 3 4 7 4 15" xfId="44027" xr:uid="{00000000-0005-0000-0000-0000F1AB0000}"/>
    <cellStyle name="Normal 3 4 7 4 15 2" xfId="44028" xr:uid="{00000000-0005-0000-0000-0000F2AB0000}"/>
    <cellStyle name="Normal 3 4 7 4 15 3" xfId="44029" xr:uid="{00000000-0005-0000-0000-0000F3AB0000}"/>
    <cellStyle name="Normal 3 4 7 4 16" xfId="44030" xr:uid="{00000000-0005-0000-0000-0000F4AB0000}"/>
    <cellStyle name="Normal 3 4 7 4 17" xfId="44031" xr:uid="{00000000-0005-0000-0000-0000F5AB0000}"/>
    <cellStyle name="Normal 3 4 7 4 2" xfId="44032" xr:uid="{00000000-0005-0000-0000-0000F6AB0000}"/>
    <cellStyle name="Normal 3 4 7 4 2 10" xfId="44033" xr:uid="{00000000-0005-0000-0000-0000F7AB0000}"/>
    <cellStyle name="Normal 3 4 7 4 2 10 2" xfId="44034" xr:uid="{00000000-0005-0000-0000-0000F8AB0000}"/>
    <cellStyle name="Normal 3 4 7 4 2 10 3" xfId="44035" xr:uid="{00000000-0005-0000-0000-0000F9AB0000}"/>
    <cellStyle name="Normal 3 4 7 4 2 11" xfId="44036" xr:uid="{00000000-0005-0000-0000-0000FAAB0000}"/>
    <cellStyle name="Normal 3 4 7 4 2 11 2" xfId="44037" xr:uid="{00000000-0005-0000-0000-0000FBAB0000}"/>
    <cellStyle name="Normal 3 4 7 4 2 11 3" xfId="44038" xr:uid="{00000000-0005-0000-0000-0000FCAB0000}"/>
    <cellStyle name="Normal 3 4 7 4 2 12" xfId="44039" xr:uid="{00000000-0005-0000-0000-0000FDAB0000}"/>
    <cellStyle name="Normal 3 4 7 4 2 12 2" xfId="44040" xr:uid="{00000000-0005-0000-0000-0000FEAB0000}"/>
    <cellStyle name="Normal 3 4 7 4 2 12 3" xfId="44041" xr:uid="{00000000-0005-0000-0000-0000FFAB0000}"/>
    <cellStyle name="Normal 3 4 7 4 2 13" xfId="44042" xr:uid="{00000000-0005-0000-0000-000000AC0000}"/>
    <cellStyle name="Normal 3 4 7 4 2 13 2" xfId="44043" xr:uid="{00000000-0005-0000-0000-000001AC0000}"/>
    <cellStyle name="Normal 3 4 7 4 2 13 3" xfId="44044" xr:uid="{00000000-0005-0000-0000-000002AC0000}"/>
    <cellStyle name="Normal 3 4 7 4 2 14" xfId="44045" xr:uid="{00000000-0005-0000-0000-000003AC0000}"/>
    <cellStyle name="Normal 3 4 7 4 2 14 2" xfId="44046" xr:uid="{00000000-0005-0000-0000-000004AC0000}"/>
    <cellStyle name="Normal 3 4 7 4 2 14 3" xfId="44047" xr:uid="{00000000-0005-0000-0000-000005AC0000}"/>
    <cellStyle name="Normal 3 4 7 4 2 15" xfId="44048" xr:uid="{00000000-0005-0000-0000-000006AC0000}"/>
    <cellStyle name="Normal 3 4 7 4 2 16" xfId="44049" xr:uid="{00000000-0005-0000-0000-000007AC0000}"/>
    <cellStyle name="Normal 3 4 7 4 2 2" xfId="44050" xr:uid="{00000000-0005-0000-0000-000008AC0000}"/>
    <cellStyle name="Normal 3 4 7 4 2 2 2" xfId="44051" xr:uid="{00000000-0005-0000-0000-000009AC0000}"/>
    <cellStyle name="Normal 3 4 7 4 2 2 3" xfId="44052" xr:uid="{00000000-0005-0000-0000-00000AAC0000}"/>
    <cellStyle name="Normal 3 4 7 4 2 3" xfId="44053" xr:uid="{00000000-0005-0000-0000-00000BAC0000}"/>
    <cellStyle name="Normal 3 4 7 4 2 3 2" xfId="44054" xr:uid="{00000000-0005-0000-0000-00000CAC0000}"/>
    <cellStyle name="Normal 3 4 7 4 2 3 3" xfId="44055" xr:uid="{00000000-0005-0000-0000-00000DAC0000}"/>
    <cellStyle name="Normal 3 4 7 4 2 4" xfId="44056" xr:uid="{00000000-0005-0000-0000-00000EAC0000}"/>
    <cellStyle name="Normal 3 4 7 4 2 4 2" xfId="44057" xr:uid="{00000000-0005-0000-0000-00000FAC0000}"/>
    <cellStyle name="Normal 3 4 7 4 2 4 3" xfId="44058" xr:uid="{00000000-0005-0000-0000-000010AC0000}"/>
    <cellStyle name="Normal 3 4 7 4 2 5" xfId="44059" xr:uid="{00000000-0005-0000-0000-000011AC0000}"/>
    <cellStyle name="Normal 3 4 7 4 2 5 2" xfId="44060" xr:uid="{00000000-0005-0000-0000-000012AC0000}"/>
    <cellStyle name="Normal 3 4 7 4 2 5 3" xfId="44061" xr:uid="{00000000-0005-0000-0000-000013AC0000}"/>
    <cellStyle name="Normal 3 4 7 4 2 6" xfId="44062" xr:uid="{00000000-0005-0000-0000-000014AC0000}"/>
    <cellStyle name="Normal 3 4 7 4 2 6 2" xfId="44063" xr:uid="{00000000-0005-0000-0000-000015AC0000}"/>
    <cellStyle name="Normal 3 4 7 4 2 6 3" xfId="44064" xr:uid="{00000000-0005-0000-0000-000016AC0000}"/>
    <cellStyle name="Normal 3 4 7 4 2 7" xfId="44065" xr:uid="{00000000-0005-0000-0000-000017AC0000}"/>
    <cellStyle name="Normal 3 4 7 4 2 7 2" xfId="44066" xr:uid="{00000000-0005-0000-0000-000018AC0000}"/>
    <cellStyle name="Normal 3 4 7 4 2 7 3" xfId="44067" xr:uid="{00000000-0005-0000-0000-000019AC0000}"/>
    <cellStyle name="Normal 3 4 7 4 2 8" xfId="44068" xr:uid="{00000000-0005-0000-0000-00001AAC0000}"/>
    <cellStyle name="Normal 3 4 7 4 2 8 2" xfId="44069" xr:uid="{00000000-0005-0000-0000-00001BAC0000}"/>
    <cellStyle name="Normal 3 4 7 4 2 8 3" xfId="44070" xr:uid="{00000000-0005-0000-0000-00001CAC0000}"/>
    <cellStyle name="Normal 3 4 7 4 2 9" xfId="44071" xr:uid="{00000000-0005-0000-0000-00001DAC0000}"/>
    <cellStyle name="Normal 3 4 7 4 2 9 2" xfId="44072" xr:uid="{00000000-0005-0000-0000-00001EAC0000}"/>
    <cellStyle name="Normal 3 4 7 4 2 9 3" xfId="44073" xr:uid="{00000000-0005-0000-0000-00001FAC0000}"/>
    <cellStyle name="Normal 3 4 7 4 3" xfId="44074" xr:uid="{00000000-0005-0000-0000-000020AC0000}"/>
    <cellStyle name="Normal 3 4 7 4 3 2" xfId="44075" xr:uid="{00000000-0005-0000-0000-000021AC0000}"/>
    <cellStyle name="Normal 3 4 7 4 3 3" xfId="44076" xr:uid="{00000000-0005-0000-0000-000022AC0000}"/>
    <cellStyle name="Normal 3 4 7 4 4" xfId="44077" xr:uid="{00000000-0005-0000-0000-000023AC0000}"/>
    <cellStyle name="Normal 3 4 7 4 4 2" xfId="44078" xr:uid="{00000000-0005-0000-0000-000024AC0000}"/>
    <cellStyle name="Normal 3 4 7 4 4 3" xfId="44079" xr:uid="{00000000-0005-0000-0000-000025AC0000}"/>
    <cellStyle name="Normal 3 4 7 4 5" xfId="44080" xr:uid="{00000000-0005-0000-0000-000026AC0000}"/>
    <cellStyle name="Normal 3 4 7 4 5 2" xfId="44081" xr:uid="{00000000-0005-0000-0000-000027AC0000}"/>
    <cellStyle name="Normal 3 4 7 4 5 3" xfId="44082" xr:uid="{00000000-0005-0000-0000-000028AC0000}"/>
    <cellStyle name="Normal 3 4 7 4 6" xfId="44083" xr:uid="{00000000-0005-0000-0000-000029AC0000}"/>
    <cellStyle name="Normal 3 4 7 4 6 2" xfId="44084" xr:uid="{00000000-0005-0000-0000-00002AAC0000}"/>
    <cellStyle name="Normal 3 4 7 4 6 3" xfId="44085" xr:uid="{00000000-0005-0000-0000-00002BAC0000}"/>
    <cellStyle name="Normal 3 4 7 4 7" xfId="44086" xr:uid="{00000000-0005-0000-0000-00002CAC0000}"/>
    <cellStyle name="Normal 3 4 7 4 7 2" xfId="44087" xr:uid="{00000000-0005-0000-0000-00002DAC0000}"/>
    <cellStyle name="Normal 3 4 7 4 7 3" xfId="44088" xr:uid="{00000000-0005-0000-0000-00002EAC0000}"/>
    <cellStyle name="Normal 3 4 7 4 8" xfId="44089" xr:uid="{00000000-0005-0000-0000-00002FAC0000}"/>
    <cellStyle name="Normal 3 4 7 4 8 2" xfId="44090" xr:uid="{00000000-0005-0000-0000-000030AC0000}"/>
    <cellStyle name="Normal 3 4 7 4 8 3" xfId="44091" xr:uid="{00000000-0005-0000-0000-000031AC0000}"/>
    <cellStyle name="Normal 3 4 7 4 9" xfId="44092" xr:uid="{00000000-0005-0000-0000-000032AC0000}"/>
    <cellStyle name="Normal 3 4 7 4 9 2" xfId="44093" xr:uid="{00000000-0005-0000-0000-000033AC0000}"/>
    <cellStyle name="Normal 3 4 7 4 9 3" xfId="44094" xr:uid="{00000000-0005-0000-0000-000034AC0000}"/>
    <cellStyle name="Normal 3 4 7 5" xfId="44095" xr:uid="{00000000-0005-0000-0000-000035AC0000}"/>
    <cellStyle name="Normal 3 4 7 5 10" xfId="44096" xr:uid="{00000000-0005-0000-0000-000036AC0000}"/>
    <cellStyle name="Normal 3 4 7 5 10 2" xfId="44097" xr:uid="{00000000-0005-0000-0000-000037AC0000}"/>
    <cellStyle name="Normal 3 4 7 5 10 3" xfId="44098" xr:uid="{00000000-0005-0000-0000-000038AC0000}"/>
    <cellStyle name="Normal 3 4 7 5 11" xfId="44099" xr:uid="{00000000-0005-0000-0000-000039AC0000}"/>
    <cellStyle name="Normal 3 4 7 5 11 2" xfId="44100" xr:uid="{00000000-0005-0000-0000-00003AAC0000}"/>
    <cellStyle name="Normal 3 4 7 5 11 3" xfId="44101" xr:uid="{00000000-0005-0000-0000-00003BAC0000}"/>
    <cellStyle name="Normal 3 4 7 5 12" xfId="44102" xr:uid="{00000000-0005-0000-0000-00003CAC0000}"/>
    <cellStyle name="Normal 3 4 7 5 12 2" xfId="44103" xr:uid="{00000000-0005-0000-0000-00003DAC0000}"/>
    <cellStyle name="Normal 3 4 7 5 12 3" xfId="44104" xr:uid="{00000000-0005-0000-0000-00003EAC0000}"/>
    <cellStyle name="Normal 3 4 7 5 13" xfId="44105" xr:uid="{00000000-0005-0000-0000-00003FAC0000}"/>
    <cellStyle name="Normal 3 4 7 5 13 2" xfId="44106" xr:uid="{00000000-0005-0000-0000-000040AC0000}"/>
    <cellStyle name="Normal 3 4 7 5 13 3" xfId="44107" xr:uid="{00000000-0005-0000-0000-000041AC0000}"/>
    <cellStyle name="Normal 3 4 7 5 14" xfId="44108" xr:uid="{00000000-0005-0000-0000-000042AC0000}"/>
    <cellStyle name="Normal 3 4 7 5 14 2" xfId="44109" xr:uid="{00000000-0005-0000-0000-000043AC0000}"/>
    <cellStyle name="Normal 3 4 7 5 14 3" xfId="44110" xr:uid="{00000000-0005-0000-0000-000044AC0000}"/>
    <cellStyle name="Normal 3 4 7 5 15" xfId="44111" xr:uid="{00000000-0005-0000-0000-000045AC0000}"/>
    <cellStyle name="Normal 3 4 7 5 16" xfId="44112" xr:uid="{00000000-0005-0000-0000-000046AC0000}"/>
    <cellStyle name="Normal 3 4 7 5 2" xfId="44113" xr:uid="{00000000-0005-0000-0000-000047AC0000}"/>
    <cellStyle name="Normal 3 4 7 5 2 2" xfId="44114" xr:uid="{00000000-0005-0000-0000-000048AC0000}"/>
    <cellStyle name="Normal 3 4 7 5 2 3" xfId="44115" xr:uid="{00000000-0005-0000-0000-000049AC0000}"/>
    <cellStyle name="Normal 3 4 7 5 3" xfId="44116" xr:uid="{00000000-0005-0000-0000-00004AAC0000}"/>
    <cellStyle name="Normal 3 4 7 5 3 2" xfId="44117" xr:uid="{00000000-0005-0000-0000-00004BAC0000}"/>
    <cellStyle name="Normal 3 4 7 5 3 3" xfId="44118" xr:uid="{00000000-0005-0000-0000-00004CAC0000}"/>
    <cellStyle name="Normal 3 4 7 5 4" xfId="44119" xr:uid="{00000000-0005-0000-0000-00004DAC0000}"/>
    <cellStyle name="Normal 3 4 7 5 4 2" xfId="44120" xr:uid="{00000000-0005-0000-0000-00004EAC0000}"/>
    <cellStyle name="Normal 3 4 7 5 4 3" xfId="44121" xr:uid="{00000000-0005-0000-0000-00004FAC0000}"/>
    <cellStyle name="Normal 3 4 7 5 5" xfId="44122" xr:uid="{00000000-0005-0000-0000-000050AC0000}"/>
    <cellStyle name="Normal 3 4 7 5 5 2" xfId="44123" xr:uid="{00000000-0005-0000-0000-000051AC0000}"/>
    <cellStyle name="Normal 3 4 7 5 5 3" xfId="44124" xr:uid="{00000000-0005-0000-0000-000052AC0000}"/>
    <cellStyle name="Normal 3 4 7 5 6" xfId="44125" xr:uid="{00000000-0005-0000-0000-000053AC0000}"/>
    <cellStyle name="Normal 3 4 7 5 6 2" xfId="44126" xr:uid="{00000000-0005-0000-0000-000054AC0000}"/>
    <cellStyle name="Normal 3 4 7 5 6 3" xfId="44127" xr:uid="{00000000-0005-0000-0000-000055AC0000}"/>
    <cellStyle name="Normal 3 4 7 5 7" xfId="44128" xr:uid="{00000000-0005-0000-0000-000056AC0000}"/>
    <cellStyle name="Normal 3 4 7 5 7 2" xfId="44129" xr:uid="{00000000-0005-0000-0000-000057AC0000}"/>
    <cellStyle name="Normal 3 4 7 5 7 3" xfId="44130" xr:uid="{00000000-0005-0000-0000-000058AC0000}"/>
    <cellStyle name="Normal 3 4 7 5 8" xfId="44131" xr:uid="{00000000-0005-0000-0000-000059AC0000}"/>
    <cellStyle name="Normal 3 4 7 5 8 2" xfId="44132" xr:uid="{00000000-0005-0000-0000-00005AAC0000}"/>
    <cellStyle name="Normal 3 4 7 5 8 3" xfId="44133" xr:uid="{00000000-0005-0000-0000-00005BAC0000}"/>
    <cellStyle name="Normal 3 4 7 5 9" xfId="44134" xr:uid="{00000000-0005-0000-0000-00005CAC0000}"/>
    <cellStyle name="Normal 3 4 7 5 9 2" xfId="44135" xr:uid="{00000000-0005-0000-0000-00005DAC0000}"/>
    <cellStyle name="Normal 3 4 7 5 9 3" xfId="44136" xr:uid="{00000000-0005-0000-0000-00005EAC0000}"/>
    <cellStyle name="Normal 3 4 7 6" xfId="44137" xr:uid="{00000000-0005-0000-0000-00005FAC0000}"/>
    <cellStyle name="Normal 3 4 7 6 10" xfId="44138" xr:uid="{00000000-0005-0000-0000-000060AC0000}"/>
    <cellStyle name="Normal 3 4 7 6 10 2" xfId="44139" xr:uid="{00000000-0005-0000-0000-000061AC0000}"/>
    <cellStyle name="Normal 3 4 7 6 10 3" xfId="44140" xr:uid="{00000000-0005-0000-0000-000062AC0000}"/>
    <cellStyle name="Normal 3 4 7 6 11" xfId="44141" xr:uid="{00000000-0005-0000-0000-000063AC0000}"/>
    <cellStyle name="Normal 3 4 7 6 11 2" xfId="44142" xr:uid="{00000000-0005-0000-0000-000064AC0000}"/>
    <cellStyle name="Normal 3 4 7 6 11 3" xfId="44143" xr:uid="{00000000-0005-0000-0000-000065AC0000}"/>
    <cellStyle name="Normal 3 4 7 6 12" xfId="44144" xr:uid="{00000000-0005-0000-0000-000066AC0000}"/>
    <cellStyle name="Normal 3 4 7 6 12 2" xfId="44145" xr:uid="{00000000-0005-0000-0000-000067AC0000}"/>
    <cellStyle name="Normal 3 4 7 6 12 3" xfId="44146" xr:uid="{00000000-0005-0000-0000-000068AC0000}"/>
    <cellStyle name="Normal 3 4 7 6 13" xfId="44147" xr:uid="{00000000-0005-0000-0000-000069AC0000}"/>
    <cellStyle name="Normal 3 4 7 6 13 2" xfId="44148" xr:uid="{00000000-0005-0000-0000-00006AAC0000}"/>
    <cellStyle name="Normal 3 4 7 6 13 3" xfId="44149" xr:uid="{00000000-0005-0000-0000-00006BAC0000}"/>
    <cellStyle name="Normal 3 4 7 6 14" xfId="44150" xr:uid="{00000000-0005-0000-0000-00006CAC0000}"/>
    <cellStyle name="Normal 3 4 7 6 14 2" xfId="44151" xr:uid="{00000000-0005-0000-0000-00006DAC0000}"/>
    <cellStyle name="Normal 3 4 7 6 14 3" xfId="44152" xr:uid="{00000000-0005-0000-0000-00006EAC0000}"/>
    <cellStyle name="Normal 3 4 7 6 15" xfId="44153" xr:uid="{00000000-0005-0000-0000-00006FAC0000}"/>
    <cellStyle name="Normal 3 4 7 6 16" xfId="44154" xr:uid="{00000000-0005-0000-0000-000070AC0000}"/>
    <cellStyle name="Normal 3 4 7 6 2" xfId="44155" xr:uid="{00000000-0005-0000-0000-000071AC0000}"/>
    <cellStyle name="Normal 3 4 7 6 2 2" xfId="44156" xr:uid="{00000000-0005-0000-0000-000072AC0000}"/>
    <cellStyle name="Normal 3 4 7 6 2 3" xfId="44157" xr:uid="{00000000-0005-0000-0000-000073AC0000}"/>
    <cellStyle name="Normal 3 4 7 6 3" xfId="44158" xr:uid="{00000000-0005-0000-0000-000074AC0000}"/>
    <cellStyle name="Normal 3 4 7 6 3 2" xfId="44159" xr:uid="{00000000-0005-0000-0000-000075AC0000}"/>
    <cellStyle name="Normal 3 4 7 6 3 3" xfId="44160" xr:uid="{00000000-0005-0000-0000-000076AC0000}"/>
    <cellStyle name="Normal 3 4 7 6 4" xfId="44161" xr:uid="{00000000-0005-0000-0000-000077AC0000}"/>
    <cellStyle name="Normal 3 4 7 6 4 2" xfId="44162" xr:uid="{00000000-0005-0000-0000-000078AC0000}"/>
    <cellStyle name="Normal 3 4 7 6 4 3" xfId="44163" xr:uid="{00000000-0005-0000-0000-000079AC0000}"/>
    <cellStyle name="Normal 3 4 7 6 5" xfId="44164" xr:uid="{00000000-0005-0000-0000-00007AAC0000}"/>
    <cellStyle name="Normal 3 4 7 6 5 2" xfId="44165" xr:uid="{00000000-0005-0000-0000-00007BAC0000}"/>
    <cellStyle name="Normal 3 4 7 6 5 3" xfId="44166" xr:uid="{00000000-0005-0000-0000-00007CAC0000}"/>
    <cellStyle name="Normal 3 4 7 6 6" xfId="44167" xr:uid="{00000000-0005-0000-0000-00007DAC0000}"/>
    <cellStyle name="Normal 3 4 7 6 6 2" xfId="44168" xr:uid="{00000000-0005-0000-0000-00007EAC0000}"/>
    <cellStyle name="Normal 3 4 7 6 6 3" xfId="44169" xr:uid="{00000000-0005-0000-0000-00007FAC0000}"/>
    <cellStyle name="Normal 3 4 7 6 7" xfId="44170" xr:uid="{00000000-0005-0000-0000-000080AC0000}"/>
    <cellStyle name="Normal 3 4 7 6 7 2" xfId="44171" xr:uid="{00000000-0005-0000-0000-000081AC0000}"/>
    <cellStyle name="Normal 3 4 7 6 7 3" xfId="44172" xr:uid="{00000000-0005-0000-0000-000082AC0000}"/>
    <cellStyle name="Normal 3 4 7 6 8" xfId="44173" xr:uid="{00000000-0005-0000-0000-000083AC0000}"/>
    <cellStyle name="Normal 3 4 7 6 8 2" xfId="44174" xr:uid="{00000000-0005-0000-0000-000084AC0000}"/>
    <cellStyle name="Normal 3 4 7 6 8 3" xfId="44175" xr:uid="{00000000-0005-0000-0000-000085AC0000}"/>
    <cellStyle name="Normal 3 4 7 6 9" xfId="44176" xr:uid="{00000000-0005-0000-0000-000086AC0000}"/>
    <cellStyle name="Normal 3 4 7 6 9 2" xfId="44177" xr:uid="{00000000-0005-0000-0000-000087AC0000}"/>
    <cellStyle name="Normal 3 4 7 6 9 3" xfId="44178" xr:uid="{00000000-0005-0000-0000-000088AC0000}"/>
    <cellStyle name="Normal 3 4 7 7" xfId="44179" xr:uid="{00000000-0005-0000-0000-000089AC0000}"/>
    <cellStyle name="Normal 3 4 7 7 10" xfId="44180" xr:uid="{00000000-0005-0000-0000-00008AAC0000}"/>
    <cellStyle name="Normal 3 4 7 7 10 2" xfId="44181" xr:uid="{00000000-0005-0000-0000-00008BAC0000}"/>
    <cellStyle name="Normal 3 4 7 7 10 3" xfId="44182" xr:uid="{00000000-0005-0000-0000-00008CAC0000}"/>
    <cellStyle name="Normal 3 4 7 7 11" xfId="44183" xr:uid="{00000000-0005-0000-0000-00008DAC0000}"/>
    <cellStyle name="Normal 3 4 7 7 11 2" xfId="44184" xr:uid="{00000000-0005-0000-0000-00008EAC0000}"/>
    <cellStyle name="Normal 3 4 7 7 11 3" xfId="44185" xr:uid="{00000000-0005-0000-0000-00008FAC0000}"/>
    <cellStyle name="Normal 3 4 7 7 12" xfId="44186" xr:uid="{00000000-0005-0000-0000-000090AC0000}"/>
    <cellStyle name="Normal 3 4 7 7 12 2" xfId="44187" xr:uid="{00000000-0005-0000-0000-000091AC0000}"/>
    <cellStyle name="Normal 3 4 7 7 12 3" xfId="44188" xr:uid="{00000000-0005-0000-0000-000092AC0000}"/>
    <cellStyle name="Normal 3 4 7 7 13" xfId="44189" xr:uid="{00000000-0005-0000-0000-000093AC0000}"/>
    <cellStyle name="Normal 3 4 7 7 13 2" xfId="44190" xr:uid="{00000000-0005-0000-0000-000094AC0000}"/>
    <cellStyle name="Normal 3 4 7 7 13 3" xfId="44191" xr:uid="{00000000-0005-0000-0000-000095AC0000}"/>
    <cellStyle name="Normal 3 4 7 7 14" xfId="44192" xr:uid="{00000000-0005-0000-0000-000096AC0000}"/>
    <cellStyle name="Normal 3 4 7 7 14 2" xfId="44193" xr:uid="{00000000-0005-0000-0000-000097AC0000}"/>
    <cellStyle name="Normal 3 4 7 7 14 3" xfId="44194" xr:uid="{00000000-0005-0000-0000-000098AC0000}"/>
    <cellStyle name="Normal 3 4 7 7 15" xfId="44195" xr:uid="{00000000-0005-0000-0000-000099AC0000}"/>
    <cellStyle name="Normal 3 4 7 7 16" xfId="44196" xr:uid="{00000000-0005-0000-0000-00009AAC0000}"/>
    <cellStyle name="Normal 3 4 7 7 2" xfId="44197" xr:uid="{00000000-0005-0000-0000-00009BAC0000}"/>
    <cellStyle name="Normal 3 4 7 7 2 2" xfId="44198" xr:uid="{00000000-0005-0000-0000-00009CAC0000}"/>
    <cellStyle name="Normal 3 4 7 7 2 3" xfId="44199" xr:uid="{00000000-0005-0000-0000-00009DAC0000}"/>
    <cellStyle name="Normal 3 4 7 7 3" xfId="44200" xr:uid="{00000000-0005-0000-0000-00009EAC0000}"/>
    <cellStyle name="Normal 3 4 7 7 3 2" xfId="44201" xr:uid="{00000000-0005-0000-0000-00009FAC0000}"/>
    <cellStyle name="Normal 3 4 7 7 3 3" xfId="44202" xr:uid="{00000000-0005-0000-0000-0000A0AC0000}"/>
    <cellStyle name="Normal 3 4 7 7 4" xfId="44203" xr:uid="{00000000-0005-0000-0000-0000A1AC0000}"/>
    <cellStyle name="Normal 3 4 7 7 4 2" xfId="44204" xr:uid="{00000000-0005-0000-0000-0000A2AC0000}"/>
    <cellStyle name="Normal 3 4 7 7 4 3" xfId="44205" xr:uid="{00000000-0005-0000-0000-0000A3AC0000}"/>
    <cellStyle name="Normal 3 4 7 7 5" xfId="44206" xr:uid="{00000000-0005-0000-0000-0000A4AC0000}"/>
    <cellStyle name="Normal 3 4 7 7 5 2" xfId="44207" xr:uid="{00000000-0005-0000-0000-0000A5AC0000}"/>
    <cellStyle name="Normal 3 4 7 7 5 3" xfId="44208" xr:uid="{00000000-0005-0000-0000-0000A6AC0000}"/>
    <cellStyle name="Normal 3 4 7 7 6" xfId="44209" xr:uid="{00000000-0005-0000-0000-0000A7AC0000}"/>
    <cellStyle name="Normal 3 4 7 7 6 2" xfId="44210" xr:uid="{00000000-0005-0000-0000-0000A8AC0000}"/>
    <cellStyle name="Normal 3 4 7 7 6 3" xfId="44211" xr:uid="{00000000-0005-0000-0000-0000A9AC0000}"/>
    <cellStyle name="Normal 3 4 7 7 7" xfId="44212" xr:uid="{00000000-0005-0000-0000-0000AAAC0000}"/>
    <cellStyle name="Normal 3 4 7 7 7 2" xfId="44213" xr:uid="{00000000-0005-0000-0000-0000ABAC0000}"/>
    <cellStyle name="Normal 3 4 7 7 7 3" xfId="44214" xr:uid="{00000000-0005-0000-0000-0000ACAC0000}"/>
    <cellStyle name="Normal 3 4 7 7 8" xfId="44215" xr:uid="{00000000-0005-0000-0000-0000ADAC0000}"/>
    <cellStyle name="Normal 3 4 7 7 8 2" xfId="44216" xr:uid="{00000000-0005-0000-0000-0000AEAC0000}"/>
    <cellStyle name="Normal 3 4 7 7 8 3" xfId="44217" xr:uid="{00000000-0005-0000-0000-0000AFAC0000}"/>
    <cellStyle name="Normal 3 4 7 7 9" xfId="44218" xr:uid="{00000000-0005-0000-0000-0000B0AC0000}"/>
    <cellStyle name="Normal 3 4 7 7 9 2" xfId="44219" xr:uid="{00000000-0005-0000-0000-0000B1AC0000}"/>
    <cellStyle name="Normal 3 4 7 7 9 3" xfId="44220" xr:uid="{00000000-0005-0000-0000-0000B2AC0000}"/>
    <cellStyle name="Normal 3 4 7 8" xfId="44221" xr:uid="{00000000-0005-0000-0000-0000B3AC0000}"/>
    <cellStyle name="Normal 3 4 7 8 10" xfId="44222" xr:uid="{00000000-0005-0000-0000-0000B4AC0000}"/>
    <cellStyle name="Normal 3 4 7 8 10 2" xfId="44223" xr:uid="{00000000-0005-0000-0000-0000B5AC0000}"/>
    <cellStyle name="Normal 3 4 7 8 10 3" xfId="44224" xr:uid="{00000000-0005-0000-0000-0000B6AC0000}"/>
    <cellStyle name="Normal 3 4 7 8 11" xfId="44225" xr:uid="{00000000-0005-0000-0000-0000B7AC0000}"/>
    <cellStyle name="Normal 3 4 7 8 11 2" xfId="44226" xr:uid="{00000000-0005-0000-0000-0000B8AC0000}"/>
    <cellStyle name="Normal 3 4 7 8 11 3" xfId="44227" xr:uid="{00000000-0005-0000-0000-0000B9AC0000}"/>
    <cellStyle name="Normal 3 4 7 8 12" xfId="44228" xr:uid="{00000000-0005-0000-0000-0000BAAC0000}"/>
    <cellStyle name="Normal 3 4 7 8 12 2" xfId="44229" xr:uid="{00000000-0005-0000-0000-0000BBAC0000}"/>
    <cellStyle name="Normal 3 4 7 8 12 3" xfId="44230" xr:uid="{00000000-0005-0000-0000-0000BCAC0000}"/>
    <cellStyle name="Normal 3 4 7 8 13" xfId="44231" xr:uid="{00000000-0005-0000-0000-0000BDAC0000}"/>
    <cellStyle name="Normal 3 4 7 8 13 2" xfId="44232" xr:uid="{00000000-0005-0000-0000-0000BEAC0000}"/>
    <cellStyle name="Normal 3 4 7 8 13 3" xfId="44233" xr:uid="{00000000-0005-0000-0000-0000BFAC0000}"/>
    <cellStyle name="Normal 3 4 7 8 14" xfId="44234" xr:uid="{00000000-0005-0000-0000-0000C0AC0000}"/>
    <cellStyle name="Normal 3 4 7 8 14 2" xfId="44235" xr:uid="{00000000-0005-0000-0000-0000C1AC0000}"/>
    <cellStyle name="Normal 3 4 7 8 14 3" xfId="44236" xr:uid="{00000000-0005-0000-0000-0000C2AC0000}"/>
    <cellStyle name="Normal 3 4 7 8 15" xfId="44237" xr:uid="{00000000-0005-0000-0000-0000C3AC0000}"/>
    <cellStyle name="Normal 3 4 7 8 16" xfId="44238" xr:uid="{00000000-0005-0000-0000-0000C4AC0000}"/>
    <cellStyle name="Normal 3 4 7 8 2" xfId="44239" xr:uid="{00000000-0005-0000-0000-0000C5AC0000}"/>
    <cellStyle name="Normal 3 4 7 8 2 2" xfId="44240" xr:uid="{00000000-0005-0000-0000-0000C6AC0000}"/>
    <cellStyle name="Normal 3 4 7 8 2 3" xfId="44241" xr:uid="{00000000-0005-0000-0000-0000C7AC0000}"/>
    <cellStyle name="Normal 3 4 7 8 3" xfId="44242" xr:uid="{00000000-0005-0000-0000-0000C8AC0000}"/>
    <cellStyle name="Normal 3 4 7 8 3 2" xfId="44243" xr:uid="{00000000-0005-0000-0000-0000C9AC0000}"/>
    <cellStyle name="Normal 3 4 7 8 3 3" xfId="44244" xr:uid="{00000000-0005-0000-0000-0000CAAC0000}"/>
    <cellStyle name="Normal 3 4 7 8 4" xfId="44245" xr:uid="{00000000-0005-0000-0000-0000CBAC0000}"/>
    <cellStyle name="Normal 3 4 7 8 4 2" xfId="44246" xr:uid="{00000000-0005-0000-0000-0000CCAC0000}"/>
    <cellStyle name="Normal 3 4 7 8 4 3" xfId="44247" xr:uid="{00000000-0005-0000-0000-0000CDAC0000}"/>
    <cellStyle name="Normal 3 4 7 8 5" xfId="44248" xr:uid="{00000000-0005-0000-0000-0000CEAC0000}"/>
    <cellStyle name="Normal 3 4 7 8 5 2" xfId="44249" xr:uid="{00000000-0005-0000-0000-0000CFAC0000}"/>
    <cellStyle name="Normal 3 4 7 8 5 3" xfId="44250" xr:uid="{00000000-0005-0000-0000-0000D0AC0000}"/>
    <cellStyle name="Normal 3 4 7 8 6" xfId="44251" xr:uid="{00000000-0005-0000-0000-0000D1AC0000}"/>
    <cellStyle name="Normal 3 4 7 8 6 2" xfId="44252" xr:uid="{00000000-0005-0000-0000-0000D2AC0000}"/>
    <cellStyle name="Normal 3 4 7 8 6 3" xfId="44253" xr:uid="{00000000-0005-0000-0000-0000D3AC0000}"/>
    <cellStyle name="Normal 3 4 7 8 7" xfId="44254" xr:uid="{00000000-0005-0000-0000-0000D4AC0000}"/>
    <cellStyle name="Normal 3 4 7 8 7 2" xfId="44255" xr:uid="{00000000-0005-0000-0000-0000D5AC0000}"/>
    <cellStyle name="Normal 3 4 7 8 7 3" xfId="44256" xr:uid="{00000000-0005-0000-0000-0000D6AC0000}"/>
    <cellStyle name="Normal 3 4 7 8 8" xfId="44257" xr:uid="{00000000-0005-0000-0000-0000D7AC0000}"/>
    <cellStyle name="Normal 3 4 7 8 8 2" xfId="44258" xr:uid="{00000000-0005-0000-0000-0000D8AC0000}"/>
    <cellStyle name="Normal 3 4 7 8 8 3" xfId="44259" xr:uid="{00000000-0005-0000-0000-0000D9AC0000}"/>
    <cellStyle name="Normal 3 4 7 8 9" xfId="44260" xr:uid="{00000000-0005-0000-0000-0000DAAC0000}"/>
    <cellStyle name="Normal 3 4 7 8 9 2" xfId="44261" xr:uid="{00000000-0005-0000-0000-0000DBAC0000}"/>
    <cellStyle name="Normal 3 4 7 8 9 3" xfId="44262" xr:uid="{00000000-0005-0000-0000-0000DCAC0000}"/>
    <cellStyle name="Normal 3 4 7 9" xfId="44263" xr:uid="{00000000-0005-0000-0000-0000DDAC0000}"/>
    <cellStyle name="Normal 3 4 7 9 10" xfId="44264" xr:uid="{00000000-0005-0000-0000-0000DEAC0000}"/>
    <cellStyle name="Normal 3 4 7 9 10 2" xfId="44265" xr:uid="{00000000-0005-0000-0000-0000DFAC0000}"/>
    <cellStyle name="Normal 3 4 7 9 10 3" xfId="44266" xr:uid="{00000000-0005-0000-0000-0000E0AC0000}"/>
    <cellStyle name="Normal 3 4 7 9 11" xfId="44267" xr:uid="{00000000-0005-0000-0000-0000E1AC0000}"/>
    <cellStyle name="Normal 3 4 7 9 11 2" xfId="44268" xr:uid="{00000000-0005-0000-0000-0000E2AC0000}"/>
    <cellStyle name="Normal 3 4 7 9 11 3" xfId="44269" xr:uid="{00000000-0005-0000-0000-0000E3AC0000}"/>
    <cellStyle name="Normal 3 4 7 9 12" xfId="44270" xr:uid="{00000000-0005-0000-0000-0000E4AC0000}"/>
    <cellStyle name="Normal 3 4 7 9 12 2" xfId="44271" xr:uid="{00000000-0005-0000-0000-0000E5AC0000}"/>
    <cellStyle name="Normal 3 4 7 9 12 3" xfId="44272" xr:uid="{00000000-0005-0000-0000-0000E6AC0000}"/>
    <cellStyle name="Normal 3 4 7 9 13" xfId="44273" xr:uid="{00000000-0005-0000-0000-0000E7AC0000}"/>
    <cellStyle name="Normal 3 4 7 9 13 2" xfId="44274" xr:uid="{00000000-0005-0000-0000-0000E8AC0000}"/>
    <cellStyle name="Normal 3 4 7 9 13 3" xfId="44275" xr:uid="{00000000-0005-0000-0000-0000E9AC0000}"/>
    <cellStyle name="Normal 3 4 7 9 14" xfId="44276" xr:uid="{00000000-0005-0000-0000-0000EAAC0000}"/>
    <cellStyle name="Normal 3 4 7 9 14 2" xfId="44277" xr:uid="{00000000-0005-0000-0000-0000EBAC0000}"/>
    <cellStyle name="Normal 3 4 7 9 14 3" xfId="44278" xr:uid="{00000000-0005-0000-0000-0000ECAC0000}"/>
    <cellStyle name="Normal 3 4 7 9 15" xfId="44279" xr:uid="{00000000-0005-0000-0000-0000EDAC0000}"/>
    <cellStyle name="Normal 3 4 7 9 16" xfId="44280" xr:uid="{00000000-0005-0000-0000-0000EEAC0000}"/>
    <cellStyle name="Normal 3 4 7 9 2" xfId="44281" xr:uid="{00000000-0005-0000-0000-0000EFAC0000}"/>
    <cellStyle name="Normal 3 4 7 9 2 2" xfId="44282" xr:uid="{00000000-0005-0000-0000-0000F0AC0000}"/>
    <cellStyle name="Normal 3 4 7 9 2 3" xfId="44283" xr:uid="{00000000-0005-0000-0000-0000F1AC0000}"/>
    <cellStyle name="Normal 3 4 7 9 3" xfId="44284" xr:uid="{00000000-0005-0000-0000-0000F2AC0000}"/>
    <cellStyle name="Normal 3 4 7 9 3 2" xfId="44285" xr:uid="{00000000-0005-0000-0000-0000F3AC0000}"/>
    <cellStyle name="Normal 3 4 7 9 3 3" xfId="44286" xr:uid="{00000000-0005-0000-0000-0000F4AC0000}"/>
    <cellStyle name="Normal 3 4 7 9 4" xfId="44287" xr:uid="{00000000-0005-0000-0000-0000F5AC0000}"/>
    <cellStyle name="Normal 3 4 7 9 4 2" xfId="44288" xr:uid="{00000000-0005-0000-0000-0000F6AC0000}"/>
    <cellStyle name="Normal 3 4 7 9 4 3" xfId="44289" xr:uid="{00000000-0005-0000-0000-0000F7AC0000}"/>
    <cellStyle name="Normal 3 4 7 9 5" xfId="44290" xr:uid="{00000000-0005-0000-0000-0000F8AC0000}"/>
    <cellStyle name="Normal 3 4 7 9 5 2" xfId="44291" xr:uid="{00000000-0005-0000-0000-0000F9AC0000}"/>
    <cellStyle name="Normal 3 4 7 9 5 3" xfId="44292" xr:uid="{00000000-0005-0000-0000-0000FAAC0000}"/>
    <cellStyle name="Normal 3 4 7 9 6" xfId="44293" xr:uid="{00000000-0005-0000-0000-0000FBAC0000}"/>
    <cellStyle name="Normal 3 4 7 9 6 2" xfId="44294" xr:uid="{00000000-0005-0000-0000-0000FCAC0000}"/>
    <cellStyle name="Normal 3 4 7 9 6 3" xfId="44295" xr:uid="{00000000-0005-0000-0000-0000FDAC0000}"/>
    <cellStyle name="Normal 3 4 7 9 7" xfId="44296" xr:uid="{00000000-0005-0000-0000-0000FEAC0000}"/>
    <cellStyle name="Normal 3 4 7 9 7 2" xfId="44297" xr:uid="{00000000-0005-0000-0000-0000FFAC0000}"/>
    <cellStyle name="Normal 3 4 7 9 7 3" xfId="44298" xr:uid="{00000000-0005-0000-0000-000000AD0000}"/>
    <cellStyle name="Normal 3 4 7 9 8" xfId="44299" xr:uid="{00000000-0005-0000-0000-000001AD0000}"/>
    <cellStyle name="Normal 3 4 7 9 8 2" xfId="44300" xr:uid="{00000000-0005-0000-0000-000002AD0000}"/>
    <cellStyle name="Normal 3 4 7 9 8 3" xfId="44301" xr:uid="{00000000-0005-0000-0000-000003AD0000}"/>
    <cellStyle name="Normal 3 4 7 9 9" xfId="44302" xr:uid="{00000000-0005-0000-0000-000004AD0000}"/>
    <cellStyle name="Normal 3 4 7 9 9 2" xfId="44303" xr:uid="{00000000-0005-0000-0000-000005AD0000}"/>
    <cellStyle name="Normal 3 4 7 9 9 3" xfId="44304" xr:uid="{00000000-0005-0000-0000-000006AD0000}"/>
    <cellStyle name="Normal 3 4 8" xfId="44305" xr:uid="{00000000-0005-0000-0000-000007AD0000}"/>
    <cellStyle name="Normal 3 4 8 10" xfId="44306" xr:uid="{00000000-0005-0000-0000-000008AD0000}"/>
    <cellStyle name="Normal 3 4 8 10 10" xfId="44307" xr:uid="{00000000-0005-0000-0000-000009AD0000}"/>
    <cellStyle name="Normal 3 4 8 10 10 2" xfId="44308" xr:uid="{00000000-0005-0000-0000-00000AAD0000}"/>
    <cellStyle name="Normal 3 4 8 10 10 3" xfId="44309" xr:uid="{00000000-0005-0000-0000-00000BAD0000}"/>
    <cellStyle name="Normal 3 4 8 10 11" xfId="44310" xr:uid="{00000000-0005-0000-0000-00000CAD0000}"/>
    <cellStyle name="Normal 3 4 8 10 11 2" xfId="44311" xr:uid="{00000000-0005-0000-0000-00000DAD0000}"/>
    <cellStyle name="Normal 3 4 8 10 11 3" xfId="44312" xr:uid="{00000000-0005-0000-0000-00000EAD0000}"/>
    <cellStyle name="Normal 3 4 8 10 12" xfId="44313" xr:uid="{00000000-0005-0000-0000-00000FAD0000}"/>
    <cellStyle name="Normal 3 4 8 10 12 2" xfId="44314" xr:uid="{00000000-0005-0000-0000-000010AD0000}"/>
    <cellStyle name="Normal 3 4 8 10 12 3" xfId="44315" xr:uid="{00000000-0005-0000-0000-000011AD0000}"/>
    <cellStyle name="Normal 3 4 8 10 13" xfId="44316" xr:uid="{00000000-0005-0000-0000-000012AD0000}"/>
    <cellStyle name="Normal 3 4 8 10 13 2" xfId="44317" xr:uid="{00000000-0005-0000-0000-000013AD0000}"/>
    <cellStyle name="Normal 3 4 8 10 13 3" xfId="44318" xr:uid="{00000000-0005-0000-0000-000014AD0000}"/>
    <cellStyle name="Normal 3 4 8 10 14" xfId="44319" xr:uid="{00000000-0005-0000-0000-000015AD0000}"/>
    <cellStyle name="Normal 3 4 8 10 14 2" xfId="44320" xr:uid="{00000000-0005-0000-0000-000016AD0000}"/>
    <cellStyle name="Normal 3 4 8 10 14 3" xfId="44321" xr:uid="{00000000-0005-0000-0000-000017AD0000}"/>
    <cellStyle name="Normal 3 4 8 10 15" xfId="44322" xr:uid="{00000000-0005-0000-0000-000018AD0000}"/>
    <cellStyle name="Normal 3 4 8 10 16" xfId="44323" xr:uid="{00000000-0005-0000-0000-000019AD0000}"/>
    <cellStyle name="Normal 3 4 8 10 2" xfId="44324" xr:uid="{00000000-0005-0000-0000-00001AAD0000}"/>
    <cellStyle name="Normal 3 4 8 10 2 2" xfId="44325" xr:uid="{00000000-0005-0000-0000-00001BAD0000}"/>
    <cellStyle name="Normal 3 4 8 10 2 3" xfId="44326" xr:uid="{00000000-0005-0000-0000-00001CAD0000}"/>
    <cellStyle name="Normal 3 4 8 10 3" xfId="44327" xr:uid="{00000000-0005-0000-0000-00001DAD0000}"/>
    <cellStyle name="Normal 3 4 8 10 3 2" xfId="44328" xr:uid="{00000000-0005-0000-0000-00001EAD0000}"/>
    <cellStyle name="Normal 3 4 8 10 3 3" xfId="44329" xr:uid="{00000000-0005-0000-0000-00001FAD0000}"/>
    <cellStyle name="Normal 3 4 8 10 4" xfId="44330" xr:uid="{00000000-0005-0000-0000-000020AD0000}"/>
    <cellStyle name="Normal 3 4 8 10 4 2" xfId="44331" xr:uid="{00000000-0005-0000-0000-000021AD0000}"/>
    <cellStyle name="Normal 3 4 8 10 4 3" xfId="44332" xr:uid="{00000000-0005-0000-0000-000022AD0000}"/>
    <cellStyle name="Normal 3 4 8 10 5" xfId="44333" xr:uid="{00000000-0005-0000-0000-000023AD0000}"/>
    <cellStyle name="Normal 3 4 8 10 5 2" xfId="44334" xr:uid="{00000000-0005-0000-0000-000024AD0000}"/>
    <cellStyle name="Normal 3 4 8 10 5 3" xfId="44335" xr:uid="{00000000-0005-0000-0000-000025AD0000}"/>
    <cellStyle name="Normal 3 4 8 10 6" xfId="44336" xr:uid="{00000000-0005-0000-0000-000026AD0000}"/>
    <cellStyle name="Normal 3 4 8 10 6 2" xfId="44337" xr:uid="{00000000-0005-0000-0000-000027AD0000}"/>
    <cellStyle name="Normal 3 4 8 10 6 3" xfId="44338" xr:uid="{00000000-0005-0000-0000-000028AD0000}"/>
    <cellStyle name="Normal 3 4 8 10 7" xfId="44339" xr:uid="{00000000-0005-0000-0000-000029AD0000}"/>
    <cellStyle name="Normal 3 4 8 10 7 2" xfId="44340" xr:uid="{00000000-0005-0000-0000-00002AAD0000}"/>
    <cellStyle name="Normal 3 4 8 10 7 3" xfId="44341" xr:uid="{00000000-0005-0000-0000-00002BAD0000}"/>
    <cellStyle name="Normal 3 4 8 10 8" xfId="44342" xr:uid="{00000000-0005-0000-0000-00002CAD0000}"/>
    <cellStyle name="Normal 3 4 8 10 8 2" xfId="44343" xr:uid="{00000000-0005-0000-0000-00002DAD0000}"/>
    <cellStyle name="Normal 3 4 8 10 8 3" xfId="44344" xr:uid="{00000000-0005-0000-0000-00002EAD0000}"/>
    <cellStyle name="Normal 3 4 8 10 9" xfId="44345" xr:uid="{00000000-0005-0000-0000-00002FAD0000}"/>
    <cellStyle name="Normal 3 4 8 10 9 2" xfId="44346" xr:uid="{00000000-0005-0000-0000-000030AD0000}"/>
    <cellStyle name="Normal 3 4 8 10 9 3" xfId="44347" xr:uid="{00000000-0005-0000-0000-000031AD0000}"/>
    <cellStyle name="Normal 3 4 8 11" xfId="44348" xr:uid="{00000000-0005-0000-0000-000032AD0000}"/>
    <cellStyle name="Normal 3 4 8 11 2" xfId="44349" xr:uid="{00000000-0005-0000-0000-000033AD0000}"/>
    <cellStyle name="Normal 3 4 8 11 3" xfId="44350" xr:uid="{00000000-0005-0000-0000-000034AD0000}"/>
    <cellStyle name="Normal 3 4 8 12" xfId="44351" xr:uid="{00000000-0005-0000-0000-000035AD0000}"/>
    <cellStyle name="Normal 3 4 8 12 2" xfId="44352" xr:uid="{00000000-0005-0000-0000-000036AD0000}"/>
    <cellStyle name="Normal 3 4 8 12 3" xfId="44353" xr:uid="{00000000-0005-0000-0000-000037AD0000}"/>
    <cellStyle name="Normal 3 4 8 13" xfId="44354" xr:uid="{00000000-0005-0000-0000-000038AD0000}"/>
    <cellStyle name="Normal 3 4 8 13 2" xfId="44355" xr:uid="{00000000-0005-0000-0000-000039AD0000}"/>
    <cellStyle name="Normal 3 4 8 13 3" xfId="44356" xr:uid="{00000000-0005-0000-0000-00003AAD0000}"/>
    <cellStyle name="Normal 3 4 8 14" xfId="44357" xr:uid="{00000000-0005-0000-0000-00003BAD0000}"/>
    <cellStyle name="Normal 3 4 8 14 2" xfId="44358" xr:uid="{00000000-0005-0000-0000-00003CAD0000}"/>
    <cellStyle name="Normal 3 4 8 14 3" xfId="44359" xr:uid="{00000000-0005-0000-0000-00003DAD0000}"/>
    <cellStyle name="Normal 3 4 8 15" xfId="44360" xr:uid="{00000000-0005-0000-0000-00003EAD0000}"/>
    <cellStyle name="Normal 3 4 8 15 2" xfId="44361" xr:uid="{00000000-0005-0000-0000-00003FAD0000}"/>
    <cellStyle name="Normal 3 4 8 15 3" xfId="44362" xr:uid="{00000000-0005-0000-0000-000040AD0000}"/>
    <cellStyle name="Normal 3 4 8 16" xfId="44363" xr:uid="{00000000-0005-0000-0000-000041AD0000}"/>
    <cellStyle name="Normal 3 4 8 16 2" xfId="44364" xr:uid="{00000000-0005-0000-0000-000042AD0000}"/>
    <cellStyle name="Normal 3 4 8 16 3" xfId="44365" xr:uid="{00000000-0005-0000-0000-000043AD0000}"/>
    <cellStyle name="Normal 3 4 8 17" xfId="44366" xr:uid="{00000000-0005-0000-0000-000044AD0000}"/>
    <cellStyle name="Normal 3 4 8 17 2" xfId="44367" xr:uid="{00000000-0005-0000-0000-000045AD0000}"/>
    <cellStyle name="Normal 3 4 8 17 3" xfId="44368" xr:uid="{00000000-0005-0000-0000-000046AD0000}"/>
    <cellStyle name="Normal 3 4 8 18" xfId="44369" xr:uid="{00000000-0005-0000-0000-000047AD0000}"/>
    <cellStyle name="Normal 3 4 8 18 2" xfId="44370" xr:uid="{00000000-0005-0000-0000-000048AD0000}"/>
    <cellStyle name="Normal 3 4 8 18 3" xfId="44371" xr:uid="{00000000-0005-0000-0000-000049AD0000}"/>
    <cellStyle name="Normal 3 4 8 19" xfId="44372" xr:uid="{00000000-0005-0000-0000-00004AAD0000}"/>
    <cellStyle name="Normal 3 4 8 19 2" xfId="44373" xr:uid="{00000000-0005-0000-0000-00004BAD0000}"/>
    <cellStyle name="Normal 3 4 8 19 3" xfId="44374" xr:uid="{00000000-0005-0000-0000-00004CAD0000}"/>
    <cellStyle name="Normal 3 4 8 2" xfId="44375" xr:uid="{00000000-0005-0000-0000-00004DAD0000}"/>
    <cellStyle name="Normal 3 4 8 2 10" xfId="44376" xr:uid="{00000000-0005-0000-0000-00004EAD0000}"/>
    <cellStyle name="Normal 3 4 8 2 10 2" xfId="44377" xr:uid="{00000000-0005-0000-0000-00004FAD0000}"/>
    <cellStyle name="Normal 3 4 8 2 10 3" xfId="44378" xr:uid="{00000000-0005-0000-0000-000050AD0000}"/>
    <cellStyle name="Normal 3 4 8 2 11" xfId="44379" xr:uid="{00000000-0005-0000-0000-000051AD0000}"/>
    <cellStyle name="Normal 3 4 8 2 11 2" xfId="44380" xr:uid="{00000000-0005-0000-0000-000052AD0000}"/>
    <cellStyle name="Normal 3 4 8 2 11 3" xfId="44381" xr:uid="{00000000-0005-0000-0000-000053AD0000}"/>
    <cellStyle name="Normal 3 4 8 2 12" xfId="44382" xr:uid="{00000000-0005-0000-0000-000054AD0000}"/>
    <cellStyle name="Normal 3 4 8 2 12 2" xfId="44383" xr:uid="{00000000-0005-0000-0000-000055AD0000}"/>
    <cellStyle name="Normal 3 4 8 2 12 3" xfId="44384" xr:uid="{00000000-0005-0000-0000-000056AD0000}"/>
    <cellStyle name="Normal 3 4 8 2 13" xfId="44385" xr:uid="{00000000-0005-0000-0000-000057AD0000}"/>
    <cellStyle name="Normal 3 4 8 2 13 2" xfId="44386" xr:uid="{00000000-0005-0000-0000-000058AD0000}"/>
    <cellStyle name="Normal 3 4 8 2 13 3" xfId="44387" xr:uid="{00000000-0005-0000-0000-000059AD0000}"/>
    <cellStyle name="Normal 3 4 8 2 14" xfId="44388" xr:uid="{00000000-0005-0000-0000-00005AAD0000}"/>
    <cellStyle name="Normal 3 4 8 2 14 2" xfId="44389" xr:uid="{00000000-0005-0000-0000-00005BAD0000}"/>
    <cellStyle name="Normal 3 4 8 2 14 3" xfId="44390" xr:uid="{00000000-0005-0000-0000-00005CAD0000}"/>
    <cellStyle name="Normal 3 4 8 2 15" xfId="44391" xr:uid="{00000000-0005-0000-0000-00005DAD0000}"/>
    <cellStyle name="Normal 3 4 8 2 15 2" xfId="44392" xr:uid="{00000000-0005-0000-0000-00005EAD0000}"/>
    <cellStyle name="Normal 3 4 8 2 15 3" xfId="44393" xr:uid="{00000000-0005-0000-0000-00005FAD0000}"/>
    <cellStyle name="Normal 3 4 8 2 16" xfId="44394" xr:uid="{00000000-0005-0000-0000-000060AD0000}"/>
    <cellStyle name="Normal 3 4 8 2 17" xfId="44395" xr:uid="{00000000-0005-0000-0000-000061AD0000}"/>
    <cellStyle name="Normal 3 4 8 2 2" xfId="44396" xr:uid="{00000000-0005-0000-0000-000062AD0000}"/>
    <cellStyle name="Normal 3 4 8 2 2 10" xfId="44397" xr:uid="{00000000-0005-0000-0000-000063AD0000}"/>
    <cellStyle name="Normal 3 4 8 2 2 10 2" xfId="44398" xr:uid="{00000000-0005-0000-0000-000064AD0000}"/>
    <cellStyle name="Normal 3 4 8 2 2 10 3" xfId="44399" xr:uid="{00000000-0005-0000-0000-000065AD0000}"/>
    <cellStyle name="Normal 3 4 8 2 2 11" xfId="44400" xr:uid="{00000000-0005-0000-0000-000066AD0000}"/>
    <cellStyle name="Normal 3 4 8 2 2 11 2" xfId="44401" xr:uid="{00000000-0005-0000-0000-000067AD0000}"/>
    <cellStyle name="Normal 3 4 8 2 2 11 3" xfId="44402" xr:uid="{00000000-0005-0000-0000-000068AD0000}"/>
    <cellStyle name="Normal 3 4 8 2 2 12" xfId="44403" xr:uid="{00000000-0005-0000-0000-000069AD0000}"/>
    <cellStyle name="Normal 3 4 8 2 2 12 2" xfId="44404" xr:uid="{00000000-0005-0000-0000-00006AAD0000}"/>
    <cellStyle name="Normal 3 4 8 2 2 12 3" xfId="44405" xr:uid="{00000000-0005-0000-0000-00006BAD0000}"/>
    <cellStyle name="Normal 3 4 8 2 2 13" xfId="44406" xr:uid="{00000000-0005-0000-0000-00006CAD0000}"/>
    <cellStyle name="Normal 3 4 8 2 2 13 2" xfId="44407" xr:uid="{00000000-0005-0000-0000-00006DAD0000}"/>
    <cellStyle name="Normal 3 4 8 2 2 13 3" xfId="44408" xr:uid="{00000000-0005-0000-0000-00006EAD0000}"/>
    <cellStyle name="Normal 3 4 8 2 2 14" xfId="44409" xr:uid="{00000000-0005-0000-0000-00006FAD0000}"/>
    <cellStyle name="Normal 3 4 8 2 2 14 2" xfId="44410" xr:uid="{00000000-0005-0000-0000-000070AD0000}"/>
    <cellStyle name="Normal 3 4 8 2 2 14 3" xfId="44411" xr:uid="{00000000-0005-0000-0000-000071AD0000}"/>
    <cellStyle name="Normal 3 4 8 2 2 15" xfId="44412" xr:uid="{00000000-0005-0000-0000-000072AD0000}"/>
    <cellStyle name="Normal 3 4 8 2 2 16" xfId="44413" xr:uid="{00000000-0005-0000-0000-000073AD0000}"/>
    <cellStyle name="Normal 3 4 8 2 2 2" xfId="44414" xr:uid="{00000000-0005-0000-0000-000074AD0000}"/>
    <cellStyle name="Normal 3 4 8 2 2 2 2" xfId="44415" xr:uid="{00000000-0005-0000-0000-000075AD0000}"/>
    <cellStyle name="Normal 3 4 8 2 2 2 3" xfId="44416" xr:uid="{00000000-0005-0000-0000-000076AD0000}"/>
    <cellStyle name="Normal 3 4 8 2 2 3" xfId="44417" xr:uid="{00000000-0005-0000-0000-000077AD0000}"/>
    <cellStyle name="Normal 3 4 8 2 2 3 2" xfId="44418" xr:uid="{00000000-0005-0000-0000-000078AD0000}"/>
    <cellStyle name="Normal 3 4 8 2 2 3 3" xfId="44419" xr:uid="{00000000-0005-0000-0000-000079AD0000}"/>
    <cellStyle name="Normal 3 4 8 2 2 4" xfId="44420" xr:uid="{00000000-0005-0000-0000-00007AAD0000}"/>
    <cellStyle name="Normal 3 4 8 2 2 4 2" xfId="44421" xr:uid="{00000000-0005-0000-0000-00007BAD0000}"/>
    <cellStyle name="Normal 3 4 8 2 2 4 3" xfId="44422" xr:uid="{00000000-0005-0000-0000-00007CAD0000}"/>
    <cellStyle name="Normal 3 4 8 2 2 5" xfId="44423" xr:uid="{00000000-0005-0000-0000-00007DAD0000}"/>
    <cellStyle name="Normal 3 4 8 2 2 5 2" xfId="44424" xr:uid="{00000000-0005-0000-0000-00007EAD0000}"/>
    <cellStyle name="Normal 3 4 8 2 2 5 3" xfId="44425" xr:uid="{00000000-0005-0000-0000-00007FAD0000}"/>
    <cellStyle name="Normal 3 4 8 2 2 6" xfId="44426" xr:uid="{00000000-0005-0000-0000-000080AD0000}"/>
    <cellStyle name="Normal 3 4 8 2 2 6 2" xfId="44427" xr:uid="{00000000-0005-0000-0000-000081AD0000}"/>
    <cellStyle name="Normal 3 4 8 2 2 6 3" xfId="44428" xr:uid="{00000000-0005-0000-0000-000082AD0000}"/>
    <cellStyle name="Normal 3 4 8 2 2 7" xfId="44429" xr:uid="{00000000-0005-0000-0000-000083AD0000}"/>
    <cellStyle name="Normal 3 4 8 2 2 7 2" xfId="44430" xr:uid="{00000000-0005-0000-0000-000084AD0000}"/>
    <cellStyle name="Normal 3 4 8 2 2 7 3" xfId="44431" xr:uid="{00000000-0005-0000-0000-000085AD0000}"/>
    <cellStyle name="Normal 3 4 8 2 2 8" xfId="44432" xr:uid="{00000000-0005-0000-0000-000086AD0000}"/>
    <cellStyle name="Normal 3 4 8 2 2 8 2" xfId="44433" xr:uid="{00000000-0005-0000-0000-000087AD0000}"/>
    <cellStyle name="Normal 3 4 8 2 2 8 3" xfId="44434" xr:uid="{00000000-0005-0000-0000-000088AD0000}"/>
    <cellStyle name="Normal 3 4 8 2 2 9" xfId="44435" xr:uid="{00000000-0005-0000-0000-000089AD0000}"/>
    <cellStyle name="Normal 3 4 8 2 2 9 2" xfId="44436" xr:uid="{00000000-0005-0000-0000-00008AAD0000}"/>
    <cellStyle name="Normal 3 4 8 2 2 9 3" xfId="44437" xr:uid="{00000000-0005-0000-0000-00008BAD0000}"/>
    <cellStyle name="Normal 3 4 8 2 3" xfId="44438" xr:uid="{00000000-0005-0000-0000-00008CAD0000}"/>
    <cellStyle name="Normal 3 4 8 2 3 2" xfId="44439" xr:uid="{00000000-0005-0000-0000-00008DAD0000}"/>
    <cellStyle name="Normal 3 4 8 2 3 3" xfId="44440" xr:uid="{00000000-0005-0000-0000-00008EAD0000}"/>
    <cellStyle name="Normal 3 4 8 2 4" xfId="44441" xr:uid="{00000000-0005-0000-0000-00008FAD0000}"/>
    <cellStyle name="Normal 3 4 8 2 4 2" xfId="44442" xr:uid="{00000000-0005-0000-0000-000090AD0000}"/>
    <cellStyle name="Normal 3 4 8 2 4 3" xfId="44443" xr:uid="{00000000-0005-0000-0000-000091AD0000}"/>
    <cellStyle name="Normal 3 4 8 2 5" xfId="44444" xr:uid="{00000000-0005-0000-0000-000092AD0000}"/>
    <cellStyle name="Normal 3 4 8 2 5 2" xfId="44445" xr:uid="{00000000-0005-0000-0000-000093AD0000}"/>
    <cellStyle name="Normal 3 4 8 2 5 3" xfId="44446" xr:uid="{00000000-0005-0000-0000-000094AD0000}"/>
    <cellStyle name="Normal 3 4 8 2 6" xfId="44447" xr:uid="{00000000-0005-0000-0000-000095AD0000}"/>
    <cellStyle name="Normal 3 4 8 2 6 2" xfId="44448" xr:uid="{00000000-0005-0000-0000-000096AD0000}"/>
    <cellStyle name="Normal 3 4 8 2 6 3" xfId="44449" xr:uid="{00000000-0005-0000-0000-000097AD0000}"/>
    <cellStyle name="Normal 3 4 8 2 7" xfId="44450" xr:uid="{00000000-0005-0000-0000-000098AD0000}"/>
    <cellStyle name="Normal 3 4 8 2 7 2" xfId="44451" xr:uid="{00000000-0005-0000-0000-000099AD0000}"/>
    <cellStyle name="Normal 3 4 8 2 7 3" xfId="44452" xr:uid="{00000000-0005-0000-0000-00009AAD0000}"/>
    <cellStyle name="Normal 3 4 8 2 8" xfId="44453" xr:uid="{00000000-0005-0000-0000-00009BAD0000}"/>
    <cellStyle name="Normal 3 4 8 2 8 2" xfId="44454" xr:uid="{00000000-0005-0000-0000-00009CAD0000}"/>
    <cellStyle name="Normal 3 4 8 2 8 3" xfId="44455" xr:uid="{00000000-0005-0000-0000-00009DAD0000}"/>
    <cellStyle name="Normal 3 4 8 2 9" xfId="44456" xr:uid="{00000000-0005-0000-0000-00009EAD0000}"/>
    <cellStyle name="Normal 3 4 8 2 9 2" xfId="44457" xr:uid="{00000000-0005-0000-0000-00009FAD0000}"/>
    <cellStyle name="Normal 3 4 8 2 9 3" xfId="44458" xr:uid="{00000000-0005-0000-0000-0000A0AD0000}"/>
    <cellStyle name="Normal 3 4 8 20" xfId="44459" xr:uid="{00000000-0005-0000-0000-0000A1AD0000}"/>
    <cellStyle name="Normal 3 4 8 20 2" xfId="44460" xr:uid="{00000000-0005-0000-0000-0000A2AD0000}"/>
    <cellStyle name="Normal 3 4 8 20 3" xfId="44461" xr:uid="{00000000-0005-0000-0000-0000A3AD0000}"/>
    <cellStyle name="Normal 3 4 8 21" xfId="44462" xr:uid="{00000000-0005-0000-0000-0000A4AD0000}"/>
    <cellStyle name="Normal 3 4 8 21 2" xfId="44463" xr:uid="{00000000-0005-0000-0000-0000A5AD0000}"/>
    <cellStyle name="Normal 3 4 8 21 3" xfId="44464" xr:uid="{00000000-0005-0000-0000-0000A6AD0000}"/>
    <cellStyle name="Normal 3 4 8 22" xfId="44465" xr:uid="{00000000-0005-0000-0000-0000A7AD0000}"/>
    <cellStyle name="Normal 3 4 8 22 2" xfId="44466" xr:uid="{00000000-0005-0000-0000-0000A8AD0000}"/>
    <cellStyle name="Normal 3 4 8 22 3" xfId="44467" xr:uid="{00000000-0005-0000-0000-0000A9AD0000}"/>
    <cellStyle name="Normal 3 4 8 23" xfId="44468" xr:uid="{00000000-0005-0000-0000-0000AAAD0000}"/>
    <cellStyle name="Normal 3 4 8 23 2" xfId="44469" xr:uid="{00000000-0005-0000-0000-0000ABAD0000}"/>
    <cellStyle name="Normal 3 4 8 23 3" xfId="44470" xr:uid="{00000000-0005-0000-0000-0000ACAD0000}"/>
    <cellStyle name="Normal 3 4 8 24" xfId="44471" xr:uid="{00000000-0005-0000-0000-0000ADAD0000}"/>
    <cellStyle name="Normal 3 4 8 25" xfId="44472" xr:uid="{00000000-0005-0000-0000-0000AEAD0000}"/>
    <cellStyle name="Normal 3 4 8 3" xfId="44473" xr:uid="{00000000-0005-0000-0000-0000AFAD0000}"/>
    <cellStyle name="Normal 3 4 8 3 10" xfId="44474" xr:uid="{00000000-0005-0000-0000-0000B0AD0000}"/>
    <cellStyle name="Normal 3 4 8 3 10 2" xfId="44475" xr:uid="{00000000-0005-0000-0000-0000B1AD0000}"/>
    <cellStyle name="Normal 3 4 8 3 10 3" xfId="44476" xr:uid="{00000000-0005-0000-0000-0000B2AD0000}"/>
    <cellStyle name="Normal 3 4 8 3 11" xfId="44477" xr:uid="{00000000-0005-0000-0000-0000B3AD0000}"/>
    <cellStyle name="Normal 3 4 8 3 11 2" xfId="44478" xr:uid="{00000000-0005-0000-0000-0000B4AD0000}"/>
    <cellStyle name="Normal 3 4 8 3 11 3" xfId="44479" xr:uid="{00000000-0005-0000-0000-0000B5AD0000}"/>
    <cellStyle name="Normal 3 4 8 3 12" xfId="44480" xr:uid="{00000000-0005-0000-0000-0000B6AD0000}"/>
    <cellStyle name="Normal 3 4 8 3 12 2" xfId="44481" xr:uid="{00000000-0005-0000-0000-0000B7AD0000}"/>
    <cellStyle name="Normal 3 4 8 3 12 3" xfId="44482" xr:uid="{00000000-0005-0000-0000-0000B8AD0000}"/>
    <cellStyle name="Normal 3 4 8 3 13" xfId="44483" xr:uid="{00000000-0005-0000-0000-0000B9AD0000}"/>
    <cellStyle name="Normal 3 4 8 3 13 2" xfId="44484" xr:uid="{00000000-0005-0000-0000-0000BAAD0000}"/>
    <cellStyle name="Normal 3 4 8 3 13 3" xfId="44485" xr:uid="{00000000-0005-0000-0000-0000BBAD0000}"/>
    <cellStyle name="Normal 3 4 8 3 14" xfId="44486" xr:uid="{00000000-0005-0000-0000-0000BCAD0000}"/>
    <cellStyle name="Normal 3 4 8 3 14 2" xfId="44487" xr:uid="{00000000-0005-0000-0000-0000BDAD0000}"/>
    <cellStyle name="Normal 3 4 8 3 14 3" xfId="44488" xr:uid="{00000000-0005-0000-0000-0000BEAD0000}"/>
    <cellStyle name="Normal 3 4 8 3 15" xfId="44489" xr:uid="{00000000-0005-0000-0000-0000BFAD0000}"/>
    <cellStyle name="Normal 3 4 8 3 15 2" xfId="44490" xr:uid="{00000000-0005-0000-0000-0000C0AD0000}"/>
    <cellStyle name="Normal 3 4 8 3 15 3" xfId="44491" xr:uid="{00000000-0005-0000-0000-0000C1AD0000}"/>
    <cellStyle name="Normal 3 4 8 3 16" xfId="44492" xr:uid="{00000000-0005-0000-0000-0000C2AD0000}"/>
    <cellStyle name="Normal 3 4 8 3 17" xfId="44493" xr:uid="{00000000-0005-0000-0000-0000C3AD0000}"/>
    <cellStyle name="Normal 3 4 8 3 2" xfId="44494" xr:uid="{00000000-0005-0000-0000-0000C4AD0000}"/>
    <cellStyle name="Normal 3 4 8 3 2 10" xfId="44495" xr:uid="{00000000-0005-0000-0000-0000C5AD0000}"/>
    <cellStyle name="Normal 3 4 8 3 2 10 2" xfId="44496" xr:uid="{00000000-0005-0000-0000-0000C6AD0000}"/>
    <cellStyle name="Normal 3 4 8 3 2 10 3" xfId="44497" xr:uid="{00000000-0005-0000-0000-0000C7AD0000}"/>
    <cellStyle name="Normal 3 4 8 3 2 11" xfId="44498" xr:uid="{00000000-0005-0000-0000-0000C8AD0000}"/>
    <cellStyle name="Normal 3 4 8 3 2 11 2" xfId="44499" xr:uid="{00000000-0005-0000-0000-0000C9AD0000}"/>
    <cellStyle name="Normal 3 4 8 3 2 11 3" xfId="44500" xr:uid="{00000000-0005-0000-0000-0000CAAD0000}"/>
    <cellStyle name="Normal 3 4 8 3 2 12" xfId="44501" xr:uid="{00000000-0005-0000-0000-0000CBAD0000}"/>
    <cellStyle name="Normal 3 4 8 3 2 12 2" xfId="44502" xr:uid="{00000000-0005-0000-0000-0000CCAD0000}"/>
    <cellStyle name="Normal 3 4 8 3 2 12 3" xfId="44503" xr:uid="{00000000-0005-0000-0000-0000CDAD0000}"/>
    <cellStyle name="Normal 3 4 8 3 2 13" xfId="44504" xr:uid="{00000000-0005-0000-0000-0000CEAD0000}"/>
    <cellStyle name="Normal 3 4 8 3 2 13 2" xfId="44505" xr:uid="{00000000-0005-0000-0000-0000CFAD0000}"/>
    <cellStyle name="Normal 3 4 8 3 2 13 3" xfId="44506" xr:uid="{00000000-0005-0000-0000-0000D0AD0000}"/>
    <cellStyle name="Normal 3 4 8 3 2 14" xfId="44507" xr:uid="{00000000-0005-0000-0000-0000D1AD0000}"/>
    <cellStyle name="Normal 3 4 8 3 2 14 2" xfId="44508" xr:uid="{00000000-0005-0000-0000-0000D2AD0000}"/>
    <cellStyle name="Normal 3 4 8 3 2 14 3" xfId="44509" xr:uid="{00000000-0005-0000-0000-0000D3AD0000}"/>
    <cellStyle name="Normal 3 4 8 3 2 15" xfId="44510" xr:uid="{00000000-0005-0000-0000-0000D4AD0000}"/>
    <cellStyle name="Normal 3 4 8 3 2 16" xfId="44511" xr:uid="{00000000-0005-0000-0000-0000D5AD0000}"/>
    <cellStyle name="Normal 3 4 8 3 2 2" xfId="44512" xr:uid="{00000000-0005-0000-0000-0000D6AD0000}"/>
    <cellStyle name="Normal 3 4 8 3 2 2 2" xfId="44513" xr:uid="{00000000-0005-0000-0000-0000D7AD0000}"/>
    <cellStyle name="Normal 3 4 8 3 2 2 3" xfId="44514" xr:uid="{00000000-0005-0000-0000-0000D8AD0000}"/>
    <cellStyle name="Normal 3 4 8 3 2 3" xfId="44515" xr:uid="{00000000-0005-0000-0000-0000D9AD0000}"/>
    <cellStyle name="Normal 3 4 8 3 2 3 2" xfId="44516" xr:uid="{00000000-0005-0000-0000-0000DAAD0000}"/>
    <cellStyle name="Normal 3 4 8 3 2 3 3" xfId="44517" xr:uid="{00000000-0005-0000-0000-0000DBAD0000}"/>
    <cellStyle name="Normal 3 4 8 3 2 4" xfId="44518" xr:uid="{00000000-0005-0000-0000-0000DCAD0000}"/>
    <cellStyle name="Normal 3 4 8 3 2 4 2" xfId="44519" xr:uid="{00000000-0005-0000-0000-0000DDAD0000}"/>
    <cellStyle name="Normal 3 4 8 3 2 4 3" xfId="44520" xr:uid="{00000000-0005-0000-0000-0000DEAD0000}"/>
    <cellStyle name="Normal 3 4 8 3 2 5" xfId="44521" xr:uid="{00000000-0005-0000-0000-0000DFAD0000}"/>
    <cellStyle name="Normal 3 4 8 3 2 5 2" xfId="44522" xr:uid="{00000000-0005-0000-0000-0000E0AD0000}"/>
    <cellStyle name="Normal 3 4 8 3 2 5 3" xfId="44523" xr:uid="{00000000-0005-0000-0000-0000E1AD0000}"/>
    <cellStyle name="Normal 3 4 8 3 2 6" xfId="44524" xr:uid="{00000000-0005-0000-0000-0000E2AD0000}"/>
    <cellStyle name="Normal 3 4 8 3 2 6 2" xfId="44525" xr:uid="{00000000-0005-0000-0000-0000E3AD0000}"/>
    <cellStyle name="Normal 3 4 8 3 2 6 3" xfId="44526" xr:uid="{00000000-0005-0000-0000-0000E4AD0000}"/>
    <cellStyle name="Normal 3 4 8 3 2 7" xfId="44527" xr:uid="{00000000-0005-0000-0000-0000E5AD0000}"/>
    <cellStyle name="Normal 3 4 8 3 2 7 2" xfId="44528" xr:uid="{00000000-0005-0000-0000-0000E6AD0000}"/>
    <cellStyle name="Normal 3 4 8 3 2 7 3" xfId="44529" xr:uid="{00000000-0005-0000-0000-0000E7AD0000}"/>
    <cellStyle name="Normal 3 4 8 3 2 8" xfId="44530" xr:uid="{00000000-0005-0000-0000-0000E8AD0000}"/>
    <cellStyle name="Normal 3 4 8 3 2 8 2" xfId="44531" xr:uid="{00000000-0005-0000-0000-0000E9AD0000}"/>
    <cellStyle name="Normal 3 4 8 3 2 8 3" xfId="44532" xr:uid="{00000000-0005-0000-0000-0000EAAD0000}"/>
    <cellStyle name="Normal 3 4 8 3 2 9" xfId="44533" xr:uid="{00000000-0005-0000-0000-0000EBAD0000}"/>
    <cellStyle name="Normal 3 4 8 3 2 9 2" xfId="44534" xr:uid="{00000000-0005-0000-0000-0000ECAD0000}"/>
    <cellStyle name="Normal 3 4 8 3 2 9 3" xfId="44535" xr:uid="{00000000-0005-0000-0000-0000EDAD0000}"/>
    <cellStyle name="Normal 3 4 8 3 3" xfId="44536" xr:uid="{00000000-0005-0000-0000-0000EEAD0000}"/>
    <cellStyle name="Normal 3 4 8 3 3 2" xfId="44537" xr:uid="{00000000-0005-0000-0000-0000EFAD0000}"/>
    <cellStyle name="Normal 3 4 8 3 3 3" xfId="44538" xr:uid="{00000000-0005-0000-0000-0000F0AD0000}"/>
    <cellStyle name="Normal 3 4 8 3 4" xfId="44539" xr:uid="{00000000-0005-0000-0000-0000F1AD0000}"/>
    <cellStyle name="Normal 3 4 8 3 4 2" xfId="44540" xr:uid="{00000000-0005-0000-0000-0000F2AD0000}"/>
    <cellStyle name="Normal 3 4 8 3 4 3" xfId="44541" xr:uid="{00000000-0005-0000-0000-0000F3AD0000}"/>
    <cellStyle name="Normal 3 4 8 3 5" xfId="44542" xr:uid="{00000000-0005-0000-0000-0000F4AD0000}"/>
    <cellStyle name="Normal 3 4 8 3 5 2" xfId="44543" xr:uid="{00000000-0005-0000-0000-0000F5AD0000}"/>
    <cellStyle name="Normal 3 4 8 3 5 3" xfId="44544" xr:uid="{00000000-0005-0000-0000-0000F6AD0000}"/>
    <cellStyle name="Normal 3 4 8 3 6" xfId="44545" xr:uid="{00000000-0005-0000-0000-0000F7AD0000}"/>
    <cellStyle name="Normal 3 4 8 3 6 2" xfId="44546" xr:uid="{00000000-0005-0000-0000-0000F8AD0000}"/>
    <cellStyle name="Normal 3 4 8 3 6 3" xfId="44547" xr:uid="{00000000-0005-0000-0000-0000F9AD0000}"/>
    <cellStyle name="Normal 3 4 8 3 7" xfId="44548" xr:uid="{00000000-0005-0000-0000-0000FAAD0000}"/>
    <cellStyle name="Normal 3 4 8 3 7 2" xfId="44549" xr:uid="{00000000-0005-0000-0000-0000FBAD0000}"/>
    <cellStyle name="Normal 3 4 8 3 7 3" xfId="44550" xr:uid="{00000000-0005-0000-0000-0000FCAD0000}"/>
    <cellStyle name="Normal 3 4 8 3 8" xfId="44551" xr:uid="{00000000-0005-0000-0000-0000FDAD0000}"/>
    <cellStyle name="Normal 3 4 8 3 8 2" xfId="44552" xr:uid="{00000000-0005-0000-0000-0000FEAD0000}"/>
    <cellStyle name="Normal 3 4 8 3 8 3" xfId="44553" xr:uid="{00000000-0005-0000-0000-0000FFAD0000}"/>
    <cellStyle name="Normal 3 4 8 3 9" xfId="44554" xr:uid="{00000000-0005-0000-0000-000000AE0000}"/>
    <cellStyle name="Normal 3 4 8 3 9 2" xfId="44555" xr:uid="{00000000-0005-0000-0000-000001AE0000}"/>
    <cellStyle name="Normal 3 4 8 3 9 3" xfId="44556" xr:uid="{00000000-0005-0000-0000-000002AE0000}"/>
    <cellStyle name="Normal 3 4 8 4" xfId="44557" xr:uid="{00000000-0005-0000-0000-000003AE0000}"/>
    <cellStyle name="Normal 3 4 8 4 10" xfId="44558" xr:uid="{00000000-0005-0000-0000-000004AE0000}"/>
    <cellStyle name="Normal 3 4 8 4 10 2" xfId="44559" xr:uid="{00000000-0005-0000-0000-000005AE0000}"/>
    <cellStyle name="Normal 3 4 8 4 10 3" xfId="44560" xr:uid="{00000000-0005-0000-0000-000006AE0000}"/>
    <cellStyle name="Normal 3 4 8 4 11" xfId="44561" xr:uid="{00000000-0005-0000-0000-000007AE0000}"/>
    <cellStyle name="Normal 3 4 8 4 11 2" xfId="44562" xr:uid="{00000000-0005-0000-0000-000008AE0000}"/>
    <cellStyle name="Normal 3 4 8 4 11 3" xfId="44563" xr:uid="{00000000-0005-0000-0000-000009AE0000}"/>
    <cellStyle name="Normal 3 4 8 4 12" xfId="44564" xr:uid="{00000000-0005-0000-0000-00000AAE0000}"/>
    <cellStyle name="Normal 3 4 8 4 12 2" xfId="44565" xr:uid="{00000000-0005-0000-0000-00000BAE0000}"/>
    <cellStyle name="Normal 3 4 8 4 12 3" xfId="44566" xr:uid="{00000000-0005-0000-0000-00000CAE0000}"/>
    <cellStyle name="Normal 3 4 8 4 13" xfId="44567" xr:uid="{00000000-0005-0000-0000-00000DAE0000}"/>
    <cellStyle name="Normal 3 4 8 4 13 2" xfId="44568" xr:uid="{00000000-0005-0000-0000-00000EAE0000}"/>
    <cellStyle name="Normal 3 4 8 4 13 3" xfId="44569" xr:uid="{00000000-0005-0000-0000-00000FAE0000}"/>
    <cellStyle name="Normal 3 4 8 4 14" xfId="44570" xr:uid="{00000000-0005-0000-0000-000010AE0000}"/>
    <cellStyle name="Normal 3 4 8 4 14 2" xfId="44571" xr:uid="{00000000-0005-0000-0000-000011AE0000}"/>
    <cellStyle name="Normal 3 4 8 4 14 3" xfId="44572" xr:uid="{00000000-0005-0000-0000-000012AE0000}"/>
    <cellStyle name="Normal 3 4 8 4 15" xfId="44573" xr:uid="{00000000-0005-0000-0000-000013AE0000}"/>
    <cellStyle name="Normal 3 4 8 4 15 2" xfId="44574" xr:uid="{00000000-0005-0000-0000-000014AE0000}"/>
    <cellStyle name="Normal 3 4 8 4 15 3" xfId="44575" xr:uid="{00000000-0005-0000-0000-000015AE0000}"/>
    <cellStyle name="Normal 3 4 8 4 16" xfId="44576" xr:uid="{00000000-0005-0000-0000-000016AE0000}"/>
    <cellStyle name="Normal 3 4 8 4 17" xfId="44577" xr:uid="{00000000-0005-0000-0000-000017AE0000}"/>
    <cellStyle name="Normal 3 4 8 4 2" xfId="44578" xr:uid="{00000000-0005-0000-0000-000018AE0000}"/>
    <cellStyle name="Normal 3 4 8 4 2 10" xfId="44579" xr:uid="{00000000-0005-0000-0000-000019AE0000}"/>
    <cellStyle name="Normal 3 4 8 4 2 10 2" xfId="44580" xr:uid="{00000000-0005-0000-0000-00001AAE0000}"/>
    <cellStyle name="Normal 3 4 8 4 2 10 3" xfId="44581" xr:uid="{00000000-0005-0000-0000-00001BAE0000}"/>
    <cellStyle name="Normal 3 4 8 4 2 11" xfId="44582" xr:uid="{00000000-0005-0000-0000-00001CAE0000}"/>
    <cellStyle name="Normal 3 4 8 4 2 11 2" xfId="44583" xr:uid="{00000000-0005-0000-0000-00001DAE0000}"/>
    <cellStyle name="Normal 3 4 8 4 2 11 3" xfId="44584" xr:uid="{00000000-0005-0000-0000-00001EAE0000}"/>
    <cellStyle name="Normal 3 4 8 4 2 12" xfId="44585" xr:uid="{00000000-0005-0000-0000-00001FAE0000}"/>
    <cellStyle name="Normal 3 4 8 4 2 12 2" xfId="44586" xr:uid="{00000000-0005-0000-0000-000020AE0000}"/>
    <cellStyle name="Normal 3 4 8 4 2 12 3" xfId="44587" xr:uid="{00000000-0005-0000-0000-000021AE0000}"/>
    <cellStyle name="Normal 3 4 8 4 2 13" xfId="44588" xr:uid="{00000000-0005-0000-0000-000022AE0000}"/>
    <cellStyle name="Normal 3 4 8 4 2 13 2" xfId="44589" xr:uid="{00000000-0005-0000-0000-000023AE0000}"/>
    <cellStyle name="Normal 3 4 8 4 2 13 3" xfId="44590" xr:uid="{00000000-0005-0000-0000-000024AE0000}"/>
    <cellStyle name="Normal 3 4 8 4 2 14" xfId="44591" xr:uid="{00000000-0005-0000-0000-000025AE0000}"/>
    <cellStyle name="Normal 3 4 8 4 2 14 2" xfId="44592" xr:uid="{00000000-0005-0000-0000-000026AE0000}"/>
    <cellStyle name="Normal 3 4 8 4 2 14 3" xfId="44593" xr:uid="{00000000-0005-0000-0000-000027AE0000}"/>
    <cellStyle name="Normal 3 4 8 4 2 15" xfId="44594" xr:uid="{00000000-0005-0000-0000-000028AE0000}"/>
    <cellStyle name="Normal 3 4 8 4 2 16" xfId="44595" xr:uid="{00000000-0005-0000-0000-000029AE0000}"/>
    <cellStyle name="Normal 3 4 8 4 2 2" xfId="44596" xr:uid="{00000000-0005-0000-0000-00002AAE0000}"/>
    <cellStyle name="Normal 3 4 8 4 2 2 2" xfId="44597" xr:uid="{00000000-0005-0000-0000-00002BAE0000}"/>
    <cellStyle name="Normal 3 4 8 4 2 2 3" xfId="44598" xr:uid="{00000000-0005-0000-0000-00002CAE0000}"/>
    <cellStyle name="Normal 3 4 8 4 2 3" xfId="44599" xr:uid="{00000000-0005-0000-0000-00002DAE0000}"/>
    <cellStyle name="Normal 3 4 8 4 2 3 2" xfId="44600" xr:uid="{00000000-0005-0000-0000-00002EAE0000}"/>
    <cellStyle name="Normal 3 4 8 4 2 3 3" xfId="44601" xr:uid="{00000000-0005-0000-0000-00002FAE0000}"/>
    <cellStyle name="Normal 3 4 8 4 2 4" xfId="44602" xr:uid="{00000000-0005-0000-0000-000030AE0000}"/>
    <cellStyle name="Normal 3 4 8 4 2 4 2" xfId="44603" xr:uid="{00000000-0005-0000-0000-000031AE0000}"/>
    <cellStyle name="Normal 3 4 8 4 2 4 3" xfId="44604" xr:uid="{00000000-0005-0000-0000-000032AE0000}"/>
    <cellStyle name="Normal 3 4 8 4 2 5" xfId="44605" xr:uid="{00000000-0005-0000-0000-000033AE0000}"/>
    <cellStyle name="Normal 3 4 8 4 2 5 2" xfId="44606" xr:uid="{00000000-0005-0000-0000-000034AE0000}"/>
    <cellStyle name="Normal 3 4 8 4 2 5 3" xfId="44607" xr:uid="{00000000-0005-0000-0000-000035AE0000}"/>
    <cellStyle name="Normal 3 4 8 4 2 6" xfId="44608" xr:uid="{00000000-0005-0000-0000-000036AE0000}"/>
    <cellStyle name="Normal 3 4 8 4 2 6 2" xfId="44609" xr:uid="{00000000-0005-0000-0000-000037AE0000}"/>
    <cellStyle name="Normal 3 4 8 4 2 6 3" xfId="44610" xr:uid="{00000000-0005-0000-0000-000038AE0000}"/>
    <cellStyle name="Normal 3 4 8 4 2 7" xfId="44611" xr:uid="{00000000-0005-0000-0000-000039AE0000}"/>
    <cellStyle name="Normal 3 4 8 4 2 7 2" xfId="44612" xr:uid="{00000000-0005-0000-0000-00003AAE0000}"/>
    <cellStyle name="Normal 3 4 8 4 2 7 3" xfId="44613" xr:uid="{00000000-0005-0000-0000-00003BAE0000}"/>
    <cellStyle name="Normal 3 4 8 4 2 8" xfId="44614" xr:uid="{00000000-0005-0000-0000-00003CAE0000}"/>
    <cellStyle name="Normal 3 4 8 4 2 8 2" xfId="44615" xr:uid="{00000000-0005-0000-0000-00003DAE0000}"/>
    <cellStyle name="Normal 3 4 8 4 2 8 3" xfId="44616" xr:uid="{00000000-0005-0000-0000-00003EAE0000}"/>
    <cellStyle name="Normal 3 4 8 4 2 9" xfId="44617" xr:uid="{00000000-0005-0000-0000-00003FAE0000}"/>
    <cellStyle name="Normal 3 4 8 4 2 9 2" xfId="44618" xr:uid="{00000000-0005-0000-0000-000040AE0000}"/>
    <cellStyle name="Normal 3 4 8 4 2 9 3" xfId="44619" xr:uid="{00000000-0005-0000-0000-000041AE0000}"/>
    <cellStyle name="Normal 3 4 8 4 3" xfId="44620" xr:uid="{00000000-0005-0000-0000-000042AE0000}"/>
    <cellStyle name="Normal 3 4 8 4 3 2" xfId="44621" xr:uid="{00000000-0005-0000-0000-000043AE0000}"/>
    <cellStyle name="Normal 3 4 8 4 3 3" xfId="44622" xr:uid="{00000000-0005-0000-0000-000044AE0000}"/>
    <cellStyle name="Normal 3 4 8 4 4" xfId="44623" xr:uid="{00000000-0005-0000-0000-000045AE0000}"/>
    <cellStyle name="Normal 3 4 8 4 4 2" xfId="44624" xr:uid="{00000000-0005-0000-0000-000046AE0000}"/>
    <cellStyle name="Normal 3 4 8 4 4 3" xfId="44625" xr:uid="{00000000-0005-0000-0000-000047AE0000}"/>
    <cellStyle name="Normal 3 4 8 4 5" xfId="44626" xr:uid="{00000000-0005-0000-0000-000048AE0000}"/>
    <cellStyle name="Normal 3 4 8 4 5 2" xfId="44627" xr:uid="{00000000-0005-0000-0000-000049AE0000}"/>
    <cellStyle name="Normal 3 4 8 4 5 3" xfId="44628" xr:uid="{00000000-0005-0000-0000-00004AAE0000}"/>
    <cellStyle name="Normal 3 4 8 4 6" xfId="44629" xr:uid="{00000000-0005-0000-0000-00004BAE0000}"/>
    <cellStyle name="Normal 3 4 8 4 6 2" xfId="44630" xr:uid="{00000000-0005-0000-0000-00004CAE0000}"/>
    <cellStyle name="Normal 3 4 8 4 6 3" xfId="44631" xr:uid="{00000000-0005-0000-0000-00004DAE0000}"/>
    <cellStyle name="Normal 3 4 8 4 7" xfId="44632" xr:uid="{00000000-0005-0000-0000-00004EAE0000}"/>
    <cellStyle name="Normal 3 4 8 4 7 2" xfId="44633" xr:uid="{00000000-0005-0000-0000-00004FAE0000}"/>
    <cellStyle name="Normal 3 4 8 4 7 3" xfId="44634" xr:uid="{00000000-0005-0000-0000-000050AE0000}"/>
    <cellStyle name="Normal 3 4 8 4 8" xfId="44635" xr:uid="{00000000-0005-0000-0000-000051AE0000}"/>
    <cellStyle name="Normal 3 4 8 4 8 2" xfId="44636" xr:uid="{00000000-0005-0000-0000-000052AE0000}"/>
    <cellStyle name="Normal 3 4 8 4 8 3" xfId="44637" xr:uid="{00000000-0005-0000-0000-000053AE0000}"/>
    <cellStyle name="Normal 3 4 8 4 9" xfId="44638" xr:uid="{00000000-0005-0000-0000-000054AE0000}"/>
    <cellStyle name="Normal 3 4 8 4 9 2" xfId="44639" xr:uid="{00000000-0005-0000-0000-000055AE0000}"/>
    <cellStyle name="Normal 3 4 8 4 9 3" xfId="44640" xr:uid="{00000000-0005-0000-0000-000056AE0000}"/>
    <cellStyle name="Normal 3 4 8 5" xfId="44641" xr:uid="{00000000-0005-0000-0000-000057AE0000}"/>
    <cellStyle name="Normal 3 4 8 5 10" xfId="44642" xr:uid="{00000000-0005-0000-0000-000058AE0000}"/>
    <cellStyle name="Normal 3 4 8 5 10 2" xfId="44643" xr:uid="{00000000-0005-0000-0000-000059AE0000}"/>
    <cellStyle name="Normal 3 4 8 5 10 3" xfId="44644" xr:uid="{00000000-0005-0000-0000-00005AAE0000}"/>
    <cellStyle name="Normal 3 4 8 5 11" xfId="44645" xr:uid="{00000000-0005-0000-0000-00005BAE0000}"/>
    <cellStyle name="Normal 3 4 8 5 11 2" xfId="44646" xr:uid="{00000000-0005-0000-0000-00005CAE0000}"/>
    <cellStyle name="Normal 3 4 8 5 11 3" xfId="44647" xr:uid="{00000000-0005-0000-0000-00005DAE0000}"/>
    <cellStyle name="Normal 3 4 8 5 12" xfId="44648" xr:uid="{00000000-0005-0000-0000-00005EAE0000}"/>
    <cellStyle name="Normal 3 4 8 5 12 2" xfId="44649" xr:uid="{00000000-0005-0000-0000-00005FAE0000}"/>
    <cellStyle name="Normal 3 4 8 5 12 3" xfId="44650" xr:uid="{00000000-0005-0000-0000-000060AE0000}"/>
    <cellStyle name="Normal 3 4 8 5 13" xfId="44651" xr:uid="{00000000-0005-0000-0000-000061AE0000}"/>
    <cellStyle name="Normal 3 4 8 5 13 2" xfId="44652" xr:uid="{00000000-0005-0000-0000-000062AE0000}"/>
    <cellStyle name="Normal 3 4 8 5 13 3" xfId="44653" xr:uid="{00000000-0005-0000-0000-000063AE0000}"/>
    <cellStyle name="Normal 3 4 8 5 14" xfId="44654" xr:uid="{00000000-0005-0000-0000-000064AE0000}"/>
    <cellStyle name="Normal 3 4 8 5 14 2" xfId="44655" xr:uid="{00000000-0005-0000-0000-000065AE0000}"/>
    <cellStyle name="Normal 3 4 8 5 14 3" xfId="44656" xr:uid="{00000000-0005-0000-0000-000066AE0000}"/>
    <cellStyle name="Normal 3 4 8 5 15" xfId="44657" xr:uid="{00000000-0005-0000-0000-000067AE0000}"/>
    <cellStyle name="Normal 3 4 8 5 16" xfId="44658" xr:uid="{00000000-0005-0000-0000-000068AE0000}"/>
    <cellStyle name="Normal 3 4 8 5 2" xfId="44659" xr:uid="{00000000-0005-0000-0000-000069AE0000}"/>
    <cellStyle name="Normal 3 4 8 5 2 2" xfId="44660" xr:uid="{00000000-0005-0000-0000-00006AAE0000}"/>
    <cellStyle name="Normal 3 4 8 5 2 3" xfId="44661" xr:uid="{00000000-0005-0000-0000-00006BAE0000}"/>
    <cellStyle name="Normal 3 4 8 5 3" xfId="44662" xr:uid="{00000000-0005-0000-0000-00006CAE0000}"/>
    <cellStyle name="Normal 3 4 8 5 3 2" xfId="44663" xr:uid="{00000000-0005-0000-0000-00006DAE0000}"/>
    <cellStyle name="Normal 3 4 8 5 3 3" xfId="44664" xr:uid="{00000000-0005-0000-0000-00006EAE0000}"/>
    <cellStyle name="Normal 3 4 8 5 4" xfId="44665" xr:uid="{00000000-0005-0000-0000-00006FAE0000}"/>
    <cellStyle name="Normal 3 4 8 5 4 2" xfId="44666" xr:uid="{00000000-0005-0000-0000-000070AE0000}"/>
    <cellStyle name="Normal 3 4 8 5 4 3" xfId="44667" xr:uid="{00000000-0005-0000-0000-000071AE0000}"/>
    <cellStyle name="Normal 3 4 8 5 5" xfId="44668" xr:uid="{00000000-0005-0000-0000-000072AE0000}"/>
    <cellStyle name="Normal 3 4 8 5 5 2" xfId="44669" xr:uid="{00000000-0005-0000-0000-000073AE0000}"/>
    <cellStyle name="Normal 3 4 8 5 5 3" xfId="44670" xr:uid="{00000000-0005-0000-0000-000074AE0000}"/>
    <cellStyle name="Normal 3 4 8 5 6" xfId="44671" xr:uid="{00000000-0005-0000-0000-000075AE0000}"/>
    <cellStyle name="Normal 3 4 8 5 6 2" xfId="44672" xr:uid="{00000000-0005-0000-0000-000076AE0000}"/>
    <cellStyle name="Normal 3 4 8 5 6 3" xfId="44673" xr:uid="{00000000-0005-0000-0000-000077AE0000}"/>
    <cellStyle name="Normal 3 4 8 5 7" xfId="44674" xr:uid="{00000000-0005-0000-0000-000078AE0000}"/>
    <cellStyle name="Normal 3 4 8 5 7 2" xfId="44675" xr:uid="{00000000-0005-0000-0000-000079AE0000}"/>
    <cellStyle name="Normal 3 4 8 5 7 3" xfId="44676" xr:uid="{00000000-0005-0000-0000-00007AAE0000}"/>
    <cellStyle name="Normal 3 4 8 5 8" xfId="44677" xr:uid="{00000000-0005-0000-0000-00007BAE0000}"/>
    <cellStyle name="Normal 3 4 8 5 8 2" xfId="44678" xr:uid="{00000000-0005-0000-0000-00007CAE0000}"/>
    <cellStyle name="Normal 3 4 8 5 8 3" xfId="44679" xr:uid="{00000000-0005-0000-0000-00007DAE0000}"/>
    <cellStyle name="Normal 3 4 8 5 9" xfId="44680" xr:uid="{00000000-0005-0000-0000-00007EAE0000}"/>
    <cellStyle name="Normal 3 4 8 5 9 2" xfId="44681" xr:uid="{00000000-0005-0000-0000-00007FAE0000}"/>
    <cellStyle name="Normal 3 4 8 5 9 3" xfId="44682" xr:uid="{00000000-0005-0000-0000-000080AE0000}"/>
    <cellStyle name="Normal 3 4 8 6" xfId="44683" xr:uid="{00000000-0005-0000-0000-000081AE0000}"/>
    <cellStyle name="Normal 3 4 8 6 10" xfId="44684" xr:uid="{00000000-0005-0000-0000-000082AE0000}"/>
    <cellStyle name="Normal 3 4 8 6 10 2" xfId="44685" xr:uid="{00000000-0005-0000-0000-000083AE0000}"/>
    <cellStyle name="Normal 3 4 8 6 10 3" xfId="44686" xr:uid="{00000000-0005-0000-0000-000084AE0000}"/>
    <cellStyle name="Normal 3 4 8 6 11" xfId="44687" xr:uid="{00000000-0005-0000-0000-000085AE0000}"/>
    <cellStyle name="Normal 3 4 8 6 11 2" xfId="44688" xr:uid="{00000000-0005-0000-0000-000086AE0000}"/>
    <cellStyle name="Normal 3 4 8 6 11 3" xfId="44689" xr:uid="{00000000-0005-0000-0000-000087AE0000}"/>
    <cellStyle name="Normal 3 4 8 6 12" xfId="44690" xr:uid="{00000000-0005-0000-0000-000088AE0000}"/>
    <cellStyle name="Normal 3 4 8 6 12 2" xfId="44691" xr:uid="{00000000-0005-0000-0000-000089AE0000}"/>
    <cellStyle name="Normal 3 4 8 6 12 3" xfId="44692" xr:uid="{00000000-0005-0000-0000-00008AAE0000}"/>
    <cellStyle name="Normal 3 4 8 6 13" xfId="44693" xr:uid="{00000000-0005-0000-0000-00008BAE0000}"/>
    <cellStyle name="Normal 3 4 8 6 13 2" xfId="44694" xr:uid="{00000000-0005-0000-0000-00008CAE0000}"/>
    <cellStyle name="Normal 3 4 8 6 13 3" xfId="44695" xr:uid="{00000000-0005-0000-0000-00008DAE0000}"/>
    <cellStyle name="Normal 3 4 8 6 14" xfId="44696" xr:uid="{00000000-0005-0000-0000-00008EAE0000}"/>
    <cellStyle name="Normal 3 4 8 6 14 2" xfId="44697" xr:uid="{00000000-0005-0000-0000-00008FAE0000}"/>
    <cellStyle name="Normal 3 4 8 6 14 3" xfId="44698" xr:uid="{00000000-0005-0000-0000-000090AE0000}"/>
    <cellStyle name="Normal 3 4 8 6 15" xfId="44699" xr:uid="{00000000-0005-0000-0000-000091AE0000}"/>
    <cellStyle name="Normal 3 4 8 6 16" xfId="44700" xr:uid="{00000000-0005-0000-0000-000092AE0000}"/>
    <cellStyle name="Normal 3 4 8 6 2" xfId="44701" xr:uid="{00000000-0005-0000-0000-000093AE0000}"/>
    <cellStyle name="Normal 3 4 8 6 2 2" xfId="44702" xr:uid="{00000000-0005-0000-0000-000094AE0000}"/>
    <cellStyle name="Normal 3 4 8 6 2 3" xfId="44703" xr:uid="{00000000-0005-0000-0000-000095AE0000}"/>
    <cellStyle name="Normal 3 4 8 6 3" xfId="44704" xr:uid="{00000000-0005-0000-0000-000096AE0000}"/>
    <cellStyle name="Normal 3 4 8 6 3 2" xfId="44705" xr:uid="{00000000-0005-0000-0000-000097AE0000}"/>
    <cellStyle name="Normal 3 4 8 6 3 3" xfId="44706" xr:uid="{00000000-0005-0000-0000-000098AE0000}"/>
    <cellStyle name="Normal 3 4 8 6 4" xfId="44707" xr:uid="{00000000-0005-0000-0000-000099AE0000}"/>
    <cellStyle name="Normal 3 4 8 6 4 2" xfId="44708" xr:uid="{00000000-0005-0000-0000-00009AAE0000}"/>
    <cellStyle name="Normal 3 4 8 6 4 3" xfId="44709" xr:uid="{00000000-0005-0000-0000-00009BAE0000}"/>
    <cellStyle name="Normal 3 4 8 6 5" xfId="44710" xr:uid="{00000000-0005-0000-0000-00009CAE0000}"/>
    <cellStyle name="Normal 3 4 8 6 5 2" xfId="44711" xr:uid="{00000000-0005-0000-0000-00009DAE0000}"/>
    <cellStyle name="Normal 3 4 8 6 5 3" xfId="44712" xr:uid="{00000000-0005-0000-0000-00009EAE0000}"/>
    <cellStyle name="Normal 3 4 8 6 6" xfId="44713" xr:uid="{00000000-0005-0000-0000-00009FAE0000}"/>
    <cellStyle name="Normal 3 4 8 6 6 2" xfId="44714" xr:uid="{00000000-0005-0000-0000-0000A0AE0000}"/>
    <cellStyle name="Normal 3 4 8 6 6 3" xfId="44715" xr:uid="{00000000-0005-0000-0000-0000A1AE0000}"/>
    <cellStyle name="Normal 3 4 8 6 7" xfId="44716" xr:uid="{00000000-0005-0000-0000-0000A2AE0000}"/>
    <cellStyle name="Normal 3 4 8 6 7 2" xfId="44717" xr:uid="{00000000-0005-0000-0000-0000A3AE0000}"/>
    <cellStyle name="Normal 3 4 8 6 7 3" xfId="44718" xr:uid="{00000000-0005-0000-0000-0000A4AE0000}"/>
    <cellStyle name="Normal 3 4 8 6 8" xfId="44719" xr:uid="{00000000-0005-0000-0000-0000A5AE0000}"/>
    <cellStyle name="Normal 3 4 8 6 8 2" xfId="44720" xr:uid="{00000000-0005-0000-0000-0000A6AE0000}"/>
    <cellStyle name="Normal 3 4 8 6 8 3" xfId="44721" xr:uid="{00000000-0005-0000-0000-0000A7AE0000}"/>
    <cellStyle name="Normal 3 4 8 6 9" xfId="44722" xr:uid="{00000000-0005-0000-0000-0000A8AE0000}"/>
    <cellStyle name="Normal 3 4 8 6 9 2" xfId="44723" xr:uid="{00000000-0005-0000-0000-0000A9AE0000}"/>
    <cellStyle name="Normal 3 4 8 6 9 3" xfId="44724" xr:uid="{00000000-0005-0000-0000-0000AAAE0000}"/>
    <cellStyle name="Normal 3 4 8 7" xfId="44725" xr:uid="{00000000-0005-0000-0000-0000ABAE0000}"/>
    <cellStyle name="Normal 3 4 8 7 10" xfId="44726" xr:uid="{00000000-0005-0000-0000-0000ACAE0000}"/>
    <cellStyle name="Normal 3 4 8 7 10 2" xfId="44727" xr:uid="{00000000-0005-0000-0000-0000ADAE0000}"/>
    <cellStyle name="Normal 3 4 8 7 10 3" xfId="44728" xr:uid="{00000000-0005-0000-0000-0000AEAE0000}"/>
    <cellStyle name="Normal 3 4 8 7 11" xfId="44729" xr:uid="{00000000-0005-0000-0000-0000AFAE0000}"/>
    <cellStyle name="Normal 3 4 8 7 11 2" xfId="44730" xr:uid="{00000000-0005-0000-0000-0000B0AE0000}"/>
    <cellStyle name="Normal 3 4 8 7 11 3" xfId="44731" xr:uid="{00000000-0005-0000-0000-0000B1AE0000}"/>
    <cellStyle name="Normal 3 4 8 7 12" xfId="44732" xr:uid="{00000000-0005-0000-0000-0000B2AE0000}"/>
    <cellStyle name="Normal 3 4 8 7 12 2" xfId="44733" xr:uid="{00000000-0005-0000-0000-0000B3AE0000}"/>
    <cellStyle name="Normal 3 4 8 7 12 3" xfId="44734" xr:uid="{00000000-0005-0000-0000-0000B4AE0000}"/>
    <cellStyle name="Normal 3 4 8 7 13" xfId="44735" xr:uid="{00000000-0005-0000-0000-0000B5AE0000}"/>
    <cellStyle name="Normal 3 4 8 7 13 2" xfId="44736" xr:uid="{00000000-0005-0000-0000-0000B6AE0000}"/>
    <cellStyle name="Normal 3 4 8 7 13 3" xfId="44737" xr:uid="{00000000-0005-0000-0000-0000B7AE0000}"/>
    <cellStyle name="Normal 3 4 8 7 14" xfId="44738" xr:uid="{00000000-0005-0000-0000-0000B8AE0000}"/>
    <cellStyle name="Normal 3 4 8 7 14 2" xfId="44739" xr:uid="{00000000-0005-0000-0000-0000B9AE0000}"/>
    <cellStyle name="Normal 3 4 8 7 14 3" xfId="44740" xr:uid="{00000000-0005-0000-0000-0000BAAE0000}"/>
    <cellStyle name="Normal 3 4 8 7 15" xfId="44741" xr:uid="{00000000-0005-0000-0000-0000BBAE0000}"/>
    <cellStyle name="Normal 3 4 8 7 16" xfId="44742" xr:uid="{00000000-0005-0000-0000-0000BCAE0000}"/>
    <cellStyle name="Normal 3 4 8 7 2" xfId="44743" xr:uid="{00000000-0005-0000-0000-0000BDAE0000}"/>
    <cellStyle name="Normal 3 4 8 7 2 2" xfId="44744" xr:uid="{00000000-0005-0000-0000-0000BEAE0000}"/>
    <cellStyle name="Normal 3 4 8 7 2 3" xfId="44745" xr:uid="{00000000-0005-0000-0000-0000BFAE0000}"/>
    <cellStyle name="Normal 3 4 8 7 3" xfId="44746" xr:uid="{00000000-0005-0000-0000-0000C0AE0000}"/>
    <cellStyle name="Normal 3 4 8 7 3 2" xfId="44747" xr:uid="{00000000-0005-0000-0000-0000C1AE0000}"/>
    <cellStyle name="Normal 3 4 8 7 3 3" xfId="44748" xr:uid="{00000000-0005-0000-0000-0000C2AE0000}"/>
    <cellStyle name="Normal 3 4 8 7 4" xfId="44749" xr:uid="{00000000-0005-0000-0000-0000C3AE0000}"/>
    <cellStyle name="Normal 3 4 8 7 4 2" xfId="44750" xr:uid="{00000000-0005-0000-0000-0000C4AE0000}"/>
    <cellStyle name="Normal 3 4 8 7 4 3" xfId="44751" xr:uid="{00000000-0005-0000-0000-0000C5AE0000}"/>
    <cellStyle name="Normal 3 4 8 7 5" xfId="44752" xr:uid="{00000000-0005-0000-0000-0000C6AE0000}"/>
    <cellStyle name="Normal 3 4 8 7 5 2" xfId="44753" xr:uid="{00000000-0005-0000-0000-0000C7AE0000}"/>
    <cellStyle name="Normal 3 4 8 7 5 3" xfId="44754" xr:uid="{00000000-0005-0000-0000-0000C8AE0000}"/>
    <cellStyle name="Normal 3 4 8 7 6" xfId="44755" xr:uid="{00000000-0005-0000-0000-0000C9AE0000}"/>
    <cellStyle name="Normal 3 4 8 7 6 2" xfId="44756" xr:uid="{00000000-0005-0000-0000-0000CAAE0000}"/>
    <cellStyle name="Normal 3 4 8 7 6 3" xfId="44757" xr:uid="{00000000-0005-0000-0000-0000CBAE0000}"/>
    <cellStyle name="Normal 3 4 8 7 7" xfId="44758" xr:uid="{00000000-0005-0000-0000-0000CCAE0000}"/>
    <cellStyle name="Normal 3 4 8 7 7 2" xfId="44759" xr:uid="{00000000-0005-0000-0000-0000CDAE0000}"/>
    <cellStyle name="Normal 3 4 8 7 7 3" xfId="44760" xr:uid="{00000000-0005-0000-0000-0000CEAE0000}"/>
    <cellStyle name="Normal 3 4 8 7 8" xfId="44761" xr:uid="{00000000-0005-0000-0000-0000CFAE0000}"/>
    <cellStyle name="Normal 3 4 8 7 8 2" xfId="44762" xr:uid="{00000000-0005-0000-0000-0000D0AE0000}"/>
    <cellStyle name="Normal 3 4 8 7 8 3" xfId="44763" xr:uid="{00000000-0005-0000-0000-0000D1AE0000}"/>
    <cellStyle name="Normal 3 4 8 7 9" xfId="44764" xr:uid="{00000000-0005-0000-0000-0000D2AE0000}"/>
    <cellStyle name="Normal 3 4 8 7 9 2" xfId="44765" xr:uid="{00000000-0005-0000-0000-0000D3AE0000}"/>
    <cellStyle name="Normal 3 4 8 7 9 3" xfId="44766" xr:uid="{00000000-0005-0000-0000-0000D4AE0000}"/>
    <cellStyle name="Normal 3 4 8 8" xfId="44767" xr:uid="{00000000-0005-0000-0000-0000D5AE0000}"/>
    <cellStyle name="Normal 3 4 8 8 10" xfId="44768" xr:uid="{00000000-0005-0000-0000-0000D6AE0000}"/>
    <cellStyle name="Normal 3 4 8 8 10 2" xfId="44769" xr:uid="{00000000-0005-0000-0000-0000D7AE0000}"/>
    <cellStyle name="Normal 3 4 8 8 10 3" xfId="44770" xr:uid="{00000000-0005-0000-0000-0000D8AE0000}"/>
    <cellStyle name="Normal 3 4 8 8 11" xfId="44771" xr:uid="{00000000-0005-0000-0000-0000D9AE0000}"/>
    <cellStyle name="Normal 3 4 8 8 11 2" xfId="44772" xr:uid="{00000000-0005-0000-0000-0000DAAE0000}"/>
    <cellStyle name="Normal 3 4 8 8 11 3" xfId="44773" xr:uid="{00000000-0005-0000-0000-0000DBAE0000}"/>
    <cellStyle name="Normal 3 4 8 8 12" xfId="44774" xr:uid="{00000000-0005-0000-0000-0000DCAE0000}"/>
    <cellStyle name="Normal 3 4 8 8 12 2" xfId="44775" xr:uid="{00000000-0005-0000-0000-0000DDAE0000}"/>
    <cellStyle name="Normal 3 4 8 8 12 3" xfId="44776" xr:uid="{00000000-0005-0000-0000-0000DEAE0000}"/>
    <cellStyle name="Normal 3 4 8 8 13" xfId="44777" xr:uid="{00000000-0005-0000-0000-0000DFAE0000}"/>
    <cellStyle name="Normal 3 4 8 8 13 2" xfId="44778" xr:uid="{00000000-0005-0000-0000-0000E0AE0000}"/>
    <cellStyle name="Normal 3 4 8 8 13 3" xfId="44779" xr:uid="{00000000-0005-0000-0000-0000E1AE0000}"/>
    <cellStyle name="Normal 3 4 8 8 14" xfId="44780" xr:uid="{00000000-0005-0000-0000-0000E2AE0000}"/>
    <cellStyle name="Normal 3 4 8 8 14 2" xfId="44781" xr:uid="{00000000-0005-0000-0000-0000E3AE0000}"/>
    <cellStyle name="Normal 3 4 8 8 14 3" xfId="44782" xr:uid="{00000000-0005-0000-0000-0000E4AE0000}"/>
    <cellStyle name="Normal 3 4 8 8 15" xfId="44783" xr:uid="{00000000-0005-0000-0000-0000E5AE0000}"/>
    <cellStyle name="Normal 3 4 8 8 16" xfId="44784" xr:uid="{00000000-0005-0000-0000-0000E6AE0000}"/>
    <cellStyle name="Normal 3 4 8 8 2" xfId="44785" xr:uid="{00000000-0005-0000-0000-0000E7AE0000}"/>
    <cellStyle name="Normal 3 4 8 8 2 2" xfId="44786" xr:uid="{00000000-0005-0000-0000-0000E8AE0000}"/>
    <cellStyle name="Normal 3 4 8 8 2 3" xfId="44787" xr:uid="{00000000-0005-0000-0000-0000E9AE0000}"/>
    <cellStyle name="Normal 3 4 8 8 3" xfId="44788" xr:uid="{00000000-0005-0000-0000-0000EAAE0000}"/>
    <cellStyle name="Normal 3 4 8 8 3 2" xfId="44789" xr:uid="{00000000-0005-0000-0000-0000EBAE0000}"/>
    <cellStyle name="Normal 3 4 8 8 3 3" xfId="44790" xr:uid="{00000000-0005-0000-0000-0000ECAE0000}"/>
    <cellStyle name="Normal 3 4 8 8 4" xfId="44791" xr:uid="{00000000-0005-0000-0000-0000EDAE0000}"/>
    <cellStyle name="Normal 3 4 8 8 4 2" xfId="44792" xr:uid="{00000000-0005-0000-0000-0000EEAE0000}"/>
    <cellStyle name="Normal 3 4 8 8 4 3" xfId="44793" xr:uid="{00000000-0005-0000-0000-0000EFAE0000}"/>
    <cellStyle name="Normal 3 4 8 8 5" xfId="44794" xr:uid="{00000000-0005-0000-0000-0000F0AE0000}"/>
    <cellStyle name="Normal 3 4 8 8 5 2" xfId="44795" xr:uid="{00000000-0005-0000-0000-0000F1AE0000}"/>
    <cellStyle name="Normal 3 4 8 8 5 3" xfId="44796" xr:uid="{00000000-0005-0000-0000-0000F2AE0000}"/>
    <cellStyle name="Normal 3 4 8 8 6" xfId="44797" xr:uid="{00000000-0005-0000-0000-0000F3AE0000}"/>
    <cellStyle name="Normal 3 4 8 8 6 2" xfId="44798" xr:uid="{00000000-0005-0000-0000-0000F4AE0000}"/>
    <cellStyle name="Normal 3 4 8 8 6 3" xfId="44799" xr:uid="{00000000-0005-0000-0000-0000F5AE0000}"/>
    <cellStyle name="Normal 3 4 8 8 7" xfId="44800" xr:uid="{00000000-0005-0000-0000-0000F6AE0000}"/>
    <cellStyle name="Normal 3 4 8 8 7 2" xfId="44801" xr:uid="{00000000-0005-0000-0000-0000F7AE0000}"/>
    <cellStyle name="Normal 3 4 8 8 7 3" xfId="44802" xr:uid="{00000000-0005-0000-0000-0000F8AE0000}"/>
    <cellStyle name="Normal 3 4 8 8 8" xfId="44803" xr:uid="{00000000-0005-0000-0000-0000F9AE0000}"/>
    <cellStyle name="Normal 3 4 8 8 8 2" xfId="44804" xr:uid="{00000000-0005-0000-0000-0000FAAE0000}"/>
    <cellStyle name="Normal 3 4 8 8 8 3" xfId="44805" xr:uid="{00000000-0005-0000-0000-0000FBAE0000}"/>
    <cellStyle name="Normal 3 4 8 8 9" xfId="44806" xr:uid="{00000000-0005-0000-0000-0000FCAE0000}"/>
    <cellStyle name="Normal 3 4 8 8 9 2" xfId="44807" xr:uid="{00000000-0005-0000-0000-0000FDAE0000}"/>
    <cellStyle name="Normal 3 4 8 8 9 3" xfId="44808" xr:uid="{00000000-0005-0000-0000-0000FEAE0000}"/>
    <cellStyle name="Normal 3 4 8 9" xfId="44809" xr:uid="{00000000-0005-0000-0000-0000FFAE0000}"/>
    <cellStyle name="Normal 3 4 8 9 10" xfId="44810" xr:uid="{00000000-0005-0000-0000-000000AF0000}"/>
    <cellStyle name="Normal 3 4 8 9 10 2" xfId="44811" xr:uid="{00000000-0005-0000-0000-000001AF0000}"/>
    <cellStyle name="Normal 3 4 8 9 10 3" xfId="44812" xr:uid="{00000000-0005-0000-0000-000002AF0000}"/>
    <cellStyle name="Normal 3 4 8 9 11" xfId="44813" xr:uid="{00000000-0005-0000-0000-000003AF0000}"/>
    <cellStyle name="Normal 3 4 8 9 11 2" xfId="44814" xr:uid="{00000000-0005-0000-0000-000004AF0000}"/>
    <cellStyle name="Normal 3 4 8 9 11 3" xfId="44815" xr:uid="{00000000-0005-0000-0000-000005AF0000}"/>
    <cellStyle name="Normal 3 4 8 9 12" xfId="44816" xr:uid="{00000000-0005-0000-0000-000006AF0000}"/>
    <cellStyle name="Normal 3 4 8 9 12 2" xfId="44817" xr:uid="{00000000-0005-0000-0000-000007AF0000}"/>
    <cellStyle name="Normal 3 4 8 9 12 3" xfId="44818" xr:uid="{00000000-0005-0000-0000-000008AF0000}"/>
    <cellStyle name="Normal 3 4 8 9 13" xfId="44819" xr:uid="{00000000-0005-0000-0000-000009AF0000}"/>
    <cellStyle name="Normal 3 4 8 9 13 2" xfId="44820" xr:uid="{00000000-0005-0000-0000-00000AAF0000}"/>
    <cellStyle name="Normal 3 4 8 9 13 3" xfId="44821" xr:uid="{00000000-0005-0000-0000-00000BAF0000}"/>
    <cellStyle name="Normal 3 4 8 9 14" xfId="44822" xr:uid="{00000000-0005-0000-0000-00000CAF0000}"/>
    <cellStyle name="Normal 3 4 8 9 14 2" xfId="44823" xr:uid="{00000000-0005-0000-0000-00000DAF0000}"/>
    <cellStyle name="Normal 3 4 8 9 14 3" xfId="44824" xr:uid="{00000000-0005-0000-0000-00000EAF0000}"/>
    <cellStyle name="Normal 3 4 8 9 15" xfId="44825" xr:uid="{00000000-0005-0000-0000-00000FAF0000}"/>
    <cellStyle name="Normal 3 4 8 9 16" xfId="44826" xr:uid="{00000000-0005-0000-0000-000010AF0000}"/>
    <cellStyle name="Normal 3 4 8 9 2" xfId="44827" xr:uid="{00000000-0005-0000-0000-000011AF0000}"/>
    <cellStyle name="Normal 3 4 8 9 2 2" xfId="44828" xr:uid="{00000000-0005-0000-0000-000012AF0000}"/>
    <cellStyle name="Normal 3 4 8 9 2 3" xfId="44829" xr:uid="{00000000-0005-0000-0000-000013AF0000}"/>
    <cellStyle name="Normal 3 4 8 9 3" xfId="44830" xr:uid="{00000000-0005-0000-0000-000014AF0000}"/>
    <cellStyle name="Normal 3 4 8 9 3 2" xfId="44831" xr:uid="{00000000-0005-0000-0000-000015AF0000}"/>
    <cellStyle name="Normal 3 4 8 9 3 3" xfId="44832" xr:uid="{00000000-0005-0000-0000-000016AF0000}"/>
    <cellStyle name="Normal 3 4 8 9 4" xfId="44833" xr:uid="{00000000-0005-0000-0000-000017AF0000}"/>
    <cellStyle name="Normal 3 4 8 9 4 2" xfId="44834" xr:uid="{00000000-0005-0000-0000-000018AF0000}"/>
    <cellStyle name="Normal 3 4 8 9 4 3" xfId="44835" xr:uid="{00000000-0005-0000-0000-000019AF0000}"/>
    <cellStyle name="Normal 3 4 8 9 5" xfId="44836" xr:uid="{00000000-0005-0000-0000-00001AAF0000}"/>
    <cellStyle name="Normal 3 4 8 9 5 2" xfId="44837" xr:uid="{00000000-0005-0000-0000-00001BAF0000}"/>
    <cellStyle name="Normal 3 4 8 9 5 3" xfId="44838" xr:uid="{00000000-0005-0000-0000-00001CAF0000}"/>
    <cellStyle name="Normal 3 4 8 9 6" xfId="44839" xr:uid="{00000000-0005-0000-0000-00001DAF0000}"/>
    <cellStyle name="Normal 3 4 8 9 6 2" xfId="44840" xr:uid="{00000000-0005-0000-0000-00001EAF0000}"/>
    <cellStyle name="Normal 3 4 8 9 6 3" xfId="44841" xr:uid="{00000000-0005-0000-0000-00001FAF0000}"/>
    <cellStyle name="Normal 3 4 8 9 7" xfId="44842" xr:uid="{00000000-0005-0000-0000-000020AF0000}"/>
    <cellStyle name="Normal 3 4 8 9 7 2" xfId="44843" xr:uid="{00000000-0005-0000-0000-000021AF0000}"/>
    <cellStyle name="Normal 3 4 8 9 7 3" xfId="44844" xr:uid="{00000000-0005-0000-0000-000022AF0000}"/>
    <cellStyle name="Normal 3 4 8 9 8" xfId="44845" xr:uid="{00000000-0005-0000-0000-000023AF0000}"/>
    <cellStyle name="Normal 3 4 8 9 8 2" xfId="44846" xr:uid="{00000000-0005-0000-0000-000024AF0000}"/>
    <cellStyle name="Normal 3 4 8 9 8 3" xfId="44847" xr:uid="{00000000-0005-0000-0000-000025AF0000}"/>
    <cellStyle name="Normal 3 4 8 9 9" xfId="44848" xr:uid="{00000000-0005-0000-0000-000026AF0000}"/>
    <cellStyle name="Normal 3 4 8 9 9 2" xfId="44849" xr:uid="{00000000-0005-0000-0000-000027AF0000}"/>
    <cellStyle name="Normal 3 4 8 9 9 3" xfId="44850" xr:uid="{00000000-0005-0000-0000-000028AF0000}"/>
    <cellStyle name="Normal 3 4 9" xfId="44851" xr:uid="{00000000-0005-0000-0000-000029AF0000}"/>
    <cellStyle name="Normal 3 4 9 10" xfId="44852" xr:uid="{00000000-0005-0000-0000-00002AAF0000}"/>
    <cellStyle name="Normal 3 4 9 10 10" xfId="44853" xr:uid="{00000000-0005-0000-0000-00002BAF0000}"/>
    <cellStyle name="Normal 3 4 9 10 10 2" xfId="44854" xr:uid="{00000000-0005-0000-0000-00002CAF0000}"/>
    <cellStyle name="Normal 3 4 9 10 10 3" xfId="44855" xr:uid="{00000000-0005-0000-0000-00002DAF0000}"/>
    <cellStyle name="Normal 3 4 9 10 11" xfId="44856" xr:uid="{00000000-0005-0000-0000-00002EAF0000}"/>
    <cellStyle name="Normal 3 4 9 10 11 2" xfId="44857" xr:uid="{00000000-0005-0000-0000-00002FAF0000}"/>
    <cellStyle name="Normal 3 4 9 10 11 3" xfId="44858" xr:uid="{00000000-0005-0000-0000-000030AF0000}"/>
    <cellStyle name="Normal 3 4 9 10 12" xfId="44859" xr:uid="{00000000-0005-0000-0000-000031AF0000}"/>
    <cellStyle name="Normal 3 4 9 10 12 2" xfId="44860" xr:uid="{00000000-0005-0000-0000-000032AF0000}"/>
    <cellStyle name="Normal 3 4 9 10 12 3" xfId="44861" xr:uid="{00000000-0005-0000-0000-000033AF0000}"/>
    <cellStyle name="Normal 3 4 9 10 13" xfId="44862" xr:uid="{00000000-0005-0000-0000-000034AF0000}"/>
    <cellStyle name="Normal 3 4 9 10 13 2" xfId="44863" xr:uid="{00000000-0005-0000-0000-000035AF0000}"/>
    <cellStyle name="Normal 3 4 9 10 13 3" xfId="44864" xr:uid="{00000000-0005-0000-0000-000036AF0000}"/>
    <cellStyle name="Normal 3 4 9 10 14" xfId="44865" xr:uid="{00000000-0005-0000-0000-000037AF0000}"/>
    <cellStyle name="Normal 3 4 9 10 14 2" xfId="44866" xr:uid="{00000000-0005-0000-0000-000038AF0000}"/>
    <cellStyle name="Normal 3 4 9 10 14 3" xfId="44867" xr:uid="{00000000-0005-0000-0000-000039AF0000}"/>
    <cellStyle name="Normal 3 4 9 10 15" xfId="44868" xr:uid="{00000000-0005-0000-0000-00003AAF0000}"/>
    <cellStyle name="Normal 3 4 9 10 16" xfId="44869" xr:uid="{00000000-0005-0000-0000-00003BAF0000}"/>
    <cellStyle name="Normal 3 4 9 10 2" xfId="44870" xr:uid="{00000000-0005-0000-0000-00003CAF0000}"/>
    <cellStyle name="Normal 3 4 9 10 2 2" xfId="44871" xr:uid="{00000000-0005-0000-0000-00003DAF0000}"/>
    <cellStyle name="Normal 3 4 9 10 2 3" xfId="44872" xr:uid="{00000000-0005-0000-0000-00003EAF0000}"/>
    <cellStyle name="Normal 3 4 9 10 3" xfId="44873" xr:uid="{00000000-0005-0000-0000-00003FAF0000}"/>
    <cellStyle name="Normal 3 4 9 10 3 2" xfId="44874" xr:uid="{00000000-0005-0000-0000-000040AF0000}"/>
    <cellStyle name="Normal 3 4 9 10 3 3" xfId="44875" xr:uid="{00000000-0005-0000-0000-000041AF0000}"/>
    <cellStyle name="Normal 3 4 9 10 4" xfId="44876" xr:uid="{00000000-0005-0000-0000-000042AF0000}"/>
    <cellStyle name="Normal 3 4 9 10 4 2" xfId="44877" xr:uid="{00000000-0005-0000-0000-000043AF0000}"/>
    <cellStyle name="Normal 3 4 9 10 4 3" xfId="44878" xr:uid="{00000000-0005-0000-0000-000044AF0000}"/>
    <cellStyle name="Normal 3 4 9 10 5" xfId="44879" xr:uid="{00000000-0005-0000-0000-000045AF0000}"/>
    <cellStyle name="Normal 3 4 9 10 5 2" xfId="44880" xr:uid="{00000000-0005-0000-0000-000046AF0000}"/>
    <cellStyle name="Normal 3 4 9 10 5 3" xfId="44881" xr:uid="{00000000-0005-0000-0000-000047AF0000}"/>
    <cellStyle name="Normal 3 4 9 10 6" xfId="44882" xr:uid="{00000000-0005-0000-0000-000048AF0000}"/>
    <cellStyle name="Normal 3 4 9 10 6 2" xfId="44883" xr:uid="{00000000-0005-0000-0000-000049AF0000}"/>
    <cellStyle name="Normal 3 4 9 10 6 3" xfId="44884" xr:uid="{00000000-0005-0000-0000-00004AAF0000}"/>
    <cellStyle name="Normal 3 4 9 10 7" xfId="44885" xr:uid="{00000000-0005-0000-0000-00004BAF0000}"/>
    <cellStyle name="Normal 3 4 9 10 7 2" xfId="44886" xr:uid="{00000000-0005-0000-0000-00004CAF0000}"/>
    <cellStyle name="Normal 3 4 9 10 7 3" xfId="44887" xr:uid="{00000000-0005-0000-0000-00004DAF0000}"/>
    <cellStyle name="Normal 3 4 9 10 8" xfId="44888" xr:uid="{00000000-0005-0000-0000-00004EAF0000}"/>
    <cellStyle name="Normal 3 4 9 10 8 2" xfId="44889" xr:uid="{00000000-0005-0000-0000-00004FAF0000}"/>
    <cellStyle name="Normal 3 4 9 10 8 3" xfId="44890" xr:uid="{00000000-0005-0000-0000-000050AF0000}"/>
    <cellStyle name="Normal 3 4 9 10 9" xfId="44891" xr:uid="{00000000-0005-0000-0000-000051AF0000}"/>
    <cellStyle name="Normal 3 4 9 10 9 2" xfId="44892" xr:uid="{00000000-0005-0000-0000-000052AF0000}"/>
    <cellStyle name="Normal 3 4 9 10 9 3" xfId="44893" xr:uid="{00000000-0005-0000-0000-000053AF0000}"/>
    <cellStyle name="Normal 3 4 9 11" xfId="44894" xr:uid="{00000000-0005-0000-0000-000054AF0000}"/>
    <cellStyle name="Normal 3 4 9 11 2" xfId="44895" xr:uid="{00000000-0005-0000-0000-000055AF0000}"/>
    <cellStyle name="Normal 3 4 9 11 3" xfId="44896" xr:uid="{00000000-0005-0000-0000-000056AF0000}"/>
    <cellStyle name="Normal 3 4 9 12" xfId="44897" xr:uid="{00000000-0005-0000-0000-000057AF0000}"/>
    <cellStyle name="Normal 3 4 9 12 2" xfId="44898" xr:uid="{00000000-0005-0000-0000-000058AF0000}"/>
    <cellStyle name="Normal 3 4 9 12 3" xfId="44899" xr:uid="{00000000-0005-0000-0000-000059AF0000}"/>
    <cellStyle name="Normal 3 4 9 13" xfId="44900" xr:uid="{00000000-0005-0000-0000-00005AAF0000}"/>
    <cellStyle name="Normal 3 4 9 13 2" xfId="44901" xr:uid="{00000000-0005-0000-0000-00005BAF0000}"/>
    <cellStyle name="Normal 3 4 9 13 3" xfId="44902" xr:uid="{00000000-0005-0000-0000-00005CAF0000}"/>
    <cellStyle name="Normal 3 4 9 14" xfId="44903" xr:uid="{00000000-0005-0000-0000-00005DAF0000}"/>
    <cellStyle name="Normal 3 4 9 14 2" xfId="44904" xr:uid="{00000000-0005-0000-0000-00005EAF0000}"/>
    <cellStyle name="Normal 3 4 9 14 3" xfId="44905" xr:uid="{00000000-0005-0000-0000-00005FAF0000}"/>
    <cellStyle name="Normal 3 4 9 15" xfId="44906" xr:uid="{00000000-0005-0000-0000-000060AF0000}"/>
    <cellStyle name="Normal 3 4 9 15 2" xfId="44907" xr:uid="{00000000-0005-0000-0000-000061AF0000}"/>
    <cellStyle name="Normal 3 4 9 15 3" xfId="44908" xr:uid="{00000000-0005-0000-0000-000062AF0000}"/>
    <cellStyle name="Normal 3 4 9 16" xfId="44909" xr:uid="{00000000-0005-0000-0000-000063AF0000}"/>
    <cellStyle name="Normal 3 4 9 16 2" xfId="44910" xr:uid="{00000000-0005-0000-0000-000064AF0000}"/>
    <cellStyle name="Normal 3 4 9 16 3" xfId="44911" xr:uid="{00000000-0005-0000-0000-000065AF0000}"/>
    <cellStyle name="Normal 3 4 9 17" xfId="44912" xr:uid="{00000000-0005-0000-0000-000066AF0000}"/>
    <cellStyle name="Normal 3 4 9 17 2" xfId="44913" xr:uid="{00000000-0005-0000-0000-000067AF0000}"/>
    <cellStyle name="Normal 3 4 9 17 3" xfId="44914" xr:uid="{00000000-0005-0000-0000-000068AF0000}"/>
    <cellStyle name="Normal 3 4 9 18" xfId="44915" xr:uid="{00000000-0005-0000-0000-000069AF0000}"/>
    <cellStyle name="Normal 3 4 9 18 2" xfId="44916" xr:uid="{00000000-0005-0000-0000-00006AAF0000}"/>
    <cellStyle name="Normal 3 4 9 18 3" xfId="44917" xr:uid="{00000000-0005-0000-0000-00006BAF0000}"/>
    <cellStyle name="Normal 3 4 9 19" xfId="44918" xr:uid="{00000000-0005-0000-0000-00006CAF0000}"/>
    <cellStyle name="Normal 3 4 9 19 2" xfId="44919" xr:uid="{00000000-0005-0000-0000-00006DAF0000}"/>
    <cellStyle name="Normal 3 4 9 19 3" xfId="44920" xr:uid="{00000000-0005-0000-0000-00006EAF0000}"/>
    <cellStyle name="Normal 3 4 9 2" xfId="44921" xr:uid="{00000000-0005-0000-0000-00006FAF0000}"/>
    <cellStyle name="Normal 3 4 9 2 10" xfId="44922" xr:uid="{00000000-0005-0000-0000-000070AF0000}"/>
    <cellStyle name="Normal 3 4 9 2 10 2" xfId="44923" xr:uid="{00000000-0005-0000-0000-000071AF0000}"/>
    <cellStyle name="Normal 3 4 9 2 10 3" xfId="44924" xr:uid="{00000000-0005-0000-0000-000072AF0000}"/>
    <cellStyle name="Normal 3 4 9 2 11" xfId="44925" xr:uid="{00000000-0005-0000-0000-000073AF0000}"/>
    <cellStyle name="Normal 3 4 9 2 11 2" xfId="44926" xr:uid="{00000000-0005-0000-0000-000074AF0000}"/>
    <cellStyle name="Normal 3 4 9 2 11 3" xfId="44927" xr:uid="{00000000-0005-0000-0000-000075AF0000}"/>
    <cellStyle name="Normal 3 4 9 2 12" xfId="44928" xr:uid="{00000000-0005-0000-0000-000076AF0000}"/>
    <cellStyle name="Normal 3 4 9 2 12 2" xfId="44929" xr:uid="{00000000-0005-0000-0000-000077AF0000}"/>
    <cellStyle name="Normal 3 4 9 2 12 3" xfId="44930" xr:uid="{00000000-0005-0000-0000-000078AF0000}"/>
    <cellStyle name="Normal 3 4 9 2 13" xfId="44931" xr:uid="{00000000-0005-0000-0000-000079AF0000}"/>
    <cellStyle name="Normal 3 4 9 2 13 2" xfId="44932" xr:uid="{00000000-0005-0000-0000-00007AAF0000}"/>
    <cellStyle name="Normal 3 4 9 2 13 3" xfId="44933" xr:uid="{00000000-0005-0000-0000-00007BAF0000}"/>
    <cellStyle name="Normal 3 4 9 2 14" xfId="44934" xr:uid="{00000000-0005-0000-0000-00007CAF0000}"/>
    <cellStyle name="Normal 3 4 9 2 14 2" xfId="44935" xr:uid="{00000000-0005-0000-0000-00007DAF0000}"/>
    <cellStyle name="Normal 3 4 9 2 14 3" xfId="44936" xr:uid="{00000000-0005-0000-0000-00007EAF0000}"/>
    <cellStyle name="Normal 3 4 9 2 15" xfId="44937" xr:uid="{00000000-0005-0000-0000-00007FAF0000}"/>
    <cellStyle name="Normal 3 4 9 2 15 2" xfId="44938" xr:uid="{00000000-0005-0000-0000-000080AF0000}"/>
    <cellStyle name="Normal 3 4 9 2 15 3" xfId="44939" xr:uid="{00000000-0005-0000-0000-000081AF0000}"/>
    <cellStyle name="Normal 3 4 9 2 16" xfId="44940" xr:uid="{00000000-0005-0000-0000-000082AF0000}"/>
    <cellStyle name="Normal 3 4 9 2 17" xfId="44941" xr:uid="{00000000-0005-0000-0000-000083AF0000}"/>
    <cellStyle name="Normal 3 4 9 2 2" xfId="44942" xr:uid="{00000000-0005-0000-0000-000084AF0000}"/>
    <cellStyle name="Normal 3 4 9 2 2 10" xfId="44943" xr:uid="{00000000-0005-0000-0000-000085AF0000}"/>
    <cellStyle name="Normal 3 4 9 2 2 10 2" xfId="44944" xr:uid="{00000000-0005-0000-0000-000086AF0000}"/>
    <cellStyle name="Normal 3 4 9 2 2 10 3" xfId="44945" xr:uid="{00000000-0005-0000-0000-000087AF0000}"/>
    <cellStyle name="Normal 3 4 9 2 2 11" xfId="44946" xr:uid="{00000000-0005-0000-0000-000088AF0000}"/>
    <cellStyle name="Normal 3 4 9 2 2 11 2" xfId="44947" xr:uid="{00000000-0005-0000-0000-000089AF0000}"/>
    <cellStyle name="Normal 3 4 9 2 2 11 3" xfId="44948" xr:uid="{00000000-0005-0000-0000-00008AAF0000}"/>
    <cellStyle name="Normal 3 4 9 2 2 12" xfId="44949" xr:uid="{00000000-0005-0000-0000-00008BAF0000}"/>
    <cellStyle name="Normal 3 4 9 2 2 12 2" xfId="44950" xr:uid="{00000000-0005-0000-0000-00008CAF0000}"/>
    <cellStyle name="Normal 3 4 9 2 2 12 3" xfId="44951" xr:uid="{00000000-0005-0000-0000-00008DAF0000}"/>
    <cellStyle name="Normal 3 4 9 2 2 13" xfId="44952" xr:uid="{00000000-0005-0000-0000-00008EAF0000}"/>
    <cellStyle name="Normal 3 4 9 2 2 13 2" xfId="44953" xr:uid="{00000000-0005-0000-0000-00008FAF0000}"/>
    <cellStyle name="Normal 3 4 9 2 2 13 3" xfId="44954" xr:uid="{00000000-0005-0000-0000-000090AF0000}"/>
    <cellStyle name="Normal 3 4 9 2 2 14" xfId="44955" xr:uid="{00000000-0005-0000-0000-000091AF0000}"/>
    <cellStyle name="Normal 3 4 9 2 2 14 2" xfId="44956" xr:uid="{00000000-0005-0000-0000-000092AF0000}"/>
    <cellStyle name="Normal 3 4 9 2 2 14 3" xfId="44957" xr:uid="{00000000-0005-0000-0000-000093AF0000}"/>
    <cellStyle name="Normal 3 4 9 2 2 15" xfId="44958" xr:uid="{00000000-0005-0000-0000-000094AF0000}"/>
    <cellStyle name="Normal 3 4 9 2 2 16" xfId="44959" xr:uid="{00000000-0005-0000-0000-000095AF0000}"/>
    <cellStyle name="Normal 3 4 9 2 2 2" xfId="44960" xr:uid="{00000000-0005-0000-0000-000096AF0000}"/>
    <cellStyle name="Normal 3 4 9 2 2 2 2" xfId="44961" xr:uid="{00000000-0005-0000-0000-000097AF0000}"/>
    <cellStyle name="Normal 3 4 9 2 2 2 3" xfId="44962" xr:uid="{00000000-0005-0000-0000-000098AF0000}"/>
    <cellStyle name="Normal 3 4 9 2 2 3" xfId="44963" xr:uid="{00000000-0005-0000-0000-000099AF0000}"/>
    <cellStyle name="Normal 3 4 9 2 2 3 2" xfId="44964" xr:uid="{00000000-0005-0000-0000-00009AAF0000}"/>
    <cellStyle name="Normal 3 4 9 2 2 3 3" xfId="44965" xr:uid="{00000000-0005-0000-0000-00009BAF0000}"/>
    <cellStyle name="Normal 3 4 9 2 2 4" xfId="44966" xr:uid="{00000000-0005-0000-0000-00009CAF0000}"/>
    <cellStyle name="Normal 3 4 9 2 2 4 2" xfId="44967" xr:uid="{00000000-0005-0000-0000-00009DAF0000}"/>
    <cellStyle name="Normal 3 4 9 2 2 4 3" xfId="44968" xr:uid="{00000000-0005-0000-0000-00009EAF0000}"/>
    <cellStyle name="Normal 3 4 9 2 2 5" xfId="44969" xr:uid="{00000000-0005-0000-0000-00009FAF0000}"/>
    <cellStyle name="Normal 3 4 9 2 2 5 2" xfId="44970" xr:uid="{00000000-0005-0000-0000-0000A0AF0000}"/>
    <cellStyle name="Normal 3 4 9 2 2 5 3" xfId="44971" xr:uid="{00000000-0005-0000-0000-0000A1AF0000}"/>
    <cellStyle name="Normal 3 4 9 2 2 6" xfId="44972" xr:uid="{00000000-0005-0000-0000-0000A2AF0000}"/>
    <cellStyle name="Normal 3 4 9 2 2 6 2" xfId="44973" xr:uid="{00000000-0005-0000-0000-0000A3AF0000}"/>
    <cellStyle name="Normal 3 4 9 2 2 6 3" xfId="44974" xr:uid="{00000000-0005-0000-0000-0000A4AF0000}"/>
    <cellStyle name="Normal 3 4 9 2 2 7" xfId="44975" xr:uid="{00000000-0005-0000-0000-0000A5AF0000}"/>
    <cellStyle name="Normal 3 4 9 2 2 7 2" xfId="44976" xr:uid="{00000000-0005-0000-0000-0000A6AF0000}"/>
    <cellStyle name="Normal 3 4 9 2 2 7 3" xfId="44977" xr:uid="{00000000-0005-0000-0000-0000A7AF0000}"/>
    <cellStyle name="Normal 3 4 9 2 2 8" xfId="44978" xr:uid="{00000000-0005-0000-0000-0000A8AF0000}"/>
    <cellStyle name="Normal 3 4 9 2 2 8 2" xfId="44979" xr:uid="{00000000-0005-0000-0000-0000A9AF0000}"/>
    <cellStyle name="Normal 3 4 9 2 2 8 3" xfId="44980" xr:uid="{00000000-0005-0000-0000-0000AAAF0000}"/>
    <cellStyle name="Normal 3 4 9 2 2 9" xfId="44981" xr:uid="{00000000-0005-0000-0000-0000ABAF0000}"/>
    <cellStyle name="Normal 3 4 9 2 2 9 2" xfId="44982" xr:uid="{00000000-0005-0000-0000-0000ACAF0000}"/>
    <cellStyle name="Normal 3 4 9 2 2 9 3" xfId="44983" xr:uid="{00000000-0005-0000-0000-0000ADAF0000}"/>
    <cellStyle name="Normal 3 4 9 2 3" xfId="44984" xr:uid="{00000000-0005-0000-0000-0000AEAF0000}"/>
    <cellStyle name="Normal 3 4 9 2 3 2" xfId="44985" xr:uid="{00000000-0005-0000-0000-0000AFAF0000}"/>
    <cellStyle name="Normal 3 4 9 2 3 3" xfId="44986" xr:uid="{00000000-0005-0000-0000-0000B0AF0000}"/>
    <cellStyle name="Normal 3 4 9 2 4" xfId="44987" xr:uid="{00000000-0005-0000-0000-0000B1AF0000}"/>
    <cellStyle name="Normal 3 4 9 2 4 2" xfId="44988" xr:uid="{00000000-0005-0000-0000-0000B2AF0000}"/>
    <cellStyle name="Normal 3 4 9 2 4 3" xfId="44989" xr:uid="{00000000-0005-0000-0000-0000B3AF0000}"/>
    <cellStyle name="Normal 3 4 9 2 5" xfId="44990" xr:uid="{00000000-0005-0000-0000-0000B4AF0000}"/>
    <cellStyle name="Normal 3 4 9 2 5 2" xfId="44991" xr:uid="{00000000-0005-0000-0000-0000B5AF0000}"/>
    <cellStyle name="Normal 3 4 9 2 5 3" xfId="44992" xr:uid="{00000000-0005-0000-0000-0000B6AF0000}"/>
    <cellStyle name="Normal 3 4 9 2 6" xfId="44993" xr:uid="{00000000-0005-0000-0000-0000B7AF0000}"/>
    <cellStyle name="Normal 3 4 9 2 6 2" xfId="44994" xr:uid="{00000000-0005-0000-0000-0000B8AF0000}"/>
    <cellStyle name="Normal 3 4 9 2 6 3" xfId="44995" xr:uid="{00000000-0005-0000-0000-0000B9AF0000}"/>
    <cellStyle name="Normal 3 4 9 2 7" xfId="44996" xr:uid="{00000000-0005-0000-0000-0000BAAF0000}"/>
    <cellStyle name="Normal 3 4 9 2 7 2" xfId="44997" xr:uid="{00000000-0005-0000-0000-0000BBAF0000}"/>
    <cellStyle name="Normal 3 4 9 2 7 3" xfId="44998" xr:uid="{00000000-0005-0000-0000-0000BCAF0000}"/>
    <cellStyle name="Normal 3 4 9 2 8" xfId="44999" xr:uid="{00000000-0005-0000-0000-0000BDAF0000}"/>
    <cellStyle name="Normal 3 4 9 2 8 2" xfId="45000" xr:uid="{00000000-0005-0000-0000-0000BEAF0000}"/>
    <cellStyle name="Normal 3 4 9 2 8 3" xfId="45001" xr:uid="{00000000-0005-0000-0000-0000BFAF0000}"/>
    <cellStyle name="Normal 3 4 9 2 9" xfId="45002" xr:uid="{00000000-0005-0000-0000-0000C0AF0000}"/>
    <cellStyle name="Normal 3 4 9 2 9 2" xfId="45003" xr:uid="{00000000-0005-0000-0000-0000C1AF0000}"/>
    <cellStyle name="Normal 3 4 9 2 9 3" xfId="45004" xr:uid="{00000000-0005-0000-0000-0000C2AF0000}"/>
    <cellStyle name="Normal 3 4 9 20" xfId="45005" xr:uid="{00000000-0005-0000-0000-0000C3AF0000}"/>
    <cellStyle name="Normal 3 4 9 20 2" xfId="45006" xr:uid="{00000000-0005-0000-0000-0000C4AF0000}"/>
    <cellStyle name="Normal 3 4 9 20 3" xfId="45007" xr:uid="{00000000-0005-0000-0000-0000C5AF0000}"/>
    <cellStyle name="Normal 3 4 9 21" xfId="45008" xr:uid="{00000000-0005-0000-0000-0000C6AF0000}"/>
    <cellStyle name="Normal 3 4 9 21 2" xfId="45009" xr:uid="{00000000-0005-0000-0000-0000C7AF0000}"/>
    <cellStyle name="Normal 3 4 9 21 3" xfId="45010" xr:uid="{00000000-0005-0000-0000-0000C8AF0000}"/>
    <cellStyle name="Normal 3 4 9 22" xfId="45011" xr:uid="{00000000-0005-0000-0000-0000C9AF0000}"/>
    <cellStyle name="Normal 3 4 9 22 2" xfId="45012" xr:uid="{00000000-0005-0000-0000-0000CAAF0000}"/>
    <cellStyle name="Normal 3 4 9 22 3" xfId="45013" xr:uid="{00000000-0005-0000-0000-0000CBAF0000}"/>
    <cellStyle name="Normal 3 4 9 23" xfId="45014" xr:uid="{00000000-0005-0000-0000-0000CCAF0000}"/>
    <cellStyle name="Normal 3 4 9 23 2" xfId="45015" xr:uid="{00000000-0005-0000-0000-0000CDAF0000}"/>
    <cellStyle name="Normal 3 4 9 23 3" xfId="45016" xr:uid="{00000000-0005-0000-0000-0000CEAF0000}"/>
    <cellStyle name="Normal 3 4 9 24" xfId="45017" xr:uid="{00000000-0005-0000-0000-0000CFAF0000}"/>
    <cellStyle name="Normal 3 4 9 25" xfId="45018" xr:uid="{00000000-0005-0000-0000-0000D0AF0000}"/>
    <cellStyle name="Normal 3 4 9 3" xfId="45019" xr:uid="{00000000-0005-0000-0000-0000D1AF0000}"/>
    <cellStyle name="Normal 3 4 9 3 10" xfId="45020" xr:uid="{00000000-0005-0000-0000-0000D2AF0000}"/>
    <cellStyle name="Normal 3 4 9 3 10 2" xfId="45021" xr:uid="{00000000-0005-0000-0000-0000D3AF0000}"/>
    <cellStyle name="Normal 3 4 9 3 10 3" xfId="45022" xr:uid="{00000000-0005-0000-0000-0000D4AF0000}"/>
    <cellStyle name="Normal 3 4 9 3 11" xfId="45023" xr:uid="{00000000-0005-0000-0000-0000D5AF0000}"/>
    <cellStyle name="Normal 3 4 9 3 11 2" xfId="45024" xr:uid="{00000000-0005-0000-0000-0000D6AF0000}"/>
    <cellStyle name="Normal 3 4 9 3 11 3" xfId="45025" xr:uid="{00000000-0005-0000-0000-0000D7AF0000}"/>
    <cellStyle name="Normal 3 4 9 3 12" xfId="45026" xr:uid="{00000000-0005-0000-0000-0000D8AF0000}"/>
    <cellStyle name="Normal 3 4 9 3 12 2" xfId="45027" xr:uid="{00000000-0005-0000-0000-0000D9AF0000}"/>
    <cellStyle name="Normal 3 4 9 3 12 3" xfId="45028" xr:uid="{00000000-0005-0000-0000-0000DAAF0000}"/>
    <cellStyle name="Normal 3 4 9 3 13" xfId="45029" xr:uid="{00000000-0005-0000-0000-0000DBAF0000}"/>
    <cellStyle name="Normal 3 4 9 3 13 2" xfId="45030" xr:uid="{00000000-0005-0000-0000-0000DCAF0000}"/>
    <cellStyle name="Normal 3 4 9 3 13 3" xfId="45031" xr:uid="{00000000-0005-0000-0000-0000DDAF0000}"/>
    <cellStyle name="Normal 3 4 9 3 14" xfId="45032" xr:uid="{00000000-0005-0000-0000-0000DEAF0000}"/>
    <cellStyle name="Normal 3 4 9 3 14 2" xfId="45033" xr:uid="{00000000-0005-0000-0000-0000DFAF0000}"/>
    <cellStyle name="Normal 3 4 9 3 14 3" xfId="45034" xr:uid="{00000000-0005-0000-0000-0000E0AF0000}"/>
    <cellStyle name="Normal 3 4 9 3 15" xfId="45035" xr:uid="{00000000-0005-0000-0000-0000E1AF0000}"/>
    <cellStyle name="Normal 3 4 9 3 15 2" xfId="45036" xr:uid="{00000000-0005-0000-0000-0000E2AF0000}"/>
    <cellStyle name="Normal 3 4 9 3 15 3" xfId="45037" xr:uid="{00000000-0005-0000-0000-0000E3AF0000}"/>
    <cellStyle name="Normal 3 4 9 3 16" xfId="45038" xr:uid="{00000000-0005-0000-0000-0000E4AF0000}"/>
    <cellStyle name="Normal 3 4 9 3 17" xfId="45039" xr:uid="{00000000-0005-0000-0000-0000E5AF0000}"/>
    <cellStyle name="Normal 3 4 9 3 2" xfId="45040" xr:uid="{00000000-0005-0000-0000-0000E6AF0000}"/>
    <cellStyle name="Normal 3 4 9 3 2 10" xfId="45041" xr:uid="{00000000-0005-0000-0000-0000E7AF0000}"/>
    <cellStyle name="Normal 3 4 9 3 2 10 2" xfId="45042" xr:uid="{00000000-0005-0000-0000-0000E8AF0000}"/>
    <cellStyle name="Normal 3 4 9 3 2 10 3" xfId="45043" xr:uid="{00000000-0005-0000-0000-0000E9AF0000}"/>
    <cellStyle name="Normal 3 4 9 3 2 11" xfId="45044" xr:uid="{00000000-0005-0000-0000-0000EAAF0000}"/>
    <cellStyle name="Normal 3 4 9 3 2 11 2" xfId="45045" xr:uid="{00000000-0005-0000-0000-0000EBAF0000}"/>
    <cellStyle name="Normal 3 4 9 3 2 11 3" xfId="45046" xr:uid="{00000000-0005-0000-0000-0000ECAF0000}"/>
    <cellStyle name="Normal 3 4 9 3 2 12" xfId="45047" xr:uid="{00000000-0005-0000-0000-0000EDAF0000}"/>
    <cellStyle name="Normal 3 4 9 3 2 12 2" xfId="45048" xr:uid="{00000000-0005-0000-0000-0000EEAF0000}"/>
    <cellStyle name="Normal 3 4 9 3 2 12 3" xfId="45049" xr:uid="{00000000-0005-0000-0000-0000EFAF0000}"/>
    <cellStyle name="Normal 3 4 9 3 2 13" xfId="45050" xr:uid="{00000000-0005-0000-0000-0000F0AF0000}"/>
    <cellStyle name="Normal 3 4 9 3 2 13 2" xfId="45051" xr:uid="{00000000-0005-0000-0000-0000F1AF0000}"/>
    <cellStyle name="Normal 3 4 9 3 2 13 3" xfId="45052" xr:uid="{00000000-0005-0000-0000-0000F2AF0000}"/>
    <cellStyle name="Normal 3 4 9 3 2 14" xfId="45053" xr:uid="{00000000-0005-0000-0000-0000F3AF0000}"/>
    <cellStyle name="Normal 3 4 9 3 2 14 2" xfId="45054" xr:uid="{00000000-0005-0000-0000-0000F4AF0000}"/>
    <cellStyle name="Normal 3 4 9 3 2 14 3" xfId="45055" xr:uid="{00000000-0005-0000-0000-0000F5AF0000}"/>
    <cellStyle name="Normal 3 4 9 3 2 15" xfId="45056" xr:uid="{00000000-0005-0000-0000-0000F6AF0000}"/>
    <cellStyle name="Normal 3 4 9 3 2 16" xfId="45057" xr:uid="{00000000-0005-0000-0000-0000F7AF0000}"/>
    <cellStyle name="Normal 3 4 9 3 2 2" xfId="45058" xr:uid="{00000000-0005-0000-0000-0000F8AF0000}"/>
    <cellStyle name="Normal 3 4 9 3 2 2 2" xfId="45059" xr:uid="{00000000-0005-0000-0000-0000F9AF0000}"/>
    <cellStyle name="Normal 3 4 9 3 2 2 3" xfId="45060" xr:uid="{00000000-0005-0000-0000-0000FAAF0000}"/>
    <cellStyle name="Normal 3 4 9 3 2 3" xfId="45061" xr:uid="{00000000-0005-0000-0000-0000FBAF0000}"/>
    <cellStyle name="Normal 3 4 9 3 2 3 2" xfId="45062" xr:uid="{00000000-0005-0000-0000-0000FCAF0000}"/>
    <cellStyle name="Normal 3 4 9 3 2 3 3" xfId="45063" xr:uid="{00000000-0005-0000-0000-0000FDAF0000}"/>
    <cellStyle name="Normal 3 4 9 3 2 4" xfId="45064" xr:uid="{00000000-0005-0000-0000-0000FEAF0000}"/>
    <cellStyle name="Normal 3 4 9 3 2 4 2" xfId="45065" xr:uid="{00000000-0005-0000-0000-0000FFAF0000}"/>
    <cellStyle name="Normal 3 4 9 3 2 4 3" xfId="45066" xr:uid="{00000000-0005-0000-0000-000000B00000}"/>
    <cellStyle name="Normal 3 4 9 3 2 5" xfId="45067" xr:uid="{00000000-0005-0000-0000-000001B00000}"/>
    <cellStyle name="Normal 3 4 9 3 2 5 2" xfId="45068" xr:uid="{00000000-0005-0000-0000-000002B00000}"/>
    <cellStyle name="Normal 3 4 9 3 2 5 3" xfId="45069" xr:uid="{00000000-0005-0000-0000-000003B00000}"/>
    <cellStyle name="Normal 3 4 9 3 2 6" xfId="45070" xr:uid="{00000000-0005-0000-0000-000004B00000}"/>
    <cellStyle name="Normal 3 4 9 3 2 6 2" xfId="45071" xr:uid="{00000000-0005-0000-0000-000005B00000}"/>
    <cellStyle name="Normal 3 4 9 3 2 6 3" xfId="45072" xr:uid="{00000000-0005-0000-0000-000006B00000}"/>
    <cellStyle name="Normal 3 4 9 3 2 7" xfId="45073" xr:uid="{00000000-0005-0000-0000-000007B00000}"/>
    <cellStyle name="Normal 3 4 9 3 2 7 2" xfId="45074" xr:uid="{00000000-0005-0000-0000-000008B00000}"/>
    <cellStyle name="Normal 3 4 9 3 2 7 3" xfId="45075" xr:uid="{00000000-0005-0000-0000-000009B00000}"/>
    <cellStyle name="Normal 3 4 9 3 2 8" xfId="45076" xr:uid="{00000000-0005-0000-0000-00000AB00000}"/>
    <cellStyle name="Normal 3 4 9 3 2 8 2" xfId="45077" xr:uid="{00000000-0005-0000-0000-00000BB00000}"/>
    <cellStyle name="Normal 3 4 9 3 2 8 3" xfId="45078" xr:uid="{00000000-0005-0000-0000-00000CB00000}"/>
    <cellStyle name="Normal 3 4 9 3 2 9" xfId="45079" xr:uid="{00000000-0005-0000-0000-00000DB00000}"/>
    <cellStyle name="Normal 3 4 9 3 2 9 2" xfId="45080" xr:uid="{00000000-0005-0000-0000-00000EB00000}"/>
    <cellStyle name="Normal 3 4 9 3 2 9 3" xfId="45081" xr:uid="{00000000-0005-0000-0000-00000FB00000}"/>
    <cellStyle name="Normal 3 4 9 3 3" xfId="45082" xr:uid="{00000000-0005-0000-0000-000010B00000}"/>
    <cellStyle name="Normal 3 4 9 3 3 2" xfId="45083" xr:uid="{00000000-0005-0000-0000-000011B00000}"/>
    <cellStyle name="Normal 3 4 9 3 3 3" xfId="45084" xr:uid="{00000000-0005-0000-0000-000012B00000}"/>
    <cellStyle name="Normal 3 4 9 3 4" xfId="45085" xr:uid="{00000000-0005-0000-0000-000013B00000}"/>
    <cellStyle name="Normal 3 4 9 3 4 2" xfId="45086" xr:uid="{00000000-0005-0000-0000-000014B00000}"/>
    <cellStyle name="Normal 3 4 9 3 4 3" xfId="45087" xr:uid="{00000000-0005-0000-0000-000015B00000}"/>
    <cellStyle name="Normal 3 4 9 3 5" xfId="45088" xr:uid="{00000000-0005-0000-0000-000016B00000}"/>
    <cellStyle name="Normal 3 4 9 3 5 2" xfId="45089" xr:uid="{00000000-0005-0000-0000-000017B00000}"/>
    <cellStyle name="Normal 3 4 9 3 5 3" xfId="45090" xr:uid="{00000000-0005-0000-0000-000018B00000}"/>
    <cellStyle name="Normal 3 4 9 3 6" xfId="45091" xr:uid="{00000000-0005-0000-0000-000019B00000}"/>
    <cellStyle name="Normal 3 4 9 3 6 2" xfId="45092" xr:uid="{00000000-0005-0000-0000-00001AB00000}"/>
    <cellStyle name="Normal 3 4 9 3 6 3" xfId="45093" xr:uid="{00000000-0005-0000-0000-00001BB00000}"/>
    <cellStyle name="Normal 3 4 9 3 7" xfId="45094" xr:uid="{00000000-0005-0000-0000-00001CB00000}"/>
    <cellStyle name="Normal 3 4 9 3 7 2" xfId="45095" xr:uid="{00000000-0005-0000-0000-00001DB00000}"/>
    <cellStyle name="Normal 3 4 9 3 7 3" xfId="45096" xr:uid="{00000000-0005-0000-0000-00001EB00000}"/>
    <cellStyle name="Normal 3 4 9 3 8" xfId="45097" xr:uid="{00000000-0005-0000-0000-00001FB00000}"/>
    <cellStyle name="Normal 3 4 9 3 8 2" xfId="45098" xr:uid="{00000000-0005-0000-0000-000020B00000}"/>
    <cellStyle name="Normal 3 4 9 3 8 3" xfId="45099" xr:uid="{00000000-0005-0000-0000-000021B00000}"/>
    <cellStyle name="Normal 3 4 9 3 9" xfId="45100" xr:uid="{00000000-0005-0000-0000-000022B00000}"/>
    <cellStyle name="Normal 3 4 9 3 9 2" xfId="45101" xr:uid="{00000000-0005-0000-0000-000023B00000}"/>
    <cellStyle name="Normal 3 4 9 3 9 3" xfId="45102" xr:uid="{00000000-0005-0000-0000-000024B00000}"/>
    <cellStyle name="Normal 3 4 9 4" xfId="45103" xr:uid="{00000000-0005-0000-0000-000025B00000}"/>
    <cellStyle name="Normal 3 4 9 4 10" xfId="45104" xr:uid="{00000000-0005-0000-0000-000026B00000}"/>
    <cellStyle name="Normal 3 4 9 4 10 2" xfId="45105" xr:uid="{00000000-0005-0000-0000-000027B00000}"/>
    <cellStyle name="Normal 3 4 9 4 10 3" xfId="45106" xr:uid="{00000000-0005-0000-0000-000028B00000}"/>
    <cellStyle name="Normal 3 4 9 4 11" xfId="45107" xr:uid="{00000000-0005-0000-0000-000029B00000}"/>
    <cellStyle name="Normal 3 4 9 4 11 2" xfId="45108" xr:uid="{00000000-0005-0000-0000-00002AB00000}"/>
    <cellStyle name="Normal 3 4 9 4 11 3" xfId="45109" xr:uid="{00000000-0005-0000-0000-00002BB00000}"/>
    <cellStyle name="Normal 3 4 9 4 12" xfId="45110" xr:uid="{00000000-0005-0000-0000-00002CB00000}"/>
    <cellStyle name="Normal 3 4 9 4 12 2" xfId="45111" xr:uid="{00000000-0005-0000-0000-00002DB00000}"/>
    <cellStyle name="Normal 3 4 9 4 12 3" xfId="45112" xr:uid="{00000000-0005-0000-0000-00002EB00000}"/>
    <cellStyle name="Normal 3 4 9 4 13" xfId="45113" xr:uid="{00000000-0005-0000-0000-00002FB00000}"/>
    <cellStyle name="Normal 3 4 9 4 13 2" xfId="45114" xr:uid="{00000000-0005-0000-0000-000030B00000}"/>
    <cellStyle name="Normal 3 4 9 4 13 3" xfId="45115" xr:uid="{00000000-0005-0000-0000-000031B00000}"/>
    <cellStyle name="Normal 3 4 9 4 14" xfId="45116" xr:uid="{00000000-0005-0000-0000-000032B00000}"/>
    <cellStyle name="Normal 3 4 9 4 14 2" xfId="45117" xr:uid="{00000000-0005-0000-0000-000033B00000}"/>
    <cellStyle name="Normal 3 4 9 4 14 3" xfId="45118" xr:uid="{00000000-0005-0000-0000-000034B00000}"/>
    <cellStyle name="Normal 3 4 9 4 15" xfId="45119" xr:uid="{00000000-0005-0000-0000-000035B00000}"/>
    <cellStyle name="Normal 3 4 9 4 15 2" xfId="45120" xr:uid="{00000000-0005-0000-0000-000036B00000}"/>
    <cellStyle name="Normal 3 4 9 4 15 3" xfId="45121" xr:uid="{00000000-0005-0000-0000-000037B00000}"/>
    <cellStyle name="Normal 3 4 9 4 16" xfId="45122" xr:uid="{00000000-0005-0000-0000-000038B00000}"/>
    <cellStyle name="Normal 3 4 9 4 17" xfId="45123" xr:uid="{00000000-0005-0000-0000-000039B00000}"/>
    <cellStyle name="Normal 3 4 9 4 2" xfId="45124" xr:uid="{00000000-0005-0000-0000-00003AB00000}"/>
    <cellStyle name="Normal 3 4 9 4 2 10" xfId="45125" xr:uid="{00000000-0005-0000-0000-00003BB00000}"/>
    <cellStyle name="Normal 3 4 9 4 2 10 2" xfId="45126" xr:uid="{00000000-0005-0000-0000-00003CB00000}"/>
    <cellStyle name="Normal 3 4 9 4 2 10 3" xfId="45127" xr:uid="{00000000-0005-0000-0000-00003DB00000}"/>
    <cellStyle name="Normal 3 4 9 4 2 11" xfId="45128" xr:uid="{00000000-0005-0000-0000-00003EB00000}"/>
    <cellStyle name="Normal 3 4 9 4 2 11 2" xfId="45129" xr:uid="{00000000-0005-0000-0000-00003FB00000}"/>
    <cellStyle name="Normal 3 4 9 4 2 11 3" xfId="45130" xr:uid="{00000000-0005-0000-0000-000040B00000}"/>
    <cellStyle name="Normal 3 4 9 4 2 12" xfId="45131" xr:uid="{00000000-0005-0000-0000-000041B00000}"/>
    <cellStyle name="Normal 3 4 9 4 2 12 2" xfId="45132" xr:uid="{00000000-0005-0000-0000-000042B00000}"/>
    <cellStyle name="Normal 3 4 9 4 2 12 3" xfId="45133" xr:uid="{00000000-0005-0000-0000-000043B00000}"/>
    <cellStyle name="Normal 3 4 9 4 2 13" xfId="45134" xr:uid="{00000000-0005-0000-0000-000044B00000}"/>
    <cellStyle name="Normal 3 4 9 4 2 13 2" xfId="45135" xr:uid="{00000000-0005-0000-0000-000045B00000}"/>
    <cellStyle name="Normal 3 4 9 4 2 13 3" xfId="45136" xr:uid="{00000000-0005-0000-0000-000046B00000}"/>
    <cellStyle name="Normal 3 4 9 4 2 14" xfId="45137" xr:uid="{00000000-0005-0000-0000-000047B00000}"/>
    <cellStyle name="Normal 3 4 9 4 2 14 2" xfId="45138" xr:uid="{00000000-0005-0000-0000-000048B00000}"/>
    <cellStyle name="Normal 3 4 9 4 2 14 3" xfId="45139" xr:uid="{00000000-0005-0000-0000-000049B00000}"/>
    <cellStyle name="Normal 3 4 9 4 2 15" xfId="45140" xr:uid="{00000000-0005-0000-0000-00004AB00000}"/>
    <cellStyle name="Normal 3 4 9 4 2 16" xfId="45141" xr:uid="{00000000-0005-0000-0000-00004BB00000}"/>
    <cellStyle name="Normal 3 4 9 4 2 2" xfId="45142" xr:uid="{00000000-0005-0000-0000-00004CB00000}"/>
    <cellStyle name="Normal 3 4 9 4 2 2 2" xfId="45143" xr:uid="{00000000-0005-0000-0000-00004DB00000}"/>
    <cellStyle name="Normal 3 4 9 4 2 2 3" xfId="45144" xr:uid="{00000000-0005-0000-0000-00004EB00000}"/>
    <cellStyle name="Normal 3 4 9 4 2 3" xfId="45145" xr:uid="{00000000-0005-0000-0000-00004FB00000}"/>
    <cellStyle name="Normal 3 4 9 4 2 3 2" xfId="45146" xr:uid="{00000000-0005-0000-0000-000050B00000}"/>
    <cellStyle name="Normal 3 4 9 4 2 3 3" xfId="45147" xr:uid="{00000000-0005-0000-0000-000051B00000}"/>
    <cellStyle name="Normal 3 4 9 4 2 4" xfId="45148" xr:uid="{00000000-0005-0000-0000-000052B00000}"/>
    <cellStyle name="Normal 3 4 9 4 2 4 2" xfId="45149" xr:uid="{00000000-0005-0000-0000-000053B00000}"/>
    <cellStyle name="Normal 3 4 9 4 2 4 3" xfId="45150" xr:uid="{00000000-0005-0000-0000-000054B00000}"/>
    <cellStyle name="Normal 3 4 9 4 2 5" xfId="45151" xr:uid="{00000000-0005-0000-0000-000055B00000}"/>
    <cellStyle name="Normal 3 4 9 4 2 5 2" xfId="45152" xr:uid="{00000000-0005-0000-0000-000056B00000}"/>
    <cellStyle name="Normal 3 4 9 4 2 5 3" xfId="45153" xr:uid="{00000000-0005-0000-0000-000057B00000}"/>
    <cellStyle name="Normal 3 4 9 4 2 6" xfId="45154" xr:uid="{00000000-0005-0000-0000-000058B00000}"/>
    <cellStyle name="Normal 3 4 9 4 2 6 2" xfId="45155" xr:uid="{00000000-0005-0000-0000-000059B00000}"/>
    <cellStyle name="Normal 3 4 9 4 2 6 3" xfId="45156" xr:uid="{00000000-0005-0000-0000-00005AB00000}"/>
    <cellStyle name="Normal 3 4 9 4 2 7" xfId="45157" xr:uid="{00000000-0005-0000-0000-00005BB00000}"/>
    <cellStyle name="Normal 3 4 9 4 2 7 2" xfId="45158" xr:uid="{00000000-0005-0000-0000-00005CB00000}"/>
    <cellStyle name="Normal 3 4 9 4 2 7 3" xfId="45159" xr:uid="{00000000-0005-0000-0000-00005DB00000}"/>
    <cellStyle name="Normal 3 4 9 4 2 8" xfId="45160" xr:uid="{00000000-0005-0000-0000-00005EB00000}"/>
    <cellStyle name="Normal 3 4 9 4 2 8 2" xfId="45161" xr:uid="{00000000-0005-0000-0000-00005FB00000}"/>
    <cellStyle name="Normal 3 4 9 4 2 8 3" xfId="45162" xr:uid="{00000000-0005-0000-0000-000060B00000}"/>
    <cellStyle name="Normal 3 4 9 4 2 9" xfId="45163" xr:uid="{00000000-0005-0000-0000-000061B00000}"/>
    <cellStyle name="Normal 3 4 9 4 2 9 2" xfId="45164" xr:uid="{00000000-0005-0000-0000-000062B00000}"/>
    <cellStyle name="Normal 3 4 9 4 2 9 3" xfId="45165" xr:uid="{00000000-0005-0000-0000-000063B00000}"/>
    <cellStyle name="Normal 3 4 9 4 3" xfId="45166" xr:uid="{00000000-0005-0000-0000-000064B00000}"/>
    <cellStyle name="Normal 3 4 9 4 3 2" xfId="45167" xr:uid="{00000000-0005-0000-0000-000065B00000}"/>
    <cellStyle name="Normal 3 4 9 4 3 3" xfId="45168" xr:uid="{00000000-0005-0000-0000-000066B00000}"/>
    <cellStyle name="Normal 3 4 9 4 4" xfId="45169" xr:uid="{00000000-0005-0000-0000-000067B00000}"/>
    <cellStyle name="Normal 3 4 9 4 4 2" xfId="45170" xr:uid="{00000000-0005-0000-0000-000068B00000}"/>
    <cellStyle name="Normal 3 4 9 4 4 3" xfId="45171" xr:uid="{00000000-0005-0000-0000-000069B00000}"/>
    <cellStyle name="Normal 3 4 9 4 5" xfId="45172" xr:uid="{00000000-0005-0000-0000-00006AB00000}"/>
    <cellStyle name="Normal 3 4 9 4 5 2" xfId="45173" xr:uid="{00000000-0005-0000-0000-00006BB00000}"/>
    <cellStyle name="Normal 3 4 9 4 5 3" xfId="45174" xr:uid="{00000000-0005-0000-0000-00006CB00000}"/>
    <cellStyle name="Normal 3 4 9 4 6" xfId="45175" xr:uid="{00000000-0005-0000-0000-00006DB00000}"/>
    <cellStyle name="Normal 3 4 9 4 6 2" xfId="45176" xr:uid="{00000000-0005-0000-0000-00006EB00000}"/>
    <cellStyle name="Normal 3 4 9 4 6 3" xfId="45177" xr:uid="{00000000-0005-0000-0000-00006FB00000}"/>
    <cellStyle name="Normal 3 4 9 4 7" xfId="45178" xr:uid="{00000000-0005-0000-0000-000070B00000}"/>
    <cellStyle name="Normal 3 4 9 4 7 2" xfId="45179" xr:uid="{00000000-0005-0000-0000-000071B00000}"/>
    <cellStyle name="Normal 3 4 9 4 7 3" xfId="45180" xr:uid="{00000000-0005-0000-0000-000072B00000}"/>
    <cellStyle name="Normal 3 4 9 4 8" xfId="45181" xr:uid="{00000000-0005-0000-0000-000073B00000}"/>
    <cellStyle name="Normal 3 4 9 4 8 2" xfId="45182" xr:uid="{00000000-0005-0000-0000-000074B00000}"/>
    <cellStyle name="Normal 3 4 9 4 8 3" xfId="45183" xr:uid="{00000000-0005-0000-0000-000075B00000}"/>
    <cellStyle name="Normal 3 4 9 4 9" xfId="45184" xr:uid="{00000000-0005-0000-0000-000076B00000}"/>
    <cellStyle name="Normal 3 4 9 4 9 2" xfId="45185" xr:uid="{00000000-0005-0000-0000-000077B00000}"/>
    <cellStyle name="Normal 3 4 9 4 9 3" xfId="45186" xr:uid="{00000000-0005-0000-0000-000078B00000}"/>
    <cellStyle name="Normal 3 4 9 5" xfId="45187" xr:uid="{00000000-0005-0000-0000-000079B00000}"/>
    <cellStyle name="Normal 3 4 9 5 10" xfId="45188" xr:uid="{00000000-0005-0000-0000-00007AB00000}"/>
    <cellStyle name="Normal 3 4 9 5 10 2" xfId="45189" xr:uid="{00000000-0005-0000-0000-00007BB00000}"/>
    <cellStyle name="Normal 3 4 9 5 10 3" xfId="45190" xr:uid="{00000000-0005-0000-0000-00007CB00000}"/>
    <cellStyle name="Normal 3 4 9 5 11" xfId="45191" xr:uid="{00000000-0005-0000-0000-00007DB00000}"/>
    <cellStyle name="Normal 3 4 9 5 11 2" xfId="45192" xr:uid="{00000000-0005-0000-0000-00007EB00000}"/>
    <cellStyle name="Normal 3 4 9 5 11 3" xfId="45193" xr:uid="{00000000-0005-0000-0000-00007FB00000}"/>
    <cellStyle name="Normal 3 4 9 5 12" xfId="45194" xr:uid="{00000000-0005-0000-0000-000080B00000}"/>
    <cellStyle name="Normal 3 4 9 5 12 2" xfId="45195" xr:uid="{00000000-0005-0000-0000-000081B00000}"/>
    <cellStyle name="Normal 3 4 9 5 12 3" xfId="45196" xr:uid="{00000000-0005-0000-0000-000082B00000}"/>
    <cellStyle name="Normal 3 4 9 5 13" xfId="45197" xr:uid="{00000000-0005-0000-0000-000083B00000}"/>
    <cellStyle name="Normal 3 4 9 5 13 2" xfId="45198" xr:uid="{00000000-0005-0000-0000-000084B00000}"/>
    <cellStyle name="Normal 3 4 9 5 13 3" xfId="45199" xr:uid="{00000000-0005-0000-0000-000085B00000}"/>
    <cellStyle name="Normal 3 4 9 5 14" xfId="45200" xr:uid="{00000000-0005-0000-0000-000086B00000}"/>
    <cellStyle name="Normal 3 4 9 5 14 2" xfId="45201" xr:uid="{00000000-0005-0000-0000-000087B00000}"/>
    <cellStyle name="Normal 3 4 9 5 14 3" xfId="45202" xr:uid="{00000000-0005-0000-0000-000088B00000}"/>
    <cellStyle name="Normal 3 4 9 5 15" xfId="45203" xr:uid="{00000000-0005-0000-0000-000089B00000}"/>
    <cellStyle name="Normal 3 4 9 5 16" xfId="45204" xr:uid="{00000000-0005-0000-0000-00008AB00000}"/>
    <cellStyle name="Normal 3 4 9 5 2" xfId="45205" xr:uid="{00000000-0005-0000-0000-00008BB00000}"/>
    <cellStyle name="Normal 3 4 9 5 2 2" xfId="45206" xr:uid="{00000000-0005-0000-0000-00008CB00000}"/>
    <cellStyle name="Normal 3 4 9 5 2 3" xfId="45207" xr:uid="{00000000-0005-0000-0000-00008DB00000}"/>
    <cellStyle name="Normal 3 4 9 5 3" xfId="45208" xr:uid="{00000000-0005-0000-0000-00008EB00000}"/>
    <cellStyle name="Normal 3 4 9 5 3 2" xfId="45209" xr:uid="{00000000-0005-0000-0000-00008FB00000}"/>
    <cellStyle name="Normal 3 4 9 5 3 3" xfId="45210" xr:uid="{00000000-0005-0000-0000-000090B00000}"/>
    <cellStyle name="Normal 3 4 9 5 4" xfId="45211" xr:uid="{00000000-0005-0000-0000-000091B00000}"/>
    <cellStyle name="Normal 3 4 9 5 4 2" xfId="45212" xr:uid="{00000000-0005-0000-0000-000092B00000}"/>
    <cellStyle name="Normal 3 4 9 5 4 3" xfId="45213" xr:uid="{00000000-0005-0000-0000-000093B00000}"/>
    <cellStyle name="Normal 3 4 9 5 5" xfId="45214" xr:uid="{00000000-0005-0000-0000-000094B00000}"/>
    <cellStyle name="Normal 3 4 9 5 5 2" xfId="45215" xr:uid="{00000000-0005-0000-0000-000095B00000}"/>
    <cellStyle name="Normal 3 4 9 5 5 3" xfId="45216" xr:uid="{00000000-0005-0000-0000-000096B00000}"/>
    <cellStyle name="Normal 3 4 9 5 6" xfId="45217" xr:uid="{00000000-0005-0000-0000-000097B00000}"/>
    <cellStyle name="Normal 3 4 9 5 6 2" xfId="45218" xr:uid="{00000000-0005-0000-0000-000098B00000}"/>
    <cellStyle name="Normal 3 4 9 5 6 3" xfId="45219" xr:uid="{00000000-0005-0000-0000-000099B00000}"/>
    <cellStyle name="Normal 3 4 9 5 7" xfId="45220" xr:uid="{00000000-0005-0000-0000-00009AB00000}"/>
    <cellStyle name="Normal 3 4 9 5 7 2" xfId="45221" xr:uid="{00000000-0005-0000-0000-00009BB00000}"/>
    <cellStyle name="Normal 3 4 9 5 7 3" xfId="45222" xr:uid="{00000000-0005-0000-0000-00009CB00000}"/>
    <cellStyle name="Normal 3 4 9 5 8" xfId="45223" xr:uid="{00000000-0005-0000-0000-00009DB00000}"/>
    <cellStyle name="Normal 3 4 9 5 8 2" xfId="45224" xr:uid="{00000000-0005-0000-0000-00009EB00000}"/>
    <cellStyle name="Normal 3 4 9 5 8 3" xfId="45225" xr:uid="{00000000-0005-0000-0000-00009FB00000}"/>
    <cellStyle name="Normal 3 4 9 5 9" xfId="45226" xr:uid="{00000000-0005-0000-0000-0000A0B00000}"/>
    <cellStyle name="Normal 3 4 9 5 9 2" xfId="45227" xr:uid="{00000000-0005-0000-0000-0000A1B00000}"/>
    <cellStyle name="Normal 3 4 9 5 9 3" xfId="45228" xr:uid="{00000000-0005-0000-0000-0000A2B00000}"/>
    <cellStyle name="Normal 3 4 9 6" xfId="45229" xr:uid="{00000000-0005-0000-0000-0000A3B00000}"/>
    <cellStyle name="Normal 3 4 9 6 10" xfId="45230" xr:uid="{00000000-0005-0000-0000-0000A4B00000}"/>
    <cellStyle name="Normal 3 4 9 6 10 2" xfId="45231" xr:uid="{00000000-0005-0000-0000-0000A5B00000}"/>
    <cellStyle name="Normal 3 4 9 6 10 3" xfId="45232" xr:uid="{00000000-0005-0000-0000-0000A6B00000}"/>
    <cellStyle name="Normal 3 4 9 6 11" xfId="45233" xr:uid="{00000000-0005-0000-0000-0000A7B00000}"/>
    <cellStyle name="Normal 3 4 9 6 11 2" xfId="45234" xr:uid="{00000000-0005-0000-0000-0000A8B00000}"/>
    <cellStyle name="Normal 3 4 9 6 11 3" xfId="45235" xr:uid="{00000000-0005-0000-0000-0000A9B00000}"/>
    <cellStyle name="Normal 3 4 9 6 12" xfId="45236" xr:uid="{00000000-0005-0000-0000-0000AAB00000}"/>
    <cellStyle name="Normal 3 4 9 6 12 2" xfId="45237" xr:uid="{00000000-0005-0000-0000-0000ABB00000}"/>
    <cellStyle name="Normal 3 4 9 6 12 3" xfId="45238" xr:uid="{00000000-0005-0000-0000-0000ACB00000}"/>
    <cellStyle name="Normal 3 4 9 6 13" xfId="45239" xr:uid="{00000000-0005-0000-0000-0000ADB00000}"/>
    <cellStyle name="Normal 3 4 9 6 13 2" xfId="45240" xr:uid="{00000000-0005-0000-0000-0000AEB00000}"/>
    <cellStyle name="Normal 3 4 9 6 13 3" xfId="45241" xr:uid="{00000000-0005-0000-0000-0000AFB00000}"/>
    <cellStyle name="Normal 3 4 9 6 14" xfId="45242" xr:uid="{00000000-0005-0000-0000-0000B0B00000}"/>
    <cellStyle name="Normal 3 4 9 6 14 2" xfId="45243" xr:uid="{00000000-0005-0000-0000-0000B1B00000}"/>
    <cellStyle name="Normal 3 4 9 6 14 3" xfId="45244" xr:uid="{00000000-0005-0000-0000-0000B2B00000}"/>
    <cellStyle name="Normal 3 4 9 6 15" xfId="45245" xr:uid="{00000000-0005-0000-0000-0000B3B00000}"/>
    <cellStyle name="Normal 3 4 9 6 16" xfId="45246" xr:uid="{00000000-0005-0000-0000-0000B4B00000}"/>
    <cellStyle name="Normal 3 4 9 6 2" xfId="45247" xr:uid="{00000000-0005-0000-0000-0000B5B00000}"/>
    <cellStyle name="Normal 3 4 9 6 2 2" xfId="45248" xr:uid="{00000000-0005-0000-0000-0000B6B00000}"/>
    <cellStyle name="Normal 3 4 9 6 2 3" xfId="45249" xr:uid="{00000000-0005-0000-0000-0000B7B00000}"/>
    <cellStyle name="Normal 3 4 9 6 3" xfId="45250" xr:uid="{00000000-0005-0000-0000-0000B8B00000}"/>
    <cellStyle name="Normal 3 4 9 6 3 2" xfId="45251" xr:uid="{00000000-0005-0000-0000-0000B9B00000}"/>
    <cellStyle name="Normal 3 4 9 6 3 3" xfId="45252" xr:uid="{00000000-0005-0000-0000-0000BAB00000}"/>
    <cellStyle name="Normal 3 4 9 6 4" xfId="45253" xr:uid="{00000000-0005-0000-0000-0000BBB00000}"/>
    <cellStyle name="Normal 3 4 9 6 4 2" xfId="45254" xr:uid="{00000000-0005-0000-0000-0000BCB00000}"/>
    <cellStyle name="Normal 3 4 9 6 4 3" xfId="45255" xr:uid="{00000000-0005-0000-0000-0000BDB00000}"/>
    <cellStyle name="Normal 3 4 9 6 5" xfId="45256" xr:uid="{00000000-0005-0000-0000-0000BEB00000}"/>
    <cellStyle name="Normal 3 4 9 6 5 2" xfId="45257" xr:uid="{00000000-0005-0000-0000-0000BFB00000}"/>
    <cellStyle name="Normal 3 4 9 6 5 3" xfId="45258" xr:uid="{00000000-0005-0000-0000-0000C0B00000}"/>
    <cellStyle name="Normal 3 4 9 6 6" xfId="45259" xr:uid="{00000000-0005-0000-0000-0000C1B00000}"/>
    <cellStyle name="Normal 3 4 9 6 6 2" xfId="45260" xr:uid="{00000000-0005-0000-0000-0000C2B00000}"/>
    <cellStyle name="Normal 3 4 9 6 6 3" xfId="45261" xr:uid="{00000000-0005-0000-0000-0000C3B00000}"/>
    <cellStyle name="Normal 3 4 9 6 7" xfId="45262" xr:uid="{00000000-0005-0000-0000-0000C4B00000}"/>
    <cellStyle name="Normal 3 4 9 6 7 2" xfId="45263" xr:uid="{00000000-0005-0000-0000-0000C5B00000}"/>
    <cellStyle name="Normal 3 4 9 6 7 3" xfId="45264" xr:uid="{00000000-0005-0000-0000-0000C6B00000}"/>
    <cellStyle name="Normal 3 4 9 6 8" xfId="45265" xr:uid="{00000000-0005-0000-0000-0000C7B00000}"/>
    <cellStyle name="Normal 3 4 9 6 8 2" xfId="45266" xr:uid="{00000000-0005-0000-0000-0000C8B00000}"/>
    <cellStyle name="Normal 3 4 9 6 8 3" xfId="45267" xr:uid="{00000000-0005-0000-0000-0000C9B00000}"/>
    <cellStyle name="Normal 3 4 9 6 9" xfId="45268" xr:uid="{00000000-0005-0000-0000-0000CAB00000}"/>
    <cellStyle name="Normal 3 4 9 6 9 2" xfId="45269" xr:uid="{00000000-0005-0000-0000-0000CBB00000}"/>
    <cellStyle name="Normal 3 4 9 6 9 3" xfId="45270" xr:uid="{00000000-0005-0000-0000-0000CCB00000}"/>
    <cellStyle name="Normal 3 4 9 7" xfId="45271" xr:uid="{00000000-0005-0000-0000-0000CDB00000}"/>
    <cellStyle name="Normal 3 4 9 7 10" xfId="45272" xr:uid="{00000000-0005-0000-0000-0000CEB00000}"/>
    <cellStyle name="Normal 3 4 9 7 10 2" xfId="45273" xr:uid="{00000000-0005-0000-0000-0000CFB00000}"/>
    <cellStyle name="Normal 3 4 9 7 10 3" xfId="45274" xr:uid="{00000000-0005-0000-0000-0000D0B00000}"/>
    <cellStyle name="Normal 3 4 9 7 11" xfId="45275" xr:uid="{00000000-0005-0000-0000-0000D1B00000}"/>
    <cellStyle name="Normal 3 4 9 7 11 2" xfId="45276" xr:uid="{00000000-0005-0000-0000-0000D2B00000}"/>
    <cellStyle name="Normal 3 4 9 7 11 3" xfId="45277" xr:uid="{00000000-0005-0000-0000-0000D3B00000}"/>
    <cellStyle name="Normal 3 4 9 7 12" xfId="45278" xr:uid="{00000000-0005-0000-0000-0000D4B00000}"/>
    <cellStyle name="Normal 3 4 9 7 12 2" xfId="45279" xr:uid="{00000000-0005-0000-0000-0000D5B00000}"/>
    <cellStyle name="Normal 3 4 9 7 12 3" xfId="45280" xr:uid="{00000000-0005-0000-0000-0000D6B00000}"/>
    <cellStyle name="Normal 3 4 9 7 13" xfId="45281" xr:uid="{00000000-0005-0000-0000-0000D7B00000}"/>
    <cellStyle name="Normal 3 4 9 7 13 2" xfId="45282" xr:uid="{00000000-0005-0000-0000-0000D8B00000}"/>
    <cellStyle name="Normal 3 4 9 7 13 3" xfId="45283" xr:uid="{00000000-0005-0000-0000-0000D9B00000}"/>
    <cellStyle name="Normal 3 4 9 7 14" xfId="45284" xr:uid="{00000000-0005-0000-0000-0000DAB00000}"/>
    <cellStyle name="Normal 3 4 9 7 14 2" xfId="45285" xr:uid="{00000000-0005-0000-0000-0000DBB00000}"/>
    <cellStyle name="Normal 3 4 9 7 14 3" xfId="45286" xr:uid="{00000000-0005-0000-0000-0000DCB00000}"/>
    <cellStyle name="Normal 3 4 9 7 15" xfId="45287" xr:uid="{00000000-0005-0000-0000-0000DDB00000}"/>
    <cellStyle name="Normal 3 4 9 7 16" xfId="45288" xr:uid="{00000000-0005-0000-0000-0000DEB00000}"/>
    <cellStyle name="Normal 3 4 9 7 2" xfId="45289" xr:uid="{00000000-0005-0000-0000-0000DFB00000}"/>
    <cellStyle name="Normal 3 4 9 7 2 2" xfId="45290" xr:uid="{00000000-0005-0000-0000-0000E0B00000}"/>
    <cellStyle name="Normal 3 4 9 7 2 3" xfId="45291" xr:uid="{00000000-0005-0000-0000-0000E1B00000}"/>
    <cellStyle name="Normal 3 4 9 7 3" xfId="45292" xr:uid="{00000000-0005-0000-0000-0000E2B00000}"/>
    <cellStyle name="Normal 3 4 9 7 3 2" xfId="45293" xr:uid="{00000000-0005-0000-0000-0000E3B00000}"/>
    <cellStyle name="Normal 3 4 9 7 3 3" xfId="45294" xr:uid="{00000000-0005-0000-0000-0000E4B00000}"/>
    <cellStyle name="Normal 3 4 9 7 4" xfId="45295" xr:uid="{00000000-0005-0000-0000-0000E5B00000}"/>
    <cellStyle name="Normal 3 4 9 7 4 2" xfId="45296" xr:uid="{00000000-0005-0000-0000-0000E6B00000}"/>
    <cellStyle name="Normal 3 4 9 7 4 3" xfId="45297" xr:uid="{00000000-0005-0000-0000-0000E7B00000}"/>
    <cellStyle name="Normal 3 4 9 7 5" xfId="45298" xr:uid="{00000000-0005-0000-0000-0000E8B00000}"/>
    <cellStyle name="Normal 3 4 9 7 5 2" xfId="45299" xr:uid="{00000000-0005-0000-0000-0000E9B00000}"/>
    <cellStyle name="Normal 3 4 9 7 5 3" xfId="45300" xr:uid="{00000000-0005-0000-0000-0000EAB00000}"/>
    <cellStyle name="Normal 3 4 9 7 6" xfId="45301" xr:uid="{00000000-0005-0000-0000-0000EBB00000}"/>
    <cellStyle name="Normal 3 4 9 7 6 2" xfId="45302" xr:uid="{00000000-0005-0000-0000-0000ECB00000}"/>
    <cellStyle name="Normal 3 4 9 7 6 3" xfId="45303" xr:uid="{00000000-0005-0000-0000-0000EDB00000}"/>
    <cellStyle name="Normal 3 4 9 7 7" xfId="45304" xr:uid="{00000000-0005-0000-0000-0000EEB00000}"/>
    <cellStyle name="Normal 3 4 9 7 7 2" xfId="45305" xr:uid="{00000000-0005-0000-0000-0000EFB00000}"/>
    <cellStyle name="Normal 3 4 9 7 7 3" xfId="45306" xr:uid="{00000000-0005-0000-0000-0000F0B00000}"/>
    <cellStyle name="Normal 3 4 9 7 8" xfId="45307" xr:uid="{00000000-0005-0000-0000-0000F1B00000}"/>
    <cellStyle name="Normal 3 4 9 7 8 2" xfId="45308" xr:uid="{00000000-0005-0000-0000-0000F2B00000}"/>
    <cellStyle name="Normal 3 4 9 7 8 3" xfId="45309" xr:uid="{00000000-0005-0000-0000-0000F3B00000}"/>
    <cellStyle name="Normal 3 4 9 7 9" xfId="45310" xr:uid="{00000000-0005-0000-0000-0000F4B00000}"/>
    <cellStyle name="Normal 3 4 9 7 9 2" xfId="45311" xr:uid="{00000000-0005-0000-0000-0000F5B00000}"/>
    <cellStyle name="Normal 3 4 9 7 9 3" xfId="45312" xr:uid="{00000000-0005-0000-0000-0000F6B00000}"/>
    <cellStyle name="Normal 3 4 9 8" xfId="45313" xr:uid="{00000000-0005-0000-0000-0000F7B00000}"/>
    <cellStyle name="Normal 3 4 9 8 10" xfId="45314" xr:uid="{00000000-0005-0000-0000-0000F8B00000}"/>
    <cellStyle name="Normal 3 4 9 8 10 2" xfId="45315" xr:uid="{00000000-0005-0000-0000-0000F9B00000}"/>
    <cellStyle name="Normal 3 4 9 8 10 3" xfId="45316" xr:uid="{00000000-0005-0000-0000-0000FAB00000}"/>
    <cellStyle name="Normal 3 4 9 8 11" xfId="45317" xr:uid="{00000000-0005-0000-0000-0000FBB00000}"/>
    <cellStyle name="Normal 3 4 9 8 11 2" xfId="45318" xr:uid="{00000000-0005-0000-0000-0000FCB00000}"/>
    <cellStyle name="Normal 3 4 9 8 11 3" xfId="45319" xr:uid="{00000000-0005-0000-0000-0000FDB00000}"/>
    <cellStyle name="Normal 3 4 9 8 12" xfId="45320" xr:uid="{00000000-0005-0000-0000-0000FEB00000}"/>
    <cellStyle name="Normal 3 4 9 8 12 2" xfId="45321" xr:uid="{00000000-0005-0000-0000-0000FFB00000}"/>
    <cellStyle name="Normal 3 4 9 8 12 3" xfId="45322" xr:uid="{00000000-0005-0000-0000-000000B10000}"/>
    <cellStyle name="Normal 3 4 9 8 13" xfId="45323" xr:uid="{00000000-0005-0000-0000-000001B10000}"/>
    <cellStyle name="Normal 3 4 9 8 13 2" xfId="45324" xr:uid="{00000000-0005-0000-0000-000002B10000}"/>
    <cellStyle name="Normal 3 4 9 8 13 3" xfId="45325" xr:uid="{00000000-0005-0000-0000-000003B10000}"/>
    <cellStyle name="Normal 3 4 9 8 14" xfId="45326" xr:uid="{00000000-0005-0000-0000-000004B10000}"/>
    <cellStyle name="Normal 3 4 9 8 14 2" xfId="45327" xr:uid="{00000000-0005-0000-0000-000005B10000}"/>
    <cellStyle name="Normal 3 4 9 8 14 3" xfId="45328" xr:uid="{00000000-0005-0000-0000-000006B10000}"/>
    <cellStyle name="Normal 3 4 9 8 15" xfId="45329" xr:uid="{00000000-0005-0000-0000-000007B10000}"/>
    <cellStyle name="Normal 3 4 9 8 16" xfId="45330" xr:uid="{00000000-0005-0000-0000-000008B10000}"/>
    <cellStyle name="Normal 3 4 9 8 2" xfId="45331" xr:uid="{00000000-0005-0000-0000-000009B10000}"/>
    <cellStyle name="Normal 3 4 9 8 2 2" xfId="45332" xr:uid="{00000000-0005-0000-0000-00000AB10000}"/>
    <cellStyle name="Normal 3 4 9 8 2 3" xfId="45333" xr:uid="{00000000-0005-0000-0000-00000BB10000}"/>
    <cellStyle name="Normal 3 4 9 8 3" xfId="45334" xr:uid="{00000000-0005-0000-0000-00000CB10000}"/>
    <cellStyle name="Normal 3 4 9 8 3 2" xfId="45335" xr:uid="{00000000-0005-0000-0000-00000DB10000}"/>
    <cellStyle name="Normal 3 4 9 8 3 3" xfId="45336" xr:uid="{00000000-0005-0000-0000-00000EB10000}"/>
    <cellStyle name="Normal 3 4 9 8 4" xfId="45337" xr:uid="{00000000-0005-0000-0000-00000FB10000}"/>
    <cellStyle name="Normal 3 4 9 8 4 2" xfId="45338" xr:uid="{00000000-0005-0000-0000-000010B10000}"/>
    <cellStyle name="Normal 3 4 9 8 4 3" xfId="45339" xr:uid="{00000000-0005-0000-0000-000011B10000}"/>
    <cellStyle name="Normal 3 4 9 8 5" xfId="45340" xr:uid="{00000000-0005-0000-0000-000012B10000}"/>
    <cellStyle name="Normal 3 4 9 8 5 2" xfId="45341" xr:uid="{00000000-0005-0000-0000-000013B10000}"/>
    <cellStyle name="Normal 3 4 9 8 5 3" xfId="45342" xr:uid="{00000000-0005-0000-0000-000014B10000}"/>
    <cellStyle name="Normal 3 4 9 8 6" xfId="45343" xr:uid="{00000000-0005-0000-0000-000015B10000}"/>
    <cellStyle name="Normal 3 4 9 8 6 2" xfId="45344" xr:uid="{00000000-0005-0000-0000-000016B10000}"/>
    <cellStyle name="Normal 3 4 9 8 6 3" xfId="45345" xr:uid="{00000000-0005-0000-0000-000017B10000}"/>
    <cellStyle name="Normal 3 4 9 8 7" xfId="45346" xr:uid="{00000000-0005-0000-0000-000018B10000}"/>
    <cellStyle name="Normal 3 4 9 8 7 2" xfId="45347" xr:uid="{00000000-0005-0000-0000-000019B10000}"/>
    <cellStyle name="Normal 3 4 9 8 7 3" xfId="45348" xr:uid="{00000000-0005-0000-0000-00001AB10000}"/>
    <cellStyle name="Normal 3 4 9 8 8" xfId="45349" xr:uid="{00000000-0005-0000-0000-00001BB10000}"/>
    <cellStyle name="Normal 3 4 9 8 8 2" xfId="45350" xr:uid="{00000000-0005-0000-0000-00001CB10000}"/>
    <cellStyle name="Normal 3 4 9 8 8 3" xfId="45351" xr:uid="{00000000-0005-0000-0000-00001DB10000}"/>
    <cellStyle name="Normal 3 4 9 8 9" xfId="45352" xr:uid="{00000000-0005-0000-0000-00001EB10000}"/>
    <cellStyle name="Normal 3 4 9 8 9 2" xfId="45353" xr:uid="{00000000-0005-0000-0000-00001FB10000}"/>
    <cellStyle name="Normal 3 4 9 8 9 3" xfId="45354" xr:uid="{00000000-0005-0000-0000-000020B10000}"/>
    <cellStyle name="Normal 3 4 9 9" xfId="45355" xr:uid="{00000000-0005-0000-0000-000021B10000}"/>
    <cellStyle name="Normal 3 4 9 9 10" xfId="45356" xr:uid="{00000000-0005-0000-0000-000022B10000}"/>
    <cellStyle name="Normal 3 4 9 9 10 2" xfId="45357" xr:uid="{00000000-0005-0000-0000-000023B10000}"/>
    <cellStyle name="Normal 3 4 9 9 10 3" xfId="45358" xr:uid="{00000000-0005-0000-0000-000024B10000}"/>
    <cellStyle name="Normal 3 4 9 9 11" xfId="45359" xr:uid="{00000000-0005-0000-0000-000025B10000}"/>
    <cellStyle name="Normal 3 4 9 9 11 2" xfId="45360" xr:uid="{00000000-0005-0000-0000-000026B10000}"/>
    <cellStyle name="Normal 3 4 9 9 11 3" xfId="45361" xr:uid="{00000000-0005-0000-0000-000027B10000}"/>
    <cellStyle name="Normal 3 4 9 9 12" xfId="45362" xr:uid="{00000000-0005-0000-0000-000028B10000}"/>
    <cellStyle name="Normal 3 4 9 9 12 2" xfId="45363" xr:uid="{00000000-0005-0000-0000-000029B10000}"/>
    <cellStyle name="Normal 3 4 9 9 12 3" xfId="45364" xr:uid="{00000000-0005-0000-0000-00002AB10000}"/>
    <cellStyle name="Normal 3 4 9 9 13" xfId="45365" xr:uid="{00000000-0005-0000-0000-00002BB10000}"/>
    <cellStyle name="Normal 3 4 9 9 13 2" xfId="45366" xr:uid="{00000000-0005-0000-0000-00002CB10000}"/>
    <cellStyle name="Normal 3 4 9 9 13 3" xfId="45367" xr:uid="{00000000-0005-0000-0000-00002DB10000}"/>
    <cellStyle name="Normal 3 4 9 9 14" xfId="45368" xr:uid="{00000000-0005-0000-0000-00002EB10000}"/>
    <cellStyle name="Normal 3 4 9 9 14 2" xfId="45369" xr:uid="{00000000-0005-0000-0000-00002FB10000}"/>
    <cellStyle name="Normal 3 4 9 9 14 3" xfId="45370" xr:uid="{00000000-0005-0000-0000-000030B10000}"/>
    <cellStyle name="Normal 3 4 9 9 15" xfId="45371" xr:uid="{00000000-0005-0000-0000-000031B10000}"/>
    <cellStyle name="Normal 3 4 9 9 16" xfId="45372" xr:uid="{00000000-0005-0000-0000-000032B10000}"/>
    <cellStyle name="Normal 3 4 9 9 2" xfId="45373" xr:uid="{00000000-0005-0000-0000-000033B10000}"/>
    <cellStyle name="Normal 3 4 9 9 2 2" xfId="45374" xr:uid="{00000000-0005-0000-0000-000034B10000}"/>
    <cellStyle name="Normal 3 4 9 9 2 3" xfId="45375" xr:uid="{00000000-0005-0000-0000-000035B10000}"/>
    <cellStyle name="Normal 3 4 9 9 3" xfId="45376" xr:uid="{00000000-0005-0000-0000-000036B10000}"/>
    <cellStyle name="Normal 3 4 9 9 3 2" xfId="45377" xr:uid="{00000000-0005-0000-0000-000037B10000}"/>
    <cellStyle name="Normal 3 4 9 9 3 3" xfId="45378" xr:uid="{00000000-0005-0000-0000-000038B10000}"/>
    <cellStyle name="Normal 3 4 9 9 4" xfId="45379" xr:uid="{00000000-0005-0000-0000-000039B10000}"/>
    <cellStyle name="Normal 3 4 9 9 4 2" xfId="45380" xr:uid="{00000000-0005-0000-0000-00003AB10000}"/>
    <cellStyle name="Normal 3 4 9 9 4 3" xfId="45381" xr:uid="{00000000-0005-0000-0000-00003BB10000}"/>
    <cellStyle name="Normal 3 4 9 9 5" xfId="45382" xr:uid="{00000000-0005-0000-0000-00003CB10000}"/>
    <cellStyle name="Normal 3 4 9 9 5 2" xfId="45383" xr:uid="{00000000-0005-0000-0000-00003DB10000}"/>
    <cellStyle name="Normal 3 4 9 9 5 3" xfId="45384" xr:uid="{00000000-0005-0000-0000-00003EB10000}"/>
    <cellStyle name="Normal 3 4 9 9 6" xfId="45385" xr:uid="{00000000-0005-0000-0000-00003FB10000}"/>
    <cellStyle name="Normal 3 4 9 9 6 2" xfId="45386" xr:uid="{00000000-0005-0000-0000-000040B10000}"/>
    <cellStyle name="Normal 3 4 9 9 6 3" xfId="45387" xr:uid="{00000000-0005-0000-0000-000041B10000}"/>
    <cellStyle name="Normal 3 4 9 9 7" xfId="45388" xr:uid="{00000000-0005-0000-0000-000042B10000}"/>
    <cellStyle name="Normal 3 4 9 9 7 2" xfId="45389" xr:uid="{00000000-0005-0000-0000-000043B10000}"/>
    <cellStyle name="Normal 3 4 9 9 7 3" xfId="45390" xr:uid="{00000000-0005-0000-0000-000044B10000}"/>
    <cellStyle name="Normal 3 4 9 9 8" xfId="45391" xr:uid="{00000000-0005-0000-0000-000045B10000}"/>
    <cellStyle name="Normal 3 4 9 9 8 2" xfId="45392" xr:uid="{00000000-0005-0000-0000-000046B10000}"/>
    <cellStyle name="Normal 3 4 9 9 8 3" xfId="45393" xr:uid="{00000000-0005-0000-0000-000047B10000}"/>
    <cellStyle name="Normal 3 4 9 9 9" xfId="45394" xr:uid="{00000000-0005-0000-0000-000048B10000}"/>
    <cellStyle name="Normal 3 4 9 9 9 2" xfId="45395" xr:uid="{00000000-0005-0000-0000-000049B10000}"/>
    <cellStyle name="Normal 3 4 9 9 9 3" xfId="45396" xr:uid="{00000000-0005-0000-0000-00004AB10000}"/>
    <cellStyle name="Normal 3 40" xfId="45397" xr:uid="{00000000-0005-0000-0000-00004BB10000}"/>
    <cellStyle name="Normal 3 40 10" xfId="45398" xr:uid="{00000000-0005-0000-0000-00004CB10000}"/>
    <cellStyle name="Normal 3 40 10 2" xfId="45399" xr:uid="{00000000-0005-0000-0000-00004DB10000}"/>
    <cellStyle name="Normal 3 40 10 3" xfId="45400" xr:uid="{00000000-0005-0000-0000-00004EB10000}"/>
    <cellStyle name="Normal 3 40 11" xfId="45401" xr:uid="{00000000-0005-0000-0000-00004FB10000}"/>
    <cellStyle name="Normal 3 40 11 2" xfId="45402" xr:uid="{00000000-0005-0000-0000-000050B10000}"/>
    <cellStyle name="Normal 3 40 11 3" xfId="45403" xr:uid="{00000000-0005-0000-0000-000051B10000}"/>
    <cellStyle name="Normal 3 40 12" xfId="45404" xr:uid="{00000000-0005-0000-0000-000052B10000}"/>
    <cellStyle name="Normal 3 40 12 2" xfId="45405" xr:uid="{00000000-0005-0000-0000-000053B10000}"/>
    <cellStyle name="Normal 3 40 12 3" xfId="45406" xr:uid="{00000000-0005-0000-0000-000054B10000}"/>
    <cellStyle name="Normal 3 40 13" xfId="45407" xr:uid="{00000000-0005-0000-0000-000055B10000}"/>
    <cellStyle name="Normal 3 40 13 2" xfId="45408" xr:uid="{00000000-0005-0000-0000-000056B10000}"/>
    <cellStyle name="Normal 3 40 13 3" xfId="45409" xr:uid="{00000000-0005-0000-0000-000057B10000}"/>
    <cellStyle name="Normal 3 40 14" xfId="45410" xr:uid="{00000000-0005-0000-0000-000058B10000}"/>
    <cellStyle name="Normal 3 40 14 2" xfId="45411" xr:uid="{00000000-0005-0000-0000-000059B10000}"/>
    <cellStyle name="Normal 3 40 14 3" xfId="45412" xr:uid="{00000000-0005-0000-0000-00005AB10000}"/>
    <cellStyle name="Normal 3 40 15" xfId="45413" xr:uid="{00000000-0005-0000-0000-00005BB10000}"/>
    <cellStyle name="Normal 3 40 16" xfId="45414" xr:uid="{00000000-0005-0000-0000-00005CB10000}"/>
    <cellStyle name="Normal 3 40 2" xfId="45415" xr:uid="{00000000-0005-0000-0000-00005DB10000}"/>
    <cellStyle name="Normal 3 40 2 2" xfId="45416" xr:uid="{00000000-0005-0000-0000-00005EB10000}"/>
    <cellStyle name="Normal 3 40 2 3" xfId="45417" xr:uid="{00000000-0005-0000-0000-00005FB10000}"/>
    <cellStyle name="Normal 3 40 3" xfId="45418" xr:uid="{00000000-0005-0000-0000-000060B10000}"/>
    <cellStyle name="Normal 3 40 3 2" xfId="45419" xr:uid="{00000000-0005-0000-0000-000061B10000}"/>
    <cellStyle name="Normal 3 40 3 3" xfId="45420" xr:uid="{00000000-0005-0000-0000-000062B10000}"/>
    <cellStyle name="Normal 3 40 4" xfId="45421" xr:uid="{00000000-0005-0000-0000-000063B10000}"/>
    <cellStyle name="Normal 3 40 4 2" xfId="45422" xr:uid="{00000000-0005-0000-0000-000064B10000}"/>
    <cellStyle name="Normal 3 40 4 3" xfId="45423" xr:uid="{00000000-0005-0000-0000-000065B10000}"/>
    <cellStyle name="Normal 3 40 5" xfId="45424" xr:uid="{00000000-0005-0000-0000-000066B10000}"/>
    <cellStyle name="Normal 3 40 5 2" xfId="45425" xr:uid="{00000000-0005-0000-0000-000067B10000}"/>
    <cellStyle name="Normal 3 40 5 3" xfId="45426" xr:uid="{00000000-0005-0000-0000-000068B10000}"/>
    <cellStyle name="Normal 3 40 6" xfId="45427" xr:uid="{00000000-0005-0000-0000-000069B10000}"/>
    <cellStyle name="Normal 3 40 6 2" xfId="45428" xr:uid="{00000000-0005-0000-0000-00006AB10000}"/>
    <cellStyle name="Normal 3 40 6 3" xfId="45429" xr:uid="{00000000-0005-0000-0000-00006BB10000}"/>
    <cellStyle name="Normal 3 40 7" xfId="45430" xr:uid="{00000000-0005-0000-0000-00006CB10000}"/>
    <cellStyle name="Normal 3 40 7 2" xfId="45431" xr:uid="{00000000-0005-0000-0000-00006DB10000}"/>
    <cellStyle name="Normal 3 40 7 3" xfId="45432" xr:uid="{00000000-0005-0000-0000-00006EB10000}"/>
    <cellStyle name="Normal 3 40 8" xfId="45433" xr:uid="{00000000-0005-0000-0000-00006FB10000}"/>
    <cellStyle name="Normal 3 40 8 2" xfId="45434" xr:uid="{00000000-0005-0000-0000-000070B10000}"/>
    <cellStyle name="Normal 3 40 8 3" xfId="45435" xr:uid="{00000000-0005-0000-0000-000071B10000}"/>
    <cellStyle name="Normal 3 40 9" xfId="45436" xr:uid="{00000000-0005-0000-0000-000072B10000}"/>
    <cellStyle name="Normal 3 40 9 2" xfId="45437" xr:uid="{00000000-0005-0000-0000-000073B10000}"/>
    <cellStyle name="Normal 3 40 9 3" xfId="45438" xr:uid="{00000000-0005-0000-0000-000074B10000}"/>
    <cellStyle name="Normal 3 41" xfId="45439" xr:uid="{00000000-0005-0000-0000-000075B10000}"/>
    <cellStyle name="Normal 3 41 2" xfId="45440" xr:uid="{00000000-0005-0000-0000-000076B10000}"/>
    <cellStyle name="Normal 3 41 3" xfId="45441" xr:uid="{00000000-0005-0000-0000-000077B10000}"/>
    <cellStyle name="Normal 3 42" xfId="45442" xr:uid="{00000000-0005-0000-0000-000078B10000}"/>
    <cellStyle name="Normal 3 42 2" xfId="45443" xr:uid="{00000000-0005-0000-0000-000079B10000}"/>
    <cellStyle name="Normal 3 42 3" xfId="45444" xr:uid="{00000000-0005-0000-0000-00007AB10000}"/>
    <cellStyle name="Normal 3 43" xfId="45445" xr:uid="{00000000-0005-0000-0000-00007BB10000}"/>
    <cellStyle name="Normal 3 43 2" xfId="45446" xr:uid="{00000000-0005-0000-0000-00007CB10000}"/>
    <cellStyle name="Normal 3 43 3" xfId="45447" xr:uid="{00000000-0005-0000-0000-00007DB10000}"/>
    <cellStyle name="Normal 3 44" xfId="45448" xr:uid="{00000000-0005-0000-0000-00007EB10000}"/>
    <cellStyle name="Normal 3 44 2" xfId="45449" xr:uid="{00000000-0005-0000-0000-00007FB10000}"/>
    <cellStyle name="Normal 3 44 3" xfId="45450" xr:uid="{00000000-0005-0000-0000-000080B10000}"/>
    <cellStyle name="Normal 3 45" xfId="45451" xr:uid="{00000000-0005-0000-0000-000081B10000}"/>
    <cellStyle name="Normal 3 45 2" xfId="45452" xr:uid="{00000000-0005-0000-0000-000082B10000}"/>
    <cellStyle name="Normal 3 45 3" xfId="45453" xr:uid="{00000000-0005-0000-0000-000083B10000}"/>
    <cellStyle name="Normal 3 46" xfId="45454" xr:uid="{00000000-0005-0000-0000-000084B10000}"/>
    <cellStyle name="Normal 3 46 2" xfId="45455" xr:uid="{00000000-0005-0000-0000-000085B10000}"/>
    <cellStyle name="Normal 3 46 3" xfId="45456" xr:uid="{00000000-0005-0000-0000-000086B10000}"/>
    <cellStyle name="Normal 3 47" xfId="45457" xr:uid="{00000000-0005-0000-0000-000087B10000}"/>
    <cellStyle name="Normal 3 47 2" xfId="45458" xr:uid="{00000000-0005-0000-0000-000088B10000}"/>
    <cellStyle name="Normal 3 47 3" xfId="45459" xr:uid="{00000000-0005-0000-0000-000089B10000}"/>
    <cellStyle name="Normal 3 48" xfId="45460" xr:uid="{00000000-0005-0000-0000-00008AB10000}"/>
    <cellStyle name="Normal 3 48 2" xfId="45461" xr:uid="{00000000-0005-0000-0000-00008BB10000}"/>
    <cellStyle name="Normal 3 48 3" xfId="45462" xr:uid="{00000000-0005-0000-0000-00008CB10000}"/>
    <cellStyle name="Normal 3 49" xfId="45463" xr:uid="{00000000-0005-0000-0000-00008DB10000}"/>
    <cellStyle name="Normal 3 49 2" xfId="45464" xr:uid="{00000000-0005-0000-0000-00008EB10000}"/>
    <cellStyle name="Normal 3 49 3" xfId="45465" xr:uid="{00000000-0005-0000-0000-00008FB10000}"/>
    <cellStyle name="Normal 3 5" xfId="45466" xr:uid="{00000000-0005-0000-0000-000090B10000}"/>
    <cellStyle name="Normal 3 5 10" xfId="45467" xr:uid="{00000000-0005-0000-0000-000091B10000}"/>
    <cellStyle name="Normal 3 5 10 10" xfId="45468" xr:uid="{00000000-0005-0000-0000-000092B10000}"/>
    <cellStyle name="Normal 3 5 10 10 2" xfId="45469" xr:uid="{00000000-0005-0000-0000-000093B10000}"/>
    <cellStyle name="Normal 3 5 10 10 3" xfId="45470" xr:uid="{00000000-0005-0000-0000-000094B10000}"/>
    <cellStyle name="Normal 3 5 10 11" xfId="45471" xr:uid="{00000000-0005-0000-0000-000095B10000}"/>
    <cellStyle name="Normal 3 5 10 11 2" xfId="45472" xr:uid="{00000000-0005-0000-0000-000096B10000}"/>
    <cellStyle name="Normal 3 5 10 11 3" xfId="45473" xr:uid="{00000000-0005-0000-0000-000097B10000}"/>
    <cellStyle name="Normal 3 5 10 12" xfId="45474" xr:uid="{00000000-0005-0000-0000-000098B10000}"/>
    <cellStyle name="Normal 3 5 10 12 2" xfId="45475" xr:uid="{00000000-0005-0000-0000-000099B10000}"/>
    <cellStyle name="Normal 3 5 10 12 3" xfId="45476" xr:uid="{00000000-0005-0000-0000-00009AB10000}"/>
    <cellStyle name="Normal 3 5 10 13" xfId="45477" xr:uid="{00000000-0005-0000-0000-00009BB10000}"/>
    <cellStyle name="Normal 3 5 10 13 2" xfId="45478" xr:uid="{00000000-0005-0000-0000-00009CB10000}"/>
    <cellStyle name="Normal 3 5 10 13 3" xfId="45479" xr:uid="{00000000-0005-0000-0000-00009DB10000}"/>
    <cellStyle name="Normal 3 5 10 14" xfId="45480" xr:uid="{00000000-0005-0000-0000-00009EB10000}"/>
    <cellStyle name="Normal 3 5 10 14 2" xfId="45481" xr:uid="{00000000-0005-0000-0000-00009FB10000}"/>
    <cellStyle name="Normal 3 5 10 14 3" xfId="45482" xr:uid="{00000000-0005-0000-0000-0000A0B10000}"/>
    <cellStyle name="Normal 3 5 10 15" xfId="45483" xr:uid="{00000000-0005-0000-0000-0000A1B10000}"/>
    <cellStyle name="Normal 3 5 10 16" xfId="45484" xr:uid="{00000000-0005-0000-0000-0000A2B10000}"/>
    <cellStyle name="Normal 3 5 10 2" xfId="45485" xr:uid="{00000000-0005-0000-0000-0000A3B10000}"/>
    <cellStyle name="Normal 3 5 10 2 2" xfId="45486" xr:uid="{00000000-0005-0000-0000-0000A4B10000}"/>
    <cellStyle name="Normal 3 5 10 2 3" xfId="45487" xr:uid="{00000000-0005-0000-0000-0000A5B10000}"/>
    <cellStyle name="Normal 3 5 10 3" xfId="45488" xr:uid="{00000000-0005-0000-0000-0000A6B10000}"/>
    <cellStyle name="Normal 3 5 10 3 2" xfId="45489" xr:uid="{00000000-0005-0000-0000-0000A7B10000}"/>
    <cellStyle name="Normal 3 5 10 3 3" xfId="45490" xr:uid="{00000000-0005-0000-0000-0000A8B10000}"/>
    <cellStyle name="Normal 3 5 10 4" xfId="45491" xr:uid="{00000000-0005-0000-0000-0000A9B10000}"/>
    <cellStyle name="Normal 3 5 10 4 2" xfId="45492" xr:uid="{00000000-0005-0000-0000-0000AAB10000}"/>
    <cellStyle name="Normal 3 5 10 4 3" xfId="45493" xr:uid="{00000000-0005-0000-0000-0000ABB10000}"/>
    <cellStyle name="Normal 3 5 10 5" xfId="45494" xr:uid="{00000000-0005-0000-0000-0000ACB10000}"/>
    <cellStyle name="Normal 3 5 10 5 2" xfId="45495" xr:uid="{00000000-0005-0000-0000-0000ADB10000}"/>
    <cellStyle name="Normal 3 5 10 5 3" xfId="45496" xr:uid="{00000000-0005-0000-0000-0000AEB10000}"/>
    <cellStyle name="Normal 3 5 10 6" xfId="45497" xr:uid="{00000000-0005-0000-0000-0000AFB10000}"/>
    <cellStyle name="Normal 3 5 10 6 2" xfId="45498" xr:uid="{00000000-0005-0000-0000-0000B0B10000}"/>
    <cellStyle name="Normal 3 5 10 6 3" xfId="45499" xr:uid="{00000000-0005-0000-0000-0000B1B10000}"/>
    <cellStyle name="Normal 3 5 10 7" xfId="45500" xr:uid="{00000000-0005-0000-0000-0000B2B10000}"/>
    <cellStyle name="Normal 3 5 10 7 2" xfId="45501" xr:uid="{00000000-0005-0000-0000-0000B3B10000}"/>
    <cellStyle name="Normal 3 5 10 7 3" xfId="45502" xr:uid="{00000000-0005-0000-0000-0000B4B10000}"/>
    <cellStyle name="Normal 3 5 10 8" xfId="45503" xr:uid="{00000000-0005-0000-0000-0000B5B10000}"/>
    <cellStyle name="Normal 3 5 10 8 2" xfId="45504" xr:uid="{00000000-0005-0000-0000-0000B6B10000}"/>
    <cellStyle name="Normal 3 5 10 8 3" xfId="45505" xr:uid="{00000000-0005-0000-0000-0000B7B10000}"/>
    <cellStyle name="Normal 3 5 10 9" xfId="45506" xr:uid="{00000000-0005-0000-0000-0000B8B10000}"/>
    <cellStyle name="Normal 3 5 10 9 2" xfId="45507" xr:uid="{00000000-0005-0000-0000-0000B9B10000}"/>
    <cellStyle name="Normal 3 5 10 9 3" xfId="45508" xr:uid="{00000000-0005-0000-0000-0000BAB10000}"/>
    <cellStyle name="Normal 3 5 11" xfId="45509" xr:uid="{00000000-0005-0000-0000-0000BBB10000}"/>
    <cellStyle name="Normal 3 5 11 10" xfId="45510" xr:uid="{00000000-0005-0000-0000-0000BCB10000}"/>
    <cellStyle name="Normal 3 5 11 10 2" xfId="45511" xr:uid="{00000000-0005-0000-0000-0000BDB10000}"/>
    <cellStyle name="Normal 3 5 11 10 3" xfId="45512" xr:uid="{00000000-0005-0000-0000-0000BEB10000}"/>
    <cellStyle name="Normal 3 5 11 11" xfId="45513" xr:uid="{00000000-0005-0000-0000-0000BFB10000}"/>
    <cellStyle name="Normal 3 5 11 11 2" xfId="45514" xr:uid="{00000000-0005-0000-0000-0000C0B10000}"/>
    <cellStyle name="Normal 3 5 11 11 3" xfId="45515" xr:uid="{00000000-0005-0000-0000-0000C1B10000}"/>
    <cellStyle name="Normal 3 5 11 12" xfId="45516" xr:uid="{00000000-0005-0000-0000-0000C2B10000}"/>
    <cellStyle name="Normal 3 5 11 12 2" xfId="45517" xr:uid="{00000000-0005-0000-0000-0000C3B10000}"/>
    <cellStyle name="Normal 3 5 11 12 3" xfId="45518" xr:uid="{00000000-0005-0000-0000-0000C4B10000}"/>
    <cellStyle name="Normal 3 5 11 13" xfId="45519" xr:uid="{00000000-0005-0000-0000-0000C5B10000}"/>
    <cellStyle name="Normal 3 5 11 13 2" xfId="45520" xr:uid="{00000000-0005-0000-0000-0000C6B10000}"/>
    <cellStyle name="Normal 3 5 11 13 3" xfId="45521" xr:uid="{00000000-0005-0000-0000-0000C7B10000}"/>
    <cellStyle name="Normal 3 5 11 14" xfId="45522" xr:uid="{00000000-0005-0000-0000-0000C8B10000}"/>
    <cellStyle name="Normal 3 5 11 14 2" xfId="45523" xr:uid="{00000000-0005-0000-0000-0000C9B10000}"/>
    <cellStyle name="Normal 3 5 11 14 3" xfId="45524" xr:uid="{00000000-0005-0000-0000-0000CAB10000}"/>
    <cellStyle name="Normal 3 5 11 15" xfId="45525" xr:uid="{00000000-0005-0000-0000-0000CBB10000}"/>
    <cellStyle name="Normal 3 5 11 16" xfId="45526" xr:uid="{00000000-0005-0000-0000-0000CCB10000}"/>
    <cellStyle name="Normal 3 5 11 2" xfId="45527" xr:uid="{00000000-0005-0000-0000-0000CDB10000}"/>
    <cellStyle name="Normal 3 5 11 2 2" xfId="45528" xr:uid="{00000000-0005-0000-0000-0000CEB10000}"/>
    <cellStyle name="Normal 3 5 11 2 3" xfId="45529" xr:uid="{00000000-0005-0000-0000-0000CFB10000}"/>
    <cellStyle name="Normal 3 5 11 3" xfId="45530" xr:uid="{00000000-0005-0000-0000-0000D0B10000}"/>
    <cellStyle name="Normal 3 5 11 3 2" xfId="45531" xr:uid="{00000000-0005-0000-0000-0000D1B10000}"/>
    <cellStyle name="Normal 3 5 11 3 3" xfId="45532" xr:uid="{00000000-0005-0000-0000-0000D2B10000}"/>
    <cellStyle name="Normal 3 5 11 4" xfId="45533" xr:uid="{00000000-0005-0000-0000-0000D3B10000}"/>
    <cellStyle name="Normal 3 5 11 4 2" xfId="45534" xr:uid="{00000000-0005-0000-0000-0000D4B10000}"/>
    <cellStyle name="Normal 3 5 11 4 3" xfId="45535" xr:uid="{00000000-0005-0000-0000-0000D5B10000}"/>
    <cellStyle name="Normal 3 5 11 5" xfId="45536" xr:uid="{00000000-0005-0000-0000-0000D6B10000}"/>
    <cellStyle name="Normal 3 5 11 5 2" xfId="45537" xr:uid="{00000000-0005-0000-0000-0000D7B10000}"/>
    <cellStyle name="Normal 3 5 11 5 3" xfId="45538" xr:uid="{00000000-0005-0000-0000-0000D8B10000}"/>
    <cellStyle name="Normal 3 5 11 6" xfId="45539" xr:uid="{00000000-0005-0000-0000-0000D9B10000}"/>
    <cellStyle name="Normal 3 5 11 6 2" xfId="45540" xr:uid="{00000000-0005-0000-0000-0000DAB10000}"/>
    <cellStyle name="Normal 3 5 11 6 3" xfId="45541" xr:uid="{00000000-0005-0000-0000-0000DBB10000}"/>
    <cellStyle name="Normal 3 5 11 7" xfId="45542" xr:uid="{00000000-0005-0000-0000-0000DCB10000}"/>
    <cellStyle name="Normal 3 5 11 7 2" xfId="45543" xr:uid="{00000000-0005-0000-0000-0000DDB10000}"/>
    <cellStyle name="Normal 3 5 11 7 3" xfId="45544" xr:uid="{00000000-0005-0000-0000-0000DEB10000}"/>
    <cellStyle name="Normal 3 5 11 8" xfId="45545" xr:uid="{00000000-0005-0000-0000-0000DFB10000}"/>
    <cellStyle name="Normal 3 5 11 8 2" xfId="45546" xr:uid="{00000000-0005-0000-0000-0000E0B10000}"/>
    <cellStyle name="Normal 3 5 11 8 3" xfId="45547" xr:uid="{00000000-0005-0000-0000-0000E1B10000}"/>
    <cellStyle name="Normal 3 5 11 9" xfId="45548" xr:uid="{00000000-0005-0000-0000-0000E2B10000}"/>
    <cellStyle name="Normal 3 5 11 9 2" xfId="45549" xr:uid="{00000000-0005-0000-0000-0000E3B10000}"/>
    <cellStyle name="Normal 3 5 11 9 3" xfId="45550" xr:uid="{00000000-0005-0000-0000-0000E4B10000}"/>
    <cellStyle name="Normal 3 5 12" xfId="45551" xr:uid="{00000000-0005-0000-0000-0000E5B10000}"/>
    <cellStyle name="Normal 3 5 12 10" xfId="45552" xr:uid="{00000000-0005-0000-0000-0000E6B10000}"/>
    <cellStyle name="Normal 3 5 12 10 2" xfId="45553" xr:uid="{00000000-0005-0000-0000-0000E7B10000}"/>
    <cellStyle name="Normal 3 5 12 10 3" xfId="45554" xr:uid="{00000000-0005-0000-0000-0000E8B10000}"/>
    <cellStyle name="Normal 3 5 12 11" xfId="45555" xr:uid="{00000000-0005-0000-0000-0000E9B10000}"/>
    <cellStyle name="Normal 3 5 12 11 2" xfId="45556" xr:uid="{00000000-0005-0000-0000-0000EAB10000}"/>
    <cellStyle name="Normal 3 5 12 11 3" xfId="45557" xr:uid="{00000000-0005-0000-0000-0000EBB10000}"/>
    <cellStyle name="Normal 3 5 12 12" xfId="45558" xr:uid="{00000000-0005-0000-0000-0000ECB10000}"/>
    <cellStyle name="Normal 3 5 12 12 2" xfId="45559" xr:uid="{00000000-0005-0000-0000-0000EDB10000}"/>
    <cellStyle name="Normal 3 5 12 12 3" xfId="45560" xr:uid="{00000000-0005-0000-0000-0000EEB10000}"/>
    <cellStyle name="Normal 3 5 12 13" xfId="45561" xr:uid="{00000000-0005-0000-0000-0000EFB10000}"/>
    <cellStyle name="Normal 3 5 12 13 2" xfId="45562" xr:uid="{00000000-0005-0000-0000-0000F0B10000}"/>
    <cellStyle name="Normal 3 5 12 13 3" xfId="45563" xr:uid="{00000000-0005-0000-0000-0000F1B10000}"/>
    <cellStyle name="Normal 3 5 12 14" xfId="45564" xr:uid="{00000000-0005-0000-0000-0000F2B10000}"/>
    <cellStyle name="Normal 3 5 12 14 2" xfId="45565" xr:uid="{00000000-0005-0000-0000-0000F3B10000}"/>
    <cellStyle name="Normal 3 5 12 14 3" xfId="45566" xr:uid="{00000000-0005-0000-0000-0000F4B10000}"/>
    <cellStyle name="Normal 3 5 12 15" xfId="45567" xr:uid="{00000000-0005-0000-0000-0000F5B10000}"/>
    <cellStyle name="Normal 3 5 12 16" xfId="45568" xr:uid="{00000000-0005-0000-0000-0000F6B10000}"/>
    <cellStyle name="Normal 3 5 12 2" xfId="45569" xr:uid="{00000000-0005-0000-0000-0000F7B10000}"/>
    <cellStyle name="Normal 3 5 12 2 2" xfId="45570" xr:uid="{00000000-0005-0000-0000-0000F8B10000}"/>
    <cellStyle name="Normal 3 5 12 2 3" xfId="45571" xr:uid="{00000000-0005-0000-0000-0000F9B10000}"/>
    <cellStyle name="Normal 3 5 12 3" xfId="45572" xr:uid="{00000000-0005-0000-0000-0000FAB10000}"/>
    <cellStyle name="Normal 3 5 12 3 2" xfId="45573" xr:uid="{00000000-0005-0000-0000-0000FBB10000}"/>
    <cellStyle name="Normal 3 5 12 3 3" xfId="45574" xr:uid="{00000000-0005-0000-0000-0000FCB10000}"/>
    <cellStyle name="Normal 3 5 12 4" xfId="45575" xr:uid="{00000000-0005-0000-0000-0000FDB10000}"/>
    <cellStyle name="Normal 3 5 12 4 2" xfId="45576" xr:uid="{00000000-0005-0000-0000-0000FEB10000}"/>
    <cellStyle name="Normal 3 5 12 4 3" xfId="45577" xr:uid="{00000000-0005-0000-0000-0000FFB10000}"/>
    <cellStyle name="Normal 3 5 12 5" xfId="45578" xr:uid="{00000000-0005-0000-0000-000000B20000}"/>
    <cellStyle name="Normal 3 5 12 5 2" xfId="45579" xr:uid="{00000000-0005-0000-0000-000001B20000}"/>
    <cellStyle name="Normal 3 5 12 5 3" xfId="45580" xr:uid="{00000000-0005-0000-0000-000002B20000}"/>
    <cellStyle name="Normal 3 5 12 6" xfId="45581" xr:uid="{00000000-0005-0000-0000-000003B20000}"/>
    <cellStyle name="Normal 3 5 12 6 2" xfId="45582" xr:uid="{00000000-0005-0000-0000-000004B20000}"/>
    <cellStyle name="Normal 3 5 12 6 3" xfId="45583" xr:uid="{00000000-0005-0000-0000-000005B20000}"/>
    <cellStyle name="Normal 3 5 12 7" xfId="45584" xr:uid="{00000000-0005-0000-0000-000006B20000}"/>
    <cellStyle name="Normal 3 5 12 7 2" xfId="45585" xr:uid="{00000000-0005-0000-0000-000007B20000}"/>
    <cellStyle name="Normal 3 5 12 7 3" xfId="45586" xr:uid="{00000000-0005-0000-0000-000008B20000}"/>
    <cellStyle name="Normal 3 5 12 8" xfId="45587" xr:uid="{00000000-0005-0000-0000-000009B20000}"/>
    <cellStyle name="Normal 3 5 12 8 2" xfId="45588" xr:uid="{00000000-0005-0000-0000-00000AB20000}"/>
    <cellStyle name="Normal 3 5 12 8 3" xfId="45589" xr:uid="{00000000-0005-0000-0000-00000BB20000}"/>
    <cellStyle name="Normal 3 5 12 9" xfId="45590" xr:uid="{00000000-0005-0000-0000-00000CB20000}"/>
    <cellStyle name="Normal 3 5 12 9 2" xfId="45591" xr:uid="{00000000-0005-0000-0000-00000DB20000}"/>
    <cellStyle name="Normal 3 5 12 9 3" xfId="45592" xr:uid="{00000000-0005-0000-0000-00000EB20000}"/>
    <cellStyle name="Normal 3 5 13" xfId="45593" xr:uid="{00000000-0005-0000-0000-00000FB20000}"/>
    <cellStyle name="Normal 3 5 13 10" xfId="45594" xr:uid="{00000000-0005-0000-0000-000010B20000}"/>
    <cellStyle name="Normal 3 5 13 10 2" xfId="45595" xr:uid="{00000000-0005-0000-0000-000011B20000}"/>
    <cellStyle name="Normal 3 5 13 10 3" xfId="45596" xr:uid="{00000000-0005-0000-0000-000012B20000}"/>
    <cellStyle name="Normal 3 5 13 11" xfId="45597" xr:uid="{00000000-0005-0000-0000-000013B20000}"/>
    <cellStyle name="Normal 3 5 13 11 2" xfId="45598" xr:uid="{00000000-0005-0000-0000-000014B20000}"/>
    <cellStyle name="Normal 3 5 13 11 3" xfId="45599" xr:uid="{00000000-0005-0000-0000-000015B20000}"/>
    <cellStyle name="Normal 3 5 13 12" xfId="45600" xr:uid="{00000000-0005-0000-0000-000016B20000}"/>
    <cellStyle name="Normal 3 5 13 12 2" xfId="45601" xr:uid="{00000000-0005-0000-0000-000017B20000}"/>
    <cellStyle name="Normal 3 5 13 12 3" xfId="45602" xr:uid="{00000000-0005-0000-0000-000018B20000}"/>
    <cellStyle name="Normal 3 5 13 13" xfId="45603" xr:uid="{00000000-0005-0000-0000-000019B20000}"/>
    <cellStyle name="Normal 3 5 13 13 2" xfId="45604" xr:uid="{00000000-0005-0000-0000-00001AB20000}"/>
    <cellStyle name="Normal 3 5 13 13 3" xfId="45605" xr:uid="{00000000-0005-0000-0000-00001BB20000}"/>
    <cellStyle name="Normal 3 5 13 14" xfId="45606" xr:uid="{00000000-0005-0000-0000-00001CB20000}"/>
    <cellStyle name="Normal 3 5 13 14 2" xfId="45607" xr:uid="{00000000-0005-0000-0000-00001DB20000}"/>
    <cellStyle name="Normal 3 5 13 14 3" xfId="45608" xr:uid="{00000000-0005-0000-0000-00001EB20000}"/>
    <cellStyle name="Normal 3 5 13 15" xfId="45609" xr:uid="{00000000-0005-0000-0000-00001FB20000}"/>
    <cellStyle name="Normal 3 5 13 16" xfId="45610" xr:uid="{00000000-0005-0000-0000-000020B20000}"/>
    <cellStyle name="Normal 3 5 13 2" xfId="45611" xr:uid="{00000000-0005-0000-0000-000021B20000}"/>
    <cellStyle name="Normal 3 5 13 2 2" xfId="45612" xr:uid="{00000000-0005-0000-0000-000022B20000}"/>
    <cellStyle name="Normal 3 5 13 2 3" xfId="45613" xr:uid="{00000000-0005-0000-0000-000023B20000}"/>
    <cellStyle name="Normal 3 5 13 3" xfId="45614" xr:uid="{00000000-0005-0000-0000-000024B20000}"/>
    <cellStyle name="Normal 3 5 13 3 2" xfId="45615" xr:uid="{00000000-0005-0000-0000-000025B20000}"/>
    <cellStyle name="Normal 3 5 13 3 3" xfId="45616" xr:uid="{00000000-0005-0000-0000-000026B20000}"/>
    <cellStyle name="Normal 3 5 13 4" xfId="45617" xr:uid="{00000000-0005-0000-0000-000027B20000}"/>
    <cellStyle name="Normal 3 5 13 4 2" xfId="45618" xr:uid="{00000000-0005-0000-0000-000028B20000}"/>
    <cellStyle name="Normal 3 5 13 4 3" xfId="45619" xr:uid="{00000000-0005-0000-0000-000029B20000}"/>
    <cellStyle name="Normal 3 5 13 5" xfId="45620" xr:uid="{00000000-0005-0000-0000-00002AB20000}"/>
    <cellStyle name="Normal 3 5 13 5 2" xfId="45621" xr:uid="{00000000-0005-0000-0000-00002BB20000}"/>
    <cellStyle name="Normal 3 5 13 5 3" xfId="45622" xr:uid="{00000000-0005-0000-0000-00002CB20000}"/>
    <cellStyle name="Normal 3 5 13 6" xfId="45623" xr:uid="{00000000-0005-0000-0000-00002DB20000}"/>
    <cellStyle name="Normal 3 5 13 6 2" xfId="45624" xr:uid="{00000000-0005-0000-0000-00002EB20000}"/>
    <cellStyle name="Normal 3 5 13 6 3" xfId="45625" xr:uid="{00000000-0005-0000-0000-00002FB20000}"/>
    <cellStyle name="Normal 3 5 13 7" xfId="45626" xr:uid="{00000000-0005-0000-0000-000030B20000}"/>
    <cellStyle name="Normal 3 5 13 7 2" xfId="45627" xr:uid="{00000000-0005-0000-0000-000031B20000}"/>
    <cellStyle name="Normal 3 5 13 7 3" xfId="45628" xr:uid="{00000000-0005-0000-0000-000032B20000}"/>
    <cellStyle name="Normal 3 5 13 8" xfId="45629" xr:uid="{00000000-0005-0000-0000-000033B20000}"/>
    <cellStyle name="Normal 3 5 13 8 2" xfId="45630" xr:uid="{00000000-0005-0000-0000-000034B20000}"/>
    <cellStyle name="Normal 3 5 13 8 3" xfId="45631" xr:uid="{00000000-0005-0000-0000-000035B20000}"/>
    <cellStyle name="Normal 3 5 13 9" xfId="45632" xr:uid="{00000000-0005-0000-0000-000036B20000}"/>
    <cellStyle name="Normal 3 5 13 9 2" xfId="45633" xr:uid="{00000000-0005-0000-0000-000037B20000}"/>
    <cellStyle name="Normal 3 5 13 9 3" xfId="45634" xr:uid="{00000000-0005-0000-0000-000038B20000}"/>
    <cellStyle name="Normal 3 5 14" xfId="45635" xr:uid="{00000000-0005-0000-0000-000039B20000}"/>
    <cellStyle name="Normal 3 5 14 10" xfId="45636" xr:uid="{00000000-0005-0000-0000-00003AB20000}"/>
    <cellStyle name="Normal 3 5 14 10 2" xfId="45637" xr:uid="{00000000-0005-0000-0000-00003BB20000}"/>
    <cellStyle name="Normal 3 5 14 10 3" xfId="45638" xr:uid="{00000000-0005-0000-0000-00003CB20000}"/>
    <cellStyle name="Normal 3 5 14 11" xfId="45639" xr:uid="{00000000-0005-0000-0000-00003DB20000}"/>
    <cellStyle name="Normal 3 5 14 11 2" xfId="45640" xr:uid="{00000000-0005-0000-0000-00003EB20000}"/>
    <cellStyle name="Normal 3 5 14 11 3" xfId="45641" xr:uid="{00000000-0005-0000-0000-00003FB20000}"/>
    <cellStyle name="Normal 3 5 14 12" xfId="45642" xr:uid="{00000000-0005-0000-0000-000040B20000}"/>
    <cellStyle name="Normal 3 5 14 12 2" xfId="45643" xr:uid="{00000000-0005-0000-0000-000041B20000}"/>
    <cellStyle name="Normal 3 5 14 12 3" xfId="45644" xr:uid="{00000000-0005-0000-0000-000042B20000}"/>
    <cellStyle name="Normal 3 5 14 13" xfId="45645" xr:uid="{00000000-0005-0000-0000-000043B20000}"/>
    <cellStyle name="Normal 3 5 14 13 2" xfId="45646" xr:uid="{00000000-0005-0000-0000-000044B20000}"/>
    <cellStyle name="Normal 3 5 14 13 3" xfId="45647" xr:uid="{00000000-0005-0000-0000-000045B20000}"/>
    <cellStyle name="Normal 3 5 14 14" xfId="45648" xr:uid="{00000000-0005-0000-0000-000046B20000}"/>
    <cellStyle name="Normal 3 5 14 14 2" xfId="45649" xr:uid="{00000000-0005-0000-0000-000047B20000}"/>
    <cellStyle name="Normal 3 5 14 14 3" xfId="45650" xr:uid="{00000000-0005-0000-0000-000048B20000}"/>
    <cellStyle name="Normal 3 5 14 15" xfId="45651" xr:uid="{00000000-0005-0000-0000-000049B20000}"/>
    <cellStyle name="Normal 3 5 14 16" xfId="45652" xr:uid="{00000000-0005-0000-0000-00004AB20000}"/>
    <cellStyle name="Normal 3 5 14 2" xfId="45653" xr:uid="{00000000-0005-0000-0000-00004BB20000}"/>
    <cellStyle name="Normal 3 5 14 2 2" xfId="45654" xr:uid="{00000000-0005-0000-0000-00004CB20000}"/>
    <cellStyle name="Normal 3 5 14 2 3" xfId="45655" xr:uid="{00000000-0005-0000-0000-00004DB20000}"/>
    <cellStyle name="Normal 3 5 14 3" xfId="45656" xr:uid="{00000000-0005-0000-0000-00004EB20000}"/>
    <cellStyle name="Normal 3 5 14 3 2" xfId="45657" xr:uid="{00000000-0005-0000-0000-00004FB20000}"/>
    <cellStyle name="Normal 3 5 14 3 3" xfId="45658" xr:uid="{00000000-0005-0000-0000-000050B20000}"/>
    <cellStyle name="Normal 3 5 14 4" xfId="45659" xr:uid="{00000000-0005-0000-0000-000051B20000}"/>
    <cellStyle name="Normal 3 5 14 4 2" xfId="45660" xr:uid="{00000000-0005-0000-0000-000052B20000}"/>
    <cellStyle name="Normal 3 5 14 4 3" xfId="45661" xr:uid="{00000000-0005-0000-0000-000053B20000}"/>
    <cellStyle name="Normal 3 5 14 5" xfId="45662" xr:uid="{00000000-0005-0000-0000-000054B20000}"/>
    <cellStyle name="Normal 3 5 14 5 2" xfId="45663" xr:uid="{00000000-0005-0000-0000-000055B20000}"/>
    <cellStyle name="Normal 3 5 14 5 3" xfId="45664" xr:uid="{00000000-0005-0000-0000-000056B20000}"/>
    <cellStyle name="Normal 3 5 14 6" xfId="45665" xr:uid="{00000000-0005-0000-0000-000057B20000}"/>
    <cellStyle name="Normal 3 5 14 6 2" xfId="45666" xr:uid="{00000000-0005-0000-0000-000058B20000}"/>
    <cellStyle name="Normal 3 5 14 6 3" xfId="45667" xr:uid="{00000000-0005-0000-0000-000059B20000}"/>
    <cellStyle name="Normal 3 5 14 7" xfId="45668" xr:uid="{00000000-0005-0000-0000-00005AB20000}"/>
    <cellStyle name="Normal 3 5 14 7 2" xfId="45669" xr:uid="{00000000-0005-0000-0000-00005BB20000}"/>
    <cellStyle name="Normal 3 5 14 7 3" xfId="45670" xr:uid="{00000000-0005-0000-0000-00005CB20000}"/>
    <cellStyle name="Normal 3 5 14 8" xfId="45671" xr:uid="{00000000-0005-0000-0000-00005DB20000}"/>
    <cellStyle name="Normal 3 5 14 8 2" xfId="45672" xr:uid="{00000000-0005-0000-0000-00005EB20000}"/>
    <cellStyle name="Normal 3 5 14 8 3" xfId="45673" xr:uid="{00000000-0005-0000-0000-00005FB20000}"/>
    <cellStyle name="Normal 3 5 14 9" xfId="45674" xr:uid="{00000000-0005-0000-0000-000060B20000}"/>
    <cellStyle name="Normal 3 5 14 9 2" xfId="45675" xr:uid="{00000000-0005-0000-0000-000061B20000}"/>
    <cellStyle name="Normal 3 5 14 9 3" xfId="45676" xr:uid="{00000000-0005-0000-0000-000062B20000}"/>
    <cellStyle name="Normal 3 5 15" xfId="45677" xr:uid="{00000000-0005-0000-0000-000063B20000}"/>
    <cellStyle name="Normal 3 5 16" xfId="45678" xr:uid="{00000000-0005-0000-0000-000064B20000}"/>
    <cellStyle name="Normal 3 5 17" xfId="45679" xr:uid="{00000000-0005-0000-0000-000065B20000}"/>
    <cellStyle name="Normal 3 5 17 10" xfId="45680" xr:uid="{00000000-0005-0000-0000-000066B20000}"/>
    <cellStyle name="Normal 3 5 17 10 2" xfId="45681" xr:uid="{00000000-0005-0000-0000-000067B20000}"/>
    <cellStyle name="Normal 3 5 17 10 3" xfId="45682" xr:uid="{00000000-0005-0000-0000-000068B20000}"/>
    <cellStyle name="Normal 3 5 17 11" xfId="45683" xr:uid="{00000000-0005-0000-0000-000069B20000}"/>
    <cellStyle name="Normal 3 5 17 11 2" xfId="45684" xr:uid="{00000000-0005-0000-0000-00006AB20000}"/>
    <cellStyle name="Normal 3 5 17 11 3" xfId="45685" xr:uid="{00000000-0005-0000-0000-00006BB20000}"/>
    <cellStyle name="Normal 3 5 17 12" xfId="45686" xr:uid="{00000000-0005-0000-0000-00006CB20000}"/>
    <cellStyle name="Normal 3 5 17 12 2" xfId="45687" xr:uid="{00000000-0005-0000-0000-00006DB20000}"/>
    <cellStyle name="Normal 3 5 17 12 3" xfId="45688" xr:uid="{00000000-0005-0000-0000-00006EB20000}"/>
    <cellStyle name="Normal 3 5 17 13" xfId="45689" xr:uid="{00000000-0005-0000-0000-00006FB20000}"/>
    <cellStyle name="Normal 3 5 17 13 2" xfId="45690" xr:uid="{00000000-0005-0000-0000-000070B20000}"/>
    <cellStyle name="Normal 3 5 17 13 3" xfId="45691" xr:uid="{00000000-0005-0000-0000-000071B20000}"/>
    <cellStyle name="Normal 3 5 17 14" xfId="45692" xr:uid="{00000000-0005-0000-0000-000072B20000}"/>
    <cellStyle name="Normal 3 5 17 14 2" xfId="45693" xr:uid="{00000000-0005-0000-0000-000073B20000}"/>
    <cellStyle name="Normal 3 5 17 14 3" xfId="45694" xr:uid="{00000000-0005-0000-0000-000074B20000}"/>
    <cellStyle name="Normal 3 5 17 15" xfId="45695" xr:uid="{00000000-0005-0000-0000-000075B20000}"/>
    <cellStyle name="Normal 3 5 17 16" xfId="45696" xr:uid="{00000000-0005-0000-0000-000076B20000}"/>
    <cellStyle name="Normal 3 5 17 2" xfId="45697" xr:uid="{00000000-0005-0000-0000-000077B20000}"/>
    <cellStyle name="Normal 3 5 17 2 2" xfId="45698" xr:uid="{00000000-0005-0000-0000-000078B20000}"/>
    <cellStyle name="Normal 3 5 17 2 3" xfId="45699" xr:uid="{00000000-0005-0000-0000-000079B20000}"/>
    <cellStyle name="Normal 3 5 17 3" xfId="45700" xr:uid="{00000000-0005-0000-0000-00007AB20000}"/>
    <cellStyle name="Normal 3 5 17 3 2" xfId="45701" xr:uid="{00000000-0005-0000-0000-00007BB20000}"/>
    <cellStyle name="Normal 3 5 17 3 3" xfId="45702" xr:uid="{00000000-0005-0000-0000-00007CB20000}"/>
    <cellStyle name="Normal 3 5 17 4" xfId="45703" xr:uid="{00000000-0005-0000-0000-00007DB20000}"/>
    <cellStyle name="Normal 3 5 17 4 2" xfId="45704" xr:uid="{00000000-0005-0000-0000-00007EB20000}"/>
    <cellStyle name="Normal 3 5 17 4 3" xfId="45705" xr:uid="{00000000-0005-0000-0000-00007FB20000}"/>
    <cellStyle name="Normal 3 5 17 5" xfId="45706" xr:uid="{00000000-0005-0000-0000-000080B20000}"/>
    <cellStyle name="Normal 3 5 17 5 2" xfId="45707" xr:uid="{00000000-0005-0000-0000-000081B20000}"/>
    <cellStyle name="Normal 3 5 17 5 3" xfId="45708" xr:uid="{00000000-0005-0000-0000-000082B20000}"/>
    <cellStyle name="Normal 3 5 17 6" xfId="45709" xr:uid="{00000000-0005-0000-0000-000083B20000}"/>
    <cellStyle name="Normal 3 5 17 6 2" xfId="45710" xr:uid="{00000000-0005-0000-0000-000084B20000}"/>
    <cellStyle name="Normal 3 5 17 6 3" xfId="45711" xr:uid="{00000000-0005-0000-0000-000085B20000}"/>
    <cellStyle name="Normal 3 5 17 7" xfId="45712" xr:uid="{00000000-0005-0000-0000-000086B20000}"/>
    <cellStyle name="Normal 3 5 17 7 2" xfId="45713" xr:uid="{00000000-0005-0000-0000-000087B20000}"/>
    <cellStyle name="Normal 3 5 17 7 3" xfId="45714" xr:uid="{00000000-0005-0000-0000-000088B20000}"/>
    <cellStyle name="Normal 3 5 17 8" xfId="45715" xr:uid="{00000000-0005-0000-0000-000089B20000}"/>
    <cellStyle name="Normal 3 5 17 8 2" xfId="45716" xr:uid="{00000000-0005-0000-0000-00008AB20000}"/>
    <cellStyle name="Normal 3 5 17 8 3" xfId="45717" xr:uid="{00000000-0005-0000-0000-00008BB20000}"/>
    <cellStyle name="Normal 3 5 17 9" xfId="45718" xr:uid="{00000000-0005-0000-0000-00008CB20000}"/>
    <cellStyle name="Normal 3 5 17 9 2" xfId="45719" xr:uid="{00000000-0005-0000-0000-00008DB20000}"/>
    <cellStyle name="Normal 3 5 17 9 3" xfId="45720" xr:uid="{00000000-0005-0000-0000-00008EB20000}"/>
    <cellStyle name="Normal 3 5 18" xfId="45721" xr:uid="{00000000-0005-0000-0000-00008FB20000}"/>
    <cellStyle name="Normal 3 5 18 10" xfId="45722" xr:uid="{00000000-0005-0000-0000-000090B20000}"/>
    <cellStyle name="Normal 3 5 18 10 2" xfId="45723" xr:uid="{00000000-0005-0000-0000-000091B20000}"/>
    <cellStyle name="Normal 3 5 18 10 3" xfId="45724" xr:uid="{00000000-0005-0000-0000-000092B20000}"/>
    <cellStyle name="Normal 3 5 18 11" xfId="45725" xr:uid="{00000000-0005-0000-0000-000093B20000}"/>
    <cellStyle name="Normal 3 5 18 11 2" xfId="45726" xr:uid="{00000000-0005-0000-0000-000094B20000}"/>
    <cellStyle name="Normal 3 5 18 11 3" xfId="45727" xr:uid="{00000000-0005-0000-0000-000095B20000}"/>
    <cellStyle name="Normal 3 5 18 12" xfId="45728" xr:uid="{00000000-0005-0000-0000-000096B20000}"/>
    <cellStyle name="Normal 3 5 18 12 2" xfId="45729" xr:uid="{00000000-0005-0000-0000-000097B20000}"/>
    <cellStyle name="Normal 3 5 18 12 3" xfId="45730" xr:uid="{00000000-0005-0000-0000-000098B20000}"/>
    <cellStyle name="Normal 3 5 18 13" xfId="45731" xr:uid="{00000000-0005-0000-0000-000099B20000}"/>
    <cellStyle name="Normal 3 5 18 13 2" xfId="45732" xr:uid="{00000000-0005-0000-0000-00009AB20000}"/>
    <cellStyle name="Normal 3 5 18 13 3" xfId="45733" xr:uid="{00000000-0005-0000-0000-00009BB20000}"/>
    <cellStyle name="Normal 3 5 18 14" xfId="45734" xr:uid="{00000000-0005-0000-0000-00009CB20000}"/>
    <cellStyle name="Normal 3 5 18 14 2" xfId="45735" xr:uid="{00000000-0005-0000-0000-00009DB20000}"/>
    <cellStyle name="Normal 3 5 18 14 3" xfId="45736" xr:uid="{00000000-0005-0000-0000-00009EB20000}"/>
    <cellStyle name="Normal 3 5 18 15" xfId="45737" xr:uid="{00000000-0005-0000-0000-00009FB20000}"/>
    <cellStyle name="Normal 3 5 18 16" xfId="45738" xr:uid="{00000000-0005-0000-0000-0000A0B20000}"/>
    <cellStyle name="Normal 3 5 18 2" xfId="45739" xr:uid="{00000000-0005-0000-0000-0000A1B20000}"/>
    <cellStyle name="Normal 3 5 18 2 2" xfId="45740" xr:uid="{00000000-0005-0000-0000-0000A2B20000}"/>
    <cellStyle name="Normal 3 5 18 2 3" xfId="45741" xr:uid="{00000000-0005-0000-0000-0000A3B20000}"/>
    <cellStyle name="Normal 3 5 18 3" xfId="45742" xr:uid="{00000000-0005-0000-0000-0000A4B20000}"/>
    <cellStyle name="Normal 3 5 18 3 2" xfId="45743" xr:uid="{00000000-0005-0000-0000-0000A5B20000}"/>
    <cellStyle name="Normal 3 5 18 3 3" xfId="45744" xr:uid="{00000000-0005-0000-0000-0000A6B20000}"/>
    <cellStyle name="Normal 3 5 18 4" xfId="45745" xr:uid="{00000000-0005-0000-0000-0000A7B20000}"/>
    <cellStyle name="Normal 3 5 18 4 2" xfId="45746" xr:uid="{00000000-0005-0000-0000-0000A8B20000}"/>
    <cellStyle name="Normal 3 5 18 4 3" xfId="45747" xr:uid="{00000000-0005-0000-0000-0000A9B20000}"/>
    <cellStyle name="Normal 3 5 18 5" xfId="45748" xr:uid="{00000000-0005-0000-0000-0000AAB20000}"/>
    <cellStyle name="Normal 3 5 18 5 2" xfId="45749" xr:uid="{00000000-0005-0000-0000-0000ABB20000}"/>
    <cellStyle name="Normal 3 5 18 5 3" xfId="45750" xr:uid="{00000000-0005-0000-0000-0000ACB20000}"/>
    <cellStyle name="Normal 3 5 18 6" xfId="45751" xr:uid="{00000000-0005-0000-0000-0000ADB20000}"/>
    <cellStyle name="Normal 3 5 18 6 2" xfId="45752" xr:uid="{00000000-0005-0000-0000-0000AEB20000}"/>
    <cellStyle name="Normal 3 5 18 6 3" xfId="45753" xr:uid="{00000000-0005-0000-0000-0000AFB20000}"/>
    <cellStyle name="Normal 3 5 18 7" xfId="45754" xr:uid="{00000000-0005-0000-0000-0000B0B20000}"/>
    <cellStyle name="Normal 3 5 18 7 2" xfId="45755" xr:uid="{00000000-0005-0000-0000-0000B1B20000}"/>
    <cellStyle name="Normal 3 5 18 7 3" xfId="45756" xr:uid="{00000000-0005-0000-0000-0000B2B20000}"/>
    <cellStyle name="Normal 3 5 18 8" xfId="45757" xr:uid="{00000000-0005-0000-0000-0000B3B20000}"/>
    <cellStyle name="Normal 3 5 18 8 2" xfId="45758" xr:uid="{00000000-0005-0000-0000-0000B4B20000}"/>
    <cellStyle name="Normal 3 5 18 8 3" xfId="45759" xr:uid="{00000000-0005-0000-0000-0000B5B20000}"/>
    <cellStyle name="Normal 3 5 18 9" xfId="45760" xr:uid="{00000000-0005-0000-0000-0000B6B20000}"/>
    <cellStyle name="Normal 3 5 18 9 2" xfId="45761" xr:uid="{00000000-0005-0000-0000-0000B7B20000}"/>
    <cellStyle name="Normal 3 5 18 9 3" xfId="45762" xr:uid="{00000000-0005-0000-0000-0000B8B20000}"/>
    <cellStyle name="Normal 3 5 2" xfId="45763" xr:uid="{00000000-0005-0000-0000-0000B9B20000}"/>
    <cellStyle name="Normal 3 5 3" xfId="45764" xr:uid="{00000000-0005-0000-0000-0000BAB20000}"/>
    <cellStyle name="Normal 3 5 3 10" xfId="45765" xr:uid="{00000000-0005-0000-0000-0000BBB20000}"/>
    <cellStyle name="Normal 3 5 3 10 2" xfId="45766" xr:uid="{00000000-0005-0000-0000-0000BCB20000}"/>
    <cellStyle name="Normal 3 5 3 10 3" xfId="45767" xr:uid="{00000000-0005-0000-0000-0000BDB20000}"/>
    <cellStyle name="Normal 3 5 3 11" xfId="45768" xr:uid="{00000000-0005-0000-0000-0000BEB20000}"/>
    <cellStyle name="Normal 3 5 3 11 2" xfId="45769" xr:uid="{00000000-0005-0000-0000-0000BFB20000}"/>
    <cellStyle name="Normal 3 5 3 11 3" xfId="45770" xr:uid="{00000000-0005-0000-0000-0000C0B20000}"/>
    <cellStyle name="Normal 3 5 3 12" xfId="45771" xr:uid="{00000000-0005-0000-0000-0000C1B20000}"/>
    <cellStyle name="Normal 3 5 3 12 2" xfId="45772" xr:uid="{00000000-0005-0000-0000-0000C2B20000}"/>
    <cellStyle name="Normal 3 5 3 12 3" xfId="45773" xr:uid="{00000000-0005-0000-0000-0000C3B20000}"/>
    <cellStyle name="Normal 3 5 3 13" xfId="45774" xr:uid="{00000000-0005-0000-0000-0000C4B20000}"/>
    <cellStyle name="Normal 3 5 3 13 2" xfId="45775" xr:uid="{00000000-0005-0000-0000-0000C5B20000}"/>
    <cellStyle name="Normal 3 5 3 13 3" xfId="45776" xr:uid="{00000000-0005-0000-0000-0000C6B20000}"/>
    <cellStyle name="Normal 3 5 3 14" xfId="45777" xr:uid="{00000000-0005-0000-0000-0000C7B20000}"/>
    <cellStyle name="Normal 3 5 3 14 2" xfId="45778" xr:uid="{00000000-0005-0000-0000-0000C8B20000}"/>
    <cellStyle name="Normal 3 5 3 14 3" xfId="45779" xr:uid="{00000000-0005-0000-0000-0000C9B20000}"/>
    <cellStyle name="Normal 3 5 3 15" xfId="45780" xr:uid="{00000000-0005-0000-0000-0000CAB20000}"/>
    <cellStyle name="Normal 3 5 3 15 2" xfId="45781" xr:uid="{00000000-0005-0000-0000-0000CBB20000}"/>
    <cellStyle name="Normal 3 5 3 15 3" xfId="45782" xr:uid="{00000000-0005-0000-0000-0000CCB20000}"/>
    <cellStyle name="Normal 3 5 3 16" xfId="45783" xr:uid="{00000000-0005-0000-0000-0000CDB20000}"/>
    <cellStyle name="Normal 3 5 3 16 2" xfId="45784" xr:uid="{00000000-0005-0000-0000-0000CEB20000}"/>
    <cellStyle name="Normal 3 5 3 16 3" xfId="45785" xr:uid="{00000000-0005-0000-0000-0000CFB20000}"/>
    <cellStyle name="Normal 3 5 3 17" xfId="45786" xr:uid="{00000000-0005-0000-0000-0000D0B20000}"/>
    <cellStyle name="Normal 3 5 3 17 2" xfId="45787" xr:uid="{00000000-0005-0000-0000-0000D1B20000}"/>
    <cellStyle name="Normal 3 5 3 17 3" xfId="45788" xr:uid="{00000000-0005-0000-0000-0000D2B20000}"/>
    <cellStyle name="Normal 3 5 3 18" xfId="45789" xr:uid="{00000000-0005-0000-0000-0000D3B20000}"/>
    <cellStyle name="Normal 3 5 3 19" xfId="45790" xr:uid="{00000000-0005-0000-0000-0000D4B20000}"/>
    <cellStyle name="Normal 3 5 3 2" xfId="45791" xr:uid="{00000000-0005-0000-0000-0000D5B20000}"/>
    <cellStyle name="Normal 3 5 3 3" xfId="45792" xr:uid="{00000000-0005-0000-0000-0000D6B20000}"/>
    <cellStyle name="Normal 3 5 3 4" xfId="45793" xr:uid="{00000000-0005-0000-0000-0000D7B20000}"/>
    <cellStyle name="Normal 3 5 3 5" xfId="45794" xr:uid="{00000000-0005-0000-0000-0000D8B20000}"/>
    <cellStyle name="Normal 3 5 3 5 2" xfId="45795" xr:uid="{00000000-0005-0000-0000-0000D9B20000}"/>
    <cellStyle name="Normal 3 5 3 5 3" xfId="45796" xr:uid="{00000000-0005-0000-0000-0000DAB20000}"/>
    <cellStyle name="Normal 3 5 3 6" xfId="45797" xr:uid="{00000000-0005-0000-0000-0000DBB20000}"/>
    <cellStyle name="Normal 3 5 3 6 2" xfId="45798" xr:uid="{00000000-0005-0000-0000-0000DCB20000}"/>
    <cellStyle name="Normal 3 5 3 6 3" xfId="45799" xr:uid="{00000000-0005-0000-0000-0000DDB20000}"/>
    <cellStyle name="Normal 3 5 3 7" xfId="45800" xr:uid="{00000000-0005-0000-0000-0000DEB20000}"/>
    <cellStyle name="Normal 3 5 3 7 2" xfId="45801" xr:uid="{00000000-0005-0000-0000-0000DFB20000}"/>
    <cellStyle name="Normal 3 5 3 7 3" xfId="45802" xr:uid="{00000000-0005-0000-0000-0000E0B20000}"/>
    <cellStyle name="Normal 3 5 3 8" xfId="45803" xr:uid="{00000000-0005-0000-0000-0000E1B20000}"/>
    <cellStyle name="Normal 3 5 3 8 2" xfId="45804" xr:uid="{00000000-0005-0000-0000-0000E2B20000}"/>
    <cellStyle name="Normal 3 5 3 8 3" xfId="45805" xr:uid="{00000000-0005-0000-0000-0000E3B20000}"/>
    <cellStyle name="Normal 3 5 3 9" xfId="45806" xr:uid="{00000000-0005-0000-0000-0000E4B20000}"/>
    <cellStyle name="Normal 3 5 3 9 2" xfId="45807" xr:uid="{00000000-0005-0000-0000-0000E5B20000}"/>
    <cellStyle name="Normal 3 5 3 9 3" xfId="45808" xr:uid="{00000000-0005-0000-0000-0000E6B20000}"/>
    <cellStyle name="Normal 3 5 4" xfId="45809" xr:uid="{00000000-0005-0000-0000-0000E7B20000}"/>
    <cellStyle name="Normal 3 5 5" xfId="45810" xr:uid="{00000000-0005-0000-0000-0000E8B20000}"/>
    <cellStyle name="Normal 3 5 6" xfId="45811" xr:uid="{00000000-0005-0000-0000-0000E9B20000}"/>
    <cellStyle name="Normal 3 5 6 10" xfId="45812" xr:uid="{00000000-0005-0000-0000-0000EAB20000}"/>
    <cellStyle name="Normal 3 5 6 10 2" xfId="45813" xr:uid="{00000000-0005-0000-0000-0000EBB20000}"/>
    <cellStyle name="Normal 3 5 6 10 3" xfId="45814" xr:uid="{00000000-0005-0000-0000-0000ECB20000}"/>
    <cellStyle name="Normal 3 5 6 11" xfId="45815" xr:uid="{00000000-0005-0000-0000-0000EDB20000}"/>
    <cellStyle name="Normal 3 5 6 11 2" xfId="45816" xr:uid="{00000000-0005-0000-0000-0000EEB20000}"/>
    <cellStyle name="Normal 3 5 6 11 3" xfId="45817" xr:uid="{00000000-0005-0000-0000-0000EFB20000}"/>
    <cellStyle name="Normal 3 5 6 12" xfId="45818" xr:uid="{00000000-0005-0000-0000-0000F0B20000}"/>
    <cellStyle name="Normal 3 5 6 12 2" xfId="45819" xr:uid="{00000000-0005-0000-0000-0000F1B20000}"/>
    <cellStyle name="Normal 3 5 6 12 3" xfId="45820" xr:uid="{00000000-0005-0000-0000-0000F2B20000}"/>
    <cellStyle name="Normal 3 5 6 13" xfId="45821" xr:uid="{00000000-0005-0000-0000-0000F3B20000}"/>
    <cellStyle name="Normal 3 5 6 13 2" xfId="45822" xr:uid="{00000000-0005-0000-0000-0000F4B20000}"/>
    <cellStyle name="Normal 3 5 6 13 3" xfId="45823" xr:uid="{00000000-0005-0000-0000-0000F5B20000}"/>
    <cellStyle name="Normal 3 5 6 14" xfId="45824" xr:uid="{00000000-0005-0000-0000-0000F6B20000}"/>
    <cellStyle name="Normal 3 5 6 14 2" xfId="45825" xr:uid="{00000000-0005-0000-0000-0000F7B20000}"/>
    <cellStyle name="Normal 3 5 6 14 3" xfId="45826" xr:uid="{00000000-0005-0000-0000-0000F8B20000}"/>
    <cellStyle name="Normal 3 5 6 15" xfId="45827" xr:uid="{00000000-0005-0000-0000-0000F9B20000}"/>
    <cellStyle name="Normal 3 5 6 15 2" xfId="45828" xr:uid="{00000000-0005-0000-0000-0000FAB20000}"/>
    <cellStyle name="Normal 3 5 6 15 3" xfId="45829" xr:uid="{00000000-0005-0000-0000-0000FBB20000}"/>
    <cellStyle name="Normal 3 5 6 16" xfId="45830" xr:uid="{00000000-0005-0000-0000-0000FCB20000}"/>
    <cellStyle name="Normal 3 5 6 17" xfId="45831" xr:uid="{00000000-0005-0000-0000-0000FDB20000}"/>
    <cellStyle name="Normal 3 5 6 2" xfId="45832" xr:uid="{00000000-0005-0000-0000-0000FEB20000}"/>
    <cellStyle name="Normal 3 5 6 2 10" xfId="45833" xr:uid="{00000000-0005-0000-0000-0000FFB20000}"/>
    <cellStyle name="Normal 3 5 6 2 10 2" xfId="45834" xr:uid="{00000000-0005-0000-0000-000000B30000}"/>
    <cellStyle name="Normal 3 5 6 2 10 3" xfId="45835" xr:uid="{00000000-0005-0000-0000-000001B30000}"/>
    <cellStyle name="Normal 3 5 6 2 11" xfId="45836" xr:uid="{00000000-0005-0000-0000-000002B30000}"/>
    <cellStyle name="Normal 3 5 6 2 11 2" xfId="45837" xr:uid="{00000000-0005-0000-0000-000003B30000}"/>
    <cellStyle name="Normal 3 5 6 2 11 3" xfId="45838" xr:uid="{00000000-0005-0000-0000-000004B30000}"/>
    <cellStyle name="Normal 3 5 6 2 12" xfId="45839" xr:uid="{00000000-0005-0000-0000-000005B30000}"/>
    <cellStyle name="Normal 3 5 6 2 12 2" xfId="45840" xr:uid="{00000000-0005-0000-0000-000006B30000}"/>
    <cellStyle name="Normal 3 5 6 2 12 3" xfId="45841" xr:uid="{00000000-0005-0000-0000-000007B30000}"/>
    <cellStyle name="Normal 3 5 6 2 13" xfId="45842" xr:uid="{00000000-0005-0000-0000-000008B30000}"/>
    <cellStyle name="Normal 3 5 6 2 13 2" xfId="45843" xr:uid="{00000000-0005-0000-0000-000009B30000}"/>
    <cellStyle name="Normal 3 5 6 2 13 3" xfId="45844" xr:uid="{00000000-0005-0000-0000-00000AB30000}"/>
    <cellStyle name="Normal 3 5 6 2 14" xfId="45845" xr:uid="{00000000-0005-0000-0000-00000BB30000}"/>
    <cellStyle name="Normal 3 5 6 2 14 2" xfId="45846" xr:uid="{00000000-0005-0000-0000-00000CB30000}"/>
    <cellStyle name="Normal 3 5 6 2 14 3" xfId="45847" xr:uid="{00000000-0005-0000-0000-00000DB30000}"/>
    <cellStyle name="Normal 3 5 6 2 15" xfId="45848" xr:uid="{00000000-0005-0000-0000-00000EB30000}"/>
    <cellStyle name="Normal 3 5 6 2 16" xfId="45849" xr:uid="{00000000-0005-0000-0000-00000FB30000}"/>
    <cellStyle name="Normal 3 5 6 2 2" xfId="45850" xr:uid="{00000000-0005-0000-0000-000010B30000}"/>
    <cellStyle name="Normal 3 5 6 2 2 2" xfId="45851" xr:uid="{00000000-0005-0000-0000-000011B30000}"/>
    <cellStyle name="Normal 3 5 6 2 2 3" xfId="45852" xr:uid="{00000000-0005-0000-0000-000012B30000}"/>
    <cellStyle name="Normal 3 5 6 2 3" xfId="45853" xr:uid="{00000000-0005-0000-0000-000013B30000}"/>
    <cellStyle name="Normal 3 5 6 2 3 2" xfId="45854" xr:uid="{00000000-0005-0000-0000-000014B30000}"/>
    <cellStyle name="Normal 3 5 6 2 3 3" xfId="45855" xr:uid="{00000000-0005-0000-0000-000015B30000}"/>
    <cellStyle name="Normal 3 5 6 2 4" xfId="45856" xr:uid="{00000000-0005-0000-0000-000016B30000}"/>
    <cellStyle name="Normal 3 5 6 2 4 2" xfId="45857" xr:uid="{00000000-0005-0000-0000-000017B30000}"/>
    <cellStyle name="Normal 3 5 6 2 4 3" xfId="45858" xr:uid="{00000000-0005-0000-0000-000018B30000}"/>
    <cellStyle name="Normal 3 5 6 2 5" xfId="45859" xr:uid="{00000000-0005-0000-0000-000019B30000}"/>
    <cellStyle name="Normal 3 5 6 2 5 2" xfId="45860" xr:uid="{00000000-0005-0000-0000-00001AB30000}"/>
    <cellStyle name="Normal 3 5 6 2 5 3" xfId="45861" xr:uid="{00000000-0005-0000-0000-00001BB30000}"/>
    <cellStyle name="Normal 3 5 6 2 6" xfId="45862" xr:uid="{00000000-0005-0000-0000-00001CB30000}"/>
    <cellStyle name="Normal 3 5 6 2 6 2" xfId="45863" xr:uid="{00000000-0005-0000-0000-00001DB30000}"/>
    <cellStyle name="Normal 3 5 6 2 6 3" xfId="45864" xr:uid="{00000000-0005-0000-0000-00001EB30000}"/>
    <cellStyle name="Normal 3 5 6 2 7" xfId="45865" xr:uid="{00000000-0005-0000-0000-00001FB30000}"/>
    <cellStyle name="Normal 3 5 6 2 7 2" xfId="45866" xr:uid="{00000000-0005-0000-0000-000020B30000}"/>
    <cellStyle name="Normal 3 5 6 2 7 3" xfId="45867" xr:uid="{00000000-0005-0000-0000-000021B30000}"/>
    <cellStyle name="Normal 3 5 6 2 8" xfId="45868" xr:uid="{00000000-0005-0000-0000-000022B30000}"/>
    <cellStyle name="Normal 3 5 6 2 8 2" xfId="45869" xr:uid="{00000000-0005-0000-0000-000023B30000}"/>
    <cellStyle name="Normal 3 5 6 2 8 3" xfId="45870" xr:uid="{00000000-0005-0000-0000-000024B30000}"/>
    <cellStyle name="Normal 3 5 6 2 9" xfId="45871" xr:uid="{00000000-0005-0000-0000-000025B30000}"/>
    <cellStyle name="Normal 3 5 6 2 9 2" xfId="45872" xr:uid="{00000000-0005-0000-0000-000026B30000}"/>
    <cellStyle name="Normal 3 5 6 2 9 3" xfId="45873" xr:uid="{00000000-0005-0000-0000-000027B30000}"/>
    <cellStyle name="Normal 3 5 6 3" xfId="45874" xr:uid="{00000000-0005-0000-0000-000028B30000}"/>
    <cellStyle name="Normal 3 5 6 3 2" xfId="45875" xr:uid="{00000000-0005-0000-0000-000029B30000}"/>
    <cellStyle name="Normal 3 5 6 3 3" xfId="45876" xr:uid="{00000000-0005-0000-0000-00002AB30000}"/>
    <cellStyle name="Normal 3 5 6 4" xfId="45877" xr:uid="{00000000-0005-0000-0000-00002BB30000}"/>
    <cellStyle name="Normal 3 5 6 4 2" xfId="45878" xr:uid="{00000000-0005-0000-0000-00002CB30000}"/>
    <cellStyle name="Normal 3 5 6 4 3" xfId="45879" xr:uid="{00000000-0005-0000-0000-00002DB30000}"/>
    <cellStyle name="Normal 3 5 6 5" xfId="45880" xr:uid="{00000000-0005-0000-0000-00002EB30000}"/>
    <cellStyle name="Normal 3 5 6 5 2" xfId="45881" xr:uid="{00000000-0005-0000-0000-00002FB30000}"/>
    <cellStyle name="Normal 3 5 6 5 3" xfId="45882" xr:uid="{00000000-0005-0000-0000-000030B30000}"/>
    <cellStyle name="Normal 3 5 6 6" xfId="45883" xr:uid="{00000000-0005-0000-0000-000031B30000}"/>
    <cellStyle name="Normal 3 5 6 6 2" xfId="45884" xr:uid="{00000000-0005-0000-0000-000032B30000}"/>
    <cellStyle name="Normal 3 5 6 6 3" xfId="45885" xr:uid="{00000000-0005-0000-0000-000033B30000}"/>
    <cellStyle name="Normal 3 5 6 7" xfId="45886" xr:uid="{00000000-0005-0000-0000-000034B30000}"/>
    <cellStyle name="Normal 3 5 6 7 2" xfId="45887" xr:uid="{00000000-0005-0000-0000-000035B30000}"/>
    <cellStyle name="Normal 3 5 6 7 3" xfId="45888" xr:uid="{00000000-0005-0000-0000-000036B30000}"/>
    <cellStyle name="Normal 3 5 6 8" xfId="45889" xr:uid="{00000000-0005-0000-0000-000037B30000}"/>
    <cellStyle name="Normal 3 5 6 8 2" xfId="45890" xr:uid="{00000000-0005-0000-0000-000038B30000}"/>
    <cellStyle name="Normal 3 5 6 8 3" xfId="45891" xr:uid="{00000000-0005-0000-0000-000039B30000}"/>
    <cellStyle name="Normal 3 5 6 9" xfId="45892" xr:uid="{00000000-0005-0000-0000-00003AB30000}"/>
    <cellStyle name="Normal 3 5 6 9 2" xfId="45893" xr:uid="{00000000-0005-0000-0000-00003BB30000}"/>
    <cellStyle name="Normal 3 5 6 9 3" xfId="45894" xr:uid="{00000000-0005-0000-0000-00003CB30000}"/>
    <cellStyle name="Normal 3 5 7" xfId="45895" xr:uid="{00000000-0005-0000-0000-00003DB30000}"/>
    <cellStyle name="Normal 3 5 7 10" xfId="45896" xr:uid="{00000000-0005-0000-0000-00003EB30000}"/>
    <cellStyle name="Normal 3 5 7 10 2" xfId="45897" xr:uid="{00000000-0005-0000-0000-00003FB30000}"/>
    <cellStyle name="Normal 3 5 7 10 3" xfId="45898" xr:uid="{00000000-0005-0000-0000-000040B30000}"/>
    <cellStyle name="Normal 3 5 7 11" xfId="45899" xr:uid="{00000000-0005-0000-0000-000041B30000}"/>
    <cellStyle name="Normal 3 5 7 11 2" xfId="45900" xr:uid="{00000000-0005-0000-0000-000042B30000}"/>
    <cellStyle name="Normal 3 5 7 11 3" xfId="45901" xr:uid="{00000000-0005-0000-0000-000043B30000}"/>
    <cellStyle name="Normal 3 5 7 12" xfId="45902" xr:uid="{00000000-0005-0000-0000-000044B30000}"/>
    <cellStyle name="Normal 3 5 7 12 2" xfId="45903" xr:uid="{00000000-0005-0000-0000-000045B30000}"/>
    <cellStyle name="Normal 3 5 7 12 3" xfId="45904" xr:uid="{00000000-0005-0000-0000-000046B30000}"/>
    <cellStyle name="Normal 3 5 7 13" xfId="45905" xr:uid="{00000000-0005-0000-0000-000047B30000}"/>
    <cellStyle name="Normal 3 5 7 13 2" xfId="45906" xr:uid="{00000000-0005-0000-0000-000048B30000}"/>
    <cellStyle name="Normal 3 5 7 13 3" xfId="45907" xr:uid="{00000000-0005-0000-0000-000049B30000}"/>
    <cellStyle name="Normal 3 5 7 14" xfId="45908" xr:uid="{00000000-0005-0000-0000-00004AB30000}"/>
    <cellStyle name="Normal 3 5 7 14 2" xfId="45909" xr:uid="{00000000-0005-0000-0000-00004BB30000}"/>
    <cellStyle name="Normal 3 5 7 14 3" xfId="45910" xr:uid="{00000000-0005-0000-0000-00004CB30000}"/>
    <cellStyle name="Normal 3 5 7 15" xfId="45911" xr:uid="{00000000-0005-0000-0000-00004DB30000}"/>
    <cellStyle name="Normal 3 5 7 15 2" xfId="45912" xr:uid="{00000000-0005-0000-0000-00004EB30000}"/>
    <cellStyle name="Normal 3 5 7 15 3" xfId="45913" xr:uid="{00000000-0005-0000-0000-00004FB30000}"/>
    <cellStyle name="Normal 3 5 7 16" xfId="45914" xr:uid="{00000000-0005-0000-0000-000050B30000}"/>
    <cellStyle name="Normal 3 5 7 17" xfId="45915" xr:uid="{00000000-0005-0000-0000-000051B30000}"/>
    <cellStyle name="Normal 3 5 7 2" xfId="45916" xr:uid="{00000000-0005-0000-0000-000052B30000}"/>
    <cellStyle name="Normal 3 5 7 2 10" xfId="45917" xr:uid="{00000000-0005-0000-0000-000053B30000}"/>
    <cellStyle name="Normal 3 5 7 2 10 2" xfId="45918" xr:uid="{00000000-0005-0000-0000-000054B30000}"/>
    <cellStyle name="Normal 3 5 7 2 10 3" xfId="45919" xr:uid="{00000000-0005-0000-0000-000055B30000}"/>
    <cellStyle name="Normal 3 5 7 2 11" xfId="45920" xr:uid="{00000000-0005-0000-0000-000056B30000}"/>
    <cellStyle name="Normal 3 5 7 2 11 2" xfId="45921" xr:uid="{00000000-0005-0000-0000-000057B30000}"/>
    <cellStyle name="Normal 3 5 7 2 11 3" xfId="45922" xr:uid="{00000000-0005-0000-0000-000058B30000}"/>
    <cellStyle name="Normal 3 5 7 2 12" xfId="45923" xr:uid="{00000000-0005-0000-0000-000059B30000}"/>
    <cellStyle name="Normal 3 5 7 2 12 2" xfId="45924" xr:uid="{00000000-0005-0000-0000-00005AB30000}"/>
    <cellStyle name="Normal 3 5 7 2 12 3" xfId="45925" xr:uid="{00000000-0005-0000-0000-00005BB30000}"/>
    <cellStyle name="Normal 3 5 7 2 13" xfId="45926" xr:uid="{00000000-0005-0000-0000-00005CB30000}"/>
    <cellStyle name="Normal 3 5 7 2 13 2" xfId="45927" xr:uid="{00000000-0005-0000-0000-00005DB30000}"/>
    <cellStyle name="Normal 3 5 7 2 13 3" xfId="45928" xr:uid="{00000000-0005-0000-0000-00005EB30000}"/>
    <cellStyle name="Normal 3 5 7 2 14" xfId="45929" xr:uid="{00000000-0005-0000-0000-00005FB30000}"/>
    <cellStyle name="Normal 3 5 7 2 14 2" xfId="45930" xr:uid="{00000000-0005-0000-0000-000060B30000}"/>
    <cellStyle name="Normal 3 5 7 2 14 3" xfId="45931" xr:uid="{00000000-0005-0000-0000-000061B30000}"/>
    <cellStyle name="Normal 3 5 7 2 15" xfId="45932" xr:uid="{00000000-0005-0000-0000-000062B30000}"/>
    <cellStyle name="Normal 3 5 7 2 16" xfId="45933" xr:uid="{00000000-0005-0000-0000-000063B30000}"/>
    <cellStyle name="Normal 3 5 7 2 2" xfId="45934" xr:uid="{00000000-0005-0000-0000-000064B30000}"/>
    <cellStyle name="Normal 3 5 7 2 2 2" xfId="45935" xr:uid="{00000000-0005-0000-0000-000065B30000}"/>
    <cellStyle name="Normal 3 5 7 2 2 3" xfId="45936" xr:uid="{00000000-0005-0000-0000-000066B30000}"/>
    <cellStyle name="Normal 3 5 7 2 3" xfId="45937" xr:uid="{00000000-0005-0000-0000-000067B30000}"/>
    <cellStyle name="Normal 3 5 7 2 3 2" xfId="45938" xr:uid="{00000000-0005-0000-0000-000068B30000}"/>
    <cellStyle name="Normal 3 5 7 2 3 3" xfId="45939" xr:uid="{00000000-0005-0000-0000-000069B30000}"/>
    <cellStyle name="Normal 3 5 7 2 4" xfId="45940" xr:uid="{00000000-0005-0000-0000-00006AB30000}"/>
    <cellStyle name="Normal 3 5 7 2 4 2" xfId="45941" xr:uid="{00000000-0005-0000-0000-00006BB30000}"/>
    <cellStyle name="Normal 3 5 7 2 4 3" xfId="45942" xr:uid="{00000000-0005-0000-0000-00006CB30000}"/>
    <cellStyle name="Normal 3 5 7 2 5" xfId="45943" xr:uid="{00000000-0005-0000-0000-00006DB30000}"/>
    <cellStyle name="Normal 3 5 7 2 5 2" xfId="45944" xr:uid="{00000000-0005-0000-0000-00006EB30000}"/>
    <cellStyle name="Normal 3 5 7 2 5 3" xfId="45945" xr:uid="{00000000-0005-0000-0000-00006FB30000}"/>
    <cellStyle name="Normal 3 5 7 2 6" xfId="45946" xr:uid="{00000000-0005-0000-0000-000070B30000}"/>
    <cellStyle name="Normal 3 5 7 2 6 2" xfId="45947" xr:uid="{00000000-0005-0000-0000-000071B30000}"/>
    <cellStyle name="Normal 3 5 7 2 6 3" xfId="45948" xr:uid="{00000000-0005-0000-0000-000072B30000}"/>
    <cellStyle name="Normal 3 5 7 2 7" xfId="45949" xr:uid="{00000000-0005-0000-0000-000073B30000}"/>
    <cellStyle name="Normal 3 5 7 2 7 2" xfId="45950" xr:uid="{00000000-0005-0000-0000-000074B30000}"/>
    <cellStyle name="Normal 3 5 7 2 7 3" xfId="45951" xr:uid="{00000000-0005-0000-0000-000075B30000}"/>
    <cellStyle name="Normal 3 5 7 2 8" xfId="45952" xr:uid="{00000000-0005-0000-0000-000076B30000}"/>
    <cellStyle name="Normal 3 5 7 2 8 2" xfId="45953" xr:uid="{00000000-0005-0000-0000-000077B30000}"/>
    <cellStyle name="Normal 3 5 7 2 8 3" xfId="45954" xr:uid="{00000000-0005-0000-0000-000078B30000}"/>
    <cellStyle name="Normal 3 5 7 2 9" xfId="45955" xr:uid="{00000000-0005-0000-0000-000079B30000}"/>
    <cellStyle name="Normal 3 5 7 2 9 2" xfId="45956" xr:uid="{00000000-0005-0000-0000-00007AB30000}"/>
    <cellStyle name="Normal 3 5 7 2 9 3" xfId="45957" xr:uid="{00000000-0005-0000-0000-00007BB30000}"/>
    <cellStyle name="Normal 3 5 7 3" xfId="45958" xr:uid="{00000000-0005-0000-0000-00007CB30000}"/>
    <cellStyle name="Normal 3 5 7 3 2" xfId="45959" xr:uid="{00000000-0005-0000-0000-00007DB30000}"/>
    <cellStyle name="Normal 3 5 7 3 3" xfId="45960" xr:uid="{00000000-0005-0000-0000-00007EB30000}"/>
    <cellStyle name="Normal 3 5 7 4" xfId="45961" xr:uid="{00000000-0005-0000-0000-00007FB30000}"/>
    <cellStyle name="Normal 3 5 7 4 2" xfId="45962" xr:uid="{00000000-0005-0000-0000-000080B30000}"/>
    <cellStyle name="Normal 3 5 7 4 3" xfId="45963" xr:uid="{00000000-0005-0000-0000-000081B30000}"/>
    <cellStyle name="Normal 3 5 7 5" xfId="45964" xr:uid="{00000000-0005-0000-0000-000082B30000}"/>
    <cellStyle name="Normal 3 5 7 5 2" xfId="45965" xr:uid="{00000000-0005-0000-0000-000083B30000}"/>
    <cellStyle name="Normal 3 5 7 5 3" xfId="45966" xr:uid="{00000000-0005-0000-0000-000084B30000}"/>
    <cellStyle name="Normal 3 5 7 6" xfId="45967" xr:uid="{00000000-0005-0000-0000-000085B30000}"/>
    <cellStyle name="Normal 3 5 7 6 2" xfId="45968" xr:uid="{00000000-0005-0000-0000-000086B30000}"/>
    <cellStyle name="Normal 3 5 7 6 3" xfId="45969" xr:uid="{00000000-0005-0000-0000-000087B30000}"/>
    <cellStyle name="Normal 3 5 7 7" xfId="45970" xr:uid="{00000000-0005-0000-0000-000088B30000}"/>
    <cellStyle name="Normal 3 5 7 7 2" xfId="45971" xr:uid="{00000000-0005-0000-0000-000089B30000}"/>
    <cellStyle name="Normal 3 5 7 7 3" xfId="45972" xr:uid="{00000000-0005-0000-0000-00008AB30000}"/>
    <cellStyle name="Normal 3 5 7 8" xfId="45973" xr:uid="{00000000-0005-0000-0000-00008BB30000}"/>
    <cellStyle name="Normal 3 5 7 8 2" xfId="45974" xr:uid="{00000000-0005-0000-0000-00008CB30000}"/>
    <cellStyle name="Normal 3 5 7 8 3" xfId="45975" xr:uid="{00000000-0005-0000-0000-00008DB30000}"/>
    <cellStyle name="Normal 3 5 7 9" xfId="45976" xr:uid="{00000000-0005-0000-0000-00008EB30000}"/>
    <cellStyle name="Normal 3 5 7 9 2" xfId="45977" xr:uid="{00000000-0005-0000-0000-00008FB30000}"/>
    <cellStyle name="Normal 3 5 7 9 3" xfId="45978" xr:uid="{00000000-0005-0000-0000-000090B30000}"/>
    <cellStyle name="Normal 3 5 8" xfId="45979" xr:uid="{00000000-0005-0000-0000-000091B30000}"/>
    <cellStyle name="Normal 3 5 8 10" xfId="45980" xr:uid="{00000000-0005-0000-0000-000092B30000}"/>
    <cellStyle name="Normal 3 5 8 10 2" xfId="45981" xr:uid="{00000000-0005-0000-0000-000093B30000}"/>
    <cellStyle name="Normal 3 5 8 10 3" xfId="45982" xr:uid="{00000000-0005-0000-0000-000094B30000}"/>
    <cellStyle name="Normal 3 5 8 11" xfId="45983" xr:uid="{00000000-0005-0000-0000-000095B30000}"/>
    <cellStyle name="Normal 3 5 8 11 2" xfId="45984" xr:uid="{00000000-0005-0000-0000-000096B30000}"/>
    <cellStyle name="Normal 3 5 8 11 3" xfId="45985" xr:uid="{00000000-0005-0000-0000-000097B30000}"/>
    <cellStyle name="Normal 3 5 8 12" xfId="45986" xr:uid="{00000000-0005-0000-0000-000098B30000}"/>
    <cellStyle name="Normal 3 5 8 12 2" xfId="45987" xr:uid="{00000000-0005-0000-0000-000099B30000}"/>
    <cellStyle name="Normal 3 5 8 12 3" xfId="45988" xr:uid="{00000000-0005-0000-0000-00009AB30000}"/>
    <cellStyle name="Normal 3 5 8 13" xfId="45989" xr:uid="{00000000-0005-0000-0000-00009BB30000}"/>
    <cellStyle name="Normal 3 5 8 13 2" xfId="45990" xr:uid="{00000000-0005-0000-0000-00009CB30000}"/>
    <cellStyle name="Normal 3 5 8 13 3" xfId="45991" xr:uid="{00000000-0005-0000-0000-00009DB30000}"/>
    <cellStyle name="Normal 3 5 8 14" xfId="45992" xr:uid="{00000000-0005-0000-0000-00009EB30000}"/>
    <cellStyle name="Normal 3 5 8 14 2" xfId="45993" xr:uid="{00000000-0005-0000-0000-00009FB30000}"/>
    <cellStyle name="Normal 3 5 8 14 3" xfId="45994" xr:uid="{00000000-0005-0000-0000-0000A0B30000}"/>
    <cellStyle name="Normal 3 5 8 15" xfId="45995" xr:uid="{00000000-0005-0000-0000-0000A1B30000}"/>
    <cellStyle name="Normal 3 5 8 15 2" xfId="45996" xr:uid="{00000000-0005-0000-0000-0000A2B30000}"/>
    <cellStyle name="Normal 3 5 8 15 3" xfId="45997" xr:uid="{00000000-0005-0000-0000-0000A3B30000}"/>
    <cellStyle name="Normal 3 5 8 16" xfId="45998" xr:uid="{00000000-0005-0000-0000-0000A4B30000}"/>
    <cellStyle name="Normal 3 5 8 17" xfId="45999" xr:uid="{00000000-0005-0000-0000-0000A5B30000}"/>
    <cellStyle name="Normal 3 5 8 2" xfId="46000" xr:uid="{00000000-0005-0000-0000-0000A6B30000}"/>
    <cellStyle name="Normal 3 5 8 2 10" xfId="46001" xr:uid="{00000000-0005-0000-0000-0000A7B30000}"/>
    <cellStyle name="Normal 3 5 8 2 10 2" xfId="46002" xr:uid="{00000000-0005-0000-0000-0000A8B30000}"/>
    <cellStyle name="Normal 3 5 8 2 10 3" xfId="46003" xr:uid="{00000000-0005-0000-0000-0000A9B30000}"/>
    <cellStyle name="Normal 3 5 8 2 11" xfId="46004" xr:uid="{00000000-0005-0000-0000-0000AAB30000}"/>
    <cellStyle name="Normal 3 5 8 2 11 2" xfId="46005" xr:uid="{00000000-0005-0000-0000-0000ABB30000}"/>
    <cellStyle name="Normal 3 5 8 2 11 3" xfId="46006" xr:uid="{00000000-0005-0000-0000-0000ACB30000}"/>
    <cellStyle name="Normal 3 5 8 2 12" xfId="46007" xr:uid="{00000000-0005-0000-0000-0000ADB30000}"/>
    <cellStyle name="Normal 3 5 8 2 12 2" xfId="46008" xr:uid="{00000000-0005-0000-0000-0000AEB30000}"/>
    <cellStyle name="Normal 3 5 8 2 12 3" xfId="46009" xr:uid="{00000000-0005-0000-0000-0000AFB30000}"/>
    <cellStyle name="Normal 3 5 8 2 13" xfId="46010" xr:uid="{00000000-0005-0000-0000-0000B0B30000}"/>
    <cellStyle name="Normal 3 5 8 2 13 2" xfId="46011" xr:uid="{00000000-0005-0000-0000-0000B1B30000}"/>
    <cellStyle name="Normal 3 5 8 2 13 3" xfId="46012" xr:uid="{00000000-0005-0000-0000-0000B2B30000}"/>
    <cellStyle name="Normal 3 5 8 2 14" xfId="46013" xr:uid="{00000000-0005-0000-0000-0000B3B30000}"/>
    <cellStyle name="Normal 3 5 8 2 14 2" xfId="46014" xr:uid="{00000000-0005-0000-0000-0000B4B30000}"/>
    <cellStyle name="Normal 3 5 8 2 14 3" xfId="46015" xr:uid="{00000000-0005-0000-0000-0000B5B30000}"/>
    <cellStyle name="Normal 3 5 8 2 15" xfId="46016" xr:uid="{00000000-0005-0000-0000-0000B6B30000}"/>
    <cellStyle name="Normal 3 5 8 2 16" xfId="46017" xr:uid="{00000000-0005-0000-0000-0000B7B30000}"/>
    <cellStyle name="Normal 3 5 8 2 2" xfId="46018" xr:uid="{00000000-0005-0000-0000-0000B8B30000}"/>
    <cellStyle name="Normal 3 5 8 2 2 2" xfId="46019" xr:uid="{00000000-0005-0000-0000-0000B9B30000}"/>
    <cellStyle name="Normal 3 5 8 2 2 3" xfId="46020" xr:uid="{00000000-0005-0000-0000-0000BAB30000}"/>
    <cellStyle name="Normal 3 5 8 2 3" xfId="46021" xr:uid="{00000000-0005-0000-0000-0000BBB30000}"/>
    <cellStyle name="Normal 3 5 8 2 3 2" xfId="46022" xr:uid="{00000000-0005-0000-0000-0000BCB30000}"/>
    <cellStyle name="Normal 3 5 8 2 3 3" xfId="46023" xr:uid="{00000000-0005-0000-0000-0000BDB30000}"/>
    <cellStyle name="Normal 3 5 8 2 4" xfId="46024" xr:uid="{00000000-0005-0000-0000-0000BEB30000}"/>
    <cellStyle name="Normal 3 5 8 2 4 2" xfId="46025" xr:uid="{00000000-0005-0000-0000-0000BFB30000}"/>
    <cellStyle name="Normal 3 5 8 2 4 3" xfId="46026" xr:uid="{00000000-0005-0000-0000-0000C0B30000}"/>
    <cellStyle name="Normal 3 5 8 2 5" xfId="46027" xr:uid="{00000000-0005-0000-0000-0000C1B30000}"/>
    <cellStyle name="Normal 3 5 8 2 5 2" xfId="46028" xr:uid="{00000000-0005-0000-0000-0000C2B30000}"/>
    <cellStyle name="Normal 3 5 8 2 5 3" xfId="46029" xr:uid="{00000000-0005-0000-0000-0000C3B30000}"/>
    <cellStyle name="Normal 3 5 8 2 6" xfId="46030" xr:uid="{00000000-0005-0000-0000-0000C4B30000}"/>
    <cellStyle name="Normal 3 5 8 2 6 2" xfId="46031" xr:uid="{00000000-0005-0000-0000-0000C5B30000}"/>
    <cellStyle name="Normal 3 5 8 2 6 3" xfId="46032" xr:uid="{00000000-0005-0000-0000-0000C6B30000}"/>
    <cellStyle name="Normal 3 5 8 2 7" xfId="46033" xr:uid="{00000000-0005-0000-0000-0000C7B30000}"/>
    <cellStyle name="Normal 3 5 8 2 7 2" xfId="46034" xr:uid="{00000000-0005-0000-0000-0000C8B30000}"/>
    <cellStyle name="Normal 3 5 8 2 7 3" xfId="46035" xr:uid="{00000000-0005-0000-0000-0000C9B30000}"/>
    <cellStyle name="Normal 3 5 8 2 8" xfId="46036" xr:uid="{00000000-0005-0000-0000-0000CAB30000}"/>
    <cellStyle name="Normal 3 5 8 2 8 2" xfId="46037" xr:uid="{00000000-0005-0000-0000-0000CBB30000}"/>
    <cellStyle name="Normal 3 5 8 2 8 3" xfId="46038" xr:uid="{00000000-0005-0000-0000-0000CCB30000}"/>
    <cellStyle name="Normal 3 5 8 2 9" xfId="46039" xr:uid="{00000000-0005-0000-0000-0000CDB30000}"/>
    <cellStyle name="Normal 3 5 8 2 9 2" xfId="46040" xr:uid="{00000000-0005-0000-0000-0000CEB30000}"/>
    <cellStyle name="Normal 3 5 8 2 9 3" xfId="46041" xr:uid="{00000000-0005-0000-0000-0000CFB30000}"/>
    <cellStyle name="Normal 3 5 8 3" xfId="46042" xr:uid="{00000000-0005-0000-0000-0000D0B30000}"/>
    <cellStyle name="Normal 3 5 8 3 2" xfId="46043" xr:uid="{00000000-0005-0000-0000-0000D1B30000}"/>
    <cellStyle name="Normal 3 5 8 3 3" xfId="46044" xr:uid="{00000000-0005-0000-0000-0000D2B30000}"/>
    <cellStyle name="Normal 3 5 8 4" xfId="46045" xr:uid="{00000000-0005-0000-0000-0000D3B30000}"/>
    <cellStyle name="Normal 3 5 8 4 2" xfId="46046" xr:uid="{00000000-0005-0000-0000-0000D4B30000}"/>
    <cellStyle name="Normal 3 5 8 4 3" xfId="46047" xr:uid="{00000000-0005-0000-0000-0000D5B30000}"/>
    <cellStyle name="Normal 3 5 8 5" xfId="46048" xr:uid="{00000000-0005-0000-0000-0000D6B30000}"/>
    <cellStyle name="Normal 3 5 8 5 2" xfId="46049" xr:uid="{00000000-0005-0000-0000-0000D7B30000}"/>
    <cellStyle name="Normal 3 5 8 5 3" xfId="46050" xr:uid="{00000000-0005-0000-0000-0000D8B30000}"/>
    <cellStyle name="Normal 3 5 8 6" xfId="46051" xr:uid="{00000000-0005-0000-0000-0000D9B30000}"/>
    <cellStyle name="Normal 3 5 8 6 2" xfId="46052" xr:uid="{00000000-0005-0000-0000-0000DAB30000}"/>
    <cellStyle name="Normal 3 5 8 6 3" xfId="46053" xr:uid="{00000000-0005-0000-0000-0000DBB30000}"/>
    <cellStyle name="Normal 3 5 8 7" xfId="46054" xr:uid="{00000000-0005-0000-0000-0000DCB30000}"/>
    <cellStyle name="Normal 3 5 8 7 2" xfId="46055" xr:uid="{00000000-0005-0000-0000-0000DDB30000}"/>
    <cellStyle name="Normal 3 5 8 7 3" xfId="46056" xr:uid="{00000000-0005-0000-0000-0000DEB30000}"/>
    <cellStyle name="Normal 3 5 8 8" xfId="46057" xr:uid="{00000000-0005-0000-0000-0000DFB30000}"/>
    <cellStyle name="Normal 3 5 8 8 2" xfId="46058" xr:uid="{00000000-0005-0000-0000-0000E0B30000}"/>
    <cellStyle name="Normal 3 5 8 8 3" xfId="46059" xr:uid="{00000000-0005-0000-0000-0000E1B30000}"/>
    <cellStyle name="Normal 3 5 8 9" xfId="46060" xr:uid="{00000000-0005-0000-0000-0000E2B30000}"/>
    <cellStyle name="Normal 3 5 8 9 2" xfId="46061" xr:uid="{00000000-0005-0000-0000-0000E3B30000}"/>
    <cellStyle name="Normal 3 5 8 9 3" xfId="46062" xr:uid="{00000000-0005-0000-0000-0000E4B30000}"/>
    <cellStyle name="Normal 3 5 9" xfId="46063" xr:uid="{00000000-0005-0000-0000-0000E5B30000}"/>
    <cellStyle name="Normal 3 5 9 10" xfId="46064" xr:uid="{00000000-0005-0000-0000-0000E6B30000}"/>
    <cellStyle name="Normal 3 5 9 10 2" xfId="46065" xr:uid="{00000000-0005-0000-0000-0000E7B30000}"/>
    <cellStyle name="Normal 3 5 9 10 3" xfId="46066" xr:uid="{00000000-0005-0000-0000-0000E8B30000}"/>
    <cellStyle name="Normal 3 5 9 11" xfId="46067" xr:uid="{00000000-0005-0000-0000-0000E9B30000}"/>
    <cellStyle name="Normal 3 5 9 11 2" xfId="46068" xr:uid="{00000000-0005-0000-0000-0000EAB30000}"/>
    <cellStyle name="Normal 3 5 9 11 3" xfId="46069" xr:uid="{00000000-0005-0000-0000-0000EBB30000}"/>
    <cellStyle name="Normal 3 5 9 12" xfId="46070" xr:uid="{00000000-0005-0000-0000-0000ECB30000}"/>
    <cellStyle name="Normal 3 5 9 12 2" xfId="46071" xr:uid="{00000000-0005-0000-0000-0000EDB30000}"/>
    <cellStyle name="Normal 3 5 9 12 3" xfId="46072" xr:uid="{00000000-0005-0000-0000-0000EEB30000}"/>
    <cellStyle name="Normal 3 5 9 13" xfId="46073" xr:uid="{00000000-0005-0000-0000-0000EFB30000}"/>
    <cellStyle name="Normal 3 5 9 13 2" xfId="46074" xr:uid="{00000000-0005-0000-0000-0000F0B30000}"/>
    <cellStyle name="Normal 3 5 9 13 3" xfId="46075" xr:uid="{00000000-0005-0000-0000-0000F1B30000}"/>
    <cellStyle name="Normal 3 5 9 14" xfId="46076" xr:uid="{00000000-0005-0000-0000-0000F2B30000}"/>
    <cellStyle name="Normal 3 5 9 14 2" xfId="46077" xr:uid="{00000000-0005-0000-0000-0000F3B30000}"/>
    <cellStyle name="Normal 3 5 9 14 3" xfId="46078" xr:uid="{00000000-0005-0000-0000-0000F4B30000}"/>
    <cellStyle name="Normal 3 5 9 15" xfId="46079" xr:uid="{00000000-0005-0000-0000-0000F5B30000}"/>
    <cellStyle name="Normal 3 5 9 16" xfId="46080" xr:uid="{00000000-0005-0000-0000-0000F6B30000}"/>
    <cellStyle name="Normal 3 5 9 2" xfId="46081" xr:uid="{00000000-0005-0000-0000-0000F7B30000}"/>
    <cellStyle name="Normal 3 5 9 2 2" xfId="46082" xr:uid="{00000000-0005-0000-0000-0000F8B30000}"/>
    <cellStyle name="Normal 3 5 9 2 3" xfId="46083" xr:uid="{00000000-0005-0000-0000-0000F9B30000}"/>
    <cellStyle name="Normal 3 5 9 3" xfId="46084" xr:uid="{00000000-0005-0000-0000-0000FAB30000}"/>
    <cellStyle name="Normal 3 5 9 3 2" xfId="46085" xr:uid="{00000000-0005-0000-0000-0000FBB30000}"/>
    <cellStyle name="Normal 3 5 9 3 3" xfId="46086" xr:uid="{00000000-0005-0000-0000-0000FCB30000}"/>
    <cellStyle name="Normal 3 5 9 4" xfId="46087" xr:uid="{00000000-0005-0000-0000-0000FDB30000}"/>
    <cellStyle name="Normal 3 5 9 4 2" xfId="46088" xr:uid="{00000000-0005-0000-0000-0000FEB30000}"/>
    <cellStyle name="Normal 3 5 9 4 3" xfId="46089" xr:uid="{00000000-0005-0000-0000-0000FFB30000}"/>
    <cellStyle name="Normal 3 5 9 5" xfId="46090" xr:uid="{00000000-0005-0000-0000-000000B40000}"/>
    <cellStyle name="Normal 3 5 9 5 2" xfId="46091" xr:uid="{00000000-0005-0000-0000-000001B40000}"/>
    <cellStyle name="Normal 3 5 9 5 3" xfId="46092" xr:uid="{00000000-0005-0000-0000-000002B40000}"/>
    <cellStyle name="Normal 3 5 9 6" xfId="46093" xr:uid="{00000000-0005-0000-0000-000003B40000}"/>
    <cellStyle name="Normal 3 5 9 6 2" xfId="46094" xr:uid="{00000000-0005-0000-0000-000004B40000}"/>
    <cellStyle name="Normal 3 5 9 6 3" xfId="46095" xr:uid="{00000000-0005-0000-0000-000005B40000}"/>
    <cellStyle name="Normal 3 5 9 7" xfId="46096" xr:uid="{00000000-0005-0000-0000-000006B40000}"/>
    <cellStyle name="Normal 3 5 9 7 2" xfId="46097" xr:uid="{00000000-0005-0000-0000-000007B40000}"/>
    <cellStyle name="Normal 3 5 9 7 3" xfId="46098" xr:uid="{00000000-0005-0000-0000-000008B40000}"/>
    <cellStyle name="Normal 3 5 9 8" xfId="46099" xr:uid="{00000000-0005-0000-0000-000009B40000}"/>
    <cellStyle name="Normal 3 5 9 8 2" xfId="46100" xr:uid="{00000000-0005-0000-0000-00000AB40000}"/>
    <cellStyle name="Normal 3 5 9 8 3" xfId="46101" xr:uid="{00000000-0005-0000-0000-00000BB40000}"/>
    <cellStyle name="Normal 3 5 9 9" xfId="46102" xr:uid="{00000000-0005-0000-0000-00000CB40000}"/>
    <cellStyle name="Normal 3 5 9 9 2" xfId="46103" xr:uid="{00000000-0005-0000-0000-00000DB40000}"/>
    <cellStyle name="Normal 3 5 9 9 3" xfId="46104" xr:uid="{00000000-0005-0000-0000-00000EB40000}"/>
    <cellStyle name="Normal 3 50" xfId="46105" xr:uid="{00000000-0005-0000-0000-00000FB40000}"/>
    <cellStyle name="Normal 3 50 2" xfId="46106" xr:uid="{00000000-0005-0000-0000-000010B40000}"/>
    <cellStyle name="Normal 3 50 3" xfId="46107" xr:uid="{00000000-0005-0000-0000-000011B40000}"/>
    <cellStyle name="Normal 3 51" xfId="46108" xr:uid="{00000000-0005-0000-0000-000012B40000}"/>
    <cellStyle name="Normal 3 51 2" xfId="46109" xr:uid="{00000000-0005-0000-0000-000013B40000}"/>
    <cellStyle name="Normal 3 51 3" xfId="46110" xr:uid="{00000000-0005-0000-0000-000014B40000}"/>
    <cellStyle name="Normal 3 52" xfId="46111" xr:uid="{00000000-0005-0000-0000-000015B40000}"/>
    <cellStyle name="Normal 3 52 2" xfId="46112" xr:uid="{00000000-0005-0000-0000-000016B40000}"/>
    <cellStyle name="Normal 3 52 3" xfId="46113" xr:uid="{00000000-0005-0000-0000-000017B40000}"/>
    <cellStyle name="Normal 3 53" xfId="46114" xr:uid="{00000000-0005-0000-0000-000018B40000}"/>
    <cellStyle name="Normal 3 53 2" xfId="46115" xr:uid="{00000000-0005-0000-0000-000019B40000}"/>
    <cellStyle name="Normal 3 53 3" xfId="46116" xr:uid="{00000000-0005-0000-0000-00001AB40000}"/>
    <cellStyle name="Normal 3 54" xfId="46117" xr:uid="{00000000-0005-0000-0000-00001BB40000}"/>
    <cellStyle name="Normal 3 54 2" xfId="46118" xr:uid="{00000000-0005-0000-0000-00001CB40000}"/>
    <cellStyle name="Normal 3 54 3" xfId="46119" xr:uid="{00000000-0005-0000-0000-00001DB40000}"/>
    <cellStyle name="Normal 3 55" xfId="46120" xr:uid="{00000000-0005-0000-0000-00001EB40000}"/>
    <cellStyle name="Normal 3 55 2" xfId="46121" xr:uid="{00000000-0005-0000-0000-00001FB40000}"/>
    <cellStyle name="Normal 3 55 3" xfId="46122" xr:uid="{00000000-0005-0000-0000-000020B40000}"/>
    <cellStyle name="Normal 3 56" xfId="46123" xr:uid="{00000000-0005-0000-0000-000021B40000}"/>
    <cellStyle name="Normal 3 56 2" xfId="46124" xr:uid="{00000000-0005-0000-0000-000022B40000}"/>
    <cellStyle name="Normal 3 56 3" xfId="46125" xr:uid="{00000000-0005-0000-0000-000023B40000}"/>
    <cellStyle name="Normal 3 57" xfId="46126" xr:uid="{00000000-0005-0000-0000-000024B40000}"/>
    <cellStyle name="Normal 3 57 2" xfId="46127" xr:uid="{00000000-0005-0000-0000-000025B40000}"/>
    <cellStyle name="Normal 3 57 3" xfId="46128" xr:uid="{00000000-0005-0000-0000-000026B40000}"/>
    <cellStyle name="Normal 3 58" xfId="46129" xr:uid="{00000000-0005-0000-0000-000027B40000}"/>
    <cellStyle name="Normal 3 58 2" xfId="46130" xr:uid="{00000000-0005-0000-0000-000028B40000}"/>
    <cellStyle name="Normal 3 58 3" xfId="46131" xr:uid="{00000000-0005-0000-0000-000029B40000}"/>
    <cellStyle name="Normal 3 59" xfId="46132" xr:uid="{00000000-0005-0000-0000-00002AB40000}"/>
    <cellStyle name="Normal 3 59 2" xfId="46133" xr:uid="{00000000-0005-0000-0000-00002BB40000}"/>
    <cellStyle name="Normal 3 59 3" xfId="46134" xr:uid="{00000000-0005-0000-0000-00002CB40000}"/>
    <cellStyle name="Normal 3 6" xfId="46135" xr:uid="{00000000-0005-0000-0000-00002DB40000}"/>
    <cellStyle name="Normal 3 6 10" xfId="46136" xr:uid="{00000000-0005-0000-0000-00002EB40000}"/>
    <cellStyle name="Normal 3 6 11" xfId="46137" xr:uid="{00000000-0005-0000-0000-00002FB40000}"/>
    <cellStyle name="Normal 3 6 11 10" xfId="46138" xr:uid="{00000000-0005-0000-0000-000030B40000}"/>
    <cellStyle name="Normal 3 6 11 10 2" xfId="46139" xr:uid="{00000000-0005-0000-0000-000031B40000}"/>
    <cellStyle name="Normal 3 6 11 10 3" xfId="46140" xr:uid="{00000000-0005-0000-0000-000032B40000}"/>
    <cellStyle name="Normal 3 6 11 11" xfId="46141" xr:uid="{00000000-0005-0000-0000-000033B40000}"/>
    <cellStyle name="Normal 3 6 11 11 2" xfId="46142" xr:uid="{00000000-0005-0000-0000-000034B40000}"/>
    <cellStyle name="Normal 3 6 11 11 3" xfId="46143" xr:uid="{00000000-0005-0000-0000-000035B40000}"/>
    <cellStyle name="Normal 3 6 11 12" xfId="46144" xr:uid="{00000000-0005-0000-0000-000036B40000}"/>
    <cellStyle name="Normal 3 6 11 12 2" xfId="46145" xr:uid="{00000000-0005-0000-0000-000037B40000}"/>
    <cellStyle name="Normal 3 6 11 12 3" xfId="46146" xr:uid="{00000000-0005-0000-0000-000038B40000}"/>
    <cellStyle name="Normal 3 6 11 13" xfId="46147" xr:uid="{00000000-0005-0000-0000-000039B40000}"/>
    <cellStyle name="Normal 3 6 11 13 2" xfId="46148" xr:uid="{00000000-0005-0000-0000-00003AB40000}"/>
    <cellStyle name="Normal 3 6 11 13 3" xfId="46149" xr:uid="{00000000-0005-0000-0000-00003BB40000}"/>
    <cellStyle name="Normal 3 6 11 14" xfId="46150" xr:uid="{00000000-0005-0000-0000-00003CB40000}"/>
    <cellStyle name="Normal 3 6 11 14 2" xfId="46151" xr:uid="{00000000-0005-0000-0000-00003DB40000}"/>
    <cellStyle name="Normal 3 6 11 14 3" xfId="46152" xr:uid="{00000000-0005-0000-0000-00003EB40000}"/>
    <cellStyle name="Normal 3 6 11 15" xfId="46153" xr:uid="{00000000-0005-0000-0000-00003FB40000}"/>
    <cellStyle name="Normal 3 6 11 15 2" xfId="46154" xr:uid="{00000000-0005-0000-0000-000040B40000}"/>
    <cellStyle name="Normal 3 6 11 15 3" xfId="46155" xr:uid="{00000000-0005-0000-0000-000041B40000}"/>
    <cellStyle name="Normal 3 6 11 16" xfId="46156" xr:uid="{00000000-0005-0000-0000-000042B40000}"/>
    <cellStyle name="Normal 3 6 11 16 2" xfId="46157" xr:uid="{00000000-0005-0000-0000-000043B40000}"/>
    <cellStyle name="Normal 3 6 11 16 3" xfId="46158" xr:uid="{00000000-0005-0000-0000-000044B40000}"/>
    <cellStyle name="Normal 3 6 11 17" xfId="46159" xr:uid="{00000000-0005-0000-0000-000045B40000}"/>
    <cellStyle name="Normal 3 6 11 17 2" xfId="46160" xr:uid="{00000000-0005-0000-0000-000046B40000}"/>
    <cellStyle name="Normal 3 6 11 17 3" xfId="46161" xr:uid="{00000000-0005-0000-0000-000047B40000}"/>
    <cellStyle name="Normal 3 6 11 18" xfId="46162" xr:uid="{00000000-0005-0000-0000-000048B40000}"/>
    <cellStyle name="Normal 3 6 11 19" xfId="46163" xr:uid="{00000000-0005-0000-0000-000049B40000}"/>
    <cellStyle name="Normal 3 6 11 2" xfId="46164" xr:uid="{00000000-0005-0000-0000-00004AB40000}"/>
    <cellStyle name="Normal 3 6 11 3" xfId="46165" xr:uid="{00000000-0005-0000-0000-00004BB40000}"/>
    <cellStyle name="Normal 3 6 11 4" xfId="46166" xr:uid="{00000000-0005-0000-0000-00004CB40000}"/>
    <cellStyle name="Normal 3 6 11 5" xfId="46167" xr:uid="{00000000-0005-0000-0000-00004DB40000}"/>
    <cellStyle name="Normal 3 6 11 5 2" xfId="46168" xr:uid="{00000000-0005-0000-0000-00004EB40000}"/>
    <cellStyle name="Normal 3 6 11 5 3" xfId="46169" xr:uid="{00000000-0005-0000-0000-00004FB40000}"/>
    <cellStyle name="Normal 3 6 11 6" xfId="46170" xr:uid="{00000000-0005-0000-0000-000050B40000}"/>
    <cellStyle name="Normal 3 6 11 6 2" xfId="46171" xr:uid="{00000000-0005-0000-0000-000051B40000}"/>
    <cellStyle name="Normal 3 6 11 6 3" xfId="46172" xr:uid="{00000000-0005-0000-0000-000052B40000}"/>
    <cellStyle name="Normal 3 6 11 7" xfId="46173" xr:uid="{00000000-0005-0000-0000-000053B40000}"/>
    <cellStyle name="Normal 3 6 11 7 2" xfId="46174" xr:uid="{00000000-0005-0000-0000-000054B40000}"/>
    <cellStyle name="Normal 3 6 11 7 3" xfId="46175" xr:uid="{00000000-0005-0000-0000-000055B40000}"/>
    <cellStyle name="Normal 3 6 11 8" xfId="46176" xr:uid="{00000000-0005-0000-0000-000056B40000}"/>
    <cellStyle name="Normal 3 6 11 8 2" xfId="46177" xr:uid="{00000000-0005-0000-0000-000057B40000}"/>
    <cellStyle name="Normal 3 6 11 8 3" xfId="46178" xr:uid="{00000000-0005-0000-0000-000058B40000}"/>
    <cellStyle name="Normal 3 6 11 9" xfId="46179" xr:uid="{00000000-0005-0000-0000-000059B40000}"/>
    <cellStyle name="Normal 3 6 11 9 2" xfId="46180" xr:uid="{00000000-0005-0000-0000-00005AB40000}"/>
    <cellStyle name="Normal 3 6 11 9 3" xfId="46181" xr:uid="{00000000-0005-0000-0000-00005BB40000}"/>
    <cellStyle name="Normal 3 6 12" xfId="46182" xr:uid="{00000000-0005-0000-0000-00005CB40000}"/>
    <cellStyle name="Normal 3 6 13" xfId="46183" xr:uid="{00000000-0005-0000-0000-00005DB40000}"/>
    <cellStyle name="Normal 3 6 14" xfId="46184" xr:uid="{00000000-0005-0000-0000-00005EB40000}"/>
    <cellStyle name="Normal 3 6 14 10" xfId="46185" xr:uid="{00000000-0005-0000-0000-00005FB40000}"/>
    <cellStyle name="Normal 3 6 14 10 2" xfId="46186" xr:uid="{00000000-0005-0000-0000-000060B40000}"/>
    <cellStyle name="Normal 3 6 14 10 3" xfId="46187" xr:uid="{00000000-0005-0000-0000-000061B40000}"/>
    <cellStyle name="Normal 3 6 14 11" xfId="46188" xr:uid="{00000000-0005-0000-0000-000062B40000}"/>
    <cellStyle name="Normal 3 6 14 11 2" xfId="46189" xr:uid="{00000000-0005-0000-0000-000063B40000}"/>
    <cellStyle name="Normal 3 6 14 11 3" xfId="46190" xr:uid="{00000000-0005-0000-0000-000064B40000}"/>
    <cellStyle name="Normal 3 6 14 12" xfId="46191" xr:uid="{00000000-0005-0000-0000-000065B40000}"/>
    <cellStyle name="Normal 3 6 14 12 2" xfId="46192" xr:uid="{00000000-0005-0000-0000-000066B40000}"/>
    <cellStyle name="Normal 3 6 14 12 3" xfId="46193" xr:uid="{00000000-0005-0000-0000-000067B40000}"/>
    <cellStyle name="Normal 3 6 14 13" xfId="46194" xr:uid="{00000000-0005-0000-0000-000068B40000}"/>
    <cellStyle name="Normal 3 6 14 13 2" xfId="46195" xr:uid="{00000000-0005-0000-0000-000069B40000}"/>
    <cellStyle name="Normal 3 6 14 13 3" xfId="46196" xr:uid="{00000000-0005-0000-0000-00006AB40000}"/>
    <cellStyle name="Normal 3 6 14 14" xfId="46197" xr:uid="{00000000-0005-0000-0000-00006BB40000}"/>
    <cellStyle name="Normal 3 6 14 14 2" xfId="46198" xr:uid="{00000000-0005-0000-0000-00006CB40000}"/>
    <cellStyle name="Normal 3 6 14 14 3" xfId="46199" xr:uid="{00000000-0005-0000-0000-00006DB40000}"/>
    <cellStyle name="Normal 3 6 14 15" xfId="46200" xr:uid="{00000000-0005-0000-0000-00006EB40000}"/>
    <cellStyle name="Normal 3 6 14 15 2" xfId="46201" xr:uid="{00000000-0005-0000-0000-00006FB40000}"/>
    <cellStyle name="Normal 3 6 14 15 3" xfId="46202" xr:uid="{00000000-0005-0000-0000-000070B40000}"/>
    <cellStyle name="Normal 3 6 14 16" xfId="46203" xr:uid="{00000000-0005-0000-0000-000071B40000}"/>
    <cellStyle name="Normal 3 6 14 17" xfId="46204" xr:uid="{00000000-0005-0000-0000-000072B40000}"/>
    <cellStyle name="Normal 3 6 14 2" xfId="46205" xr:uid="{00000000-0005-0000-0000-000073B40000}"/>
    <cellStyle name="Normal 3 6 14 2 10" xfId="46206" xr:uid="{00000000-0005-0000-0000-000074B40000}"/>
    <cellStyle name="Normal 3 6 14 2 10 2" xfId="46207" xr:uid="{00000000-0005-0000-0000-000075B40000}"/>
    <cellStyle name="Normal 3 6 14 2 10 3" xfId="46208" xr:uid="{00000000-0005-0000-0000-000076B40000}"/>
    <cellStyle name="Normal 3 6 14 2 11" xfId="46209" xr:uid="{00000000-0005-0000-0000-000077B40000}"/>
    <cellStyle name="Normal 3 6 14 2 11 2" xfId="46210" xr:uid="{00000000-0005-0000-0000-000078B40000}"/>
    <cellStyle name="Normal 3 6 14 2 11 3" xfId="46211" xr:uid="{00000000-0005-0000-0000-000079B40000}"/>
    <cellStyle name="Normal 3 6 14 2 12" xfId="46212" xr:uid="{00000000-0005-0000-0000-00007AB40000}"/>
    <cellStyle name="Normal 3 6 14 2 12 2" xfId="46213" xr:uid="{00000000-0005-0000-0000-00007BB40000}"/>
    <cellStyle name="Normal 3 6 14 2 12 3" xfId="46214" xr:uid="{00000000-0005-0000-0000-00007CB40000}"/>
    <cellStyle name="Normal 3 6 14 2 13" xfId="46215" xr:uid="{00000000-0005-0000-0000-00007DB40000}"/>
    <cellStyle name="Normal 3 6 14 2 13 2" xfId="46216" xr:uid="{00000000-0005-0000-0000-00007EB40000}"/>
    <cellStyle name="Normal 3 6 14 2 13 3" xfId="46217" xr:uid="{00000000-0005-0000-0000-00007FB40000}"/>
    <cellStyle name="Normal 3 6 14 2 14" xfId="46218" xr:uid="{00000000-0005-0000-0000-000080B40000}"/>
    <cellStyle name="Normal 3 6 14 2 14 2" xfId="46219" xr:uid="{00000000-0005-0000-0000-000081B40000}"/>
    <cellStyle name="Normal 3 6 14 2 14 3" xfId="46220" xr:uid="{00000000-0005-0000-0000-000082B40000}"/>
    <cellStyle name="Normal 3 6 14 2 15" xfId="46221" xr:uid="{00000000-0005-0000-0000-000083B40000}"/>
    <cellStyle name="Normal 3 6 14 2 16" xfId="46222" xr:uid="{00000000-0005-0000-0000-000084B40000}"/>
    <cellStyle name="Normal 3 6 14 2 2" xfId="46223" xr:uid="{00000000-0005-0000-0000-000085B40000}"/>
    <cellStyle name="Normal 3 6 14 2 2 2" xfId="46224" xr:uid="{00000000-0005-0000-0000-000086B40000}"/>
    <cellStyle name="Normal 3 6 14 2 2 3" xfId="46225" xr:uid="{00000000-0005-0000-0000-000087B40000}"/>
    <cellStyle name="Normal 3 6 14 2 3" xfId="46226" xr:uid="{00000000-0005-0000-0000-000088B40000}"/>
    <cellStyle name="Normal 3 6 14 2 3 2" xfId="46227" xr:uid="{00000000-0005-0000-0000-000089B40000}"/>
    <cellStyle name="Normal 3 6 14 2 3 3" xfId="46228" xr:uid="{00000000-0005-0000-0000-00008AB40000}"/>
    <cellStyle name="Normal 3 6 14 2 4" xfId="46229" xr:uid="{00000000-0005-0000-0000-00008BB40000}"/>
    <cellStyle name="Normal 3 6 14 2 4 2" xfId="46230" xr:uid="{00000000-0005-0000-0000-00008CB40000}"/>
    <cellStyle name="Normal 3 6 14 2 4 3" xfId="46231" xr:uid="{00000000-0005-0000-0000-00008DB40000}"/>
    <cellStyle name="Normal 3 6 14 2 5" xfId="46232" xr:uid="{00000000-0005-0000-0000-00008EB40000}"/>
    <cellStyle name="Normal 3 6 14 2 5 2" xfId="46233" xr:uid="{00000000-0005-0000-0000-00008FB40000}"/>
    <cellStyle name="Normal 3 6 14 2 5 3" xfId="46234" xr:uid="{00000000-0005-0000-0000-000090B40000}"/>
    <cellStyle name="Normal 3 6 14 2 6" xfId="46235" xr:uid="{00000000-0005-0000-0000-000091B40000}"/>
    <cellStyle name="Normal 3 6 14 2 6 2" xfId="46236" xr:uid="{00000000-0005-0000-0000-000092B40000}"/>
    <cellStyle name="Normal 3 6 14 2 6 3" xfId="46237" xr:uid="{00000000-0005-0000-0000-000093B40000}"/>
    <cellStyle name="Normal 3 6 14 2 7" xfId="46238" xr:uid="{00000000-0005-0000-0000-000094B40000}"/>
    <cellStyle name="Normal 3 6 14 2 7 2" xfId="46239" xr:uid="{00000000-0005-0000-0000-000095B40000}"/>
    <cellStyle name="Normal 3 6 14 2 7 3" xfId="46240" xr:uid="{00000000-0005-0000-0000-000096B40000}"/>
    <cellStyle name="Normal 3 6 14 2 8" xfId="46241" xr:uid="{00000000-0005-0000-0000-000097B40000}"/>
    <cellStyle name="Normal 3 6 14 2 8 2" xfId="46242" xr:uid="{00000000-0005-0000-0000-000098B40000}"/>
    <cellStyle name="Normal 3 6 14 2 8 3" xfId="46243" xr:uid="{00000000-0005-0000-0000-000099B40000}"/>
    <cellStyle name="Normal 3 6 14 2 9" xfId="46244" xr:uid="{00000000-0005-0000-0000-00009AB40000}"/>
    <cellStyle name="Normal 3 6 14 2 9 2" xfId="46245" xr:uid="{00000000-0005-0000-0000-00009BB40000}"/>
    <cellStyle name="Normal 3 6 14 2 9 3" xfId="46246" xr:uid="{00000000-0005-0000-0000-00009CB40000}"/>
    <cellStyle name="Normal 3 6 14 3" xfId="46247" xr:uid="{00000000-0005-0000-0000-00009DB40000}"/>
    <cellStyle name="Normal 3 6 14 3 2" xfId="46248" xr:uid="{00000000-0005-0000-0000-00009EB40000}"/>
    <cellStyle name="Normal 3 6 14 3 3" xfId="46249" xr:uid="{00000000-0005-0000-0000-00009FB40000}"/>
    <cellStyle name="Normal 3 6 14 4" xfId="46250" xr:uid="{00000000-0005-0000-0000-0000A0B40000}"/>
    <cellStyle name="Normal 3 6 14 4 2" xfId="46251" xr:uid="{00000000-0005-0000-0000-0000A1B40000}"/>
    <cellStyle name="Normal 3 6 14 4 3" xfId="46252" xr:uid="{00000000-0005-0000-0000-0000A2B40000}"/>
    <cellStyle name="Normal 3 6 14 5" xfId="46253" xr:uid="{00000000-0005-0000-0000-0000A3B40000}"/>
    <cellStyle name="Normal 3 6 14 5 2" xfId="46254" xr:uid="{00000000-0005-0000-0000-0000A4B40000}"/>
    <cellStyle name="Normal 3 6 14 5 3" xfId="46255" xr:uid="{00000000-0005-0000-0000-0000A5B40000}"/>
    <cellStyle name="Normal 3 6 14 6" xfId="46256" xr:uid="{00000000-0005-0000-0000-0000A6B40000}"/>
    <cellStyle name="Normal 3 6 14 6 2" xfId="46257" xr:uid="{00000000-0005-0000-0000-0000A7B40000}"/>
    <cellStyle name="Normal 3 6 14 6 3" xfId="46258" xr:uid="{00000000-0005-0000-0000-0000A8B40000}"/>
    <cellStyle name="Normal 3 6 14 7" xfId="46259" xr:uid="{00000000-0005-0000-0000-0000A9B40000}"/>
    <cellStyle name="Normal 3 6 14 7 2" xfId="46260" xr:uid="{00000000-0005-0000-0000-0000AAB40000}"/>
    <cellStyle name="Normal 3 6 14 7 3" xfId="46261" xr:uid="{00000000-0005-0000-0000-0000ABB40000}"/>
    <cellStyle name="Normal 3 6 14 8" xfId="46262" xr:uid="{00000000-0005-0000-0000-0000ACB40000}"/>
    <cellStyle name="Normal 3 6 14 8 2" xfId="46263" xr:uid="{00000000-0005-0000-0000-0000ADB40000}"/>
    <cellStyle name="Normal 3 6 14 8 3" xfId="46264" xr:uid="{00000000-0005-0000-0000-0000AEB40000}"/>
    <cellStyle name="Normal 3 6 14 9" xfId="46265" xr:uid="{00000000-0005-0000-0000-0000AFB40000}"/>
    <cellStyle name="Normal 3 6 14 9 2" xfId="46266" xr:uid="{00000000-0005-0000-0000-0000B0B40000}"/>
    <cellStyle name="Normal 3 6 14 9 3" xfId="46267" xr:uid="{00000000-0005-0000-0000-0000B1B40000}"/>
    <cellStyle name="Normal 3 6 15" xfId="46268" xr:uid="{00000000-0005-0000-0000-0000B2B40000}"/>
    <cellStyle name="Normal 3 6 15 10" xfId="46269" xr:uid="{00000000-0005-0000-0000-0000B3B40000}"/>
    <cellStyle name="Normal 3 6 15 10 2" xfId="46270" xr:uid="{00000000-0005-0000-0000-0000B4B40000}"/>
    <cellStyle name="Normal 3 6 15 10 3" xfId="46271" xr:uid="{00000000-0005-0000-0000-0000B5B40000}"/>
    <cellStyle name="Normal 3 6 15 11" xfId="46272" xr:uid="{00000000-0005-0000-0000-0000B6B40000}"/>
    <cellStyle name="Normal 3 6 15 11 2" xfId="46273" xr:uid="{00000000-0005-0000-0000-0000B7B40000}"/>
    <cellStyle name="Normal 3 6 15 11 3" xfId="46274" xr:uid="{00000000-0005-0000-0000-0000B8B40000}"/>
    <cellStyle name="Normal 3 6 15 12" xfId="46275" xr:uid="{00000000-0005-0000-0000-0000B9B40000}"/>
    <cellStyle name="Normal 3 6 15 12 2" xfId="46276" xr:uid="{00000000-0005-0000-0000-0000BAB40000}"/>
    <cellStyle name="Normal 3 6 15 12 3" xfId="46277" xr:uid="{00000000-0005-0000-0000-0000BBB40000}"/>
    <cellStyle name="Normal 3 6 15 13" xfId="46278" xr:uid="{00000000-0005-0000-0000-0000BCB40000}"/>
    <cellStyle name="Normal 3 6 15 13 2" xfId="46279" xr:uid="{00000000-0005-0000-0000-0000BDB40000}"/>
    <cellStyle name="Normal 3 6 15 13 3" xfId="46280" xr:uid="{00000000-0005-0000-0000-0000BEB40000}"/>
    <cellStyle name="Normal 3 6 15 14" xfId="46281" xr:uid="{00000000-0005-0000-0000-0000BFB40000}"/>
    <cellStyle name="Normal 3 6 15 14 2" xfId="46282" xr:uid="{00000000-0005-0000-0000-0000C0B40000}"/>
    <cellStyle name="Normal 3 6 15 14 3" xfId="46283" xr:uid="{00000000-0005-0000-0000-0000C1B40000}"/>
    <cellStyle name="Normal 3 6 15 15" xfId="46284" xr:uid="{00000000-0005-0000-0000-0000C2B40000}"/>
    <cellStyle name="Normal 3 6 15 15 2" xfId="46285" xr:uid="{00000000-0005-0000-0000-0000C3B40000}"/>
    <cellStyle name="Normal 3 6 15 15 3" xfId="46286" xr:uid="{00000000-0005-0000-0000-0000C4B40000}"/>
    <cellStyle name="Normal 3 6 15 16" xfId="46287" xr:uid="{00000000-0005-0000-0000-0000C5B40000}"/>
    <cellStyle name="Normal 3 6 15 17" xfId="46288" xr:uid="{00000000-0005-0000-0000-0000C6B40000}"/>
    <cellStyle name="Normal 3 6 15 2" xfId="46289" xr:uid="{00000000-0005-0000-0000-0000C7B40000}"/>
    <cellStyle name="Normal 3 6 15 2 10" xfId="46290" xr:uid="{00000000-0005-0000-0000-0000C8B40000}"/>
    <cellStyle name="Normal 3 6 15 2 10 2" xfId="46291" xr:uid="{00000000-0005-0000-0000-0000C9B40000}"/>
    <cellStyle name="Normal 3 6 15 2 10 3" xfId="46292" xr:uid="{00000000-0005-0000-0000-0000CAB40000}"/>
    <cellStyle name="Normal 3 6 15 2 11" xfId="46293" xr:uid="{00000000-0005-0000-0000-0000CBB40000}"/>
    <cellStyle name="Normal 3 6 15 2 11 2" xfId="46294" xr:uid="{00000000-0005-0000-0000-0000CCB40000}"/>
    <cellStyle name="Normal 3 6 15 2 11 3" xfId="46295" xr:uid="{00000000-0005-0000-0000-0000CDB40000}"/>
    <cellStyle name="Normal 3 6 15 2 12" xfId="46296" xr:uid="{00000000-0005-0000-0000-0000CEB40000}"/>
    <cellStyle name="Normal 3 6 15 2 12 2" xfId="46297" xr:uid="{00000000-0005-0000-0000-0000CFB40000}"/>
    <cellStyle name="Normal 3 6 15 2 12 3" xfId="46298" xr:uid="{00000000-0005-0000-0000-0000D0B40000}"/>
    <cellStyle name="Normal 3 6 15 2 13" xfId="46299" xr:uid="{00000000-0005-0000-0000-0000D1B40000}"/>
    <cellStyle name="Normal 3 6 15 2 13 2" xfId="46300" xr:uid="{00000000-0005-0000-0000-0000D2B40000}"/>
    <cellStyle name="Normal 3 6 15 2 13 3" xfId="46301" xr:uid="{00000000-0005-0000-0000-0000D3B40000}"/>
    <cellStyle name="Normal 3 6 15 2 14" xfId="46302" xr:uid="{00000000-0005-0000-0000-0000D4B40000}"/>
    <cellStyle name="Normal 3 6 15 2 14 2" xfId="46303" xr:uid="{00000000-0005-0000-0000-0000D5B40000}"/>
    <cellStyle name="Normal 3 6 15 2 14 3" xfId="46304" xr:uid="{00000000-0005-0000-0000-0000D6B40000}"/>
    <cellStyle name="Normal 3 6 15 2 15" xfId="46305" xr:uid="{00000000-0005-0000-0000-0000D7B40000}"/>
    <cellStyle name="Normal 3 6 15 2 16" xfId="46306" xr:uid="{00000000-0005-0000-0000-0000D8B40000}"/>
    <cellStyle name="Normal 3 6 15 2 2" xfId="46307" xr:uid="{00000000-0005-0000-0000-0000D9B40000}"/>
    <cellStyle name="Normal 3 6 15 2 2 2" xfId="46308" xr:uid="{00000000-0005-0000-0000-0000DAB40000}"/>
    <cellStyle name="Normal 3 6 15 2 2 3" xfId="46309" xr:uid="{00000000-0005-0000-0000-0000DBB40000}"/>
    <cellStyle name="Normal 3 6 15 2 3" xfId="46310" xr:uid="{00000000-0005-0000-0000-0000DCB40000}"/>
    <cellStyle name="Normal 3 6 15 2 3 2" xfId="46311" xr:uid="{00000000-0005-0000-0000-0000DDB40000}"/>
    <cellStyle name="Normal 3 6 15 2 3 3" xfId="46312" xr:uid="{00000000-0005-0000-0000-0000DEB40000}"/>
    <cellStyle name="Normal 3 6 15 2 4" xfId="46313" xr:uid="{00000000-0005-0000-0000-0000DFB40000}"/>
    <cellStyle name="Normal 3 6 15 2 4 2" xfId="46314" xr:uid="{00000000-0005-0000-0000-0000E0B40000}"/>
    <cellStyle name="Normal 3 6 15 2 4 3" xfId="46315" xr:uid="{00000000-0005-0000-0000-0000E1B40000}"/>
    <cellStyle name="Normal 3 6 15 2 5" xfId="46316" xr:uid="{00000000-0005-0000-0000-0000E2B40000}"/>
    <cellStyle name="Normal 3 6 15 2 5 2" xfId="46317" xr:uid="{00000000-0005-0000-0000-0000E3B40000}"/>
    <cellStyle name="Normal 3 6 15 2 5 3" xfId="46318" xr:uid="{00000000-0005-0000-0000-0000E4B40000}"/>
    <cellStyle name="Normal 3 6 15 2 6" xfId="46319" xr:uid="{00000000-0005-0000-0000-0000E5B40000}"/>
    <cellStyle name="Normal 3 6 15 2 6 2" xfId="46320" xr:uid="{00000000-0005-0000-0000-0000E6B40000}"/>
    <cellStyle name="Normal 3 6 15 2 6 3" xfId="46321" xr:uid="{00000000-0005-0000-0000-0000E7B40000}"/>
    <cellStyle name="Normal 3 6 15 2 7" xfId="46322" xr:uid="{00000000-0005-0000-0000-0000E8B40000}"/>
    <cellStyle name="Normal 3 6 15 2 7 2" xfId="46323" xr:uid="{00000000-0005-0000-0000-0000E9B40000}"/>
    <cellStyle name="Normal 3 6 15 2 7 3" xfId="46324" xr:uid="{00000000-0005-0000-0000-0000EAB40000}"/>
    <cellStyle name="Normal 3 6 15 2 8" xfId="46325" xr:uid="{00000000-0005-0000-0000-0000EBB40000}"/>
    <cellStyle name="Normal 3 6 15 2 8 2" xfId="46326" xr:uid="{00000000-0005-0000-0000-0000ECB40000}"/>
    <cellStyle name="Normal 3 6 15 2 8 3" xfId="46327" xr:uid="{00000000-0005-0000-0000-0000EDB40000}"/>
    <cellStyle name="Normal 3 6 15 2 9" xfId="46328" xr:uid="{00000000-0005-0000-0000-0000EEB40000}"/>
    <cellStyle name="Normal 3 6 15 2 9 2" xfId="46329" xr:uid="{00000000-0005-0000-0000-0000EFB40000}"/>
    <cellStyle name="Normal 3 6 15 2 9 3" xfId="46330" xr:uid="{00000000-0005-0000-0000-0000F0B40000}"/>
    <cellStyle name="Normal 3 6 15 3" xfId="46331" xr:uid="{00000000-0005-0000-0000-0000F1B40000}"/>
    <cellStyle name="Normal 3 6 15 3 2" xfId="46332" xr:uid="{00000000-0005-0000-0000-0000F2B40000}"/>
    <cellStyle name="Normal 3 6 15 3 3" xfId="46333" xr:uid="{00000000-0005-0000-0000-0000F3B40000}"/>
    <cellStyle name="Normal 3 6 15 4" xfId="46334" xr:uid="{00000000-0005-0000-0000-0000F4B40000}"/>
    <cellStyle name="Normal 3 6 15 4 2" xfId="46335" xr:uid="{00000000-0005-0000-0000-0000F5B40000}"/>
    <cellStyle name="Normal 3 6 15 4 3" xfId="46336" xr:uid="{00000000-0005-0000-0000-0000F6B40000}"/>
    <cellStyle name="Normal 3 6 15 5" xfId="46337" xr:uid="{00000000-0005-0000-0000-0000F7B40000}"/>
    <cellStyle name="Normal 3 6 15 5 2" xfId="46338" xr:uid="{00000000-0005-0000-0000-0000F8B40000}"/>
    <cellStyle name="Normal 3 6 15 5 3" xfId="46339" xr:uid="{00000000-0005-0000-0000-0000F9B40000}"/>
    <cellStyle name="Normal 3 6 15 6" xfId="46340" xr:uid="{00000000-0005-0000-0000-0000FAB40000}"/>
    <cellStyle name="Normal 3 6 15 6 2" xfId="46341" xr:uid="{00000000-0005-0000-0000-0000FBB40000}"/>
    <cellStyle name="Normal 3 6 15 6 3" xfId="46342" xr:uid="{00000000-0005-0000-0000-0000FCB40000}"/>
    <cellStyle name="Normal 3 6 15 7" xfId="46343" xr:uid="{00000000-0005-0000-0000-0000FDB40000}"/>
    <cellStyle name="Normal 3 6 15 7 2" xfId="46344" xr:uid="{00000000-0005-0000-0000-0000FEB40000}"/>
    <cellStyle name="Normal 3 6 15 7 3" xfId="46345" xr:uid="{00000000-0005-0000-0000-0000FFB40000}"/>
    <cellStyle name="Normal 3 6 15 8" xfId="46346" xr:uid="{00000000-0005-0000-0000-000000B50000}"/>
    <cellStyle name="Normal 3 6 15 8 2" xfId="46347" xr:uid="{00000000-0005-0000-0000-000001B50000}"/>
    <cellStyle name="Normal 3 6 15 8 3" xfId="46348" xr:uid="{00000000-0005-0000-0000-000002B50000}"/>
    <cellStyle name="Normal 3 6 15 9" xfId="46349" xr:uid="{00000000-0005-0000-0000-000003B50000}"/>
    <cellStyle name="Normal 3 6 15 9 2" xfId="46350" xr:uid="{00000000-0005-0000-0000-000004B50000}"/>
    <cellStyle name="Normal 3 6 15 9 3" xfId="46351" xr:uid="{00000000-0005-0000-0000-000005B50000}"/>
    <cellStyle name="Normal 3 6 16" xfId="46352" xr:uid="{00000000-0005-0000-0000-000006B50000}"/>
    <cellStyle name="Normal 3 6 16 10" xfId="46353" xr:uid="{00000000-0005-0000-0000-000007B50000}"/>
    <cellStyle name="Normal 3 6 16 10 2" xfId="46354" xr:uid="{00000000-0005-0000-0000-000008B50000}"/>
    <cellStyle name="Normal 3 6 16 10 3" xfId="46355" xr:uid="{00000000-0005-0000-0000-000009B50000}"/>
    <cellStyle name="Normal 3 6 16 11" xfId="46356" xr:uid="{00000000-0005-0000-0000-00000AB50000}"/>
    <cellStyle name="Normal 3 6 16 11 2" xfId="46357" xr:uid="{00000000-0005-0000-0000-00000BB50000}"/>
    <cellStyle name="Normal 3 6 16 11 3" xfId="46358" xr:uid="{00000000-0005-0000-0000-00000CB50000}"/>
    <cellStyle name="Normal 3 6 16 12" xfId="46359" xr:uid="{00000000-0005-0000-0000-00000DB50000}"/>
    <cellStyle name="Normal 3 6 16 12 2" xfId="46360" xr:uid="{00000000-0005-0000-0000-00000EB50000}"/>
    <cellStyle name="Normal 3 6 16 12 3" xfId="46361" xr:uid="{00000000-0005-0000-0000-00000FB50000}"/>
    <cellStyle name="Normal 3 6 16 13" xfId="46362" xr:uid="{00000000-0005-0000-0000-000010B50000}"/>
    <cellStyle name="Normal 3 6 16 13 2" xfId="46363" xr:uid="{00000000-0005-0000-0000-000011B50000}"/>
    <cellStyle name="Normal 3 6 16 13 3" xfId="46364" xr:uid="{00000000-0005-0000-0000-000012B50000}"/>
    <cellStyle name="Normal 3 6 16 14" xfId="46365" xr:uid="{00000000-0005-0000-0000-000013B50000}"/>
    <cellStyle name="Normal 3 6 16 14 2" xfId="46366" xr:uid="{00000000-0005-0000-0000-000014B50000}"/>
    <cellStyle name="Normal 3 6 16 14 3" xfId="46367" xr:uid="{00000000-0005-0000-0000-000015B50000}"/>
    <cellStyle name="Normal 3 6 16 15" xfId="46368" xr:uid="{00000000-0005-0000-0000-000016B50000}"/>
    <cellStyle name="Normal 3 6 16 15 2" xfId="46369" xr:uid="{00000000-0005-0000-0000-000017B50000}"/>
    <cellStyle name="Normal 3 6 16 15 3" xfId="46370" xr:uid="{00000000-0005-0000-0000-000018B50000}"/>
    <cellStyle name="Normal 3 6 16 16" xfId="46371" xr:uid="{00000000-0005-0000-0000-000019B50000}"/>
    <cellStyle name="Normal 3 6 16 17" xfId="46372" xr:uid="{00000000-0005-0000-0000-00001AB50000}"/>
    <cellStyle name="Normal 3 6 16 2" xfId="46373" xr:uid="{00000000-0005-0000-0000-00001BB50000}"/>
    <cellStyle name="Normal 3 6 16 2 10" xfId="46374" xr:uid="{00000000-0005-0000-0000-00001CB50000}"/>
    <cellStyle name="Normal 3 6 16 2 10 2" xfId="46375" xr:uid="{00000000-0005-0000-0000-00001DB50000}"/>
    <cellStyle name="Normal 3 6 16 2 10 3" xfId="46376" xr:uid="{00000000-0005-0000-0000-00001EB50000}"/>
    <cellStyle name="Normal 3 6 16 2 11" xfId="46377" xr:uid="{00000000-0005-0000-0000-00001FB50000}"/>
    <cellStyle name="Normal 3 6 16 2 11 2" xfId="46378" xr:uid="{00000000-0005-0000-0000-000020B50000}"/>
    <cellStyle name="Normal 3 6 16 2 11 3" xfId="46379" xr:uid="{00000000-0005-0000-0000-000021B50000}"/>
    <cellStyle name="Normal 3 6 16 2 12" xfId="46380" xr:uid="{00000000-0005-0000-0000-000022B50000}"/>
    <cellStyle name="Normal 3 6 16 2 12 2" xfId="46381" xr:uid="{00000000-0005-0000-0000-000023B50000}"/>
    <cellStyle name="Normal 3 6 16 2 12 3" xfId="46382" xr:uid="{00000000-0005-0000-0000-000024B50000}"/>
    <cellStyle name="Normal 3 6 16 2 13" xfId="46383" xr:uid="{00000000-0005-0000-0000-000025B50000}"/>
    <cellStyle name="Normal 3 6 16 2 13 2" xfId="46384" xr:uid="{00000000-0005-0000-0000-000026B50000}"/>
    <cellStyle name="Normal 3 6 16 2 13 3" xfId="46385" xr:uid="{00000000-0005-0000-0000-000027B50000}"/>
    <cellStyle name="Normal 3 6 16 2 14" xfId="46386" xr:uid="{00000000-0005-0000-0000-000028B50000}"/>
    <cellStyle name="Normal 3 6 16 2 14 2" xfId="46387" xr:uid="{00000000-0005-0000-0000-000029B50000}"/>
    <cellStyle name="Normal 3 6 16 2 14 3" xfId="46388" xr:uid="{00000000-0005-0000-0000-00002AB50000}"/>
    <cellStyle name="Normal 3 6 16 2 15" xfId="46389" xr:uid="{00000000-0005-0000-0000-00002BB50000}"/>
    <cellStyle name="Normal 3 6 16 2 16" xfId="46390" xr:uid="{00000000-0005-0000-0000-00002CB50000}"/>
    <cellStyle name="Normal 3 6 16 2 2" xfId="46391" xr:uid="{00000000-0005-0000-0000-00002DB50000}"/>
    <cellStyle name="Normal 3 6 16 2 2 2" xfId="46392" xr:uid="{00000000-0005-0000-0000-00002EB50000}"/>
    <cellStyle name="Normal 3 6 16 2 2 3" xfId="46393" xr:uid="{00000000-0005-0000-0000-00002FB50000}"/>
    <cellStyle name="Normal 3 6 16 2 3" xfId="46394" xr:uid="{00000000-0005-0000-0000-000030B50000}"/>
    <cellStyle name="Normal 3 6 16 2 3 2" xfId="46395" xr:uid="{00000000-0005-0000-0000-000031B50000}"/>
    <cellStyle name="Normal 3 6 16 2 3 3" xfId="46396" xr:uid="{00000000-0005-0000-0000-000032B50000}"/>
    <cellStyle name="Normal 3 6 16 2 4" xfId="46397" xr:uid="{00000000-0005-0000-0000-000033B50000}"/>
    <cellStyle name="Normal 3 6 16 2 4 2" xfId="46398" xr:uid="{00000000-0005-0000-0000-000034B50000}"/>
    <cellStyle name="Normal 3 6 16 2 4 3" xfId="46399" xr:uid="{00000000-0005-0000-0000-000035B50000}"/>
    <cellStyle name="Normal 3 6 16 2 5" xfId="46400" xr:uid="{00000000-0005-0000-0000-000036B50000}"/>
    <cellStyle name="Normal 3 6 16 2 5 2" xfId="46401" xr:uid="{00000000-0005-0000-0000-000037B50000}"/>
    <cellStyle name="Normal 3 6 16 2 5 3" xfId="46402" xr:uid="{00000000-0005-0000-0000-000038B50000}"/>
    <cellStyle name="Normal 3 6 16 2 6" xfId="46403" xr:uid="{00000000-0005-0000-0000-000039B50000}"/>
    <cellStyle name="Normal 3 6 16 2 6 2" xfId="46404" xr:uid="{00000000-0005-0000-0000-00003AB50000}"/>
    <cellStyle name="Normal 3 6 16 2 6 3" xfId="46405" xr:uid="{00000000-0005-0000-0000-00003BB50000}"/>
    <cellStyle name="Normal 3 6 16 2 7" xfId="46406" xr:uid="{00000000-0005-0000-0000-00003CB50000}"/>
    <cellStyle name="Normal 3 6 16 2 7 2" xfId="46407" xr:uid="{00000000-0005-0000-0000-00003DB50000}"/>
    <cellStyle name="Normal 3 6 16 2 7 3" xfId="46408" xr:uid="{00000000-0005-0000-0000-00003EB50000}"/>
    <cellStyle name="Normal 3 6 16 2 8" xfId="46409" xr:uid="{00000000-0005-0000-0000-00003FB50000}"/>
    <cellStyle name="Normal 3 6 16 2 8 2" xfId="46410" xr:uid="{00000000-0005-0000-0000-000040B50000}"/>
    <cellStyle name="Normal 3 6 16 2 8 3" xfId="46411" xr:uid="{00000000-0005-0000-0000-000041B50000}"/>
    <cellStyle name="Normal 3 6 16 2 9" xfId="46412" xr:uid="{00000000-0005-0000-0000-000042B50000}"/>
    <cellStyle name="Normal 3 6 16 2 9 2" xfId="46413" xr:uid="{00000000-0005-0000-0000-000043B50000}"/>
    <cellStyle name="Normal 3 6 16 2 9 3" xfId="46414" xr:uid="{00000000-0005-0000-0000-000044B50000}"/>
    <cellStyle name="Normal 3 6 16 3" xfId="46415" xr:uid="{00000000-0005-0000-0000-000045B50000}"/>
    <cellStyle name="Normal 3 6 16 3 2" xfId="46416" xr:uid="{00000000-0005-0000-0000-000046B50000}"/>
    <cellStyle name="Normal 3 6 16 3 3" xfId="46417" xr:uid="{00000000-0005-0000-0000-000047B50000}"/>
    <cellStyle name="Normal 3 6 16 4" xfId="46418" xr:uid="{00000000-0005-0000-0000-000048B50000}"/>
    <cellStyle name="Normal 3 6 16 4 2" xfId="46419" xr:uid="{00000000-0005-0000-0000-000049B50000}"/>
    <cellStyle name="Normal 3 6 16 4 3" xfId="46420" xr:uid="{00000000-0005-0000-0000-00004AB50000}"/>
    <cellStyle name="Normal 3 6 16 5" xfId="46421" xr:uid="{00000000-0005-0000-0000-00004BB50000}"/>
    <cellStyle name="Normal 3 6 16 5 2" xfId="46422" xr:uid="{00000000-0005-0000-0000-00004CB50000}"/>
    <cellStyle name="Normal 3 6 16 5 3" xfId="46423" xr:uid="{00000000-0005-0000-0000-00004DB50000}"/>
    <cellStyle name="Normal 3 6 16 6" xfId="46424" xr:uid="{00000000-0005-0000-0000-00004EB50000}"/>
    <cellStyle name="Normal 3 6 16 6 2" xfId="46425" xr:uid="{00000000-0005-0000-0000-00004FB50000}"/>
    <cellStyle name="Normal 3 6 16 6 3" xfId="46426" xr:uid="{00000000-0005-0000-0000-000050B50000}"/>
    <cellStyle name="Normal 3 6 16 7" xfId="46427" xr:uid="{00000000-0005-0000-0000-000051B50000}"/>
    <cellStyle name="Normal 3 6 16 7 2" xfId="46428" xr:uid="{00000000-0005-0000-0000-000052B50000}"/>
    <cellStyle name="Normal 3 6 16 7 3" xfId="46429" xr:uid="{00000000-0005-0000-0000-000053B50000}"/>
    <cellStyle name="Normal 3 6 16 8" xfId="46430" xr:uid="{00000000-0005-0000-0000-000054B50000}"/>
    <cellStyle name="Normal 3 6 16 8 2" xfId="46431" xr:uid="{00000000-0005-0000-0000-000055B50000}"/>
    <cellStyle name="Normal 3 6 16 8 3" xfId="46432" xr:uid="{00000000-0005-0000-0000-000056B50000}"/>
    <cellStyle name="Normal 3 6 16 9" xfId="46433" xr:uid="{00000000-0005-0000-0000-000057B50000}"/>
    <cellStyle name="Normal 3 6 16 9 2" xfId="46434" xr:uid="{00000000-0005-0000-0000-000058B50000}"/>
    <cellStyle name="Normal 3 6 16 9 3" xfId="46435" xr:uid="{00000000-0005-0000-0000-000059B50000}"/>
    <cellStyle name="Normal 3 6 17" xfId="46436" xr:uid="{00000000-0005-0000-0000-00005AB50000}"/>
    <cellStyle name="Normal 3 6 17 10" xfId="46437" xr:uid="{00000000-0005-0000-0000-00005BB50000}"/>
    <cellStyle name="Normal 3 6 17 10 2" xfId="46438" xr:uid="{00000000-0005-0000-0000-00005CB50000}"/>
    <cellStyle name="Normal 3 6 17 10 3" xfId="46439" xr:uid="{00000000-0005-0000-0000-00005DB50000}"/>
    <cellStyle name="Normal 3 6 17 11" xfId="46440" xr:uid="{00000000-0005-0000-0000-00005EB50000}"/>
    <cellStyle name="Normal 3 6 17 11 2" xfId="46441" xr:uid="{00000000-0005-0000-0000-00005FB50000}"/>
    <cellStyle name="Normal 3 6 17 11 3" xfId="46442" xr:uid="{00000000-0005-0000-0000-000060B50000}"/>
    <cellStyle name="Normal 3 6 17 12" xfId="46443" xr:uid="{00000000-0005-0000-0000-000061B50000}"/>
    <cellStyle name="Normal 3 6 17 12 2" xfId="46444" xr:uid="{00000000-0005-0000-0000-000062B50000}"/>
    <cellStyle name="Normal 3 6 17 12 3" xfId="46445" xr:uid="{00000000-0005-0000-0000-000063B50000}"/>
    <cellStyle name="Normal 3 6 17 13" xfId="46446" xr:uid="{00000000-0005-0000-0000-000064B50000}"/>
    <cellStyle name="Normal 3 6 17 13 2" xfId="46447" xr:uid="{00000000-0005-0000-0000-000065B50000}"/>
    <cellStyle name="Normal 3 6 17 13 3" xfId="46448" xr:uid="{00000000-0005-0000-0000-000066B50000}"/>
    <cellStyle name="Normal 3 6 17 14" xfId="46449" xr:uid="{00000000-0005-0000-0000-000067B50000}"/>
    <cellStyle name="Normal 3 6 17 14 2" xfId="46450" xr:uid="{00000000-0005-0000-0000-000068B50000}"/>
    <cellStyle name="Normal 3 6 17 14 3" xfId="46451" xr:uid="{00000000-0005-0000-0000-000069B50000}"/>
    <cellStyle name="Normal 3 6 17 15" xfId="46452" xr:uid="{00000000-0005-0000-0000-00006AB50000}"/>
    <cellStyle name="Normal 3 6 17 16" xfId="46453" xr:uid="{00000000-0005-0000-0000-00006BB50000}"/>
    <cellStyle name="Normal 3 6 17 2" xfId="46454" xr:uid="{00000000-0005-0000-0000-00006CB50000}"/>
    <cellStyle name="Normal 3 6 17 2 2" xfId="46455" xr:uid="{00000000-0005-0000-0000-00006DB50000}"/>
    <cellStyle name="Normal 3 6 17 2 3" xfId="46456" xr:uid="{00000000-0005-0000-0000-00006EB50000}"/>
    <cellStyle name="Normal 3 6 17 3" xfId="46457" xr:uid="{00000000-0005-0000-0000-00006FB50000}"/>
    <cellStyle name="Normal 3 6 17 3 2" xfId="46458" xr:uid="{00000000-0005-0000-0000-000070B50000}"/>
    <cellStyle name="Normal 3 6 17 3 3" xfId="46459" xr:uid="{00000000-0005-0000-0000-000071B50000}"/>
    <cellStyle name="Normal 3 6 17 4" xfId="46460" xr:uid="{00000000-0005-0000-0000-000072B50000}"/>
    <cellStyle name="Normal 3 6 17 4 2" xfId="46461" xr:uid="{00000000-0005-0000-0000-000073B50000}"/>
    <cellStyle name="Normal 3 6 17 4 3" xfId="46462" xr:uid="{00000000-0005-0000-0000-000074B50000}"/>
    <cellStyle name="Normal 3 6 17 5" xfId="46463" xr:uid="{00000000-0005-0000-0000-000075B50000}"/>
    <cellStyle name="Normal 3 6 17 5 2" xfId="46464" xr:uid="{00000000-0005-0000-0000-000076B50000}"/>
    <cellStyle name="Normal 3 6 17 5 3" xfId="46465" xr:uid="{00000000-0005-0000-0000-000077B50000}"/>
    <cellStyle name="Normal 3 6 17 6" xfId="46466" xr:uid="{00000000-0005-0000-0000-000078B50000}"/>
    <cellStyle name="Normal 3 6 17 6 2" xfId="46467" xr:uid="{00000000-0005-0000-0000-000079B50000}"/>
    <cellStyle name="Normal 3 6 17 6 3" xfId="46468" xr:uid="{00000000-0005-0000-0000-00007AB50000}"/>
    <cellStyle name="Normal 3 6 17 7" xfId="46469" xr:uid="{00000000-0005-0000-0000-00007BB50000}"/>
    <cellStyle name="Normal 3 6 17 7 2" xfId="46470" xr:uid="{00000000-0005-0000-0000-00007CB50000}"/>
    <cellStyle name="Normal 3 6 17 7 3" xfId="46471" xr:uid="{00000000-0005-0000-0000-00007DB50000}"/>
    <cellStyle name="Normal 3 6 17 8" xfId="46472" xr:uid="{00000000-0005-0000-0000-00007EB50000}"/>
    <cellStyle name="Normal 3 6 17 8 2" xfId="46473" xr:uid="{00000000-0005-0000-0000-00007FB50000}"/>
    <cellStyle name="Normal 3 6 17 8 3" xfId="46474" xr:uid="{00000000-0005-0000-0000-000080B50000}"/>
    <cellStyle name="Normal 3 6 17 9" xfId="46475" xr:uid="{00000000-0005-0000-0000-000081B50000}"/>
    <cellStyle name="Normal 3 6 17 9 2" xfId="46476" xr:uid="{00000000-0005-0000-0000-000082B50000}"/>
    <cellStyle name="Normal 3 6 17 9 3" xfId="46477" xr:uid="{00000000-0005-0000-0000-000083B50000}"/>
    <cellStyle name="Normal 3 6 18" xfId="46478" xr:uid="{00000000-0005-0000-0000-000084B50000}"/>
    <cellStyle name="Normal 3 6 18 10" xfId="46479" xr:uid="{00000000-0005-0000-0000-000085B50000}"/>
    <cellStyle name="Normal 3 6 18 10 2" xfId="46480" xr:uid="{00000000-0005-0000-0000-000086B50000}"/>
    <cellStyle name="Normal 3 6 18 10 3" xfId="46481" xr:uid="{00000000-0005-0000-0000-000087B50000}"/>
    <cellStyle name="Normal 3 6 18 11" xfId="46482" xr:uid="{00000000-0005-0000-0000-000088B50000}"/>
    <cellStyle name="Normal 3 6 18 11 2" xfId="46483" xr:uid="{00000000-0005-0000-0000-000089B50000}"/>
    <cellStyle name="Normal 3 6 18 11 3" xfId="46484" xr:uid="{00000000-0005-0000-0000-00008AB50000}"/>
    <cellStyle name="Normal 3 6 18 12" xfId="46485" xr:uid="{00000000-0005-0000-0000-00008BB50000}"/>
    <cellStyle name="Normal 3 6 18 12 2" xfId="46486" xr:uid="{00000000-0005-0000-0000-00008CB50000}"/>
    <cellStyle name="Normal 3 6 18 12 3" xfId="46487" xr:uid="{00000000-0005-0000-0000-00008DB50000}"/>
    <cellStyle name="Normal 3 6 18 13" xfId="46488" xr:uid="{00000000-0005-0000-0000-00008EB50000}"/>
    <cellStyle name="Normal 3 6 18 13 2" xfId="46489" xr:uid="{00000000-0005-0000-0000-00008FB50000}"/>
    <cellStyle name="Normal 3 6 18 13 3" xfId="46490" xr:uid="{00000000-0005-0000-0000-000090B50000}"/>
    <cellStyle name="Normal 3 6 18 14" xfId="46491" xr:uid="{00000000-0005-0000-0000-000091B50000}"/>
    <cellStyle name="Normal 3 6 18 14 2" xfId="46492" xr:uid="{00000000-0005-0000-0000-000092B50000}"/>
    <cellStyle name="Normal 3 6 18 14 3" xfId="46493" xr:uid="{00000000-0005-0000-0000-000093B50000}"/>
    <cellStyle name="Normal 3 6 18 15" xfId="46494" xr:uid="{00000000-0005-0000-0000-000094B50000}"/>
    <cellStyle name="Normal 3 6 18 16" xfId="46495" xr:uid="{00000000-0005-0000-0000-000095B50000}"/>
    <cellStyle name="Normal 3 6 18 2" xfId="46496" xr:uid="{00000000-0005-0000-0000-000096B50000}"/>
    <cellStyle name="Normal 3 6 18 2 2" xfId="46497" xr:uid="{00000000-0005-0000-0000-000097B50000}"/>
    <cellStyle name="Normal 3 6 18 2 3" xfId="46498" xr:uid="{00000000-0005-0000-0000-000098B50000}"/>
    <cellStyle name="Normal 3 6 18 3" xfId="46499" xr:uid="{00000000-0005-0000-0000-000099B50000}"/>
    <cellStyle name="Normal 3 6 18 3 2" xfId="46500" xr:uid="{00000000-0005-0000-0000-00009AB50000}"/>
    <cellStyle name="Normal 3 6 18 3 3" xfId="46501" xr:uid="{00000000-0005-0000-0000-00009BB50000}"/>
    <cellStyle name="Normal 3 6 18 4" xfId="46502" xr:uid="{00000000-0005-0000-0000-00009CB50000}"/>
    <cellStyle name="Normal 3 6 18 4 2" xfId="46503" xr:uid="{00000000-0005-0000-0000-00009DB50000}"/>
    <cellStyle name="Normal 3 6 18 4 3" xfId="46504" xr:uid="{00000000-0005-0000-0000-00009EB50000}"/>
    <cellStyle name="Normal 3 6 18 5" xfId="46505" xr:uid="{00000000-0005-0000-0000-00009FB50000}"/>
    <cellStyle name="Normal 3 6 18 5 2" xfId="46506" xr:uid="{00000000-0005-0000-0000-0000A0B50000}"/>
    <cellStyle name="Normal 3 6 18 5 3" xfId="46507" xr:uid="{00000000-0005-0000-0000-0000A1B50000}"/>
    <cellStyle name="Normal 3 6 18 6" xfId="46508" xr:uid="{00000000-0005-0000-0000-0000A2B50000}"/>
    <cellStyle name="Normal 3 6 18 6 2" xfId="46509" xr:uid="{00000000-0005-0000-0000-0000A3B50000}"/>
    <cellStyle name="Normal 3 6 18 6 3" xfId="46510" xr:uid="{00000000-0005-0000-0000-0000A4B50000}"/>
    <cellStyle name="Normal 3 6 18 7" xfId="46511" xr:uid="{00000000-0005-0000-0000-0000A5B50000}"/>
    <cellStyle name="Normal 3 6 18 7 2" xfId="46512" xr:uid="{00000000-0005-0000-0000-0000A6B50000}"/>
    <cellStyle name="Normal 3 6 18 7 3" xfId="46513" xr:uid="{00000000-0005-0000-0000-0000A7B50000}"/>
    <cellStyle name="Normal 3 6 18 8" xfId="46514" xr:uid="{00000000-0005-0000-0000-0000A8B50000}"/>
    <cellStyle name="Normal 3 6 18 8 2" xfId="46515" xr:uid="{00000000-0005-0000-0000-0000A9B50000}"/>
    <cellStyle name="Normal 3 6 18 8 3" xfId="46516" xr:uid="{00000000-0005-0000-0000-0000AAB50000}"/>
    <cellStyle name="Normal 3 6 18 9" xfId="46517" xr:uid="{00000000-0005-0000-0000-0000ABB50000}"/>
    <cellStyle name="Normal 3 6 18 9 2" xfId="46518" xr:uid="{00000000-0005-0000-0000-0000ACB50000}"/>
    <cellStyle name="Normal 3 6 18 9 3" xfId="46519" xr:uid="{00000000-0005-0000-0000-0000ADB50000}"/>
    <cellStyle name="Normal 3 6 19" xfId="46520" xr:uid="{00000000-0005-0000-0000-0000AEB50000}"/>
    <cellStyle name="Normal 3 6 19 10" xfId="46521" xr:uid="{00000000-0005-0000-0000-0000AFB50000}"/>
    <cellStyle name="Normal 3 6 19 10 2" xfId="46522" xr:uid="{00000000-0005-0000-0000-0000B0B50000}"/>
    <cellStyle name="Normal 3 6 19 10 3" xfId="46523" xr:uid="{00000000-0005-0000-0000-0000B1B50000}"/>
    <cellStyle name="Normal 3 6 19 11" xfId="46524" xr:uid="{00000000-0005-0000-0000-0000B2B50000}"/>
    <cellStyle name="Normal 3 6 19 11 2" xfId="46525" xr:uid="{00000000-0005-0000-0000-0000B3B50000}"/>
    <cellStyle name="Normal 3 6 19 11 3" xfId="46526" xr:uid="{00000000-0005-0000-0000-0000B4B50000}"/>
    <cellStyle name="Normal 3 6 19 12" xfId="46527" xr:uid="{00000000-0005-0000-0000-0000B5B50000}"/>
    <cellStyle name="Normal 3 6 19 12 2" xfId="46528" xr:uid="{00000000-0005-0000-0000-0000B6B50000}"/>
    <cellStyle name="Normal 3 6 19 12 3" xfId="46529" xr:uid="{00000000-0005-0000-0000-0000B7B50000}"/>
    <cellStyle name="Normal 3 6 19 13" xfId="46530" xr:uid="{00000000-0005-0000-0000-0000B8B50000}"/>
    <cellStyle name="Normal 3 6 19 13 2" xfId="46531" xr:uid="{00000000-0005-0000-0000-0000B9B50000}"/>
    <cellStyle name="Normal 3 6 19 13 3" xfId="46532" xr:uid="{00000000-0005-0000-0000-0000BAB50000}"/>
    <cellStyle name="Normal 3 6 19 14" xfId="46533" xr:uid="{00000000-0005-0000-0000-0000BBB50000}"/>
    <cellStyle name="Normal 3 6 19 14 2" xfId="46534" xr:uid="{00000000-0005-0000-0000-0000BCB50000}"/>
    <cellStyle name="Normal 3 6 19 14 3" xfId="46535" xr:uid="{00000000-0005-0000-0000-0000BDB50000}"/>
    <cellStyle name="Normal 3 6 19 15" xfId="46536" xr:uid="{00000000-0005-0000-0000-0000BEB50000}"/>
    <cellStyle name="Normal 3 6 19 16" xfId="46537" xr:uid="{00000000-0005-0000-0000-0000BFB50000}"/>
    <cellStyle name="Normal 3 6 19 2" xfId="46538" xr:uid="{00000000-0005-0000-0000-0000C0B50000}"/>
    <cellStyle name="Normal 3 6 19 2 2" xfId="46539" xr:uid="{00000000-0005-0000-0000-0000C1B50000}"/>
    <cellStyle name="Normal 3 6 19 2 3" xfId="46540" xr:uid="{00000000-0005-0000-0000-0000C2B50000}"/>
    <cellStyle name="Normal 3 6 19 3" xfId="46541" xr:uid="{00000000-0005-0000-0000-0000C3B50000}"/>
    <cellStyle name="Normal 3 6 19 3 2" xfId="46542" xr:uid="{00000000-0005-0000-0000-0000C4B50000}"/>
    <cellStyle name="Normal 3 6 19 3 3" xfId="46543" xr:uid="{00000000-0005-0000-0000-0000C5B50000}"/>
    <cellStyle name="Normal 3 6 19 4" xfId="46544" xr:uid="{00000000-0005-0000-0000-0000C6B50000}"/>
    <cellStyle name="Normal 3 6 19 4 2" xfId="46545" xr:uid="{00000000-0005-0000-0000-0000C7B50000}"/>
    <cellStyle name="Normal 3 6 19 4 3" xfId="46546" xr:uid="{00000000-0005-0000-0000-0000C8B50000}"/>
    <cellStyle name="Normal 3 6 19 5" xfId="46547" xr:uid="{00000000-0005-0000-0000-0000C9B50000}"/>
    <cellStyle name="Normal 3 6 19 5 2" xfId="46548" xr:uid="{00000000-0005-0000-0000-0000CAB50000}"/>
    <cellStyle name="Normal 3 6 19 5 3" xfId="46549" xr:uid="{00000000-0005-0000-0000-0000CBB50000}"/>
    <cellStyle name="Normal 3 6 19 6" xfId="46550" xr:uid="{00000000-0005-0000-0000-0000CCB50000}"/>
    <cellStyle name="Normal 3 6 19 6 2" xfId="46551" xr:uid="{00000000-0005-0000-0000-0000CDB50000}"/>
    <cellStyle name="Normal 3 6 19 6 3" xfId="46552" xr:uid="{00000000-0005-0000-0000-0000CEB50000}"/>
    <cellStyle name="Normal 3 6 19 7" xfId="46553" xr:uid="{00000000-0005-0000-0000-0000CFB50000}"/>
    <cellStyle name="Normal 3 6 19 7 2" xfId="46554" xr:uid="{00000000-0005-0000-0000-0000D0B50000}"/>
    <cellStyle name="Normal 3 6 19 7 3" xfId="46555" xr:uid="{00000000-0005-0000-0000-0000D1B50000}"/>
    <cellStyle name="Normal 3 6 19 8" xfId="46556" xr:uid="{00000000-0005-0000-0000-0000D2B50000}"/>
    <cellStyle name="Normal 3 6 19 8 2" xfId="46557" xr:uid="{00000000-0005-0000-0000-0000D3B50000}"/>
    <cellStyle name="Normal 3 6 19 8 3" xfId="46558" xr:uid="{00000000-0005-0000-0000-0000D4B50000}"/>
    <cellStyle name="Normal 3 6 19 9" xfId="46559" xr:uid="{00000000-0005-0000-0000-0000D5B50000}"/>
    <cellStyle name="Normal 3 6 19 9 2" xfId="46560" xr:uid="{00000000-0005-0000-0000-0000D6B50000}"/>
    <cellStyle name="Normal 3 6 19 9 3" xfId="46561" xr:uid="{00000000-0005-0000-0000-0000D7B50000}"/>
    <cellStyle name="Normal 3 6 2" xfId="46562" xr:uid="{00000000-0005-0000-0000-0000D8B50000}"/>
    <cellStyle name="Normal 3 6 20" xfId="46563" xr:uid="{00000000-0005-0000-0000-0000D9B50000}"/>
    <cellStyle name="Normal 3 6 20 10" xfId="46564" xr:uid="{00000000-0005-0000-0000-0000DAB50000}"/>
    <cellStyle name="Normal 3 6 20 10 2" xfId="46565" xr:uid="{00000000-0005-0000-0000-0000DBB50000}"/>
    <cellStyle name="Normal 3 6 20 10 3" xfId="46566" xr:uid="{00000000-0005-0000-0000-0000DCB50000}"/>
    <cellStyle name="Normal 3 6 20 11" xfId="46567" xr:uid="{00000000-0005-0000-0000-0000DDB50000}"/>
    <cellStyle name="Normal 3 6 20 11 2" xfId="46568" xr:uid="{00000000-0005-0000-0000-0000DEB50000}"/>
    <cellStyle name="Normal 3 6 20 11 3" xfId="46569" xr:uid="{00000000-0005-0000-0000-0000DFB50000}"/>
    <cellStyle name="Normal 3 6 20 12" xfId="46570" xr:uid="{00000000-0005-0000-0000-0000E0B50000}"/>
    <cellStyle name="Normal 3 6 20 12 2" xfId="46571" xr:uid="{00000000-0005-0000-0000-0000E1B50000}"/>
    <cellStyle name="Normal 3 6 20 12 3" xfId="46572" xr:uid="{00000000-0005-0000-0000-0000E2B50000}"/>
    <cellStyle name="Normal 3 6 20 13" xfId="46573" xr:uid="{00000000-0005-0000-0000-0000E3B50000}"/>
    <cellStyle name="Normal 3 6 20 13 2" xfId="46574" xr:uid="{00000000-0005-0000-0000-0000E4B50000}"/>
    <cellStyle name="Normal 3 6 20 13 3" xfId="46575" xr:uid="{00000000-0005-0000-0000-0000E5B50000}"/>
    <cellStyle name="Normal 3 6 20 14" xfId="46576" xr:uid="{00000000-0005-0000-0000-0000E6B50000}"/>
    <cellStyle name="Normal 3 6 20 14 2" xfId="46577" xr:uid="{00000000-0005-0000-0000-0000E7B50000}"/>
    <cellStyle name="Normal 3 6 20 14 3" xfId="46578" xr:uid="{00000000-0005-0000-0000-0000E8B50000}"/>
    <cellStyle name="Normal 3 6 20 15" xfId="46579" xr:uid="{00000000-0005-0000-0000-0000E9B50000}"/>
    <cellStyle name="Normal 3 6 20 16" xfId="46580" xr:uid="{00000000-0005-0000-0000-0000EAB50000}"/>
    <cellStyle name="Normal 3 6 20 2" xfId="46581" xr:uid="{00000000-0005-0000-0000-0000EBB50000}"/>
    <cellStyle name="Normal 3 6 20 2 2" xfId="46582" xr:uid="{00000000-0005-0000-0000-0000ECB50000}"/>
    <cellStyle name="Normal 3 6 20 2 3" xfId="46583" xr:uid="{00000000-0005-0000-0000-0000EDB50000}"/>
    <cellStyle name="Normal 3 6 20 3" xfId="46584" xr:uid="{00000000-0005-0000-0000-0000EEB50000}"/>
    <cellStyle name="Normal 3 6 20 3 2" xfId="46585" xr:uid="{00000000-0005-0000-0000-0000EFB50000}"/>
    <cellStyle name="Normal 3 6 20 3 3" xfId="46586" xr:uid="{00000000-0005-0000-0000-0000F0B50000}"/>
    <cellStyle name="Normal 3 6 20 4" xfId="46587" xr:uid="{00000000-0005-0000-0000-0000F1B50000}"/>
    <cellStyle name="Normal 3 6 20 4 2" xfId="46588" xr:uid="{00000000-0005-0000-0000-0000F2B50000}"/>
    <cellStyle name="Normal 3 6 20 4 3" xfId="46589" xr:uid="{00000000-0005-0000-0000-0000F3B50000}"/>
    <cellStyle name="Normal 3 6 20 5" xfId="46590" xr:uid="{00000000-0005-0000-0000-0000F4B50000}"/>
    <cellStyle name="Normal 3 6 20 5 2" xfId="46591" xr:uid="{00000000-0005-0000-0000-0000F5B50000}"/>
    <cellStyle name="Normal 3 6 20 5 3" xfId="46592" xr:uid="{00000000-0005-0000-0000-0000F6B50000}"/>
    <cellStyle name="Normal 3 6 20 6" xfId="46593" xr:uid="{00000000-0005-0000-0000-0000F7B50000}"/>
    <cellStyle name="Normal 3 6 20 6 2" xfId="46594" xr:uid="{00000000-0005-0000-0000-0000F8B50000}"/>
    <cellStyle name="Normal 3 6 20 6 3" xfId="46595" xr:uid="{00000000-0005-0000-0000-0000F9B50000}"/>
    <cellStyle name="Normal 3 6 20 7" xfId="46596" xr:uid="{00000000-0005-0000-0000-0000FAB50000}"/>
    <cellStyle name="Normal 3 6 20 7 2" xfId="46597" xr:uid="{00000000-0005-0000-0000-0000FBB50000}"/>
    <cellStyle name="Normal 3 6 20 7 3" xfId="46598" xr:uid="{00000000-0005-0000-0000-0000FCB50000}"/>
    <cellStyle name="Normal 3 6 20 8" xfId="46599" xr:uid="{00000000-0005-0000-0000-0000FDB50000}"/>
    <cellStyle name="Normal 3 6 20 8 2" xfId="46600" xr:uid="{00000000-0005-0000-0000-0000FEB50000}"/>
    <cellStyle name="Normal 3 6 20 8 3" xfId="46601" xr:uid="{00000000-0005-0000-0000-0000FFB50000}"/>
    <cellStyle name="Normal 3 6 20 9" xfId="46602" xr:uid="{00000000-0005-0000-0000-000000B60000}"/>
    <cellStyle name="Normal 3 6 20 9 2" xfId="46603" xr:uid="{00000000-0005-0000-0000-000001B60000}"/>
    <cellStyle name="Normal 3 6 20 9 3" xfId="46604" xr:uid="{00000000-0005-0000-0000-000002B60000}"/>
    <cellStyle name="Normal 3 6 21" xfId="46605" xr:uid="{00000000-0005-0000-0000-000003B60000}"/>
    <cellStyle name="Normal 3 6 21 10" xfId="46606" xr:uid="{00000000-0005-0000-0000-000004B60000}"/>
    <cellStyle name="Normal 3 6 21 10 2" xfId="46607" xr:uid="{00000000-0005-0000-0000-000005B60000}"/>
    <cellStyle name="Normal 3 6 21 10 3" xfId="46608" xr:uid="{00000000-0005-0000-0000-000006B60000}"/>
    <cellStyle name="Normal 3 6 21 11" xfId="46609" xr:uid="{00000000-0005-0000-0000-000007B60000}"/>
    <cellStyle name="Normal 3 6 21 11 2" xfId="46610" xr:uid="{00000000-0005-0000-0000-000008B60000}"/>
    <cellStyle name="Normal 3 6 21 11 3" xfId="46611" xr:uid="{00000000-0005-0000-0000-000009B60000}"/>
    <cellStyle name="Normal 3 6 21 12" xfId="46612" xr:uid="{00000000-0005-0000-0000-00000AB60000}"/>
    <cellStyle name="Normal 3 6 21 12 2" xfId="46613" xr:uid="{00000000-0005-0000-0000-00000BB60000}"/>
    <cellStyle name="Normal 3 6 21 12 3" xfId="46614" xr:uid="{00000000-0005-0000-0000-00000CB60000}"/>
    <cellStyle name="Normal 3 6 21 13" xfId="46615" xr:uid="{00000000-0005-0000-0000-00000DB60000}"/>
    <cellStyle name="Normal 3 6 21 13 2" xfId="46616" xr:uid="{00000000-0005-0000-0000-00000EB60000}"/>
    <cellStyle name="Normal 3 6 21 13 3" xfId="46617" xr:uid="{00000000-0005-0000-0000-00000FB60000}"/>
    <cellStyle name="Normal 3 6 21 14" xfId="46618" xr:uid="{00000000-0005-0000-0000-000010B60000}"/>
    <cellStyle name="Normal 3 6 21 14 2" xfId="46619" xr:uid="{00000000-0005-0000-0000-000011B60000}"/>
    <cellStyle name="Normal 3 6 21 14 3" xfId="46620" xr:uid="{00000000-0005-0000-0000-000012B60000}"/>
    <cellStyle name="Normal 3 6 21 15" xfId="46621" xr:uid="{00000000-0005-0000-0000-000013B60000}"/>
    <cellStyle name="Normal 3 6 21 16" xfId="46622" xr:uid="{00000000-0005-0000-0000-000014B60000}"/>
    <cellStyle name="Normal 3 6 21 2" xfId="46623" xr:uid="{00000000-0005-0000-0000-000015B60000}"/>
    <cellStyle name="Normal 3 6 21 2 2" xfId="46624" xr:uid="{00000000-0005-0000-0000-000016B60000}"/>
    <cellStyle name="Normal 3 6 21 2 3" xfId="46625" xr:uid="{00000000-0005-0000-0000-000017B60000}"/>
    <cellStyle name="Normal 3 6 21 3" xfId="46626" xr:uid="{00000000-0005-0000-0000-000018B60000}"/>
    <cellStyle name="Normal 3 6 21 3 2" xfId="46627" xr:uid="{00000000-0005-0000-0000-000019B60000}"/>
    <cellStyle name="Normal 3 6 21 3 3" xfId="46628" xr:uid="{00000000-0005-0000-0000-00001AB60000}"/>
    <cellStyle name="Normal 3 6 21 4" xfId="46629" xr:uid="{00000000-0005-0000-0000-00001BB60000}"/>
    <cellStyle name="Normal 3 6 21 4 2" xfId="46630" xr:uid="{00000000-0005-0000-0000-00001CB60000}"/>
    <cellStyle name="Normal 3 6 21 4 3" xfId="46631" xr:uid="{00000000-0005-0000-0000-00001DB60000}"/>
    <cellStyle name="Normal 3 6 21 5" xfId="46632" xr:uid="{00000000-0005-0000-0000-00001EB60000}"/>
    <cellStyle name="Normal 3 6 21 5 2" xfId="46633" xr:uid="{00000000-0005-0000-0000-00001FB60000}"/>
    <cellStyle name="Normal 3 6 21 5 3" xfId="46634" xr:uid="{00000000-0005-0000-0000-000020B60000}"/>
    <cellStyle name="Normal 3 6 21 6" xfId="46635" xr:uid="{00000000-0005-0000-0000-000021B60000}"/>
    <cellStyle name="Normal 3 6 21 6 2" xfId="46636" xr:uid="{00000000-0005-0000-0000-000022B60000}"/>
    <cellStyle name="Normal 3 6 21 6 3" xfId="46637" xr:uid="{00000000-0005-0000-0000-000023B60000}"/>
    <cellStyle name="Normal 3 6 21 7" xfId="46638" xr:uid="{00000000-0005-0000-0000-000024B60000}"/>
    <cellStyle name="Normal 3 6 21 7 2" xfId="46639" xr:uid="{00000000-0005-0000-0000-000025B60000}"/>
    <cellStyle name="Normal 3 6 21 7 3" xfId="46640" xr:uid="{00000000-0005-0000-0000-000026B60000}"/>
    <cellStyle name="Normal 3 6 21 8" xfId="46641" xr:uid="{00000000-0005-0000-0000-000027B60000}"/>
    <cellStyle name="Normal 3 6 21 8 2" xfId="46642" xr:uid="{00000000-0005-0000-0000-000028B60000}"/>
    <cellStyle name="Normal 3 6 21 8 3" xfId="46643" xr:uid="{00000000-0005-0000-0000-000029B60000}"/>
    <cellStyle name="Normal 3 6 21 9" xfId="46644" xr:uid="{00000000-0005-0000-0000-00002AB60000}"/>
    <cellStyle name="Normal 3 6 21 9 2" xfId="46645" xr:uid="{00000000-0005-0000-0000-00002BB60000}"/>
    <cellStyle name="Normal 3 6 21 9 3" xfId="46646" xr:uid="{00000000-0005-0000-0000-00002CB60000}"/>
    <cellStyle name="Normal 3 6 22" xfId="46647" xr:uid="{00000000-0005-0000-0000-00002DB60000}"/>
    <cellStyle name="Normal 3 6 22 10" xfId="46648" xr:uid="{00000000-0005-0000-0000-00002EB60000}"/>
    <cellStyle name="Normal 3 6 22 10 2" xfId="46649" xr:uid="{00000000-0005-0000-0000-00002FB60000}"/>
    <cellStyle name="Normal 3 6 22 10 3" xfId="46650" xr:uid="{00000000-0005-0000-0000-000030B60000}"/>
    <cellStyle name="Normal 3 6 22 11" xfId="46651" xr:uid="{00000000-0005-0000-0000-000031B60000}"/>
    <cellStyle name="Normal 3 6 22 11 2" xfId="46652" xr:uid="{00000000-0005-0000-0000-000032B60000}"/>
    <cellStyle name="Normal 3 6 22 11 3" xfId="46653" xr:uid="{00000000-0005-0000-0000-000033B60000}"/>
    <cellStyle name="Normal 3 6 22 12" xfId="46654" xr:uid="{00000000-0005-0000-0000-000034B60000}"/>
    <cellStyle name="Normal 3 6 22 12 2" xfId="46655" xr:uid="{00000000-0005-0000-0000-000035B60000}"/>
    <cellStyle name="Normal 3 6 22 12 3" xfId="46656" xr:uid="{00000000-0005-0000-0000-000036B60000}"/>
    <cellStyle name="Normal 3 6 22 13" xfId="46657" xr:uid="{00000000-0005-0000-0000-000037B60000}"/>
    <cellStyle name="Normal 3 6 22 13 2" xfId="46658" xr:uid="{00000000-0005-0000-0000-000038B60000}"/>
    <cellStyle name="Normal 3 6 22 13 3" xfId="46659" xr:uid="{00000000-0005-0000-0000-000039B60000}"/>
    <cellStyle name="Normal 3 6 22 14" xfId="46660" xr:uid="{00000000-0005-0000-0000-00003AB60000}"/>
    <cellStyle name="Normal 3 6 22 14 2" xfId="46661" xr:uid="{00000000-0005-0000-0000-00003BB60000}"/>
    <cellStyle name="Normal 3 6 22 14 3" xfId="46662" xr:uid="{00000000-0005-0000-0000-00003CB60000}"/>
    <cellStyle name="Normal 3 6 22 15" xfId="46663" xr:uid="{00000000-0005-0000-0000-00003DB60000}"/>
    <cellStyle name="Normal 3 6 22 16" xfId="46664" xr:uid="{00000000-0005-0000-0000-00003EB60000}"/>
    <cellStyle name="Normal 3 6 22 2" xfId="46665" xr:uid="{00000000-0005-0000-0000-00003FB60000}"/>
    <cellStyle name="Normal 3 6 22 2 2" xfId="46666" xr:uid="{00000000-0005-0000-0000-000040B60000}"/>
    <cellStyle name="Normal 3 6 22 2 3" xfId="46667" xr:uid="{00000000-0005-0000-0000-000041B60000}"/>
    <cellStyle name="Normal 3 6 22 3" xfId="46668" xr:uid="{00000000-0005-0000-0000-000042B60000}"/>
    <cellStyle name="Normal 3 6 22 3 2" xfId="46669" xr:uid="{00000000-0005-0000-0000-000043B60000}"/>
    <cellStyle name="Normal 3 6 22 3 3" xfId="46670" xr:uid="{00000000-0005-0000-0000-000044B60000}"/>
    <cellStyle name="Normal 3 6 22 4" xfId="46671" xr:uid="{00000000-0005-0000-0000-000045B60000}"/>
    <cellStyle name="Normal 3 6 22 4 2" xfId="46672" xr:uid="{00000000-0005-0000-0000-000046B60000}"/>
    <cellStyle name="Normal 3 6 22 4 3" xfId="46673" xr:uid="{00000000-0005-0000-0000-000047B60000}"/>
    <cellStyle name="Normal 3 6 22 5" xfId="46674" xr:uid="{00000000-0005-0000-0000-000048B60000}"/>
    <cellStyle name="Normal 3 6 22 5 2" xfId="46675" xr:uid="{00000000-0005-0000-0000-000049B60000}"/>
    <cellStyle name="Normal 3 6 22 5 3" xfId="46676" xr:uid="{00000000-0005-0000-0000-00004AB60000}"/>
    <cellStyle name="Normal 3 6 22 6" xfId="46677" xr:uid="{00000000-0005-0000-0000-00004BB60000}"/>
    <cellStyle name="Normal 3 6 22 6 2" xfId="46678" xr:uid="{00000000-0005-0000-0000-00004CB60000}"/>
    <cellStyle name="Normal 3 6 22 6 3" xfId="46679" xr:uid="{00000000-0005-0000-0000-00004DB60000}"/>
    <cellStyle name="Normal 3 6 22 7" xfId="46680" xr:uid="{00000000-0005-0000-0000-00004EB60000}"/>
    <cellStyle name="Normal 3 6 22 7 2" xfId="46681" xr:uid="{00000000-0005-0000-0000-00004FB60000}"/>
    <cellStyle name="Normal 3 6 22 7 3" xfId="46682" xr:uid="{00000000-0005-0000-0000-000050B60000}"/>
    <cellStyle name="Normal 3 6 22 8" xfId="46683" xr:uid="{00000000-0005-0000-0000-000051B60000}"/>
    <cellStyle name="Normal 3 6 22 8 2" xfId="46684" xr:uid="{00000000-0005-0000-0000-000052B60000}"/>
    <cellStyle name="Normal 3 6 22 8 3" xfId="46685" xr:uid="{00000000-0005-0000-0000-000053B60000}"/>
    <cellStyle name="Normal 3 6 22 9" xfId="46686" xr:uid="{00000000-0005-0000-0000-000054B60000}"/>
    <cellStyle name="Normal 3 6 22 9 2" xfId="46687" xr:uid="{00000000-0005-0000-0000-000055B60000}"/>
    <cellStyle name="Normal 3 6 22 9 3" xfId="46688" xr:uid="{00000000-0005-0000-0000-000056B60000}"/>
    <cellStyle name="Normal 3 6 23" xfId="46689" xr:uid="{00000000-0005-0000-0000-000057B60000}"/>
    <cellStyle name="Normal 3 6 24" xfId="46690" xr:uid="{00000000-0005-0000-0000-000058B60000}"/>
    <cellStyle name="Normal 3 6 25" xfId="46691" xr:uid="{00000000-0005-0000-0000-000059B60000}"/>
    <cellStyle name="Normal 3 6 25 10" xfId="46692" xr:uid="{00000000-0005-0000-0000-00005AB60000}"/>
    <cellStyle name="Normal 3 6 25 10 2" xfId="46693" xr:uid="{00000000-0005-0000-0000-00005BB60000}"/>
    <cellStyle name="Normal 3 6 25 10 3" xfId="46694" xr:uid="{00000000-0005-0000-0000-00005CB60000}"/>
    <cellStyle name="Normal 3 6 25 11" xfId="46695" xr:uid="{00000000-0005-0000-0000-00005DB60000}"/>
    <cellStyle name="Normal 3 6 25 11 2" xfId="46696" xr:uid="{00000000-0005-0000-0000-00005EB60000}"/>
    <cellStyle name="Normal 3 6 25 11 3" xfId="46697" xr:uid="{00000000-0005-0000-0000-00005FB60000}"/>
    <cellStyle name="Normal 3 6 25 12" xfId="46698" xr:uid="{00000000-0005-0000-0000-000060B60000}"/>
    <cellStyle name="Normal 3 6 25 12 2" xfId="46699" xr:uid="{00000000-0005-0000-0000-000061B60000}"/>
    <cellStyle name="Normal 3 6 25 12 3" xfId="46700" xr:uid="{00000000-0005-0000-0000-000062B60000}"/>
    <cellStyle name="Normal 3 6 25 13" xfId="46701" xr:uid="{00000000-0005-0000-0000-000063B60000}"/>
    <cellStyle name="Normal 3 6 25 13 2" xfId="46702" xr:uid="{00000000-0005-0000-0000-000064B60000}"/>
    <cellStyle name="Normal 3 6 25 13 3" xfId="46703" xr:uid="{00000000-0005-0000-0000-000065B60000}"/>
    <cellStyle name="Normal 3 6 25 14" xfId="46704" xr:uid="{00000000-0005-0000-0000-000066B60000}"/>
    <cellStyle name="Normal 3 6 25 14 2" xfId="46705" xr:uid="{00000000-0005-0000-0000-000067B60000}"/>
    <cellStyle name="Normal 3 6 25 14 3" xfId="46706" xr:uid="{00000000-0005-0000-0000-000068B60000}"/>
    <cellStyle name="Normal 3 6 25 15" xfId="46707" xr:uid="{00000000-0005-0000-0000-000069B60000}"/>
    <cellStyle name="Normal 3 6 25 16" xfId="46708" xr:uid="{00000000-0005-0000-0000-00006AB60000}"/>
    <cellStyle name="Normal 3 6 25 2" xfId="46709" xr:uid="{00000000-0005-0000-0000-00006BB60000}"/>
    <cellStyle name="Normal 3 6 25 2 2" xfId="46710" xr:uid="{00000000-0005-0000-0000-00006CB60000}"/>
    <cellStyle name="Normal 3 6 25 2 3" xfId="46711" xr:uid="{00000000-0005-0000-0000-00006DB60000}"/>
    <cellStyle name="Normal 3 6 25 3" xfId="46712" xr:uid="{00000000-0005-0000-0000-00006EB60000}"/>
    <cellStyle name="Normal 3 6 25 3 2" xfId="46713" xr:uid="{00000000-0005-0000-0000-00006FB60000}"/>
    <cellStyle name="Normal 3 6 25 3 3" xfId="46714" xr:uid="{00000000-0005-0000-0000-000070B60000}"/>
    <cellStyle name="Normal 3 6 25 4" xfId="46715" xr:uid="{00000000-0005-0000-0000-000071B60000}"/>
    <cellStyle name="Normal 3 6 25 4 2" xfId="46716" xr:uid="{00000000-0005-0000-0000-000072B60000}"/>
    <cellStyle name="Normal 3 6 25 4 3" xfId="46717" xr:uid="{00000000-0005-0000-0000-000073B60000}"/>
    <cellStyle name="Normal 3 6 25 5" xfId="46718" xr:uid="{00000000-0005-0000-0000-000074B60000}"/>
    <cellStyle name="Normal 3 6 25 5 2" xfId="46719" xr:uid="{00000000-0005-0000-0000-000075B60000}"/>
    <cellStyle name="Normal 3 6 25 5 3" xfId="46720" xr:uid="{00000000-0005-0000-0000-000076B60000}"/>
    <cellStyle name="Normal 3 6 25 6" xfId="46721" xr:uid="{00000000-0005-0000-0000-000077B60000}"/>
    <cellStyle name="Normal 3 6 25 6 2" xfId="46722" xr:uid="{00000000-0005-0000-0000-000078B60000}"/>
    <cellStyle name="Normal 3 6 25 6 3" xfId="46723" xr:uid="{00000000-0005-0000-0000-000079B60000}"/>
    <cellStyle name="Normal 3 6 25 7" xfId="46724" xr:uid="{00000000-0005-0000-0000-00007AB60000}"/>
    <cellStyle name="Normal 3 6 25 7 2" xfId="46725" xr:uid="{00000000-0005-0000-0000-00007BB60000}"/>
    <cellStyle name="Normal 3 6 25 7 3" xfId="46726" xr:uid="{00000000-0005-0000-0000-00007CB60000}"/>
    <cellStyle name="Normal 3 6 25 8" xfId="46727" xr:uid="{00000000-0005-0000-0000-00007DB60000}"/>
    <cellStyle name="Normal 3 6 25 8 2" xfId="46728" xr:uid="{00000000-0005-0000-0000-00007EB60000}"/>
    <cellStyle name="Normal 3 6 25 8 3" xfId="46729" xr:uid="{00000000-0005-0000-0000-00007FB60000}"/>
    <cellStyle name="Normal 3 6 25 9" xfId="46730" xr:uid="{00000000-0005-0000-0000-000080B60000}"/>
    <cellStyle name="Normal 3 6 25 9 2" xfId="46731" xr:uid="{00000000-0005-0000-0000-000081B60000}"/>
    <cellStyle name="Normal 3 6 25 9 3" xfId="46732" xr:uid="{00000000-0005-0000-0000-000082B60000}"/>
    <cellStyle name="Normal 3 6 26" xfId="46733" xr:uid="{00000000-0005-0000-0000-000083B60000}"/>
    <cellStyle name="Normal 3 6 26 10" xfId="46734" xr:uid="{00000000-0005-0000-0000-000084B60000}"/>
    <cellStyle name="Normal 3 6 26 10 2" xfId="46735" xr:uid="{00000000-0005-0000-0000-000085B60000}"/>
    <cellStyle name="Normal 3 6 26 10 3" xfId="46736" xr:uid="{00000000-0005-0000-0000-000086B60000}"/>
    <cellStyle name="Normal 3 6 26 11" xfId="46737" xr:uid="{00000000-0005-0000-0000-000087B60000}"/>
    <cellStyle name="Normal 3 6 26 11 2" xfId="46738" xr:uid="{00000000-0005-0000-0000-000088B60000}"/>
    <cellStyle name="Normal 3 6 26 11 3" xfId="46739" xr:uid="{00000000-0005-0000-0000-000089B60000}"/>
    <cellStyle name="Normal 3 6 26 12" xfId="46740" xr:uid="{00000000-0005-0000-0000-00008AB60000}"/>
    <cellStyle name="Normal 3 6 26 12 2" xfId="46741" xr:uid="{00000000-0005-0000-0000-00008BB60000}"/>
    <cellStyle name="Normal 3 6 26 12 3" xfId="46742" xr:uid="{00000000-0005-0000-0000-00008CB60000}"/>
    <cellStyle name="Normal 3 6 26 13" xfId="46743" xr:uid="{00000000-0005-0000-0000-00008DB60000}"/>
    <cellStyle name="Normal 3 6 26 13 2" xfId="46744" xr:uid="{00000000-0005-0000-0000-00008EB60000}"/>
    <cellStyle name="Normal 3 6 26 13 3" xfId="46745" xr:uid="{00000000-0005-0000-0000-00008FB60000}"/>
    <cellStyle name="Normal 3 6 26 14" xfId="46746" xr:uid="{00000000-0005-0000-0000-000090B60000}"/>
    <cellStyle name="Normal 3 6 26 14 2" xfId="46747" xr:uid="{00000000-0005-0000-0000-000091B60000}"/>
    <cellStyle name="Normal 3 6 26 14 3" xfId="46748" xr:uid="{00000000-0005-0000-0000-000092B60000}"/>
    <cellStyle name="Normal 3 6 26 15" xfId="46749" xr:uid="{00000000-0005-0000-0000-000093B60000}"/>
    <cellStyle name="Normal 3 6 26 16" xfId="46750" xr:uid="{00000000-0005-0000-0000-000094B60000}"/>
    <cellStyle name="Normal 3 6 26 2" xfId="46751" xr:uid="{00000000-0005-0000-0000-000095B60000}"/>
    <cellStyle name="Normal 3 6 26 2 2" xfId="46752" xr:uid="{00000000-0005-0000-0000-000096B60000}"/>
    <cellStyle name="Normal 3 6 26 2 3" xfId="46753" xr:uid="{00000000-0005-0000-0000-000097B60000}"/>
    <cellStyle name="Normal 3 6 26 3" xfId="46754" xr:uid="{00000000-0005-0000-0000-000098B60000}"/>
    <cellStyle name="Normal 3 6 26 3 2" xfId="46755" xr:uid="{00000000-0005-0000-0000-000099B60000}"/>
    <cellStyle name="Normal 3 6 26 3 3" xfId="46756" xr:uid="{00000000-0005-0000-0000-00009AB60000}"/>
    <cellStyle name="Normal 3 6 26 4" xfId="46757" xr:uid="{00000000-0005-0000-0000-00009BB60000}"/>
    <cellStyle name="Normal 3 6 26 4 2" xfId="46758" xr:uid="{00000000-0005-0000-0000-00009CB60000}"/>
    <cellStyle name="Normal 3 6 26 4 3" xfId="46759" xr:uid="{00000000-0005-0000-0000-00009DB60000}"/>
    <cellStyle name="Normal 3 6 26 5" xfId="46760" xr:uid="{00000000-0005-0000-0000-00009EB60000}"/>
    <cellStyle name="Normal 3 6 26 5 2" xfId="46761" xr:uid="{00000000-0005-0000-0000-00009FB60000}"/>
    <cellStyle name="Normal 3 6 26 5 3" xfId="46762" xr:uid="{00000000-0005-0000-0000-0000A0B60000}"/>
    <cellStyle name="Normal 3 6 26 6" xfId="46763" xr:uid="{00000000-0005-0000-0000-0000A1B60000}"/>
    <cellStyle name="Normal 3 6 26 6 2" xfId="46764" xr:uid="{00000000-0005-0000-0000-0000A2B60000}"/>
    <cellStyle name="Normal 3 6 26 6 3" xfId="46765" xr:uid="{00000000-0005-0000-0000-0000A3B60000}"/>
    <cellStyle name="Normal 3 6 26 7" xfId="46766" xr:uid="{00000000-0005-0000-0000-0000A4B60000}"/>
    <cellStyle name="Normal 3 6 26 7 2" xfId="46767" xr:uid="{00000000-0005-0000-0000-0000A5B60000}"/>
    <cellStyle name="Normal 3 6 26 7 3" xfId="46768" xr:uid="{00000000-0005-0000-0000-0000A6B60000}"/>
    <cellStyle name="Normal 3 6 26 8" xfId="46769" xr:uid="{00000000-0005-0000-0000-0000A7B60000}"/>
    <cellStyle name="Normal 3 6 26 8 2" xfId="46770" xr:uid="{00000000-0005-0000-0000-0000A8B60000}"/>
    <cellStyle name="Normal 3 6 26 8 3" xfId="46771" xr:uid="{00000000-0005-0000-0000-0000A9B60000}"/>
    <cellStyle name="Normal 3 6 26 9" xfId="46772" xr:uid="{00000000-0005-0000-0000-0000AAB60000}"/>
    <cellStyle name="Normal 3 6 26 9 2" xfId="46773" xr:uid="{00000000-0005-0000-0000-0000ABB60000}"/>
    <cellStyle name="Normal 3 6 26 9 3" xfId="46774" xr:uid="{00000000-0005-0000-0000-0000ACB60000}"/>
    <cellStyle name="Normal 3 6 3" xfId="46775" xr:uid="{00000000-0005-0000-0000-0000ADB60000}"/>
    <cellStyle name="Normal 3 6 4" xfId="46776" xr:uid="{00000000-0005-0000-0000-0000AEB60000}"/>
    <cellStyle name="Normal 3 6 5" xfId="46777" xr:uid="{00000000-0005-0000-0000-0000AFB60000}"/>
    <cellStyle name="Normal 3 6 6" xfId="46778" xr:uid="{00000000-0005-0000-0000-0000B0B60000}"/>
    <cellStyle name="Normal 3 6 7" xfId="46779" xr:uid="{00000000-0005-0000-0000-0000B1B60000}"/>
    <cellStyle name="Normal 3 6 8" xfId="46780" xr:uid="{00000000-0005-0000-0000-0000B2B60000}"/>
    <cellStyle name="Normal 3 6 9" xfId="46781" xr:uid="{00000000-0005-0000-0000-0000B3B60000}"/>
    <cellStyle name="Normal 3 6_End-use Summary" xfId="46782" xr:uid="{00000000-0005-0000-0000-0000B4B60000}"/>
    <cellStyle name="Normal 3 60" xfId="46783" xr:uid="{00000000-0005-0000-0000-0000B5B60000}"/>
    <cellStyle name="Normal 3 60 2" xfId="46784" xr:uid="{00000000-0005-0000-0000-0000B6B60000}"/>
    <cellStyle name="Normal 3 60 3" xfId="46785" xr:uid="{00000000-0005-0000-0000-0000B7B60000}"/>
    <cellStyle name="Normal 3 61" xfId="46786" xr:uid="{00000000-0005-0000-0000-0000B8B60000}"/>
    <cellStyle name="Normal 3 61 2" xfId="46787" xr:uid="{00000000-0005-0000-0000-0000B9B60000}"/>
    <cellStyle name="Normal 3 61 3" xfId="46788" xr:uid="{00000000-0005-0000-0000-0000BAB60000}"/>
    <cellStyle name="Normal 3 62" xfId="46789" xr:uid="{00000000-0005-0000-0000-0000BBB60000}"/>
    <cellStyle name="Normal 3 62 2" xfId="46790" xr:uid="{00000000-0005-0000-0000-0000BCB60000}"/>
    <cellStyle name="Normal 3 62 3" xfId="46791" xr:uid="{00000000-0005-0000-0000-0000BDB60000}"/>
    <cellStyle name="Normal 3 63" xfId="46792" xr:uid="{00000000-0005-0000-0000-0000BEB60000}"/>
    <cellStyle name="Normal 3 63 2" xfId="46793" xr:uid="{00000000-0005-0000-0000-0000BFB60000}"/>
    <cellStyle name="Normal 3 63 3" xfId="46794" xr:uid="{00000000-0005-0000-0000-0000C0B60000}"/>
    <cellStyle name="Normal 3 64" xfId="46795" xr:uid="{00000000-0005-0000-0000-0000C1B60000}"/>
    <cellStyle name="Normal 3 64 2" xfId="46796" xr:uid="{00000000-0005-0000-0000-0000C2B60000}"/>
    <cellStyle name="Normal 3 64 3" xfId="46797" xr:uid="{00000000-0005-0000-0000-0000C3B60000}"/>
    <cellStyle name="Normal 3 65" xfId="46798" xr:uid="{00000000-0005-0000-0000-0000C4B60000}"/>
    <cellStyle name="Normal 3 65 2" xfId="46799" xr:uid="{00000000-0005-0000-0000-0000C5B60000}"/>
    <cellStyle name="Normal 3 65 3" xfId="46800" xr:uid="{00000000-0005-0000-0000-0000C6B60000}"/>
    <cellStyle name="Normal 3 66" xfId="46801" xr:uid="{00000000-0005-0000-0000-0000C7B60000}"/>
    <cellStyle name="Normal 3 66 2" xfId="46802" xr:uid="{00000000-0005-0000-0000-0000C8B60000}"/>
    <cellStyle name="Normal 3 66 3" xfId="46803" xr:uid="{00000000-0005-0000-0000-0000C9B60000}"/>
    <cellStyle name="Normal 3 67" xfId="46804" xr:uid="{00000000-0005-0000-0000-0000CAB60000}"/>
    <cellStyle name="Normal 3 67 2" xfId="46805" xr:uid="{00000000-0005-0000-0000-0000CBB60000}"/>
    <cellStyle name="Normal 3 67 3" xfId="46806" xr:uid="{00000000-0005-0000-0000-0000CCB60000}"/>
    <cellStyle name="Normal 3 68" xfId="46807" xr:uid="{00000000-0005-0000-0000-0000CDB60000}"/>
    <cellStyle name="Normal 3 68 2" xfId="46808" xr:uid="{00000000-0005-0000-0000-0000CEB60000}"/>
    <cellStyle name="Normal 3 68 3" xfId="46809" xr:uid="{00000000-0005-0000-0000-0000CFB60000}"/>
    <cellStyle name="Normal 3 69" xfId="46810" xr:uid="{00000000-0005-0000-0000-0000D0B60000}"/>
    <cellStyle name="Normal 3 69 2" xfId="46811" xr:uid="{00000000-0005-0000-0000-0000D1B60000}"/>
    <cellStyle name="Normal 3 69 3" xfId="46812" xr:uid="{00000000-0005-0000-0000-0000D2B60000}"/>
    <cellStyle name="Normal 3 7" xfId="46813" xr:uid="{00000000-0005-0000-0000-0000D3B60000}"/>
    <cellStyle name="Normal 3 7 10" xfId="46814" xr:uid="{00000000-0005-0000-0000-0000D4B60000}"/>
    <cellStyle name="Normal 3 7 11" xfId="46815" xr:uid="{00000000-0005-0000-0000-0000D5B60000}"/>
    <cellStyle name="Normal 3 7 11 10" xfId="46816" xr:uid="{00000000-0005-0000-0000-0000D6B60000}"/>
    <cellStyle name="Normal 3 7 11 10 2" xfId="46817" xr:uid="{00000000-0005-0000-0000-0000D7B60000}"/>
    <cellStyle name="Normal 3 7 11 10 3" xfId="46818" xr:uid="{00000000-0005-0000-0000-0000D8B60000}"/>
    <cellStyle name="Normal 3 7 11 11" xfId="46819" xr:uid="{00000000-0005-0000-0000-0000D9B60000}"/>
    <cellStyle name="Normal 3 7 11 11 2" xfId="46820" xr:uid="{00000000-0005-0000-0000-0000DAB60000}"/>
    <cellStyle name="Normal 3 7 11 11 3" xfId="46821" xr:uid="{00000000-0005-0000-0000-0000DBB60000}"/>
    <cellStyle name="Normal 3 7 11 12" xfId="46822" xr:uid="{00000000-0005-0000-0000-0000DCB60000}"/>
    <cellStyle name="Normal 3 7 11 12 2" xfId="46823" xr:uid="{00000000-0005-0000-0000-0000DDB60000}"/>
    <cellStyle name="Normal 3 7 11 12 3" xfId="46824" xr:uid="{00000000-0005-0000-0000-0000DEB60000}"/>
    <cellStyle name="Normal 3 7 11 13" xfId="46825" xr:uid="{00000000-0005-0000-0000-0000DFB60000}"/>
    <cellStyle name="Normal 3 7 11 13 2" xfId="46826" xr:uid="{00000000-0005-0000-0000-0000E0B60000}"/>
    <cellStyle name="Normal 3 7 11 13 3" xfId="46827" xr:uid="{00000000-0005-0000-0000-0000E1B60000}"/>
    <cellStyle name="Normal 3 7 11 14" xfId="46828" xr:uid="{00000000-0005-0000-0000-0000E2B60000}"/>
    <cellStyle name="Normal 3 7 11 14 2" xfId="46829" xr:uid="{00000000-0005-0000-0000-0000E3B60000}"/>
    <cellStyle name="Normal 3 7 11 14 3" xfId="46830" xr:uid="{00000000-0005-0000-0000-0000E4B60000}"/>
    <cellStyle name="Normal 3 7 11 15" xfId="46831" xr:uid="{00000000-0005-0000-0000-0000E5B60000}"/>
    <cellStyle name="Normal 3 7 11 15 2" xfId="46832" xr:uid="{00000000-0005-0000-0000-0000E6B60000}"/>
    <cellStyle name="Normal 3 7 11 15 3" xfId="46833" xr:uid="{00000000-0005-0000-0000-0000E7B60000}"/>
    <cellStyle name="Normal 3 7 11 16" xfId="46834" xr:uid="{00000000-0005-0000-0000-0000E8B60000}"/>
    <cellStyle name="Normal 3 7 11 16 2" xfId="46835" xr:uid="{00000000-0005-0000-0000-0000E9B60000}"/>
    <cellStyle name="Normal 3 7 11 16 3" xfId="46836" xr:uid="{00000000-0005-0000-0000-0000EAB60000}"/>
    <cellStyle name="Normal 3 7 11 17" xfId="46837" xr:uid="{00000000-0005-0000-0000-0000EBB60000}"/>
    <cellStyle name="Normal 3 7 11 17 2" xfId="46838" xr:uid="{00000000-0005-0000-0000-0000ECB60000}"/>
    <cellStyle name="Normal 3 7 11 17 3" xfId="46839" xr:uid="{00000000-0005-0000-0000-0000EDB60000}"/>
    <cellStyle name="Normal 3 7 11 18" xfId="46840" xr:uid="{00000000-0005-0000-0000-0000EEB60000}"/>
    <cellStyle name="Normal 3 7 11 19" xfId="46841" xr:uid="{00000000-0005-0000-0000-0000EFB60000}"/>
    <cellStyle name="Normal 3 7 11 2" xfId="46842" xr:uid="{00000000-0005-0000-0000-0000F0B60000}"/>
    <cellStyle name="Normal 3 7 11 3" xfId="46843" xr:uid="{00000000-0005-0000-0000-0000F1B60000}"/>
    <cellStyle name="Normal 3 7 11 4" xfId="46844" xr:uid="{00000000-0005-0000-0000-0000F2B60000}"/>
    <cellStyle name="Normal 3 7 11 5" xfId="46845" xr:uid="{00000000-0005-0000-0000-0000F3B60000}"/>
    <cellStyle name="Normal 3 7 11 5 2" xfId="46846" xr:uid="{00000000-0005-0000-0000-0000F4B60000}"/>
    <cellStyle name="Normal 3 7 11 5 3" xfId="46847" xr:uid="{00000000-0005-0000-0000-0000F5B60000}"/>
    <cellStyle name="Normal 3 7 11 6" xfId="46848" xr:uid="{00000000-0005-0000-0000-0000F6B60000}"/>
    <cellStyle name="Normal 3 7 11 6 2" xfId="46849" xr:uid="{00000000-0005-0000-0000-0000F7B60000}"/>
    <cellStyle name="Normal 3 7 11 6 3" xfId="46850" xr:uid="{00000000-0005-0000-0000-0000F8B60000}"/>
    <cellStyle name="Normal 3 7 11 7" xfId="46851" xr:uid="{00000000-0005-0000-0000-0000F9B60000}"/>
    <cellStyle name="Normal 3 7 11 7 2" xfId="46852" xr:uid="{00000000-0005-0000-0000-0000FAB60000}"/>
    <cellStyle name="Normal 3 7 11 7 3" xfId="46853" xr:uid="{00000000-0005-0000-0000-0000FBB60000}"/>
    <cellStyle name="Normal 3 7 11 8" xfId="46854" xr:uid="{00000000-0005-0000-0000-0000FCB60000}"/>
    <cellStyle name="Normal 3 7 11 8 2" xfId="46855" xr:uid="{00000000-0005-0000-0000-0000FDB60000}"/>
    <cellStyle name="Normal 3 7 11 8 3" xfId="46856" xr:uid="{00000000-0005-0000-0000-0000FEB60000}"/>
    <cellStyle name="Normal 3 7 11 9" xfId="46857" xr:uid="{00000000-0005-0000-0000-0000FFB60000}"/>
    <cellStyle name="Normal 3 7 11 9 2" xfId="46858" xr:uid="{00000000-0005-0000-0000-000000B70000}"/>
    <cellStyle name="Normal 3 7 11 9 3" xfId="46859" xr:uid="{00000000-0005-0000-0000-000001B70000}"/>
    <cellStyle name="Normal 3 7 12" xfId="46860" xr:uid="{00000000-0005-0000-0000-000002B70000}"/>
    <cellStyle name="Normal 3 7 13" xfId="46861" xr:uid="{00000000-0005-0000-0000-000003B70000}"/>
    <cellStyle name="Normal 3 7 14" xfId="46862" xr:uid="{00000000-0005-0000-0000-000004B70000}"/>
    <cellStyle name="Normal 3 7 14 10" xfId="46863" xr:uid="{00000000-0005-0000-0000-000005B70000}"/>
    <cellStyle name="Normal 3 7 14 10 2" xfId="46864" xr:uid="{00000000-0005-0000-0000-000006B70000}"/>
    <cellStyle name="Normal 3 7 14 10 3" xfId="46865" xr:uid="{00000000-0005-0000-0000-000007B70000}"/>
    <cellStyle name="Normal 3 7 14 11" xfId="46866" xr:uid="{00000000-0005-0000-0000-000008B70000}"/>
    <cellStyle name="Normal 3 7 14 11 2" xfId="46867" xr:uid="{00000000-0005-0000-0000-000009B70000}"/>
    <cellStyle name="Normal 3 7 14 11 3" xfId="46868" xr:uid="{00000000-0005-0000-0000-00000AB70000}"/>
    <cellStyle name="Normal 3 7 14 12" xfId="46869" xr:uid="{00000000-0005-0000-0000-00000BB70000}"/>
    <cellStyle name="Normal 3 7 14 12 2" xfId="46870" xr:uid="{00000000-0005-0000-0000-00000CB70000}"/>
    <cellStyle name="Normal 3 7 14 12 3" xfId="46871" xr:uid="{00000000-0005-0000-0000-00000DB70000}"/>
    <cellStyle name="Normal 3 7 14 13" xfId="46872" xr:uid="{00000000-0005-0000-0000-00000EB70000}"/>
    <cellStyle name="Normal 3 7 14 13 2" xfId="46873" xr:uid="{00000000-0005-0000-0000-00000FB70000}"/>
    <cellStyle name="Normal 3 7 14 13 3" xfId="46874" xr:uid="{00000000-0005-0000-0000-000010B70000}"/>
    <cellStyle name="Normal 3 7 14 14" xfId="46875" xr:uid="{00000000-0005-0000-0000-000011B70000}"/>
    <cellStyle name="Normal 3 7 14 14 2" xfId="46876" xr:uid="{00000000-0005-0000-0000-000012B70000}"/>
    <cellStyle name="Normal 3 7 14 14 3" xfId="46877" xr:uid="{00000000-0005-0000-0000-000013B70000}"/>
    <cellStyle name="Normal 3 7 14 15" xfId="46878" xr:uid="{00000000-0005-0000-0000-000014B70000}"/>
    <cellStyle name="Normal 3 7 14 15 2" xfId="46879" xr:uid="{00000000-0005-0000-0000-000015B70000}"/>
    <cellStyle name="Normal 3 7 14 15 3" xfId="46880" xr:uid="{00000000-0005-0000-0000-000016B70000}"/>
    <cellStyle name="Normal 3 7 14 16" xfId="46881" xr:uid="{00000000-0005-0000-0000-000017B70000}"/>
    <cellStyle name="Normal 3 7 14 17" xfId="46882" xr:uid="{00000000-0005-0000-0000-000018B70000}"/>
    <cellStyle name="Normal 3 7 14 2" xfId="46883" xr:uid="{00000000-0005-0000-0000-000019B70000}"/>
    <cellStyle name="Normal 3 7 14 2 10" xfId="46884" xr:uid="{00000000-0005-0000-0000-00001AB70000}"/>
    <cellStyle name="Normal 3 7 14 2 10 2" xfId="46885" xr:uid="{00000000-0005-0000-0000-00001BB70000}"/>
    <cellStyle name="Normal 3 7 14 2 10 3" xfId="46886" xr:uid="{00000000-0005-0000-0000-00001CB70000}"/>
    <cellStyle name="Normal 3 7 14 2 11" xfId="46887" xr:uid="{00000000-0005-0000-0000-00001DB70000}"/>
    <cellStyle name="Normal 3 7 14 2 11 2" xfId="46888" xr:uid="{00000000-0005-0000-0000-00001EB70000}"/>
    <cellStyle name="Normal 3 7 14 2 11 3" xfId="46889" xr:uid="{00000000-0005-0000-0000-00001FB70000}"/>
    <cellStyle name="Normal 3 7 14 2 12" xfId="46890" xr:uid="{00000000-0005-0000-0000-000020B70000}"/>
    <cellStyle name="Normal 3 7 14 2 12 2" xfId="46891" xr:uid="{00000000-0005-0000-0000-000021B70000}"/>
    <cellStyle name="Normal 3 7 14 2 12 3" xfId="46892" xr:uid="{00000000-0005-0000-0000-000022B70000}"/>
    <cellStyle name="Normal 3 7 14 2 13" xfId="46893" xr:uid="{00000000-0005-0000-0000-000023B70000}"/>
    <cellStyle name="Normal 3 7 14 2 13 2" xfId="46894" xr:uid="{00000000-0005-0000-0000-000024B70000}"/>
    <cellStyle name="Normal 3 7 14 2 13 3" xfId="46895" xr:uid="{00000000-0005-0000-0000-000025B70000}"/>
    <cellStyle name="Normal 3 7 14 2 14" xfId="46896" xr:uid="{00000000-0005-0000-0000-000026B70000}"/>
    <cellStyle name="Normal 3 7 14 2 14 2" xfId="46897" xr:uid="{00000000-0005-0000-0000-000027B70000}"/>
    <cellStyle name="Normal 3 7 14 2 14 3" xfId="46898" xr:uid="{00000000-0005-0000-0000-000028B70000}"/>
    <cellStyle name="Normal 3 7 14 2 15" xfId="46899" xr:uid="{00000000-0005-0000-0000-000029B70000}"/>
    <cellStyle name="Normal 3 7 14 2 16" xfId="46900" xr:uid="{00000000-0005-0000-0000-00002AB70000}"/>
    <cellStyle name="Normal 3 7 14 2 2" xfId="46901" xr:uid="{00000000-0005-0000-0000-00002BB70000}"/>
    <cellStyle name="Normal 3 7 14 2 2 2" xfId="46902" xr:uid="{00000000-0005-0000-0000-00002CB70000}"/>
    <cellStyle name="Normal 3 7 14 2 2 3" xfId="46903" xr:uid="{00000000-0005-0000-0000-00002DB70000}"/>
    <cellStyle name="Normal 3 7 14 2 3" xfId="46904" xr:uid="{00000000-0005-0000-0000-00002EB70000}"/>
    <cellStyle name="Normal 3 7 14 2 3 2" xfId="46905" xr:uid="{00000000-0005-0000-0000-00002FB70000}"/>
    <cellStyle name="Normal 3 7 14 2 3 3" xfId="46906" xr:uid="{00000000-0005-0000-0000-000030B70000}"/>
    <cellStyle name="Normal 3 7 14 2 4" xfId="46907" xr:uid="{00000000-0005-0000-0000-000031B70000}"/>
    <cellStyle name="Normal 3 7 14 2 4 2" xfId="46908" xr:uid="{00000000-0005-0000-0000-000032B70000}"/>
    <cellStyle name="Normal 3 7 14 2 4 3" xfId="46909" xr:uid="{00000000-0005-0000-0000-000033B70000}"/>
    <cellStyle name="Normal 3 7 14 2 5" xfId="46910" xr:uid="{00000000-0005-0000-0000-000034B70000}"/>
    <cellStyle name="Normal 3 7 14 2 5 2" xfId="46911" xr:uid="{00000000-0005-0000-0000-000035B70000}"/>
    <cellStyle name="Normal 3 7 14 2 5 3" xfId="46912" xr:uid="{00000000-0005-0000-0000-000036B70000}"/>
    <cellStyle name="Normal 3 7 14 2 6" xfId="46913" xr:uid="{00000000-0005-0000-0000-000037B70000}"/>
    <cellStyle name="Normal 3 7 14 2 6 2" xfId="46914" xr:uid="{00000000-0005-0000-0000-000038B70000}"/>
    <cellStyle name="Normal 3 7 14 2 6 3" xfId="46915" xr:uid="{00000000-0005-0000-0000-000039B70000}"/>
    <cellStyle name="Normal 3 7 14 2 7" xfId="46916" xr:uid="{00000000-0005-0000-0000-00003AB70000}"/>
    <cellStyle name="Normal 3 7 14 2 7 2" xfId="46917" xr:uid="{00000000-0005-0000-0000-00003BB70000}"/>
    <cellStyle name="Normal 3 7 14 2 7 3" xfId="46918" xr:uid="{00000000-0005-0000-0000-00003CB70000}"/>
    <cellStyle name="Normal 3 7 14 2 8" xfId="46919" xr:uid="{00000000-0005-0000-0000-00003DB70000}"/>
    <cellStyle name="Normal 3 7 14 2 8 2" xfId="46920" xr:uid="{00000000-0005-0000-0000-00003EB70000}"/>
    <cellStyle name="Normal 3 7 14 2 8 3" xfId="46921" xr:uid="{00000000-0005-0000-0000-00003FB70000}"/>
    <cellStyle name="Normal 3 7 14 2 9" xfId="46922" xr:uid="{00000000-0005-0000-0000-000040B70000}"/>
    <cellStyle name="Normal 3 7 14 2 9 2" xfId="46923" xr:uid="{00000000-0005-0000-0000-000041B70000}"/>
    <cellStyle name="Normal 3 7 14 2 9 3" xfId="46924" xr:uid="{00000000-0005-0000-0000-000042B70000}"/>
    <cellStyle name="Normal 3 7 14 3" xfId="46925" xr:uid="{00000000-0005-0000-0000-000043B70000}"/>
    <cellStyle name="Normal 3 7 14 3 2" xfId="46926" xr:uid="{00000000-0005-0000-0000-000044B70000}"/>
    <cellStyle name="Normal 3 7 14 3 3" xfId="46927" xr:uid="{00000000-0005-0000-0000-000045B70000}"/>
    <cellStyle name="Normal 3 7 14 4" xfId="46928" xr:uid="{00000000-0005-0000-0000-000046B70000}"/>
    <cellStyle name="Normal 3 7 14 4 2" xfId="46929" xr:uid="{00000000-0005-0000-0000-000047B70000}"/>
    <cellStyle name="Normal 3 7 14 4 3" xfId="46930" xr:uid="{00000000-0005-0000-0000-000048B70000}"/>
    <cellStyle name="Normal 3 7 14 5" xfId="46931" xr:uid="{00000000-0005-0000-0000-000049B70000}"/>
    <cellStyle name="Normal 3 7 14 5 2" xfId="46932" xr:uid="{00000000-0005-0000-0000-00004AB70000}"/>
    <cellStyle name="Normal 3 7 14 5 3" xfId="46933" xr:uid="{00000000-0005-0000-0000-00004BB70000}"/>
    <cellStyle name="Normal 3 7 14 6" xfId="46934" xr:uid="{00000000-0005-0000-0000-00004CB70000}"/>
    <cellStyle name="Normal 3 7 14 6 2" xfId="46935" xr:uid="{00000000-0005-0000-0000-00004DB70000}"/>
    <cellStyle name="Normal 3 7 14 6 3" xfId="46936" xr:uid="{00000000-0005-0000-0000-00004EB70000}"/>
    <cellStyle name="Normal 3 7 14 7" xfId="46937" xr:uid="{00000000-0005-0000-0000-00004FB70000}"/>
    <cellStyle name="Normal 3 7 14 7 2" xfId="46938" xr:uid="{00000000-0005-0000-0000-000050B70000}"/>
    <cellStyle name="Normal 3 7 14 7 3" xfId="46939" xr:uid="{00000000-0005-0000-0000-000051B70000}"/>
    <cellStyle name="Normal 3 7 14 8" xfId="46940" xr:uid="{00000000-0005-0000-0000-000052B70000}"/>
    <cellStyle name="Normal 3 7 14 8 2" xfId="46941" xr:uid="{00000000-0005-0000-0000-000053B70000}"/>
    <cellStyle name="Normal 3 7 14 8 3" xfId="46942" xr:uid="{00000000-0005-0000-0000-000054B70000}"/>
    <cellStyle name="Normal 3 7 14 9" xfId="46943" xr:uid="{00000000-0005-0000-0000-000055B70000}"/>
    <cellStyle name="Normal 3 7 14 9 2" xfId="46944" xr:uid="{00000000-0005-0000-0000-000056B70000}"/>
    <cellStyle name="Normal 3 7 14 9 3" xfId="46945" xr:uid="{00000000-0005-0000-0000-000057B70000}"/>
    <cellStyle name="Normal 3 7 15" xfId="46946" xr:uid="{00000000-0005-0000-0000-000058B70000}"/>
    <cellStyle name="Normal 3 7 15 10" xfId="46947" xr:uid="{00000000-0005-0000-0000-000059B70000}"/>
    <cellStyle name="Normal 3 7 15 10 2" xfId="46948" xr:uid="{00000000-0005-0000-0000-00005AB70000}"/>
    <cellStyle name="Normal 3 7 15 10 3" xfId="46949" xr:uid="{00000000-0005-0000-0000-00005BB70000}"/>
    <cellStyle name="Normal 3 7 15 11" xfId="46950" xr:uid="{00000000-0005-0000-0000-00005CB70000}"/>
    <cellStyle name="Normal 3 7 15 11 2" xfId="46951" xr:uid="{00000000-0005-0000-0000-00005DB70000}"/>
    <cellStyle name="Normal 3 7 15 11 3" xfId="46952" xr:uid="{00000000-0005-0000-0000-00005EB70000}"/>
    <cellStyle name="Normal 3 7 15 12" xfId="46953" xr:uid="{00000000-0005-0000-0000-00005FB70000}"/>
    <cellStyle name="Normal 3 7 15 12 2" xfId="46954" xr:uid="{00000000-0005-0000-0000-000060B70000}"/>
    <cellStyle name="Normal 3 7 15 12 3" xfId="46955" xr:uid="{00000000-0005-0000-0000-000061B70000}"/>
    <cellStyle name="Normal 3 7 15 13" xfId="46956" xr:uid="{00000000-0005-0000-0000-000062B70000}"/>
    <cellStyle name="Normal 3 7 15 13 2" xfId="46957" xr:uid="{00000000-0005-0000-0000-000063B70000}"/>
    <cellStyle name="Normal 3 7 15 13 3" xfId="46958" xr:uid="{00000000-0005-0000-0000-000064B70000}"/>
    <cellStyle name="Normal 3 7 15 14" xfId="46959" xr:uid="{00000000-0005-0000-0000-000065B70000}"/>
    <cellStyle name="Normal 3 7 15 14 2" xfId="46960" xr:uid="{00000000-0005-0000-0000-000066B70000}"/>
    <cellStyle name="Normal 3 7 15 14 3" xfId="46961" xr:uid="{00000000-0005-0000-0000-000067B70000}"/>
    <cellStyle name="Normal 3 7 15 15" xfId="46962" xr:uid="{00000000-0005-0000-0000-000068B70000}"/>
    <cellStyle name="Normal 3 7 15 15 2" xfId="46963" xr:uid="{00000000-0005-0000-0000-000069B70000}"/>
    <cellStyle name="Normal 3 7 15 15 3" xfId="46964" xr:uid="{00000000-0005-0000-0000-00006AB70000}"/>
    <cellStyle name="Normal 3 7 15 16" xfId="46965" xr:uid="{00000000-0005-0000-0000-00006BB70000}"/>
    <cellStyle name="Normal 3 7 15 17" xfId="46966" xr:uid="{00000000-0005-0000-0000-00006CB70000}"/>
    <cellStyle name="Normal 3 7 15 2" xfId="46967" xr:uid="{00000000-0005-0000-0000-00006DB70000}"/>
    <cellStyle name="Normal 3 7 15 2 10" xfId="46968" xr:uid="{00000000-0005-0000-0000-00006EB70000}"/>
    <cellStyle name="Normal 3 7 15 2 10 2" xfId="46969" xr:uid="{00000000-0005-0000-0000-00006FB70000}"/>
    <cellStyle name="Normal 3 7 15 2 10 3" xfId="46970" xr:uid="{00000000-0005-0000-0000-000070B70000}"/>
    <cellStyle name="Normal 3 7 15 2 11" xfId="46971" xr:uid="{00000000-0005-0000-0000-000071B70000}"/>
    <cellStyle name="Normal 3 7 15 2 11 2" xfId="46972" xr:uid="{00000000-0005-0000-0000-000072B70000}"/>
    <cellStyle name="Normal 3 7 15 2 11 3" xfId="46973" xr:uid="{00000000-0005-0000-0000-000073B70000}"/>
    <cellStyle name="Normal 3 7 15 2 12" xfId="46974" xr:uid="{00000000-0005-0000-0000-000074B70000}"/>
    <cellStyle name="Normal 3 7 15 2 12 2" xfId="46975" xr:uid="{00000000-0005-0000-0000-000075B70000}"/>
    <cellStyle name="Normal 3 7 15 2 12 3" xfId="46976" xr:uid="{00000000-0005-0000-0000-000076B70000}"/>
    <cellStyle name="Normal 3 7 15 2 13" xfId="46977" xr:uid="{00000000-0005-0000-0000-000077B70000}"/>
    <cellStyle name="Normal 3 7 15 2 13 2" xfId="46978" xr:uid="{00000000-0005-0000-0000-000078B70000}"/>
    <cellStyle name="Normal 3 7 15 2 13 3" xfId="46979" xr:uid="{00000000-0005-0000-0000-000079B70000}"/>
    <cellStyle name="Normal 3 7 15 2 14" xfId="46980" xr:uid="{00000000-0005-0000-0000-00007AB70000}"/>
    <cellStyle name="Normal 3 7 15 2 14 2" xfId="46981" xr:uid="{00000000-0005-0000-0000-00007BB70000}"/>
    <cellStyle name="Normal 3 7 15 2 14 3" xfId="46982" xr:uid="{00000000-0005-0000-0000-00007CB70000}"/>
    <cellStyle name="Normal 3 7 15 2 15" xfId="46983" xr:uid="{00000000-0005-0000-0000-00007DB70000}"/>
    <cellStyle name="Normal 3 7 15 2 16" xfId="46984" xr:uid="{00000000-0005-0000-0000-00007EB70000}"/>
    <cellStyle name="Normal 3 7 15 2 2" xfId="46985" xr:uid="{00000000-0005-0000-0000-00007FB70000}"/>
    <cellStyle name="Normal 3 7 15 2 2 2" xfId="46986" xr:uid="{00000000-0005-0000-0000-000080B70000}"/>
    <cellStyle name="Normal 3 7 15 2 2 3" xfId="46987" xr:uid="{00000000-0005-0000-0000-000081B70000}"/>
    <cellStyle name="Normal 3 7 15 2 3" xfId="46988" xr:uid="{00000000-0005-0000-0000-000082B70000}"/>
    <cellStyle name="Normal 3 7 15 2 3 2" xfId="46989" xr:uid="{00000000-0005-0000-0000-000083B70000}"/>
    <cellStyle name="Normal 3 7 15 2 3 3" xfId="46990" xr:uid="{00000000-0005-0000-0000-000084B70000}"/>
    <cellStyle name="Normal 3 7 15 2 4" xfId="46991" xr:uid="{00000000-0005-0000-0000-000085B70000}"/>
    <cellStyle name="Normal 3 7 15 2 4 2" xfId="46992" xr:uid="{00000000-0005-0000-0000-000086B70000}"/>
    <cellStyle name="Normal 3 7 15 2 4 3" xfId="46993" xr:uid="{00000000-0005-0000-0000-000087B70000}"/>
    <cellStyle name="Normal 3 7 15 2 5" xfId="46994" xr:uid="{00000000-0005-0000-0000-000088B70000}"/>
    <cellStyle name="Normal 3 7 15 2 5 2" xfId="46995" xr:uid="{00000000-0005-0000-0000-000089B70000}"/>
    <cellStyle name="Normal 3 7 15 2 5 3" xfId="46996" xr:uid="{00000000-0005-0000-0000-00008AB70000}"/>
    <cellStyle name="Normal 3 7 15 2 6" xfId="46997" xr:uid="{00000000-0005-0000-0000-00008BB70000}"/>
    <cellStyle name="Normal 3 7 15 2 6 2" xfId="46998" xr:uid="{00000000-0005-0000-0000-00008CB70000}"/>
    <cellStyle name="Normal 3 7 15 2 6 3" xfId="46999" xr:uid="{00000000-0005-0000-0000-00008DB70000}"/>
    <cellStyle name="Normal 3 7 15 2 7" xfId="47000" xr:uid="{00000000-0005-0000-0000-00008EB70000}"/>
    <cellStyle name="Normal 3 7 15 2 7 2" xfId="47001" xr:uid="{00000000-0005-0000-0000-00008FB70000}"/>
    <cellStyle name="Normal 3 7 15 2 7 3" xfId="47002" xr:uid="{00000000-0005-0000-0000-000090B70000}"/>
    <cellStyle name="Normal 3 7 15 2 8" xfId="47003" xr:uid="{00000000-0005-0000-0000-000091B70000}"/>
    <cellStyle name="Normal 3 7 15 2 8 2" xfId="47004" xr:uid="{00000000-0005-0000-0000-000092B70000}"/>
    <cellStyle name="Normal 3 7 15 2 8 3" xfId="47005" xr:uid="{00000000-0005-0000-0000-000093B70000}"/>
    <cellStyle name="Normal 3 7 15 2 9" xfId="47006" xr:uid="{00000000-0005-0000-0000-000094B70000}"/>
    <cellStyle name="Normal 3 7 15 2 9 2" xfId="47007" xr:uid="{00000000-0005-0000-0000-000095B70000}"/>
    <cellStyle name="Normal 3 7 15 2 9 3" xfId="47008" xr:uid="{00000000-0005-0000-0000-000096B70000}"/>
    <cellStyle name="Normal 3 7 15 3" xfId="47009" xr:uid="{00000000-0005-0000-0000-000097B70000}"/>
    <cellStyle name="Normal 3 7 15 3 2" xfId="47010" xr:uid="{00000000-0005-0000-0000-000098B70000}"/>
    <cellStyle name="Normal 3 7 15 3 3" xfId="47011" xr:uid="{00000000-0005-0000-0000-000099B70000}"/>
    <cellStyle name="Normal 3 7 15 4" xfId="47012" xr:uid="{00000000-0005-0000-0000-00009AB70000}"/>
    <cellStyle name="Normal 3 7 15 4 2" xfId="47013" xr:uid="{00000000-0005-0000-0000-00009BB70000}"/>
    <cellStyle name="Normal 3 7 15 4 3" xfId="47014" xr:uid="{00000000-0005-0000-0000-00009CB70000}"/>
    <cellStyle name="Normal 3 7 15 5" xfId="47015" xr:uid="{00000000-0005-0000-0000-00009DB70000}"/>
    <cellStyle name="Normal 3 7 15 5 2" xfId="47016" xr:uid="{00000000-0005-0000-0000-00009EB70000}"/>
    <cellStyle name="Normal 3 7 15 5 3" xfId="47017" xr:uid="{00000000-0005-0000-0000-00009FB70000}"/>
    <cellStyle name="Normal 3 7 15 6" xfId="47018" xr:uid="{00000000-0005-0000-0000-0000A0B70000}"/>
    <cellStyle name="Normal 3 7 15 6 2" xfId="47019" xr:uid="{00000000-0005-0000-0000-0000A1B70000}"/>
    <cellStyle name="Normal 3 7 15 6 3" xfId="47020" xr:uid="{00000000-0005-0000-0000-0000A2B70000}"/>
    <cellStyle name="Normal 3 7 15 7" xfId="47021" xr:uid="{00000000-0005-0000-0000-0000A3B70000}"/>
    <cellStyle name="Normal 3 7 15 7 2" xfId="47022" xr:uid="{00000000-0005-0000-0000-0000A4B70000}"/>
    <cellStyle name="Normal 3 7 15 7 3" xfId="47023" xr:uid="{00000000-0005-0000-0000-0000A5B70000}"/>
    <cellStyle name="Normal 3 7 15 8" xfId="47024" xr:uid="{00000000-0005-0000-0000-0000A6B70000}"/>
    <cellStyle name="Normal 3 7 15 8 2" xfId="47025" xr:uid="{00000000-0005-0000-0000-0000A7B70000}"/>
    <cellStyle name="Normal 3 7 15 8 3" xfId="47026" xr:uid="{00000000-0005-0000-0000-0000A8B70000}"/>
    <cellStyle name="Normal 3 7 15 9" xfId="47027" xr:uid="{00000000-0005-0000-0000-0000A9B70000}"/>
    <cellStyle name="Normal 3 7 15 9 2" xfId="47028" xr:uid="{00000000-0005-0000-0000-0000AAB70000}"/>
    <cellStyle name="Normal 3 7 15 9 3" xfId="47029" xr:uid="{00000000-0005-0000-0000-0000ABB70000}"/>
    <cellStyle name="Normal 3 7 16" xfId="47030" xr:uid="{00000000-0005-0000-0000-0000ACB70000}"/>
    <cellStyle name="Normal 3 7 16 10" xfId="47031" xr:uid="{00000000-0005-0000-0000-0000ADB70000}"/>
    <cellStyle name="Normal 3 7 16 10 2" xfId="47032" xr:uid="{00000000-0005-0000-0000-0000AEB70000}"/>
    <cellStyle name="Normal 3 7 16 10 3" xfId="47033" xr:uid="{00000000-0005-0000-0000-0000AFB70000}"/>
    <cellStyle name="Normal 3 7 16 11" xfId="47034" xr:uid="{00000000-0005-0000-0000-0000B0B70000}"/>
    <cellStyle name="Normal 3 7 16 11 2" xfId="47035" xr:uid="{00000000-0005-0000-0000-0000B1B70000}"/>
    <cellStyle name="Normal 3 7 16 11 3" xfId="47036" xr:uid="{00000000-0005-0000-0000-0000B2B70000}"/>
    <cellStyle name="Normal 3 7 16 12" xfId="47037" xr:uid="{00000000-0005-0000-0000-0000B3B70000}"/>
    <cellStyle name="Normal 3 7 16 12 2" xfId="47038" xr:uid="{00000000-0005-0000-0000-0000B4B70000}"/>
    <cellStyle name="Normal 3 7 16 12 3" xfId="47039" xr:uid="{00000000-0005-0000-0000-0000B5B70000}"/>
    <cellStyle name="Normal 3 7 16 13" xfId="47040" xr:uid="{00000000-0005-0000-0000-0000B6B70000}"/>
    <cellStyle name="Normal 3 7 16 13 2" xfId="47041" xr:uid="{00000000-0005-0000-0000-0000B7B70000}"/>
    <cellStyle name="Normal 3 7 16 13 3" xfId="47042" xr:uid="{00000000-0005-0000-0000-0000B8B70000}"/>
    <cellStyle name="Normal 3 7 16 14" xfId="47043" xr:uid="{00000000-0005-0000-0000-0000B9B70000}"/>
    <cellStyle name="Normal 3 7 16 14 2" xfId="47044" xr:uid="{00000000-0005-0000-0000-0000BAB70000}"/>
    <cellStyle name="Normal 3 7 16 14 3" xfId="47045" xr:uid="{00000000-0005-0000-0000-0000BBB70000}"/>
    <cellStyle name="Normal 3 7 16 15" xfId="47046" xr:uid="{00000000-0005-0000-0000-0000BCB70000}"/>
    <cellStyle name="Normal 3 7 16 15 2" xfId="47047" xr:uid="{00000000-0005-0000-0000-0000BDB70000}"/>
    <cellStyle name="Normal 3 7 16 15 3" xfId="47048" xr:uid="{00000000-0005-0000-0000-0000BEB70000}"/>
    <cellStyle name="Normal 3 7 16 16" xfId="47049" xr:uid="{00000000-0005-0000-0000-0000BFB70000}"/>
    <cellStyle name="Normal 3 7 16 17" xfId="47050" xr:uid="{00000000-0005-0000-0000-0000C0B70000}"/>
    <cellStyle name="Normal 3 7 16 2" xfId="47051" xr:uid="{00000000-0005-0000-0000-0000C1B70000}"/>
    <cellStyle name="Normal 3 7 16 2 10" xfId="47052" xr:uid="{00000000-0005-0000-0000-0000C2B70000}"/>
    <cellStyle name="Normal 3 7 16 2 10 2" xfId="47053" xr:uid="{00000000-0005-0000-0000-0000C3B70000}"/>
    <cellStyle name="Normal 3 7 16 2 10 3" xfId="47054" xr:uid="{00000000-0005-0000-0000-0000C4B70000}"/>
    <cellStyle name="Normal 3 7 16 2 11" xfId="47055" xr:uid="{00000000-0005-0000-0000-0000C5B70000}"/>
    <cellStyle name="Normal 3 7 16 2 11 2" xfId="47056" xr:uid="{00000000-0005-0000-0000-0000C6B70000}"/>
    <cellStyle name="Normal 3 7 16 2 11 3" xfId="47057" xr:uid="{00000000-0005-0000-0000-0000C7B70000}"/>
    <cellStyle name="Normal 3 7 16 2 12" xfId="47058" xr:uid="{00000000-0005-0000-0000-0000C8B70000}"/>
    <cellStyle name="Normal 3 7 16 2 12 2" xfId="47059" xr:uid="{00000000-0005-0000-0000-0000C9B70000}"/>
    <cellStyle name="Normal 3 7 16 2 12 3" xfId="47060" xr:uid="{00000000-0005-0000-0000-0000CAB70000}"/>
    <cellStyle name="Normal 3 7 16 2 13" xfId="47061" xr:uid="{00000000-0005-0000-0000-0000CBB70000}"/>
    <cellStyle name="Normal 3 7 16 2 13 2" xfId="47062" xr:uid="{00000000-0005-0000-0000-0000CCB70000}"/>
    <cellStyle name="Normal 3 7 16 2 13 3" xfId="47063" xr:uid="{00000000-0005-0000-0000-0000CDB70000}"/>
    <cellStyle name="Normal 3 7 16 2 14" xfId="47064" xr:uid="{00000000-0005-0000-0000-0000CEB70000}"/>
    <cellStyle name="Normal 3 7 16 2 14 2" xfId="47065" xr:uid="{00000000-0005-0000-0000-0000CFB70000}"/>
    <cellStyle name="Normal 3 7 16 2 14 3" xfId="47066" xr:uid="{00000000-0005-0000-0000-0000D0B70000}"/>
    <cellStyle name="Normal 3 7 16 2 15" xfId="47067" xr:uid="{00000000-0005-0000-0000-0000D1B70000}"/>
    <cellStyle name="Normal 3 7 16 2 16" xfId="47068" xr:uid="{00000000-0005-0000-0000-0000D2B70000}"/>
    <cellStyle name="Normal 3 7 16 2 2" xfId="47069" xr:uid="{00000000-0005-0000-0000-0000D3B70000}"/>
    <cellStyle name="Normal 3 7 16 2 2 2" xfId="47070" xr:uid="{00000000-0005-0000-0000-0000D4B70000}"/>
    <cellStyle name="Normal 3 7 16 2 2 3" xfId="47071" xr:uid="{00000000-0005-0000-0000-0000D5B70000}"/>
    <cellStyle name="Normal 3 7 16 2 3" xfId="47072" xr:uid="{00000000-0005-0000-0000-0000D6B70000}"/>
    <cellStyle name="Normal 3 7 16 2 3 2" xfId="47073" xr:uid="{00000000-0005-0000-0000-0000D7B70000}"/>
    <cellStyle name="Normal 3 7 16 2 3 3" xfId="47074" xr:uid="{00000000-0005-0000-0000-0000D8B70000}"/>
    <cellStyle name="Normal 3 7 16 2 4" xfId="47075" xr:uid="{00000000-0005-0000-0000-0000D9B70000}"/>
    <cellStyle name="Normal 3 7 16 2 4 2" xfId="47076" xr:uid="{00000000-0005-0000-0000-0000DAB70000}"/>
    <cellStyle name="Normal 3 7 16 2 4 3" xfId="47077" xr:uid="{00000000-0005-0000-0000-0000DBB70000}"/>
    <cellStyle name="Normal 3 7 16 2 5" xfId="47078" xr:uid="{00000000-0005-0000-0000-0000DCB70000}"/>
    <cellStyle name="Normal 3 7 16 2 5 2" xfId="47079" xr:uid="{00000000-0005-0000-0000-0000DDB70000}"/>
    <cellStyle name="Normal 3 7 16 2 5 3" xfId="47080" xr:uid="{00000000-0005-0000-0000-0000DEB70000}"/>
    <cellStyle name="Normal 3 7 16 2 6" xfId="47081" xr:uid="{00000000-0005-0000-0000-0000DFB70000}"/>
    <cellStyle name="Normal 3 7 16 2 6 2" xfId="47082" xr:uid="{00000000-0005-0000-0000-0000E0B70000}"/>
    <cellStyle name="Normal 3 7 16 2 6 3" xfId="47083" xr:uid="{00000000-0005-0000-0000-0000E1B70000}"/>
    <cellStyle name="Normal 3 7 16 2 7" xfId="47084" xr:uid="{00000000-0005-0000-0000-0000E2B70000}"/>
    <cellStyle name="Normal 3 7 16 2 7 2" xfId="47085" xr:uid="{00000000-0005-0000-0000-0000E3B70000}"/>
    <cellStyle name="Normal 3 7 16 2 7 3" xfId="47086" xr:uid="{00000000-0005-0000-0000-0000E4B70000}"/>
    <cellStyle name="Normal 3 7 16 2 8" xfId="47087" xr:uid="{00000000-0005-0000-0000-0000E5B70000}"/>
    <cellStyle name="Normal 3 7 16 2 8 2" xfId="47088" xr:uid="{00000000-0005-0000-0000-0000E6B70000}"/>
    <cellStyle name="Normal 3 7 16 2 8 3" xfId="47089" xr:uid="{00000000-0005-0000-0000-0000E7B70000}"/>
    <cellStyle name="Normal 3 7 16 2 9" xfId="47090" xr:uid="{00000000-0005-0000-0000-0000E8B70000}"/>
    <cellStyle name="Normal 3 7 16 2 9 2" xfId="47091" xr:uid="{00000000-0005-0000-0000-0000E9B70000}"/>
    <cellStyle name="Normal 3 7 16 2 9 3" xfId="47092" xr:uid="{00000000-0005-0000-0000-0000EAB70000}"/>
    <cellStyle name="Normal 3 7 16 3" xfId="47093" xr:uid="{00000000-0005-0000-0000-0000EBB70000}"/>
    <cellStyle name="Normal 3 7 16 3 2" xfId="47094" xr:uid="{00000000-0005-0000-0000-0000ECB70000}"/>
    <cellStyle name="Normal 3 7 16 3 3" xfId="47095" xr:uid="{00000000-0005-0000-0000-0000EDB70000}"/>
    <cellStyle name="Normal 3 7 16 4" xfId="47096" xr:uid="{00000000-0005-0000-0000-0000EEB70000}"/>
    <cellStyle name="Normal 3 7 16 4 2" xfId="47097" xr:uid="{00000000-0005-0000-0000-0000EFB70000}"/>
    <cellStyle name="Normal 3 7 16 4 3" xfId="47098" xr:uid="{00000000-0005-0000-0000-0000F0B70000}"/>
    <cellStyle name="Normal 3 7 16 5" xfId="47099" xr:uid="{00000000-0005-0000-0000-0000F1B70000}"/>
    <cellStyle name="Normal 3 7 16 5 2" xfId="47100" xr:uid="{00000000-0005-0000-0000-0000F2B70000}"/>
    <cellStyle name="Normal 3 7 16 5 3" xfId="47101" xr:uid="{00000000-0005-0000-0000-0000F3B70000}"/>
    <cellStyle name="Normal 3 7 16 6" xfId="47102" xr:uid="{00000000-0005-0000-0000-0000F4B70000}"/>
    <cellStyle name="Normal 3 7 16 6 2" xfId="47103" xr:uid="{00000000-0005-0000-0000-0000F5B70000}"/>
    <cellStyle name="Normal 3 7 16 6 3" xfId="47104" xr:uid="{00000000-0005-0000-0000-0000F6B70000}"/>
    <cellStyle name="Normal 3 7 16 7" xfId="47105" xr:uid="{00000000-0005-0000-0000-0000F7B70000}"/>
    <cellStyle name="Normal 3 7 16 7 2" xfId="47106" xr:uid="{00000000-0005-0000-0000-0000F8B70000}"/>
    <cellStyle name="Normal 3 7 16 7 3" xfId="47107" xr:uid="{00000000-0005-0000-0000-0000F9B70000}"/>
    <cellStyle name="Normal 3 7 16 8" xfId="47108" xr:uid="{00000000-0005-0000-0000-0000FAB70000}"/>
    <cellStyle name="Normal 3 7 16 8 2" xfId="47109" xr:uid="{00000000-0005-0000-0000-0000FBB70000}"/>
    <cellStyle name="Normal 3 7 16 8 3" xfId="47110" xr:uid="{00000000-0005-0000-0000-0000FCB70000}"/>
    <cellStyle name="Normal 3 7 16 9" xfId="47111" xr:uid="{00000000-0005-0000-0000-0000FDB70000}"/>
    <cellStyle name="Normal 3 7 16 9 2" xfId="47112" xr:uid="{00000000-0005-0000-0000-0000FEB70000}"/>
    <cellStyle name="Normal 3 7 16 9 3" xfId="47113" xr:uid="{00000000-0005-0000-0000-0000FFB70000}"/>
    <cellStyle name="Normal 3 7 17" xfId="47114" xr:uid="{00000000-0005-0000-0000-000000B80000}"/>
    <cellStyle name="Normal 3 7 17 10" xfId="47115" xr:uid="{00000000-0005-0000-0000-000001B80000}"/>
    <cellStyle name="Normal 3 7 17 10 2" xfId="47116" xr:uid="{00000000-0005-0000-0000-000002B80000}"/>
    <cellStyle name="Normal 3 7 17 10 3" xfId="47117" xr:uid="{00000000-0005-0000-0000-000003B80000}"/>
    <cellStyle name="Normal 3 7 17 11" xfId="47118" xr:uid="{00000000-0005-0000-0000-000004B80000}"/>
    <cellStyle name="Normal 3 7 17 11 2" xfId="47119" xr:uid="{00000000-0005-0000-0000-000005B80000}"/>
    <cellStyle name="Normal 3 7 17 11 3" xfId="47120" xr:uid="{00000000-0005-0000-0000-000006B80000}"/>
    <cellStyle name="Normal 3 7 17 12" xfId="47121" xr:uid="{00000000-0005-0000-0000-000007B80000}"/>
    <cellStyle name="Normal 3 7 17 12 2" xfId="47122" xr:uid="{00000000-0005-0000-0000-000008B80000}"/>
    <cellStyle name="Normal 3 7 17 12 3" xfId="47123" xr:uid="{00000000-0005-0000-0000-000009B80000}"/>
    <cellStyle name="Normal 3 7 17 13" xfId="47124" xr:uid="{00000000-0005-0000-0000-00000AB80000}"/>
    <cellStyle name="Normal 3 7 17 13 2" xfId="47125" xr:uid="{00000000-0005-0000-0000-00000BB80000}"/>
    <cellStyle name="Normal 3 7 17 13 3" xfId="47126" xr:uid="{00000000-0005-0000-0000-00000CB80000}"/>
    <cellStyle name="Normal 3 7 17 14" xfId="47127" xr:uid="{00000000-0005-0000-0000-00000DB80000}"/>
    <cellStyle name="Normal 3 7 17 14 2" xfId="47128" xr:uid="{00000000-0005-0000-0000-00000EB80000}"/>
    <cellStyle name="Normal 3 7 17 14 3" xfId="47129" xr:uid="{00000000-0005-0000-0000-00000FB80000}"/>
    <cellStyle name="Normal 3 7 17 15" xfId="47130" xr:uid="{00000000-0005-0000-0000-000010B80000}"/>
    <cellStyle name="Normal 3 7 17 16" xfId="47131" xr:uid="{00000000-0005-0000-0000-000011B80000}"/>
    <cellStyle name="Normal 3 7 17 2" xfId="47132" xr:uid="{00000000-0005-0000-0000-000012B80000}"/>
    <cellStyle name="Normal 3 7 17 2 2" xfId="47133" xr:uid="{00000000-0005-0000-0000-000013B80000}"/>
    <cellStyle name="Normal 3 7 17 2 3" xfId="47134" xr:uid="{00000000-0005-0000-0000-000014B80000}"/>
    <cellStyle name="Normal 3 7 17 3" xfId="47135" xr:uid="{00000000-0005-0000-0000-000015B80000}"/>
    <cellStyle name="Normal 3 7 17 3 2" xfId="47136" xr:uid="{00000000-0005-0000-0000-000016B80000}"/>
    <cellStyle name="Normal 3 7 17 3 3" xfId="47137" xr:uid="{00000000-0005-0000-0000-000017B80000}"/>
    <cellStyle name="Normal 3 7 17 4" xfId="47138" xr:uid="{00000000-0005-0000-0000-000018B80000}"/>
    <cellStyle name="Normal 3 7 17 4 2" xfId="47139" xr:uid="{00000000-0005-0000-0000-000019B80000}"/>
    <cellStyle name="Normal 3 7 17 4 3" xfId="47140" xr:uid="{00000000-0005-0000-0000-00001AB80000}"/>
    <cellStyle name="Normal 3 7 17 5" xfId="47141" xr:uid="{00000000-0005-0000-0000-00001BB80000}"/>
    <cellStyle name="Normal 3 7 17 5 2" xfId="47142" xr:uid="{00000000-0005-0000-0000-00001CB80000}"/>
    <cellStyle name="Normal 3 7 17 5 3" xfId="47143" xr:uid="{00000000-0005-0000-0000-00001DB80000}"/>
    <cellStyle name="Normal 3 7 17 6" xfId="47144" xr:uid="{00000000-0005-0000-0000-00001EB80000}"/>
    <cellStyle name="Normal 3 7 17 6 2" xfId="47145" xr:uid="{00000000-0005-0000-0000-00001FB80000}"/>
    <cellStyle name="Normal 3 7 17 6 3" xfId="47146" xr:uid="{00000000-0005-0000-0000-000020B80000}"/>
    <cellStyle name="Normal 3 7 17 7" xfId="47147" xr:uid="{00000000-0005-0000-0000-000021B80000}"/>
    <cellStyle name="Normal 3 7 17 7 2" xfId="47148" xr:uid="{00000000-0005-0000-0000-000022B80000}"/>
    <cellStyle name="Normal 3 7 17 7 3" xfId="47149" xr:uid="{00000000-0005-0000-0000-000023B80000}"/>
    <cellStyle name="Normal 3 7 17 8" xfId="47150" xr:uid="{00000000-0005-0000-0000-000024B80000}"/>
    <cellStyle name="Normal 3 7 17 8 2" xfId="47151" xr:uid="{00000000-0005-0000-0000-000025B80000}"/>
    <cellStyle name="Normal 3 7 17 8 3" xfId="47152" xr:uid="{00000000-0005-0000-0000-000026B80000}"/>
    <cellStyle name="Normal 3 7 17 9" xfId="47153" xr:uid="{00000000-0005-0000-0000-000027B80000}"/>
    <cellStyle name="Normal 3 7 17 9 2" xfId="47154" xr:uid="{00000000-0005-0000-0000-000028B80000}"/>
    <cellStyle name="Normal 3 7 17 9 3" xfId="47155" xr:uid="{00000000-0005-0000-0000-000029B80000}"/>
    <cellStyle name="Normal 3 7 18" xfId="47156" xr:uid="{00000000-0005-0000-0000-00002AB80000}"/>
    <cellStyle name="Normal 3 7 18 10" xfId="47157" xr:uid="{00000000-0005-0000-0000-00002BB80000}"/>
    <cellStyle name="Normal 3 7 18 10 2" xfId="47158" xr:uid="{00000000-0005-0000-0000-00002CB80000}"/>
    <cellStyle name="Normal 3 7 18 10 3" xfId="47159" xr:uid="{00000000-0005-0000-0000-00002DB80000}"/>
    <cellStyle name="Normal 3 7 18 11" xfId="47160" xr:uid="{00000000-0005-0000-0000-00002EB80000}"/>
    <cellStyle name="Normal 3 7 18 11 2" xfId="47161" xr:uid="{00000000-0005-0000-0000-00002FB80000}"/>
    <cellStyle name="Normal 3 7 18 11 3" xfId="47162" xr:uid="{00000000-0005-0000-0000-000030B80000}"/>
    <cellStyle name="Normal 3 7 18 12" xfId="47163" xr:uid="{00000000-0005-0000-0000-000031B80000}"/>
    <cellStyle name="Normal 3 7 18 12 2" xfId="47164" xr:uid="{00000000-0005-0000-0000-000032B80000}"/>
    <cellStyle name="Normal 3 7 18 12 3" xfId="47165" xr:uid="{00000000-0005-0000-0000-000033B80000}"/>
    <cellStyle name="Normal 3 7 18 13" xfId="47166" xr:uid="{00000000-0005-0000-0000-000034B80000}"/>
    <cellStyle name="Normal 3 7 18 13 2" xfId="47167" xr:uid="{00000000-0005-0000-0000-000035B80000}"/>
    <cellStyle name="Normal 3 7 18 13 3" xfId="47168" xr:uid="{00000000-0005-0000-0000-000036B80000}"/>
    <cellStyle name="Normal 3 7 18 14" xfId="47169" xr:uid="{00000000-0005-0000-0000-000037B80000}"/>
    <cellStyle name="Normal 3 7 18 14 2" xfId="47170" xr:uid="{00000000-0005-0000-0000-000038B80000}"/>
    <cellStyle name="Normal 3 7 18 14 3" xfId="47171" xr:uid="{00000000-0005-0000-0000-000039B80000}"/>
    <cellStyle name="Normal 3 7 18 15" xfId="47172" xr:uid="{00000000-0005-0000-0000-00003AB80000}"/>
    <cellStyle name="Normal 3 7 18 16" xfId="47173" xr:uid="{00000000-0005-0000-0000-00003BB80000}"/>
    <cellStyle name="Normal 3 7 18 2" xfId="47174" xr:uid="{00000000-0005-0000-0000-00003CB80000}"/>
    <cellStyle name="Normal 3 7 18 2 2" xfId="47175" xr:uid="{00000000-0005-0000-0000-00003DB80000}"/>
    <cellStyle name="Normal 3 7 18 2 3" xfId="47176" xr:uid="{00000000-0005-0000-0000-00003EB80000}"/>
    <cellStyle name="Normal 3 7 18 3" xfId="47177" xr:uid="{00000000-0005-0000-0000-00003FB80000}"/>
    <cellStyle name="Normal 3 7 18 3 2" xfId="47178" xr:uid="{00000000-0005-0000-0000-000040B80000}"/>
    <cellStyle name="Normal 3 7 18 3 3" xfId="47179" xr:uid="{00000000-0005-0000-0000-000041B80000}"/>
    <cellStyle name="Normal 3 7 18 4" xfId="47180" xr:uid="{00000000-0005-0000-0000-000042B80000}"/>
    <cellStyle name="Normal 3 7 18 4 2" xfId="47181" xr:uid="{00000000-0005-0000-0000-000043B80000}"/>
    <cellStyle name="Normal 3 7 18 4 3" xfId="47182" xr:uid="{00000000-0005-0000-0000-000044B80000}"/>
    <cellStyle name="Normal 3 7 18 5" xfId="47183" xr:uid="{00000000-0005-0000-0000-000045B80000}"/>
    <cellStyle name="Normal 3 7 18 5 2" xfId="47184" xr:uid="{00000000-0005-0000-0000-000046B80000}"/>
    <cellStyle name="Normal 3 7 18 5 3" xfId="47185" xr:uid="{00000000-0005-0000-0000-000047B80000}"/>
    <cellStyle name="Normal 3 7 18 6" xfId="47186" xr:uid="{00000000-0005-0000-0000-000048B80000}"/>
    <cellStyle name="Normal 3 7 18 6 2" xfId="47187" xr:uid="{00000000-0005-0000-0000-000049B80000}"/>
    <cellStyle name="Normal 3 7 18 6 3" xfId="47188" xr:uid="{00000000-0005-0000-0000-00004AB80000}"/>
    <cellStyle name="Normal 3 7 18 7" xfId="47189" xr:uid="{00000000-0005-0000-0000-00004BB80000}"/>
    <cellStyle name="Normal 3 7 18 7 2" xfId="47190" xr:uid="{00000000-0005-0000-0000-00004CB80000}"/>
    <cellStyle name="Normal 3 7 18 7 3" xfId="47191" xr:uid="{00000000-0005-0000-0000-00004DB80000}"/>
    <cellStyle name="Normal 3 7 18 8" xfId="47192" xr:uid="{00000000-0005-0000-0000-00004EB80000}"/>
    <cellStyle name="Normal 3 7 18 8 2" xfId="47193" xr:uid="{00000000-0005-0000-0000-00004FB80000}"/>
    <cellStyle name="Normal 3 7 18 8 3" xfId="47194" xr:uid="{00000000-0005-0000-0000-000050B80000}"/>
    <cellStyle name="Normal 3 7 18 9" xfId="47195" xr:uid="{00000000-0005-0000-0000-000051B80000}"/>
    <cellStyle name="Normal 3 7 18 9 2" xfId="47196" xr:uid="{00000000-0005-0000-0000-000052B80000}"/>
    <cellStyle name="Normal 3 7 18 9 3" xfId="47197" xr:uid="{00000000-0005-0000-0000-000053B80000}"/>
    <cellStyle name="Normal 3 7 19" xfId="47198" xr:uid="{00000000-0005-0000-0000-000054B80000}"/>
    <cellStyle name="Normal 3 7 19 10" xfId="47199" xr:uid="{00000000-0005-0000-0000-000055B80000}"/>
    <cellStyle name="Normal 3 7 19 10 2" xfId="47200" xr:uid="{00000000-0005-0000-0000-000056B80000}"/>
    <cellStyle name="Normal 3 7 19 10 3" xfId="47201" xr:uid="{00000000-0005-0000-0000-000057B80000}"/>
    <cellStyle name="Normal 3 7 19 11" xfId="47202" xr:uid="{00000000-0005-0000-0000-000058B80000}"/>
    <cellStyle name="Normal 3 7 19 11 2" xfId="47203" xr:uid="{00000000-0005-0000-0000-000059B80000}"/>
    <cellStyle name="Normal 3 7 19 11 3" xfId="47204" xr:uid="{00000000-0005-0000-0000-00005AB80000}"/>
    <cellStyle name="Normal 3 7 19 12" xfId="47205" xr:uid="{00000000-0005-0000-0000-00005BB80000}"/>
    <cellStyle name="Normal 3 7 19 12 2" xfId="47206" xr:uid="{00000000-0005-0000-0000-00005CB80000}"/>
    <cellStyle name="Normal 3 7 19 12 3" xfId="47207" xr:uid="{00000000-0005-0000-0000-00005DB80000}"/>
    <cellStyle name="Normal 3 7 19 13" xfId="47208" xr:uid="{00000000-0005-0000-0000-00005EB80000}"/>
    <cellStyle name="Normal 3 7 19 13 2" xfId="47209" xr:uid="{00000000-0005-0000-0000-00005FB80000}"/>
    <cellStyle name="Normal 3 7 19 13 3" xfId="47210" xr:uid="{00000000-0005-0000-0000-000060B80000}"/>
    <cellStyle name="Normal 3 7 19 14" xfId="47211" xr:uid="{00000000-0005-0000-0000-000061B80000}"/>
    <cellStyle name="Normal 3 7 19 14 2" xfId="47212" xr:uid="{00000000-0005-0000-0000-000062B80000}"/>
    <cellStyle name="Normal 3 7 19 14 3" xfId="47213" xr:uid="{00000000-0005-0000-0000-000063B80000}"/>
    <cellStyle name="Normal 3 7 19 15" xfId="47214" xr:uid="{00000000-0005-0000-0000-000064B80000}"/>
    <cellStyle name="Normal 3 7 19 16" xfId="47215" xr:uid="{00000000-0005-0000-0000-000065B80000}"/>
    <cellStyle name="Normal 3 7 19 2" xfId="47216" xr:uid="{00000000-0005-0000-0000-000066B80000}"/>
    <cellStyle name="Normal 3 7 19 2 2" xfId="47217" xr:uid="{00000000-0005-0000-0000-000067B80000}"/>
    <cellStyle name="Normal 3 7 19 2 3" xfId="47218" xr:uid="{00000000-0005-0000-0000-000068B80000}"/>
    <cellStyle name="Normal 3 7 19 3" xfId="47219" xr:uid="{00000000-0005-0000-0000-000069B80000}"/>
    <cellStyle name="Normal 3 7 19 3 2" xfId="47220" xr:uid="{00000000-0005-0000-0000-00006AB80000}"/>
    <cellStyle name="Normal 3 7 19 3 3" xfId="47221" xr:uid="{00000000-0005-0000-0000-00006BB80000}"/>
    <cellStyle name="Normal 3 7 19 4" xfId="47222" xr:uid="{00000000-0005-0000-0000-00006CB80000}"/>
    <cellStyle name="Normal 3 7 19 4 2" xfId="47223" xr:uid="{00000000-0005-0000-0000-00006DB80000}"/>
    <cellStyle name="Normal 3 7 19 4 3" xfId="47224" xr:uid="{00000000-0005-0000-0000-00006EB80000}"/>
    <cellStyle name="Normal 3 7 19 5" xfId="47225" xr:uid="{00000000-0005-0000-0000-00006FB80000}"/>
    <cellStyle name="Normal 3 7 19 5 2" xfId="47226" xr:uid="{00000000-0005-0000-0000-000070B80000}"/>
    <cellStyle name="Normal 3 7 19 5 3" xfId="47227" xr:uid="{00000000-0005-0000-0000-000071B80000}"/>
    <cellStyle name="Normal 3 7 19 6" xfId="47228" xr:uid="{00000000-0005-0000-0000-000072B80000}"/>
    <cellStyle name="Normal 3 7 19 6 2" xfId="47229" xr:uid="{00000000-0005-0000-0000-000073B80000}"/>
    <cellStyle name="Normal 3 7 19 6 3" xfId="47230" xr:uid="{00000000-0005-0000-0000-000074B80000}"/>
    <cellStyle name="Normal 3 7 19 7" xfId="47231" xr:uid="{00000000-0005-0000-0000-000075B80000}"/>
    <cellStyle name="Normal 3 7 19 7 2" xfId="47232" xr:uid="{00000000-0005-0000-0000-000076B80000}"/>
    <cellStyle name="Normal 3 7 19 7 3" xfId="47233" xr:uid="{00000000-0005-0000-0000-000077B80000}"/>
    <cellStyle name="Normal 3 7 19 8" xfId="47234" xr:uid="{00000000-0005-0000-0000-000078B80000}"/>
    <cellStyle name="Normal 3 7 19 8 2" xfId="47235" xr:uid="{00000000-0005-0000-0000-000079B80000}"/>
    <cellStyle name="Normal 3 7 19 8 3" xfId="47236" xr:uid="{00000000-0005-0000-0000-00007AB80000}"/>
    <cellStyle name="Normal 3 7 19 9" xfId="47237" xr:uid="{00000000-0005-0000-0000-00007BB80000}"/>
    <cellStyle name="Normal 3 7 19 9 2" xfId="47238" xr:uid="{00000000-0005-0000-0000-00007CB80000}"/>
    <cellStyle name="Normal 3 7 19 9 3" xfId="47239" xr:uid="{00000000-0005-0000-0000-00007DB80000}"/>
    <cellStyle name="Normal 3 7 2" xfId="47240" xr:uid="{00000000-0005-0000-0000-00007EB80000}"/>
    <cellStyle name="Normal 3 7 20" xfId="47241" xr:uid="{00000000-0005-0000-0000-00007FB80000}"/>
    <cellStyle name="Normal 3 7 20 10" xfId="47242" xr:uid="{00000000-0005-0000-0000-000080B80000}"/>
    <cellStyle name="Normal 3 7 20 10 2" xfId="47243" xr:uid="{00000000-0005-0000-0000-000081B80000}"/>
    <cellStyle name="Normal 3 7 20 10 3" xfId="47244" xr:uid="{00000000-0005-0000-0000-000082B80000}"/>
    <cellStyle name="Normal 3 7 20 11" xfId="47245" xr:uid="{00000000-0005-0000-0000-000083B80000}"/>
    <cellStyle name="Normal 3 7 20 11 2" xfId="47246" xr:uid="{00000000-0005-0000-0000-000084B80000}"/>
    <cellStyle name="Normal 3 7 20 11 3" xfId="47247" xr:uid="{00000000-0005-0000-0000-000085B80000}"/>
    <cellStyle name="Normal 3 7 20 12" xfId="47248" xr:uid="{00000000-0005-0000-0000-000086B80000}"/>
    <cellStyle name="Normal 3 7 20 12 2" xfId="47249" xr:uid="{00000000-0005-0000-0000-000087B80000}"/>
    <cellStyle name="Normal 3 7 20 12 3" xfId="47250" xr:uid="{00000000-0005-0000-0000-000088B80000}"/>
    <cellStyle name="Normal 3 7 20 13" xfId="47251" xr:uid="{00000000-0005-0000-0000-000089B80000}"/>
    <cellStyle name="Normal 3 7 20 13 2" xfId="47252" xr:uid="{00000000-0005-0000-0000-00008AB80000}"/>
    <cellStyle name="Normal 3 7 20 13 3" xfId="47253" xr:uid="{00000000-0005-0000-0000-00008BB80000}"/>
    <cellStyle name="Normal 3 7 20 14" xfId="47254" xr:uid="{00000000-0005-0000-0000-00008CB80000}"/>
    <cellStyle name="Normal 3 7 20 14 2" xfId="47255" xr:uid="{00000000-0005-0000-0000-00008DB80000}"/>
    <cellStyle name="Normal 3 7 20 14 3" xfId="47256" xr:uid="{00000000-0005-0000-0000-00008EB80000}"/>
    <cellStyle name="Normal 3 7 20 15" xfId="47257" xr:uid="{00000000-0005-0000-0000-00008FB80000}"/>
    <cellStyle name="Normal 3 7 20 16" xfId="47258" xr:uid="{00000000-0005-0000-0000-000090B80000}"/>
    <cellStyle name="Normal 3 7 20 2" xfId="47259" xr:uid="{00000000-0005-0000-0000-000091B80000}"/>
    <cellStyle name="Normal 3 7 20 2 2" xfId="47260" xr:uid="{00000000-0005-0000-0000-000092B80000}"/>
    <cellStyle name="Normal 3 7 20 2 3" xfId="47261" xr:uid="{00000000-0005-0000-0000-000093B80000}"/>
    <cellStyle name="Normal 3 7 20 3" xfId="47262" xr:uid="{00000000-0005-0000-0000-000094B80000}"/>
    <cellStyle name="Normal 3 7 20 3 2" xfId="47263" xr:uid="{00000000-0005-0000-0000-000095B80000}"/>
    <cellStyle name="Normal 3 7 20 3 3" xfId="47264" xr:uid="{00000000-0005-0000-0000-000096B80000}"/>
    <cellStyle name="Normal 3 7 20 4" xfId="47265" xr:uid="{00000000-0005-0000-0000-000097B80000}"/>
    <cellStyle name="Normal 3 7 20 4 2" xfId="47266" xr:uid="{00000000-0005-0000-0000-000098B80000}"/>
    <cellStyle name="Normal 3 7 20 4 3" xfId="47267" xr:uid="{00000000-0005-0000-0000-000099B80000}"/>
    <cellStyle name="Normal 3 7 20 5" xfId="47268" xr:uid="{00000000-0005-0000-0000-00009AB80000}"/>
    <cellStyle name="Normal 3 7 20 5 2" xfId="47269" xr:uid="{00000000-0005-0000-0000-00009BB80000}"/>
    <cellStyle name="Normal 3 7 20 5 3" xfId="47270" xr:uid="{00000000-0005-0000-0000-00009CB80000}"/>
    <cellStyle name="Normal 3 7 20 6" xfId="47271" xr:uid="{00000000-0005-0000-0000-00009DB80000}"/>
    <cellStyle name="Normal 3 7 20 6 2" xfId="47272" xr:uid="{00000000-0005-0000-0000-00009EB80000}"/>
    <cellStyle name="Normal 3 7 20 6 3" xfId="47273" xr:uid="{00000000-0005-0000-0000-00009FB80000}"/>
    <cellStyle name="Normal 3 7 20 7" xfId="47274" xr:uid="{00000000-0005-0000-0000-0000A0B80000}"/>
    <cellStyle name="Normal 3 7 20 7 2" xfId="47275" xr:uid="{00000000-0005-0000-0000-0000A1B80000}"/>
    <cellStyle name="Normal 3 7 20 7 3" xfId="47276" xr:uid="{00000000-0005-0000-0000-0000A2B80000}"/>
    <cellStyle name="Normal 3 7 20 8" xfId="47277" xr:uid="{00000000-0005-0000-0000-0000A3B80000}"/>
    <cellStyle name="Normal 3 7 20 8 2" xfId="47278" xr:uid="{00000000-0005-0000-0000-0000A4B80000}"/>
    <cellStyle name="Normal 3 7 20 8 3" xfId="47279" xr:uid="{00000000-0005-0000-0000-0000A5B80000}"/>
    <cellStyle name="Normal 3 7 20 9" xfId="47280" xr:uid="{00000000-0005-0000-0000-0000A6B80000}"/>
    <cellStyle name="Normal 3 7 20 9 2" xfId="47281" xr:uid="{00000000-0005-0000-0000-0000A7B80000}"/>
    <cellStyle name="Normal 3 7 20 9 3" xfId="47282" xr:uid="{00000000-0005-0000-0000-0000A8B80000}"/>
    <cellStyle name="Normal 3 7 21" xfId="47283" xr:uid="{00000000-0005-0000-0000-0000A9B80000}"/>
    <cellStyle name="Normal 3 7 21 10" xfId="47284" xr:uid="{00000000-0005-0000-0000-0000AAB80000}"/>
    <cellStyle name="Normal 3 7 21 10 2" xfId="47285" xr:uid="{00000000-0005-0000-0000-0000ABB80000}"/>
    <cellStyle name="Normal 3 7 21 10 3" xfId="47286" xr:uid="{00000000-0005-0000-0000-0000ACB80000}"/>
    <cellStyle name="Normal 3 7 21 11" xfId="47287" xr:uid="{00000000-0005-0000-0000-0000ADB80000}"/>
    <cellStyle name="Normal 3 7 21 11 2" xfId="47288" xr:uid="{00000000-0005-0000-0000-0000AEB80000}"/>
    <cellStyle name="Normal 3 7 21 11 3" xfId="47289" xr:uid="{00000000-0005-0000-0000-0000AFB80000}"/>
    <cellStyle name="Normal 3 7 21 12" xfId="47290" xr:uid="{00000000-0005-0000-0000-0000B0B80000}"/>
    <cellStyle name="Normal 3 7 21 12 2" xfId="47291" xr:uid="{00000000-0005-0000-0000-0000B1B80000}"/>
    <cellStyle name="Normal 3 7 21 12 3" xfId="47292" xr:uid="{00000000-0005-0000-0000-0000B2B80000}"/>
    <cellStyle name="Normal 3 7 21 13" xfId="47293" xr:uid="{00000000-0005-0000-0000-0000B3B80000}"/>
    <cellStyle name="Normal 3 7 21 13 2" xfId="47294" xr:uid="{00000000-0005-0000-0000-0000B4B80000}"/>
    <cellStyle name="Normal 3 7 21 13 3" xfId="47295" xr:uid="{00000000-0005-0000-0000-0000B5B80000}"/>
    <cellStyle name="Normal 3 7 21 14" xfId="47296" xr:uid="{00000000-0005-0000-0000-0000B6B80000}"/>
    <cellStyle name="Normal 3 7 21 14 2" xfId="47297" xr:uid="{00000000-0005-0000-0000-0000B7B80000}"/>
    <cellStyle name="Normal 3 7 21 14 3" xfId="47298" xr:uid="{00000000-0005-0000-0000-0000B8B80000}"/>
    <cellStyle name="Normal 3 7 21 15" xfId="47299" xr:uid="{00000000-0005-0000-0000-0000B9B80000}"/>
    <cellStyle name="Normal 3 7 21 16" xfId="47300" xr:uid="{00000000-0005-0000-0000-0000BAB80000}"/>
    <cellStyle name="Normal 3 7 21 2" xfId="47301" xr:uid="{00000000-0005-0000-0000-0000BBB80000}"/>
    <cellStyle name="Normal 3 7 21 2 2" xfId="47302" xr:uid="{00000000-0005-0000-0000-0000BCB80000}"/>
    <cellStyle name="Normal 3 7 21 2 3" xfId="47303" xr:uid="{00000000-0005-0000-0000-0000BDB80000}"/>
    <cellStyle name="Normal 3 7 21 3" xfId="47304" xr:uid="{00000000-0005-0000-0000-0000BEB80000}"/>
    <cellStyle name="Normal 3 7 21 3 2" xfId="47305" xr:uid="{00000000-0005-0000-0000-0000BFB80000}"/>
    <cellStyle name="Normal 3 7 21 3 3" xfId="47306" xr:uid="{00000000-0005-0000-0000-0000C0B80000}"/>
    <cellStyle name="Normal 3 7 21 4" xfId="47307" xr:uid="{00000000-0005-0000-0000-0000C1B80000}"/>
    <cellStyle name="Normal 3 7 21 4 2" xfId="47308" xr:uid="{00000000-0005-0000-0000-0000C2B80000}"/>
    <cellStyle name="Normal 3 7 21 4 3" xfId="47309" xr:uid="{00000000-0005-0000-0000-0000C3B80000}"/>
    <cellStyle name="Normal 3 7 21 5" xfId="47310" xr:uid="{00000000-0005-0000-0000-0000C4B80000}"/>
    <cellStyle name="Normal 3 7 21 5 2" xfId="47311" xr:uid="{00000000-0005-0000-0000-0000C5B80000}"/>
    <cellStyle name="Normal 3 7 21 5 3" xfId="47312" xr:uid="{00000000-0005-0000-0000-0000C6B80000}"/>
    <cellStyle name="Normal 3 7 21 6" xfId="47313" xr:uid="{00000000-0005-0000-0000-0000C7B80000}"/>
    <cellStyle name="Normal 3 7 21 6 2" xfId="47314" xr:uid="{00000000-0005-0000-0000-0000C8B80000}"/>
    <cellStyle name="Normal 3 7 21 6 3" xfId="47315" xr:uid="{00000000-0005-0000-0000-0000C9B80000}"/>
    <cellStyle name="Normal 3 7 21 7" xfId="47316" xr:uid="{00000000-0005-0000-0000-0000CAB80000}"/>
    <cellStyle name="Normal 3 7 21 7 2" xfId="47317" xr:uid="{00000000-0005-0000-0000-0000CBB80000}"/>
    <cellStyle name="Normal 3 7 21 7 3" xfId="47318" xr:uid="{00000000-0005-0000-0000-0000CCB80000}"/>
    <cellStyle name="Normal 3 7 21 8" xfId="47319" xr:uid="{00000000-0005-0000-0000-0000CDB80000}"/>
    <cellStyle name="Normal 3 7 21 8 2" xfId="47320" xr:uid="{00000000-0005-0000-0000-0000CEB80000}"/>
    <cellStyle name="Normal 3 7 21 8 3" xfId="47321" xr:uid="{00000000-0005-0000-0000-0000CFB80000}"/>
    <cellStyle name="Normal 3 7 21 9" xfId="47322" xr:uid="{00000000-0005-0000-0000-0000D0B80000}"/>
    <cellStyle name="Normal 3 7 21 9 2" xfId="47323" xr:uid="{00000000-0005-0000-0000-0000D1B80000}"/>
    <cellStyle name="Normal 3 7 21 9 3" xfId="47324" xr:uid="{00000000-0005-0000-0000-0000D2B80000}"/>
    <cellStyle name="Normal 3 7 22" xfId="47325" xr:uid="{00000000-0005-0000-0000-0000D3B80000}"/>
    <cellStyle name="Normal 3 7 22 10" xfId="47326" xr:uid="{00000000-0005-0000-0000-0000D4B80000}"/>
    <cellStyle name="Normal 3 7 22 10 2" xfId="47327" xr:uid="{00000000-0005-0000-0000-0000D5B80000}"/>
    <cellStyle name="Normal 3 7 22 10 3" xfId="47328" xr:uid="{00000000-0005-0000-0000-0000D6B80000}"/>
    <cellStyle name="Normal 3 7 22 11" xfId="47329" xr:uid="{00000000-0005-0000-0000-0000D7B80000}"/>
    <cellStyle name="Normal 3 7 22 11 2" xfId="47330" xr:uid="{00000000-0005-0000-0000-0000D8B80000}"/>
    <cellStyle name="Normal 3 7 22 11 3" xfId="47331" xr:uid="{00000000-0005-0000-0000-0000D9B80000}"/>
    <cellStyle name="Normal 3 7 22 12" xfId="47332" xr:uid="{00000000-0005-0000-0000-0000DAB80000}"/>
    <cellStyle name="Normal 3 7 22 12 2" xfId="47333" xr:uid="{00000000-0005-0000-0000-0000DBB80000}"/>
    <cellStyle name="Normal 3 7 22 12 3" xfId="47334" xr:uid="{00000000-0005-0000-0000-0000DCB80000}"/>
    <cellStyle name="Normal 3 7 22 13" xfId="47335" xr:uid="{00000000-0005-0000-0000-0000DDB80000}"/>
    <cellStyle name="Normal 3 7 22 13 2" xfId="47336" xr:uid="{00000000-0005-0000-0000-0000DEB80000}"/>
    <cellStyle name="Normal 3 7 22 13 3" xfId="47337" xr:uid="{00000000-0005-0000-0000-0000DFB80000}"/>
    <cellStyle name="Normal 3 7 22 14" xfId="47338" xr:uid="{00000000-0005-0000-0000-0000E0B80000}"/>
    <cellStyle name="Normal 3 7 22 14 2" xfId="47339" xr:uid="{00000000-0005-0000-0000-0000E1B80000}"/>
    <cellStyle name="Normal 3 7 22 14 3" xfId="47340" xr:uid="{00000000-0005-0000-0000-0000E2B80000}"/>
    <cellStyle name="Normal 3 7 22 15" xfId="47341" xr:uid="{00000000-0005-0000-0000-0000E3B80000}"/>
    <cellStyle name="Normal 3 7 22 16" xfId="47342" xr:uid="{00000000-0005-0000-0000-0000E4B80000}"/>
    <cellStyle name="Normal 3 7 22 2" xfId="47343" xr:uid="{00000000-0005-0000-0000-0000E5B80000}"/>
    <cellStyle name="Normal 3 7 22 2 2" xfId="47344" xr:uid="{00000000-0005-0000-0000-0000E6B80000}"/>
    <cellStyle name="Normal 3 7 22 2 3" xfId="47345" xr:uid="{00000000-0005-0000-0000-0000E7B80000}"/>
    <cellStyle name="Normal 3 7 22 3" xfId="47346" xr:uid="{00000000-0005-0000-0000-0000E8B80000}"/>
    <cellStyle name="Normal 3 7 22 3 2" xfId="47347" xr:uid="{00000000-0005-0000-0000-0000E9B80000}"/>
    <cellStyle name="Normal 3 7 22 3 3" xfId="47348" xr:uid="{00000000-0005-0000-0000-0000EAB80000}"/>
    <cellStyle name="Normal 3 7 22 4" xfId="47349" xr:uid="{00000000-0005-0000-0000-0000EBB80000}"/>
    <cellStyle name="Normal 3 7 22 4 2" xfId="47350" xr:uid="{00000000-0005-0000-0000-0000ECB80000}"/>
    <cellStyle name="Normal 3 7 22 4 3" xfId="47351" xr:uid="{00000000-0005-0000-0000-0000EDB80000}"/>
    <cellStyle name="Normal 3 7 22 5" xfId="47352" xr:uid="{00000000-0005-0000-0000-0000EEB80000}"/>
    <cellStyle name="Normal 3 7 22 5 2" xfId="47353" xr:uid="{00000000-0005-0000-0000-0000EFB80000}"/>
    <cellStyle name="Normal 3 7 22 5 3" xfId="47354" xr:uid="{00000000-0005-0000-0000-0000F0B80000}"/>
    <cellStyle name="Normal 3 7 22 6" xfId="47355" xr:uid="{00000000-0005-0000-0000-0000F1B80000}"/>
    <cellStyle name="Normal 3 7 22 6 2" xfId="47356" xr:uid="{00000000-0005-0000-0000-0000F2B80000}"/>
    <cellStyle name="Normal 3 7 22 6 3" xfId="47357" xr:uid="{00000000-0005-0000-0000-0000F3B80000}"/>
    <cellStyle name="Normal 3 7 22 7" xfId="47358" xr:uid="{00000000-0005-0000-0000-0000F4B80000}"/>
    <cellStyle name="Normal 3 7 22 7 2" xfId="47359" xr:uid="{00000000-0005-0000-0000-0000F5B80000}"/>
    <cellStyle name="Normal 3 7 22 7 3" xfId="47360" xr:uid="{00000000-0005-0000-0000-0000F6B80000}"/>
    <cellStyle name="Normal 3 7 22 8" xfId="47361" xr:uid="{00000000-0005-0000-0000-0000F7B80000}"/>
    <cellStyle name="Normal 3 7 22 8 2" xfId="47362" xr:uid="{00000000-0005-0000-0000-0000F8B80000}"/>
    <cellStyle name="Normal 3 7 22 8 3" xfId="47363" xr:uid="{00000000-0005-0000-0000-0000F9B80000}"/>
    <cellStyle name="Normal 3 7 22 9" xfId="47364" xr:uid="{00000000-0005-0000-0000-0000FAB80000}"/>
    <cellStyle name="Normal 3 7 22 9 2" xfId="47365" xr:uid="{00000000-0005-0000-0000-0000FBB80000}"/>
    <cellStyle name="Normal 3 7 22 9 3" xfId="47366" xr:uid="{00000000-0005-0000-0000-0000FCB80000}"/>
    <cellStyle name="Normal 3 7 23" xfId="47367" xr:uid="{00000000-0005-0000-0000-0000FDB80000}"/>
    <cellStyle name="Normal 3 7 24" xfId="47368" xr:uid="{00000000-0005-0000-0000-0000FEB80000}"/>
    <cellStyle name="Normal 3 7 25" xfId="47369" xr:uid="{00000000-0005-0000-0000-0000FFB80000}"/>
    <cellStyle name="Normal 3 7 25 10" xfId="47370" xr:uid="{00000000-0005-0000-0000-000000B90000}"/>
    <cellStyle name="Normal 3 7 25 10 2" xfId="47371" xr:uid="{00000000-0005-0000-0000-000001B90000}"/>
    <cellStyle name="Normal 3 7 25 10 3" xfId="47372" xr:uid="{00000000-0005-0000-0000-000002B90000}"/>
    <cellStyle name="Normal 3 7 25 11" xfId="47373" xr:uid="{00000000-0005-0000-0000-000003B90000}"/>
    <cellStyle name="Normal 3 7 25 11 2" xfId="47374" xr:uid="{00000000-0005-0000-0000-000004B90000}"/>
    <cellStyle name="Normal 3 7 25 11 3" xfId="47375" xr:uid="{00000000-0005-0000-0000-000005B90000}"/>
    <cellStyle name="Normal 3 7 25 12" xfId="47376" xr:uid="{00000000-0005-0000-0000-000006B90000}"/>
    <cellStyle name="Normal 3 7 25 12 2" xfId="47377" xr:uid="{00000000-0005-0000-0000-000007B90000}"/>
    <cellStyle name="Normal 3 7 25 12 3" xfId="47378" xr:uid="{00000000-0005-0000-0000-000008B90000}"/>
    <cellStyle name="Normal 3 7 25 13" xfId="47379" xr:uid="{00000000-0005-0000-0000-000009B90000}"/>
    <cellStyle name="Normal 3 7 25 13 2" xfId="47380" xr:uid="{00000000-0005-0000-0000-00000AB90000}"/>
    <cellStyle name="Normal 3 7 25 13 3" xfId="47381" xr:uid="{00000000-0005-0000-0000-00000BB90000}"/>
    <cellStyle name="Normal 3 7 25 14" xfId="47382" xr:uid="{00000000-0005-0000-0000-00000CB90000}"/>
    <cellStyle name="Normal 3 7 25 14 2" xfId="47383" xr:uid="{00000000-0005-0000-0000-00000DB90000}"/>
    <cellStyle name="Normal 3 7 25 14 3" xfId="47384" xr:uid="{00000000-0005-0000-0000-00000EB90000}"/>
    <cellStyle name="Normal 3 7 25 15" xfId="47385" xr:uid="{00000000-0005-0000-0000-00000FB90000}"/>
    <cellStyle name="Normal 3 7 25 16" xfId="47386" xr:uid="{00000000-0005-0000-0000-000010B90000}"/>
    <cellStyle name="Normal 3 7 25 2" xfId="47387" xr:uid="{00000000-0005-0000-0000-000011B90000}"/>
    <cellStyle name="Normal 3 7 25 2 2" xfId="47388" xr:uid="{00000000-0005-0000-0000-000012B90000}"/>
    <cellStyle name="Normal 3 7 25 2 3" xfId="47389" xr:uid="{00000000-0005-0000-0000-000013B90000}"/>
    <cellStyle name="Normal 3 7 25 3" xfId="47390" xr:uid="{00000000-0005-0000-0000-000014B90000}"/>
    <cellStyle name="Normal 3 7 25 3 2" xfId="47391" xr:uid="{00000000-0005-0000-0000-000015B90000}"/>
    <cellStyle name="Normal 3 7 25 3 3" xfId="47392" xr:uid="{00000000-0005-0000-0000-000016B90000}"/>
    <cellStyle name="Normal 3 7 25 4" xfId="47393" xr:uid="{00000000-0005-0000-0000-000017B90000}"/>
    <cellStyle name="Normal 3 7 25 4 2" xfId="47394" xr:uid="{00000000-0005-0000-0000-000018B90000}"/>
    <cellStyle name="Normal 3 7 25 4 3" xfId="47395" xr:uid="{00000000-0005-0000-0000-000019B90000}"/>
    <cellStyle name="Normal 3 7 25 5" xfId="47396" xr:uid="{00000000-0005-0000-0000-00001AB90000}"/>
    <cellStyle name="Normal 3 7 25 5 2" xfId="47397" xr:uid="{00000000-0005-0000-0000-00001BB90000}"/>
    <cellStyle name="Normal 3 7 25 5 3" xfId="47398" xr:uid="{00000000-0005-0000-0000-00001CB90000}"/>
    <cellStyle name="Normal 3 7 25 6" xfId="47399" xr:uid="{00000000-0005-0000-0000-00001DB90000}"/>
    <cellStyle name="Normal 3 7 25 6 2" xfId="47400" xr:uid="{00000000-0005-0000-0000-00001EB90000}"/>
    <cellStyle name="Normal 3 7 25 6 3" xfId="47401" xr:uid="{00000000-0005-0000-0000-00001FB90000}"/>
    <cellStyle name="Normal 3 7 25 7" xfId="47402" xr:uid="{00000000-0005-0000-0000-000020B90000}"/>
    <cellStyle name="Normal 3 7 25 7 2" xfId="47403" xr:uid="{00000000-0005-0000-0000-000021B90000}"/>
    <cellStyle name="Normal 3 7 25 7 3" xfId="47404" xr:uid="{00000000-0005-0000-0000-000022B90000}"/>
    <cellStyle name="Normal 3 7 25 8" xfId="47405" xr:uid="{00000000-0005-0000-0000-000023B90000}"/>
    <cellStyle name="Normal 3 7 25 8 2" xfId="47406" xr:uid="{00000000-0005-0000-0000-000024B90000}"/>
    <cellStyle name="Normal 3 7 25 8 3" xfId="47407" xr:uid="{00000000-0005-0000-0000-000025B90000}"/>
    <cellStyle name="Normal 3 7 25 9" xfId="47408" xr:uid="{00000000-0005-0000-0000-000026B90000}"/>
    <cellStyle name="Normal 3 7 25 9 2" xfId="47409" xr:uid="{00000000-0005-0000-0000-000027B90000}"/>
    <cellStyle name="Normal 3 7 25 9 3" xfId="47410" xr:uid="{00000000-0005-0000-0000-000028B90000}"/>
    <cellStyle name="Normal 3 7 26" xfId="47411" xr:uid="{00000000-0005-0000-0000-000029B90000}"/>
    <cellStyle name="Normal 3 7 26 10" xfId="47412" xr:uid="{00000000-0005-0000-0000-00002AB90000}"/>
    <cellStyle name="Normal 3 7 26 10 2" xfId="47413" xr:uid="{00000000-0005-0000-0000-00002BB90000}"/>
    <cellStyle name="Normal 3 7 26 10 3" xfId="47414" xr:uid="{00000000-0005-0000-0000-00002CB90000}"/>
    <cellStyle name="Normal 3 7 26 11" xfId="47415" xr:uid="{00000000-0005-0000-0000-00002DB90000}"/>
    <cellStyle name="Normal 3 7 26 11 2" xfId="47416" xr:uid="{00000000-0005-0000-0000-00002EB90000}"/>
    <cellStyle name="Normal 3 7 26 11 3" xfId="47417" xr:uid="{00000000-0005-0000-0000-00002FB90000}"/>
    <cellStyle name="Normal 3 7 26 12" xfId="47418" xr:uid="{00000000-0005-0000-0000-000030B90000}"/>
    <cellStyle name="Normal 3 7 26 12 2" xfId="47419" xr:uid="{00000000-0005-0000-0000-000031B90000}"/>
    <cellStyle name="Normal 3 7 26 12 3" xfId="47420" xr:uid="{00000000-0005-0000-0000-000032B90000}"/>
    <cellStyle name="Normal 3 7 26 13" xfId="47421" xr:uid="{00000000-0005-0000-0000-000033B90000}"/>
    <cellStyle name="Normal 3 7 26 13 2" xfId="47422" xr:uid="{00000000-0005-0000-0000-000034B90000}"/>
    <cellStyle name="Normal 3 7 26 13 3" xfId="47423" xr:uid="{00000000-0005-0000-0000-000035B90000}"/>
    <cellStyle name="Normal 3 7 26 14" xfId="47424" xr:uid="{00000000-0005-0000-0000-000036B90000}"/>
    <cellStyle name="Normal 3 7 26 14 2" xfId="47425" xr:uid="{00000000-0005-0000-0000-000037B90000}"/>
    <cellStyle name="Normal 3 7 26 14 3" xfId="47426" xr:uid="{00000000-0005-0000-0000-000038B90000}"/>
    <cellStyle name="Normal 3 7 26 15" xfId="47427" xr:uid="{00000000-0005-0000-0000-000039B90000}"/>
    <cellStyle name="Normal 3 7 26 16" xfId="47428" xr:uid="{00000000-0005-0000-0000-00003AB90000}"/>
    <cellStyle name="Normal 3 7 26 2" xfId="47429" xr:uid="{00000000-0005-0000-0000-00003BB90000}"/>
    <cellStyle name="Normal 3 7 26 2 2" xfId="47430" xr:uid="{00000000-0005-0000-0000-00003CB90000}"/>
    <cellStyle name="Normal 3 7 26 2 3" xfId="47431" xr:uid="{00000000-0005-0000-0000-00003DB90000}"/>
    <cellStyle name="Normal 3 7 26 3" xfId="47432" xr:uid="{00000000-0005-0000-0000-00003EB90000}"/>
    <cellStyle name="Normal 3 7 26 3 2" xfId="47433" xr:uid="{00000000-0005-0000-0000-00003FB90000}"/>
    <cellStyle name="Normal 3 7 26 3 3" xfId="47434" xr:uid="{00000000-0005-0000-0000-000040B90000}"/>
    <cellStyle name="Normal 3 7 26 4" xfId="47435" xr:uid="{00000000-0005-0000-0000-000041B90000}"/>
    <cellStyle name="Normal 3 7 26 4 2" xfId="47436" xr:uid="{00000000-0005-0000-0000-000042B90000}"/>
    <cellStyle name="Normal 3 7 26 4 3" xfId="47437" xr:uid="{00000000-0005-0000-0000-000043B90000}"/>
    <cellStyle name="Normal 3 7 26 5" xfId="47438" xr:uid="{00000000-0005-0000-0000-000044B90000}"/>
    <cellStyle name="Normal 3 7 26 5 2" xfId="47439" xr:uid="{00000000-0005-0000-0000-000045B90000}"/>
    <cellStyle name="Normal 3 7 26 5 3" xfId="47440" xr:uid="{00000000-0005-0000-0000-000046B90000}"/>
    <cellStyle name="Normal 3 7 26 6" xfId="47441" xr:uid="{00000000-0005-0000-0000-000047B90000}"/>
    <cellStyle name="Normal 3 7 26 6 2" xfId="47442" xr:uid="{00000000-0005-0000-0000-000048B90000}"/>
    <cellStyle name="Normal 3 7 26 6 3" xfId="47443" xr:uid="{00000000-0005-0000-0000-000049B90000}"/>
    <cellStyle name="Normal 3 7 26 7" xfId="47444" xr:uid="{00000000-0005-0000-0000-00004AB90000}"/>
    <cellStyle name="Normal 3 7 26 7 2" xfId="47445" xr:uid="{00000000-0005-0000-0000-00004BB90000}"/>
    <cellStyle name="Normal 3 7 26 7 3" xfId="47446" xr:uid="{00000000-0005-0000-0000-00004CB90000}"/>
    <cellStyle name="Normal 3 7 26 8" xfId="47447" xr:uid="{00000000-0005-0000-0000-00004DB90000}"/>
    <cellStyle name="Normal 3 7 26 8 2" xfId="47448" xr:uid="{00000000-0005-0000-0000-00004EB90000}"/>
    <cellStyle name="Normal 3 7 26 8 3" xfId="47449" xr:uid="{00000000-0005-0000-0000-00004FB90000}"/>
    <cellStyle name="Normal 3 7 26 9" xfId="47450" xr:uid="{00000000-0005-0000-0000-000050B90000}"/>
    <cellStyle name="Normal 3 7 26 9 2" xfId="47451" xr:uid="{00000000-0005-0000-0000-000051B90000}"/>
    <cellStyle name="Normal 3 7 26 9 3" xfId="47452" xr:uid="{00000000-0005-0000-0000-000052B90000}"/>
    <cellStyle name="Normal 3 7 3" xfId="47453" xr:uid="{00000000-0005-0000-0000-000053B90000}"/>
    <cellStyle name="Normal 3 7 4" xfId="47454" xr:uid="{00000000-0005-0000-0000-000054B90000}"/>
    <cellStyle name="Normal 3 7 5" xfId="47455" xr:uid="{00000000-0005-0000-0000-000055B90000}"/>
    <cellStyle name="Normal 3 7 6" xfId="47456" xr:uid="{00000000-0005-0000-0000-000056B90000}"/>
    <cellStyle name="Normal 3 7 7" xfId="47457" xr:uid="{00000000-0005-0000-0000-000057B90000}"/>
    <cellStyle name="Normal 3 7 8" xfId="47458" xr:uid="{00000000-0005-0000-0000-000058B90000}"/>
    <cellStyle name="Normal 3 7 9" xfId="47459" xr:uid="{00000000-0005-0000-0000-000059B90000}"/>
    <cellStyle name="Normal 3 7_End-use Summary" xfId="47460" xr:uid="{00000000-0005-0000-0000-00005AB90000}"/>
    <cellStyle name="Normal 3 70" xfId="47461" xr:uid="{00000000-0005-0000-0000-00005BB90000}"/>
    <cellStyle name="Normal 3 70 2" xfId="47462" xr:uid="{00000000-0005-0000-0000-00005CB90000}"/>
    <cellStyle name="Normal 3 70 3" xfId="47463" xr:uid="{00000000-0005-0000-0000-00005DB90000}"/>
    <cellStyle name="Normal 3 71" xfId="47464" xr:uid="{00000000-0005-0000-0000-00005EB90000}"/>
    <cellStyle name="Normal 3 71 2" xfId="47465" xr:uid="{00000000-0005-0000-0000-00005FB90000}"/>
    <cellStyle name="Normal 3 71 3" xfId="47466" xr:uid="{00000000-0005-0000-0000-000060B90000}"/>
    <cellStyle name="Normal 3 72" xfId="47467" xr:uid="{00000000-0005-0000-0000-000061B90000}"/>
    <cellStyle name="Normal 3 72 2" xfId="47468" xr:uid="{00000000-0005-0000-0000-000062B90000}"/>
    <cellStyle name="Normal 3 72 3" xfId="47469" xr:uid="{00000000-0005-0000-0000-000063B90000}"/>
    <cellStyle name="Normal 3 73" xfId="47470" xr:uid="{00000000-0005-0000-0000-000064B90000}"/>
    <cellStyle name="Normal 3 73 2" xfId="47471" xr:uid="{00000000-0005-0000-0000-000065B90000}"/>
    <cellStyle name="Normal 3 73 3" xfId="47472" xr:uid="{00000000-0005-0000-0000-000066B90000}"/>
    <cellStyle name="Normal 3 74" xfId="47473" xr:uid="{00000000-0005-0000-0000-000067B90000}"/>
    <cellStyle name="Normal 3 74 2" xfId="47474" xr:uid="{00000000-0005-0000-0000-000068B90000}"/>
    <cellStyle name="Normal 3 74 3" xfId="47475" xr:uid="{00000000-0005-0000-0000-000069B90000}"/>
    <cellStyle name="Normal 3 75" xfId="47476" xr:uid="{00000000-0005-0000-0000-00006AB90000}"/>
    <cellStyle name="Normal 3 76" xfId="47477" xr:uid="{00000000-0005-0000-0000-00006BB90000}"/>
    <cellStyle name="Normal 3 77" xfId="47478" xr:uid="{00000000-0005-0000-0000-00006CB90000}"/>
    <cellStyle name="Normal 3 78" xfId="47479" xr:uid="{00000000-0005-0000-0000-00006DB90000}"/>
    <cellStyle name="Normal 3 79" xfId="18467" xr:uid="{00000000-0005-0000-0000-00006EB90000}"/>
    <cellStyle name="Normal 3 8" xfId="47480" xr:uid="{00000000-0005-0000-0000-00006FB90000}"/>
    <cellStyle name="Normal 3 8 10" xfId="47481" xr:uid="{00000000-0005-0000-0000-000070B90000}"/>
    <cellStyle name="Normal 3 8 11" xfId="47482" xr:uid="{00000000-0005-0000-0000-000071B90000}"/>
    <cellStyle name="Normal 3 8 11 10" xfId="47483" xr:uid="{00000000-0005-0000-0000-000072B90000}"/>
    <cellStyle name="Normal 3 8 11 10 2" xfId="47484" xr:uid="{00000000-0005-0000-0000-000073B90000}"/>
    <cellStyle name="Normal 3 8 11 10 3" xfId="47485" xr:uid="{00000000-0005-0000-0000-000074B90000}"/>
    <cellStyle name="Normal 3 8 11 11" xfId="47486" xr:uid="{00000000-0005-0000-0000-000075B90000}"/>
    <cellStyle name="Normal 3 8 11 11 2" xfId="47487" xr:uid="{00000000-0005-0000-0000-000076B90000}"/>
    <cellStyle name="Normal 3 8 11 11 3" xfId="47488" xr:uid="{00000000-0005-0000-0000-000077B90000}"/>
    <cellStyle name="Normal 3 8 11 12" xfId="47489" xr:uid="{00000000-0005-0000-0000-000078B90000}"/>
    <cellStyle name="Normal 3 8 11 12 2" xfId="47490" xr:uid="{00000000-0005-0000-0000-000079B90000}"/>
    <cellStyle name="Normal 3 8 11 12 3" xfId="47491" xr:uid="{00000000-0005-0000-0000-00007AB90000}"/>
    <cellStyle name="Normal 3 8 11 13" xfId="47492" xr:uid="{00000000-0005-0000-0000-00007BB90000}"/>
    <cellStyle name="Normal 3 8 11 13 2" xfId="47493" xr:uid="{00000000-0005-0000-0000-00007CB90000}"/>
    <cellStyle name="Normal 3 8 11 13 3" xfId="47494" xr:uid="{00000000-0005-0000-0000-00007DB90000}"/>
    <cellStyle name="Normal 3 8 11 14" xfId="47495" xr:uid="{00000000-0005-0000-0000-00007EB90000}"/>
    <cellStyle name="Normal 3 8 11 14 2" xfId="47496" xr:uid="{00000000-0005-0000-0000-00007FB90000}"/>
    <cellStyle name="Normal 3 8 11 14 3" xfId="47497" xr:uid="{00000000-0005-0000-0000-000080B90000}"/>
    <cellStyle name="Normal 3 8 11 15" xfId="47498" xr:uid="{00000000-0005-0000-0000-000081B90000}"/>
    <cellStyle name="Normal 3 8 11 15 2" xfId="47499" xr:uid="{00000000-0005-0000-0000-000082B90000}"/>
    <cellStyle name="Normal 3 8 11 15 3" xfId="47500" xr:uid="{00000000-0005-0000-0000-000083B90000}"/>
    <cellStyle name="Normal 3 8 11 16" xfId="47501" xr:uid="{00000000-0005-0000-0000-000084B90000}"/>
    <cellStyle name="Normal 3 8 11 16 2" xfId="47502" xr:uid="{00000000-0005-0000-0000-000085B90000}"/>
    <cellStyle name="Normal 3 8 11 16 3" xfId="47503" xr:uid="{00000000-0005-0000-0000-000086B90000}"/>
    <cellStyle name="Normal 3 8 11 17" xfId="47504" xr:uid="{00000000-0005-0000-0000-000087B90000}"/>
    <cellStyle name="Normal 3 8 11 17 2" xfId="47505" xr:uid="{00000000-0005-0000-0000-000088B90000}"/>
    <cellStyle name="Normal 3 8 11 17 3" xfId="47506" xr:uid="{00000000-0005-0000-0000-000089B90000}"/>
    <cellStyle name="Normal 3 8 11 18" xfId="47507" xr:uid="{00000000-0005-0000-0000-00008AB90000}"/>
    <cellStyle name="Normal 3 8 11 19" xfId="47508" xr:uid="{00000000-0005-0000-0000-00008BB90000}"/>
    <cellStyle name="Normal 3 8 11 2" xfId="47509" xr:uid="{00000000-0005-0000-0000-00008CB90000}"/>
    <cellStyle name="Normal 3 8 11 3" xfId="47510" xr:uid="{00000000-0005-0000-0000-00008DB90000}"/>
    <cellStyle name="Normal 3 8 11 4" xfId="47511" xr:uid="{00000000-0005-0000-0000-00008EB90000}"/>
    <cellStyle name="Normal 3 8 11 5" xfId="47512" xr:uid="{00000000-0005-0000-0000-00008FB90000}"/>
    <cellStyle name="Normal 3 8 11 5 2" xfId="47513" xr:uid="{00000000-0005-0000-0000-000090B90000}"/>
    <cellStyle name="Normal 3 8 11 5 3" xfId="47514" xr:uid="{00000000-0005-0000-0000-000091B90000}"/>
    <cellStyle name="Normal 3 8 11 6" xfId="47515" xr:uid="{00000000-0005-0000-0000-000092B90000}"/>
    <cellStyle name="Normal 3 8 11 6 2" xfId="47516" xr:uid="{00000000-0005-0000-0000-000093B90000}"/>
    <cellStyle name="Normal 3 8 11 6 3" xfId="47517" xr:uid="{00000000-0005-0000-0000-000094B90000}"/>
    <cellStyle name="Normal 3 8 11 7" xfId="47518" xr:uid="{00000000-0005-0000-0000-000095B90000}"/>
    <cellStyle name="Normal 3 8 11 7 2" xfId="47519" xr:uid="{00000000-0005-0000-0000-000096B90000}"/>
    <cellStyle name="Normal 3 8 11 7 3" xfId="47520" xr:uid="{00000000-0005-0000-0000-000097B90000}"/>
    <cellStyle name="Normal 3 8 11 8" xfId="47521" xr:uid="{00000000-0005-0000-0000-000098B90000}"/>
    <cellStyle name="Normal 3 8 11 8 2" xfId="47522" xr:uid="{00000000-0005-0000-0000-000099B90000}"/>
    <cellStyle name="Normal 3 8 11 8 3" xfId="47523" xr:uid="{00000000-0005-0000-0000-00009AB90000}"/>
    <cellStyle name="Normal 3 8 11 9" xfId="47524" xr:uid="{00000000-0005-0000-0000-00009BB90000}"/>
    <cellStyle name="Normal 3 8 11 9 2" xfId="47525" xr:uid="{00000000-0005-0000-0000-00009CB90000}"/>
    <cellStyle name="Normal 3 8 11 9 3" xfId="47526" xr:uid="{00000000-0005-0000-0000-00009DB90000}"/>
    <cellStyle name="Normal 3 8 12" xfId="47527" xr:uid="{00000000-0005-0000-0000-00009EB90000}"/>
    <cellStyle name="Normal 3 8 13" xfId="47528" xr:uid="{00000000-0005-0000-0000-00009FB90000}"/>
    <cellStyle name="Normal 3 8 14" xfId="47529" xr:uid="{00000000-0005-0000-0000-0000A0B90000}"/>
    <cellStyle name="Normal 3 8 14 10" xfId="47530" xr:uid="{00000000-0005-0000-0000-0000A1B90000}"/>
    <cellStyle name="Normal 3 8 14 10 2" xfId="47531" xr:uid="{00000000-0005-0000-0000-0000A2B90000}"/>
    <cellStyle name="Normal 3 8 14 10 3" xfId="47532" xr:uid="{00000000-0005-0000-0000-0000A3B90000}"/>
    <cellStyle name="Normal 3 8 14 11" xfId="47533" xr:uid="{00000000-0005-0000-0000-0000A4B90000}"/>
    <cellStyle name="Normal 3 8 14 11 2" xfId="47534" xr:uid="{00000000-0005-0000-0000-0000A5B90000}"/>
    <cellStyle name="Normal 3 8 14 11 3" xfId="47535" xr:uid="{00000000-0005-0000-0000-0000A6B90000}"/>
    <cellStyle name="Normal 3 8 14 12" xfId="47536" xr:uid="{00000000-0005-0000-0000-0000A7B90000}"/>
    <cellStyle name="Normal 3 8 14 12 2" xfId="47537" xr:uid="{00000000-0005-0000-0000-0000A8B90000}"/>
    <cellStyle name="Normal 3 8 14 12 3" xfId="47538" xr:uid="{00000000-0005-0000-0000-0000A9B90000}"/>
    <cellStyle name="Normal 3 8 14 13" xfId="47539" xr:uid="{00000000-0005-0000-0000-0000AAB90000}"/>
    <cellStyle name="Normal 3 8 14 13 2" xfId="47540" xr:uid="{00000000-0005-0000-0000-0000ABB90000}"/>
    <cellStyle name="Normal 3 8 14 13 3" xfId="47541" xr:uid="{00000000-0005-0000-0000-0000ACB90000}"/>
    <cellStyle name="Normal 3 8 14 14" xfId="47542" xr:uid="{00000000-0005-0000-0000-0000ADB90000}"/>
    <cellStyle name="Normal 3 8 14 14 2" xfId="47543" xr:uid="{00000000-0005-0000-0000-0000AEB90000}"/>
    <cellStyle name="Normal 3 8 14 14 3" xfId="47544" xr:uid="{00000000-0005-0000-0000-0000AFB90000}"/>
    <cellStyle name="Normal 3 8 14 15" xfId="47545" xr:uid="{00000000-0005-0000-0000-0000B0B90000}"/>
    <cellStyle name="Normal 3 8 14 15 2" xfId="47546" xr:uid="{00000000-0005-0000-0000-0000B1B90000}"/>
    <cellStyle name="Normal 3 8 14 15 3" xfId="47547" xr:uid="{00000000-0005-0000-0000-0000B2B90000}"/>
    <cellStyle name="Normal 3 8 14 16" xfId="47548" xr:uid="{00000000-0005-0000-0000-0000B3B90000}"/>
    <cellStyle name="Normal 3 8 14 17" xfId="47549" xr:uid="{00000000-0005-0000-0000-0000B4B90000}"/>
    <cellStyle name="Normal 3 8 14 2" xfId="47550" xr:uid="{00000000-0005-0000-0000-0000B5B90000}"/>
    <cellStyle name="Normal 3 8 14 2 10" xfId="47551" xr:uid="{00000000-0005-0000-0000-0000B6B90000}"/>
    <cellStyle name="Normal 3 8 14 2 10 2" xfId="47552" xr:uid="{00000000-0005-0000-0000-0000B7B90000}"/>
    <cellStyle name="Normal 3 8 14 2 10 3" xfId="47553" xr:uid="{00000000-0005-0000-0000-0000B8B90000}"/>
    <cellStyle name="Normal 3 8 14 2 11" xfId="47554" xr:uid="{00000000-0005-0000-0000-0000B9B90000}"/>
    <cellStyle name="Normal 3 8 14 2 11 2" xfId="47555" xr:uid="{00000000-0005-0000-0000-0000BAB90000}"/>
    <cellStyle name="Normal 3 8 14 2 11 3" xfId="47556" xr:uid="{00000000-0005-0000-0000-0000BBB90000}"/>
    <cellStyle name="Normal 3 8 14 2 12" xfId="47557" xr:uid="{00000000-0005-0000-0000-0000BCB90000}"/>
    <cellStyle name="Normal 3 8 14 2 12 2" xfId="47558" xr:uid="{00000000-0005-0000-0000-0000BDB90000}"/>
    <cellStyle name="Normal 3 8 14 2 12 3" xfId="47559" xr:uid="{00000000-0005-0000-0000-0000BEB90000}"/>
    <cellStyle name="Normal 3 8 14 2 13" xfId="47560" xr:uid="{00000000-0005-0000-0000-0000BFB90000}"/>
    <cellStyle name="Normal 3 8 14 2 13 2" xfId="47561" xr:uid="{00000000-0005-0000-0000-0000C0B90000}"/>
    <cellStyle name="Normal 3 8 14 2 13 3" xfId="47562" xr:uid="{00000000-0005-0000-0000-0000C1B90000}"/>
    <cellStyle name="Normal 3 8 14 2 14" xfId="47563" xr:uid="{00000000-0005-0000-0000-0000C2B90000}"/>
    <cellStyle name="Normal 3 8 14 2 14 2" xfId="47564" xr:uid="{00000000-0005-0000-0000-0000C3B90000}"/>
    <cellStyle name="Normal 3 8 14 2 14 3" xfId="47565" xr:uid="{00000000-0005-0000-0000-0000C4B90000}"/>
    <cellStyle name="Normal 3 8 14 2 15" xfId="47566" xr:uid="{00000000-0005-0000-0000-0000C5B90000}"/>
    <cellStyle name="Normal 3 8 14 2 16" xfId="47567" xr:uid="{00000000-0005-0000-0000-0000C6B90000}"/>
    <cellStyle name="Normal 3 8 14 2 2" xfId="47568" xr:uid="{00000000-0005-0000-0000-0000C7B90000}"/>
    <cellStyle name="Normal 3 8 14 2 2 2" xfId="47569" xr:uid="{00000000-0005-0000-0000-0000C8B90000}"/>
    <cellStyle name="Normal 3 8 14 2 2 3" xfId="47570" xr:uid="{00000000-0005-0000-0000-0000C9B90000}"/>
    <cellStyle name="Normal 3 8 14 2 3" xfId="47571" xr:uid="{00000000-0005-0000-0000-0000CAB90000}"/>
    <cellStyle name="Normal 3 8 14 2 3 2" xfId="47572" xr:uid="{00000000-0005-0000-0000-0000CBB90000}"/>
    <cellStyle name="Normal 3 8 14 2 3 3" xfId="47573" xr:uid="{00000000-0005-0000-0000-0000CCB90000}"/>
    <cellStyle name="Normal 3 8 14 2 4" xfId="47574" xr:uid="{00000000-0005-0000-0000-0000CDB90000}"/>
    <cellStyle name="Normal 3 8 14 2 4 2" xfId="47575" xr:uid="{00000000-0005-0000-0000-0000CEB90000}"/>
    <cellStyle name="Normal 3 8 14 2 4 3" xfId="47576" xr:uid="{00000000-0005-0000-0000-0000CFB90000}"/>
    <cellStyle name="Normal 3 8 14 2 5" xfId="47577" xr:uid="{00000000-0005-0000-0000-0000D0B90000}"/>
    <cellStyle name="Normal 3 8 14 2 5 2" xfId="47578" xr:uid="{00000000-0005-0000-0000-0000D1B90000}"/>
    <cellStyle name="Normal 3 8 14 2 5 3" xfId="47579" xr:uid="{00000000-0005-0000-0000-0000D2B90000}"/>
    <cellStyle name="Normal 3 8 14 2 6" xfId="47580" xr:uid="{00000000-0005-0000-0000-0000D3B90000}"/>
    <cellStyle name="Normal 3 8 14 2 6 2" xfId="47581" xr:uid="{00000000-0005-0000-0000-0000D4B90000}"/>
    <cellStyle name="Normal 3 8 14 2 6 3" xfId="47582" xr:uid="{00000000-0005-0000-0000-0000D5B90000}"/>
    <cellStyle name="Normal 3 8 14 2 7" xfId="47583" xr:uid="{00000000-0005-0000-0000-0000D6B90000}"/>
    <cellStyle name="Normal 3 8 14 2 7 2" xfId="47584" xr:uid="{00000000-0005-0000-0000-0000D7B90000}"/>
    <cellStyle name="Normal 3 8 14 2 7 3" xfId="47585" xr:uid="{00000000-0005-0000-0000-0000D8B90000}"/>
    <cellStyle name="Normal 3 8 14 2 8" xfId="47586" xr:uid="{00000000-0005-0000-0000-0000D9B90000}"/>
    <cellStyle name="Normal 3 8 14 2 8 2" xfId="47587" xr:uid="{00000000-0005-0000-0000-0000DAB90000}"/>
    <cellStyle name="Normal 3 8 14 2 8 3" xfId="47588" xr:uid="{00000000-0005-0000-0000-0000DBB90000}"/>
    <cellStyle name="Normal 3 8 14 2 9" xfId="47589" xr:uid="{00000000-0005-0000-0000-0000DCB90000}"/>
    <cellStyle name="Normal 3 8 14 2 9 2" xfId="47590" xr:uid="{00000000-0005-0000-0000-0000DDB90000}"/>
    <cellStyle name="Normal 3 8 14 2 9 3" xfId="47591" xr:uid="{00000000-0005-0000-0000-0000DEB90000}"/>
    <cellStyle name="Normal 3 8 14 3" xfId="47592" xr:uid="{00000000-0005-0000-0000-0000DFB90000}"/>
    <cellStyle name="Normal 3 8 14 3 2" xfId="47593" xr:uid="{00000000-0005-0000-0000-0000E0B90000}"/>
    <cellStyle name="Normal 3 8 14 3 3" xfId="47594" xr:uid="{00000000-0005-0000-0000-0000E1B90000}"/>
    <cellStyle name="Normal 3 8 14 4" xfId="47595" xr:uid="{00000000-0005-0000-0000-0000E2B90000}"/>
    <cellStyle name="Normal 3 8 14 4 2" xfId="47596" xr:uid="{00000000-0005-0000-0000-0000E3B90000}"/>
    <cellStyle name="Normal 3 8 14 4 3" xfId="47597" xr:uid="{00000000-0005-0000-0000-0000E4B90000}"/>
    <cellStyle name="Normal 3 8 14 5" xfId="47598" xr:uid="{00000000-0005-0000-0000-0000E5B90000}"/>
    <cellStyle name="Normal 3 8 14 5 2" xfId="47599" xr:uid="{00000000-0005-0000-0000-0000E6B90000}"/>
    <cellStyle name="Normal 3 8 14 5 3" xfId="47600" xr:uid="{00000000-0005-0000-0000-0000E7B90000}"/>
    <cellStyle name="Normal 3 8 14 6" xfId="47601" xr:uid="{00000000-0005-0000-0000-0000E8B90000}"/>
    <cellStyle name="Normal 3 8 14 6 2" xfId="47602" xr:uid="{00000000-0005-0000-0000-0000E9B90000}"/>
    <cellStyle name="Normal 3 8 14 6 3" xfId="47603" xr:uid="{00000000-0005-0000-0000-0000EAB90000}"/>
    <cellStyle name="Normal 3 8 14 7" xfId="47604" xr:uid="{00000000-0005-0000-0000-0000EBB90000}"/>
    <cellStyle name="Normal 3 8 14 7 2" xfId="47605" xr:uid="{00000000-0005-0000-0000-0000ECB90000}"/>
    <cellStyle name="Normal 3 8 14 7 3" xfId="47606" xr:uid="{00000000-0005-0000-0000-0000EDB90000}"/>
    <cellStyle name="Normal 3 8 14 8" xfId="47607" xr:uid="{00000000-0005-0000-0000-0000EEB90000}"/>
    <cellStyle name="Normal 3 8 14 8 2" xfId="47608" xr:uid="{00000000-0005-0000-0000-0000EFB90000}"/>
    <cellStyle name="Normal 3 8 14 8 3" xfId="47609" xr:uid="{00000000-0005-0000-0000-0000F0B90000}"/>
    <cellStyle name="Normal 3 8 14 9" xfId="47610" xr:uid="{00000000-0005-0000-0000-0000F1B90000}"/>
    <cellStyle name="Normal 3 8 14 9 2" xfId="47611" xr:uid="{00000000-0005-0000-0000-0000F2B90000}"/>
    <cellStyle name="Normal 3 8 14 9 3" xfId="47612" xr:uid="{00000000-0005-0000-0000-0000F3B90000}"/>
    <cellStyle name="Normal 3 8 15" xfId="47613" xr:uid="{00000000-0005-0000-0000-0000F4B90000}"/>
    <cellStyle name="Normal 3 8 15 10" xfId="47614" xr:uid="{00000000-0005-0000-0000-0000F5B90000}"/>
    <cellStyle name="Normal 3 8 15 10 2" xfId="47615" xr:uid="{00000000-0005-0000-0000-0000F6B90000}"/>
    <cellStyle name="Normal 3 8 15 10 3" xfId="47616" xr:uid="{00000000-0005-0000-0000-0000F7B90000}"/>
    <cellStyle name="Normal 3 8 15 11" xfId="47617" xr:uid="{00000000-0005-0000-0000-0000F8B90000}"/>
    <cellStyle name="Normal 3 8 15 11 2" xfId="47618" xr:uid="{00000000-0005-0000-0000-0000F9B90000}"/>
    <cellStyle name="Normal 3 8 15 11 3" xfId="47619" xr:uid="{00000000-0005-0000-0000-0000FAB90000}"/>
    <cellStyle name="Normal 3 8 15 12" xfId="47620" xr:uid="{00000000-0005-0000-0000-0000FBB90000}"/>
    <cellStyle name="Normal 3 8 15 12 2" xfId="47621" xr:uid="{00000000-0005-0000-0000-0000FCB90000}"/>
    <cellStyle name="Normal 3 8 15 12 3" xfId="47622" xr:uid="{00000000-0005-0000-0000-0000FDB90000}"/>
    <cellStyle name="Normal 3 8 15 13" xfId="47623" xr:uid="{00000000-0005-0000-0000-0000FEB90000}"/>
    <cellStyle name="Normal 3 8 15 13 2" xfId="47624" xr:uid="{00000000-0005-0000-0000-0000FFB90000}"/>
    <cellStyle name="Normal 3 8 15 13 3" xfId="47625" xr:uid="{00000000-0005-0000-0000-000000BA0000}"/>
    <cellStyle name="Normal 3 8 15 14" xfId="47626" xr:uid="{00000000-0005-0000-0000-000001BA0000}"/>
    <cellStyle name="Normal 3 8 15 14 2" xfId="47627" xr:uid="{00000000-0005-0000-0000-000002BA0000}"/>
    <cellStyle name="Normal 3 8 15 14 3" xfId="47628" xr:uid="{00000000-0005-0000-0000-000003BA0000}"/>
    <cellStyle name="Normal 3 8 15 15" xfId="47629" xr:uid="{00000000-0005-0000-0000-000004BA0000}"/>
    <cellStyle name="Normal 3 8 15 15 2" xfId="47630" xr:uid="{00000000-0005-0000-0000-000005BA0000}"/>
    <cellStyle name="Normal 3 8 15 15 3" xfId="47631" xr:uid="{00000000-0005-0000-0000-000006BA0000}"/>
    <cellStyle name="Normal 3 8 15 16" xfId="47632" xr:uid="{00000000-0005-0000-0000-000007BA0000}"/>
    <cellStyle name="Normal 3 8 15 17" xfId="47633" xr:uid="{00000000-0005-0000-0000-000008BA0000}"/>
    <cellStyle name="Normal 3 8 15 2" xfId="47634" xr:uid="{00000000-0005-0000-0000-000009BA0000}"/>
    <cellStyle name="Normal 3 8 15 2 10" xfId="47635" xr:uid="{00000000-0005-0000-0000-00000ABA0000}"/>
    <cellStyle name="Normal 3 8 15 2 10 2" xfId="47636" xr:uid="{00000000-0005-0000-0000-00000BBA0000}"/>
    <cellStyle name="Normal 3 8 15 2 10 3" xfId="47637" xr:uid="{00000000-0005-0000-0000-00000CBA0000}"/>
    <cellStyle name="Normal 3 8 15 2 11" xfId="47638" xr:uid="{00000000-0005-0000-0000-00000DBA0000}"/>
    <cellStyle name="Normal 3 8 15 2 11 2" xfId="47639" xr:uid="{00000000-0005-0000-0000-00000EBA0000}"/>
    <cellStyle name="Normal 3 8 15 2 11 3" xfId="47640" xr:uid="{00000000-0005-0000-0000-00000FBA0000}"/>
    <cellStyle name="Normal 3 8 15 2 12" xfId="47641" xr:uid="{00000000-0005-0000-0000-000010BA0000}"/>
    <cellStyle name="Normal 3 8 15 2 12 2" xfId="47642" xr:uid="{00000000-0005-0000-0000-000011BA0000}"/>
    <cellStyle name="Normal 3 8 15 2 12 3" xfId="47643" xr:uid="{00000000-0005-0000-0000-000012BA0000}"/>
    <cellStyle name="Normal 3 8 15 2 13" xfId="47644" xr:uid="{00000000-0005-0000-0000-000013BA0000}"/>
    <cellStyle name="Normal 3 8 15 2 13 2" xfId="47645" xr:uid="{00000000-0005-0000-0000-000014BA0000}"/>
    <cellStyle name="Normal 3 8 15 2 13 3" xfId="47646" xr:uid="{00000000-0005-0000-0000-000015BA0000}"/>
    <cellStyle name="Normal 3 8 15 2 14" xfId="47647" xr:uid="{00000000-0005-0000-0000-000016BA0000}"/>
    <cellStyle name="Normal 3 8 15 2 14 2" xfId="47648" xr:uid="{00000000-0005-0000-0000-000017BA0000}"/>
    <cellStyle name="Normal 3 8 15 2 14 3" xfId="47649" xr:uid="{00000000-0005-0000-0000-000018BA0000}"/>
    <cellStyle name="Normal 3 8 15 2 15" xfId="47650" xr:uid="{00000000-0005-0000-0000-000019BA0000}"/>
    <cellStyle name="Normal 3 8 15 2 16" xfId="47651" xr:uid="{00000000-0005-0000-0000-00001ABA0000}"/>
    <cellStyle name="Normal 3 8 15 2 2" xfId="47652" xr:uid="{00000000-0005-0000-0000-00001BBA0000}"/>
    <cellStyle name="Normal 3 8 15 2 2 2" xfId="47653" xr:uid="{00000000-0005-0000-0000-00001CBA0000}"/>
    <cellStyle name="Normal 3 8 15 2 2 3" xfId="47654" xr:uid="{00000000-0005-0000-0000-00001DBA0000}"/>
    <cellStyle name="Normal 3 8 15 2 3" xfId="47655" xr:uid="{00000000-0005-0000-0000-00001EBA0000}"/>
    <cellStyle name="Normal 3 8 15 2 3 2" xfId="47656" xr:uid="{00000000-0005-0000-0000-00001FBA0000}"/>
    <cellStyle name="Normal 3 8 15 2 3 3" xfId="47657" xr:uid="{00000000-0005-0000-0000-000020BA0000}"/>
    <cellStyle name="Normal 3 8 15 2 4" xfId="47658" xr:uid="{00000000-0005-0000-0000-000021BA0000}"/>
    <cellStyle name="Normal 3 8 15 2 4 2" xfId="47659" xr:uid="{00000000-0005-0000-0000-000022BA0000}"/>
    <cellStyle name="Normal 3 8 15 2 4 3" xfId="47660" xr:uid="{00000000-0005-0000-0000-000023BA0000}"/>
    <cellStyle name="Normal 3 8 15 2 5" xfId="47661" xr:uid="{00000000-0005-0000-0000-000024BA0000}"/>
    <cellStyle name="Normal 3 8 15 2 5 2" xfId="47662" xr:uid="{00000000-0005-0000-0000-000025BA0000}"/>
    <cellStyle name="Normal 3 8 15 2 5 3" xfId="47663" xr:uid="{00000000-0005-0000-0000-000026BA0000}"/>
    <cellStyle name="Normal 3 8 15 2 6" xfId="47664" xr:uid="{00000000-0005-0000-0000-000027BA0000}"/>
    <cellStyle name="Normal 3 8 15 2 6 2" xfId="47665" xr:uid="{00000000-0005-0000-0000-000028BA0000}"/>
    <cellStyle name="Normal 3 8 15 2 6 3" xfId="47666" xr:uid="{00000000-0005-0000-0000-000029BA0000}"/>
    <cellStyle name="Normal 3 8 15 2 7" xfId="47667" xr:uid="{00000000-0005-0000-0000-00002ABA0000}"/>
    <cellStyle name="Normal 3 8 15 2 7 2" xfId="47668" xr:uid="{00000000-0005-0000-0000-00002BBA0000}"/>
    <cellStyle name="Normal 3 8 15 2 7 3" xfId="47669" xr:uid="{00000000-0005-0000-0000-00002CBA0000}"/>
    <cellStyle name="Normal 3 8 15 2 8" xfId="47670" xr:uid="{00000000-0005-0000-0000-00002DBA0000}"/>
    <cellStyle name="Normal 3 8 15 2 8 2" xfId="47671" xr:uid="{00000000-0005-0000-0000-00002EBA0000}"/>
    <cellStyle name="Normal 3 8 15 2 8 3" xfId="47672" xr:uid="{00000000-0005-0000-0000-00002FBA0000}"/>
    <cellStyle name="Normal 3 8 15 2 9" xfId="47673" xr:uid="{00000000-0005-0000-0000-000030BA0000}"/>
    <cellStyle name="Normal 3 8 15 2 9 2" xfId="47674" xr:uid="{00000000-0005-0000-0000-000031BA0000}"/>
    <cellStyle name="Normal 3 8 15 2 9 3" xfId="47675" xr:uid="{00000000-0005-0000-0000-000032BA0000}"/>
    <cellStyle name="Normal 3 8 15 3" xfId="47676" xr:uid="{00000000-0005-0000-0000-000033BA0000}"/>
    <cellStyle name="Normal 3 8 15 3 2" xfId="47677" xr:uid="{00000000-0005-0000-0000-000034BA0000}"/>
    <cellStyle name="Normal 3 8 15 3 3" xfId="47678" xr:uid="{00000000-0005-0000-0000-000035BA0000}"/>
    <cellStyle name="Normal 3 8 15 4" xfId="47679" xr:uid="{00000000-0005-0000-0000-000036BA0000}"/>
    <cellStyle name="Normal 3 8 15 4 2" xfId="47680" xr:uid="{00000000-0005-0000-0000-000037BA0000}"/>
    <cellStyle name="Normal 3 8 15 4 3" xfId="47681" xr:uid="{00000000-0005-0000-0000-000038BA0000}"/>
    <cellStyle name="Normal 3 8 15 5" xfId="47682" xr:uid="{00000000-0005-0000-0000-000039BA0000}"/>
    <cellStyle name="Normal 3 8 15 5 2" xfId="47683" xr:uid="{00000000-0005-0000-0000-00003ABA0000}"/>
    <cellStyle name="Normal 3 8 15 5 3" xfId="47684" xr:uid="{00000000-0005-0000-0000-00003BBA0000}"/>
    <cellStyle name="Normal 3 8 15 6" xfId="47685" xr:uid="{00000000-0005-0000-0000-00003CBA0000}"/>
    <cellStyle name="Normal 3 8 15 6 2" xfId="47686" xr:uid="{00000000-0005-0000-0000-00003DBA0000}"/>
    <cellStyle name="Normal 3 8 15 6 3" xfId="47687" xr:uid="{00000000-0005-0000-0000-00003EBA0000}"/>
    <cellStyle name="Normal 3 8 15 7" xfId="47688" xr:uid="{00000000-0005-0000-0000-00003FBA0000}"/>
    <cellStyle name="Normal 3 8 15 7 2" xfId="47689" xr:uid="{00000000-0005-0000-0000-000040BA0000}"/>
    <cellStyle name="Normal 3 8 15 7 3" xfId="47690" xr:uid="{00000000-0005-0000-0000-000041BA0000}"/>
    <cellStyle name="Normal 3 8 15 8" xfId="47691" xr:uid="{00000000-0005-0000-0000-000042BA0000}"/>
    <cellStyle name="Normal 3 8 15 8 2" xfId="47692" xr:uid="{00000000-0005-0000-0000-000043BA0000}"/>
    <cellStyle name="Normal 3 8 15 8 3" xfId="47693" xr:uid="{00000000-0005-0000-0000-000044BA0000}"/>
    <cellStyle name="Normal 3 8 15 9" xfId="47694" xr:uid="{00000000-0005-0000-0000-000045BA0000}"/>
    <cellStyle name="Normal 3 8 15 9 2" xfId="47695" xr:uid="{00000000-0005-0000-0000-000046BA0000}"/>
    <cellStyle name="Normal 3 8 15 9 3" xfId="47696" xr:uid="{00000000-0005-0000-0000-000047BA0000}"/>
    <cellStyle name="Normal 3 8 16" xfId="47697" xr:uid="{00000000-0005-0000-0000-000048BA0000}"/>
    <cellStyle name="Normal 3 8 16 10" xfId="47698" xr:uid="{00000000-0005-0000-0000-000049BA0000}"/>
    <cellStyle name="Normal 3 8 16 10 2" xfId="47699" xr:uid="{00000000-0005-0000-0000-00004ABA0000}"/>
    <cellStyle name="Normal 3 8 16 10 3" xfId="47700" xr:uid="{00000000-0005-0000-0000-00004BBA0000}"/>
    <cellStyle name="Normal 3 8 16 11" xfId="47701" xr:uid="{00000000-0005-0000-0000-00004CBA0000}"/>
    <cellStyle name="Normal 3 8 16 11 2" xfId="47702" xr:uid="{00000000-0005-0000-0000-00004DBA0000}"/>
    <cellStyle name="Normal 3 8 16 11 3" xfId="47703" xr:uid="{00000000-0005-0000-0000-00004EBA0000}"/>
    <cellStyle name="Normal 3 8 16 12" xfId="47704" xr:uid="{00000000-0005-0000-0000-00004FBA0000}"/>
    <cellStyle name="Normal 3 8 16 12 2" xfId="47705" xr:uid="{00000000-0005-0000-0000-000050BA0000}"/>
    <cellStyle name="Normal 3 8 16 12 3" xfId="47706" xr:uid="{00000000-0005-0000-0000-000051BA0000}"/>
    <cellStyle name="Normal 3 8 16 13" xfId="47707" xr:uid="{00000000-0005-0000-0000-000052BA0000}"/>
    <cellStyle name="Normal 3 8 16 13 2" xfId="47708" xr:uid="{00000000-0005-0000-0000-000053BA0000}"/>
    <cellStyle name="Normal 3 8 16 13 3" xfId="47709" xr:uid="{00000000-0005-0000-0000-000054BA0000}"/>
    <cellStyle name="Normal 3 8 16 14" xfId="47710" xr:uid="{00000000-0005-0000-0000-000055BA0000}"/>
    <cellStyle name="Normal 3 8 16 14 2" xfId="47711" xr:uid="{00000000-0005-0000-0000-000056BA0000}"/>
    <cellStyle name="Normal 3 8 16 14 3" xfId="47712" xr:uid="{00000000-0005-0000-0000-000057BA0000}"/>
    <cellStyle name="Normal 3 8 16 15" xfId="47713" xr:uid="{00000000-0005-0000-0000-000058BA0000}"/>
    <cellStyle name="Normal 3 8 16 15 2" xfId="47714" xr:uid="{00000000-0005-0000-0000-000059BA0000}"/>
    <cellStyle name="Normal 3 8 16 15 3" xfId="47715" xr:uid="{00000000-0005-0000-0000-00005ABA0000}"/>
    <cellStyle name="Normal 3 8 16 16" xfId="47716" xr:uid="{00000000-0005-0000-0000-00005BBA0000}"/>
    <cellStyle name="Normal 3 8 16 17" xfId="47717" xr:uid="{00000000-0005-0000-0000-00005CBA0000}"/>
    <cellStyle name="Normal 3 8 16 2" xfId="47718" xr:uid="{00000000-0005-0000-0000-00005DBA0000}"/>
    <cellStyle name="Normal 3 8 16 2 10" xfId="47719" xr:uid="{00000000-0005-0000-0000-00005EBA0000}"/>
    <cellStyle name="Normal 3 8 16 2 10 2" xfId="47720" xr:uid="{00000000-0005-0000-0000-00005FBA0000}"/>
    <cellStyle name="Normal 3 8 16 2 10 3" xfId="47721" xr:uid="{00000000-0005-0000-0000-000060BA0000}"/>
    <cellStyle name="Normal 3 8 16 2 11" xfId="47722" xr:uid="{00000000-0005-0000-0000-000061BA0000}"/>
    <cellStyle name="Normal 3 8 16 2 11 2" xfId="47723" xr:uid="{00000000-0005-0000-0000-000062BA0000}"/>
    <cellStyle name="Normal 3 8 16 2 11 3" xfId="47724" xr:uid="{00000000-0005-0000-0000-000063BA0000}"/>
    <cellStyle name="Normal 3 8 16 2 12" xfId="47725" xr:uid="{00000000-0005-0000-0000-000064BA0000}"/>
    <cellStyle name="Normal 3 8 16 2 12 2" xfId="47726" xr:uid="{00000000-0005-0000-0000-000065BA0000}"/>
    <cellStyle name="Normal 3 8 16 2 12 3" xfId="47727" xr:uid="{00000000-0005-0000-0000-000066BA0000}"/>
    <cellStyle name="Normal 3 8 16 2 13" xfId="47728" xr:uid="{00000000-0005-0000-0000-000067BA0000}"/>
    <cellStyle name="Normal 3 8 16 2 13 2" xfId="47729" xr:uid="{00000000-0005-0000-0000-000068BA0000}"/>
    <cellStyle name="Normal 3 8 16 2 13 3" xfId="47730" xr:uid="{00000000-0005-0000-0000-000069BA0000}"/>
    <cellStyle name="Normal 3 8 16 2 14" xfId="47731" xr:uid="{00000000-0005-0000-0000-00006ABA0000}"/>
    <cellStyle name="Normal 3 8 16 2 14 2" xfId="47732" xr:uid="{00000000-0005-0000-0000-00006BBA0000}"/>
    <cellStyle name="Normal 3 8 16 2 14 3" xfId="47733" xr:uid="{00000000-0005-0000-0000-00006CBA0000}"/>
    <cellStyle name="Normal 3 8 16 2 15" xfId="47734" xr:uid="{00000000-0005-0000-0000-00006DBA0000}"/>
    <cellStyle name="Normal 3 8 16 2 16" xfId="47735" xr:uid="{00000000-0005-0000-0000-00006EBA0000}"/>
    <cellStyle name="Normal 3 8 16 2 2" xfId="47736" xr:uid="{00000000-0005-0000-0000-00006FBA0000}"/>
    <cellStyle name="Normal 3 8 16 2 2 2" xfId="47737" xr:uid="{00000000-0005-0000-0000-000070BA0000}"/>
    <cellStyle name="Normal 3 8 16 2 2 3" xfId="47738" xr:uid="{00000000-0005-0000-0000-000071BA0000}"/>
    <cellStyle name="Normal 3 8 16 2 3" xfId="47739" xr:uid="{00000000-0005-0000-0000-000072BA0000}"/>
    <cellStyle name="Normal 3 8 16 2 3 2" xfId="47740" xr:uid="{00000000-0005-0000-0000-000073BA0000}"/>
    <cellStyle name="Normal 3 8 16 2 3 3" xfId="47741" xr:uid="{00000000-0005-0000-0000-000074BA0000}"/>
    <cellStyle name="Normal 3 8 16 2 4" xfId="47742" xr:uid="{00000000-0005-0000-0000-000075BA0000}"/>
    <cellStyle name="Normal 3 8 16 2 4 2" xfId="47743" xr:uid="{00000000-0005-0000-0000-000076BA0000}"/>
    <cellStyle name="Normal 3 8 16 2 4 3" xfId="47744" xr:uid="{00000000-0005-0000-0000-000077BA0000}"/>
    <cellStyle name="Normal 3 8 16 2 5" xfId="47745" xr:uid="{00000000-0005-0000-0000-000078BA0000}"/>
    <cellStyle name="Normal 3 8 16 2 5 2" xfId="47746" xr:uid="{00000000-0005-0000-0000-000079BA0000}"/>
    <cellStyle name="Normal 3 8 16 2 5 3" xfId="47747" xr:uid="{00000000-0005-0000-0000-00007ABA0000}"/>
    <cellStyle name="Normal 3 8 16 2 6" xfId="47748" xr:uid="{00000000-0005-0000-0000-00007BBA0000}"/>
    <cellStyle name="Normal 3 8 16 2 6 2" xfId="47749" xr:uid="{00000000-0005-0000-0000-00007CBA0000}"/>
    <cellStyle name="Normal 3 8 16 2 6 3" xfId="47750" xr:uid="{00000000-0005-0000-0000-00007DBA0000}"/>
    <cellStyle name="Normal 3 8 16 2 7" xfId="47751" xr:uid="{00000000-0005-0000-0000-00007EBA0000}"/>
    <cellStyle name="Normal 3 8 16 2 7 2" xfId="47752" xr:uid="{00000000-0005-0000-0000-00007FBA0000}"/>
    <cellStyle name="Normal 3 8 16 2 7 3" xfId="47753" xr:uid="{00000000-0005-0000-0000-000080BA0000}"/>
    <cellStyle name="Normal 3 8 16 2 8" xfId="47754" xr:uid="{00000000-0005-0000-0000-000081BA0000}"/>
    <cellStyle name="Normal 3 8 16 2 8 2" xfId="47755" xr:uid="{00000000-0005-0000-0000-000082BA0000}"/>
    <cellStyle name="Normal 3 8 16 2 8 3" xfId="47756" xr:uid="{00000000-0005-0000-0000-000083BA0000}"/>
    <cellStyle name="Normal 3 8 16 2 9" xfId="47757" xr:uid="{00000000-0005-0000-0000-000084BA0000}"/>
    <cellStyle name="Normal 3 8 16 2 9 2" xfId="47758" xr:uid="{00000000-0005-0000-0000-000085BA0000}"/>
    <cellStyle name="Normal 3 8 16 2 9 3" xfId="47759" xr:uid="{00000000-0005-0000-0000-000086BA0000}"/>
    <cellStyle name="Normal 3 8 16 3" xfId="47760" xr:uid="{00000000-0005-0000-0000-000087BA0000}"/>
    <cellStyle name="Normal 3 8 16 3 2" xfId="47761" xr:uid="{00000000-0005-0000-0000-000088BA0000}"/>
    <cellStyle name="Normal 3 8 16 3 3" xfId="47762" xr:uid="{00000000-0005-0000-0000-000089BA0000}"/>
    <cellStyle name="Normal 3 8 16 4" xfId="47763" xr:uid="{00000000-0005-0000-0000-00008ABA0000}"/>
    <cellStyle name="Normal 3 8 16 4 2" xfId="47764" xr:uid="{00000000-0005-0000-0000-00008BBA0000}"/>
    <cellStyle name="Normal 3 8 16 4 3" xfId="47765" xr:uid="{00000000-0005-0000-0000-00008CBA0000}"/>
    <cellStyle name="Normal 3 8 16 5" xfId="47766" xr:uid="{00000000-0005-0000-0000-00008DBA0000}"/>
    <cellStyle name="Normal 3 8 16 5 2" xfId="47767" xr:uid="{00000000-0005-0000-0000-00008EBA0000}"/>
    <cellStyle name="Normal 3 8 16 5 3" xfId="47768" xr:uid="{00000000-0005-0000-0000-00008FBA0000}"/>
    <cellStyle name="Normal 3 8 16 6" xfId="47769" xr:uid="{00000000-0005-0000-0000-000090BA0000}"/>
    <cellStyle name="Normal 3 8 16 6 2" xfId="47770" xr:uid="{00000000-0005-0000-0000-000091BA0000}"/>
    <cellStyle name="Normal 3 8 16 6 3" xfId="47771" xr:uid="{00000000-0005-0000-0000-000092BA0000}"/>
    <cellStyle name="Normal 3 8 16 7" xfId="47772" xr:uid="{00000000-0005-0000-0000-000093BA0000}"/>
    <cellStyle name="Normal 3 8 16 7 2" xfId="47773" xr:uid="{00000000-0005-0000-0000-000094BA0000}"/>
    <cellStyle name="Normal 3 8 16 7 3" xfId="47774" xr:uid="{00000000-0005-0000-0000-000095BA0000}"/>
    <cellStyle name="Normal 3 8 16 8" xfId="47775" xr:uid="{00000000-0005-0000-0000-000096BA0000}"/>
    <cellStyle name="Normal 3 8 16 8 2" xfId="47776" xr:uid="{00000000-0005-0000-0000-000097BA0000}"/>
    <cellStyle name="Normal 3 8 16 8 3" xfId="47777" xr:uid="{00000000-0005-0000-0000-000098BA0000}"/>
    <cellStyle name="Normal 3 8 16 9" xfId="47778" xr:uid="{00000000-0005-0000-0000-000099BA0000}"/>
    <cellStyle name="Normal 3 8 16 9 2" xfId="47779" xr:uid="{00000000-0005-0000-0000-00009ABA0000}"/>
    <cellStyle name="Normal 3 8 16 9 3" xfId="47780" xr:uid="{00000000-0005-0000-0000-00009BBA0000}"/>
    <cellStyle name="Normal 3 8 17" xfId="47781" xr:uid="{00000000-0005-0000-0000-00009CBA0000}"/>
    <cellStyle name="Normal 3 8 17 10" xfId="47782" xr:uid="{00000000-0005-0000-0000-00009DBA0000}"/>
    <cellStyle name="Normal 3 8 17 10 2" xfId="47783" xr:uid="{00000000-0005-0000-0000-00009EBA0000}"/>
    <cellStyle name="Normal 3 8 17 10 3" xfId="47784" xr:uid="{00000000-0005-0000-0000-00009FBA0000}"/>
    <cellStyle name="Normal 3 8 17 11" xfId="47785" xr:uid="{00000000-0005-0000-0000-0000A0BA0000}"/>
    <cellStyle name="Normal 3 8 17 11 2" xfId="47786" xr:uid="{00000000-0005-0000-0000-0000A1BA0000}"/>
    <cellStyle name="Normal 3 8 17 11 3" xfId="47787" xr:uid="{00000000-0005-0000-0000-0000A2BA0000}"/>
    <cellStyle name="Normal 3 8 17 12" xfId="47788" xr:uid="{00000000-0005-0000-0000-0000A3BA0000}"/>
    <cellStyle name="Normal 3 8 17 12 2" xfId="47789" xr:uid="{00000000-0005-0000-0000-0000A4BA0000}"/>
    <cellStyle name="Normal 3 8 17 12 3" xfId="47790" xr:uid="{00000000-0005-0000-0000-0000A5BA0000}"/>
    <cellStyle name="Normal 3 8 17 13" xfId="47791" xr:uid="{00000000-0005-0000-0000-0000A6BA0000}"/>
    <cellStyle name="Normal 3 8 17 13 2" xfId="47792" xr:uid="{00000000-0005-0000-0000-0000A7BA0000}"/>
    <cellStyle name="Normal 3 8 17 13 3" xfId="47793" xr:uid="{00000000-0005-0000-0000-0000A8BA0000}"/>
    <cellStyle name="Normal 3 8 17 14" xfId="47794" xr:uid="{00000000-0005-0000-0000-0000A9BA0000}"/>
    <cellStyle name="Normal 3 8 17 14 2" xfId="47795" xr:uid="{00000000-0005-0000-0000-0000AABA0000}"/>
    <cellStyle name="Normal 3 8 17 14 3" xfId="47796" xr:uid="{00000000-0005-0000-0000-0000ABBA0000}"/>
    <cellStyle name="Normal 3 8 17 15" xfId="47797" xr:uid="{00000000-0005-0000-0000-0000ACBA0000}"/>
    <cellStyle name="Normal 3 8 17 16" xfId="47798" xr:uid="{00000000-0005-0000-0000-0000ADBA0000}"/>
    <cellStyle name="Normal 3 8 17 2" xfId="47799" xr:uid="{00000000-0005-0000-0000-0000AEBA0000}"/>
    <cellStyle name="Normal 3 8 17 2 2" xfId="47800" xr:uid="{00000000-0005-0000-0000-0000AFBA0000}"/>
    <cellStyle name="Normal 3 8 17 2 3" xfId="47801" xr:uid="{00000000-0005-0000-0000-0000B0BA0000}"/>
    <cellStyle name="Normal 3 8 17 3" xfId="47802" xr:uid="{00000000-0005-0000-0000-0000B1BA0000}"/>
    <cellStyle name="Normal 3 8 17 3 2" xfId="47803" xr:uid="{00000000-0005-0000-0000-0000B2BA0000}"/>
    <cellStyle name="Normal 3 8 17 3 3" xfId="47804" xr:uid="{00000000-0005-0000-0000-0000B3BA0000}"/>
    <cellStyle name="Normal 3 8 17 4" xfId="47805" xr:uid="{00000000-0005-0000-0000-0000B4BA0000}"/>
    <cellStyle name="Normal 3 8 17 4 2" xfId="47806" xr:uid="{00000000-0005-0000-0000-0000B5BA0000}"/>
    <cellStyle name="Normal 3 8 17 4 3" xfId="47807" xr:uid="{00000000-0005-0000-0000-0000B6BA0000}"/>
    <cellStyle name="Normal 3 8 17 5" xfId="47808" xr:uid="{00000000-0005-0000-0000-0000B7BA0000}"/>
    <cellStyle name="Normal 3 8 17 5 2" xfId="47809" xr:uid="{00000000-0005-0000-0000-0000B8BA0000}"/>
    <cellStyle name="Normal 3 8 17 5 3" xfId="47810" xr:uid="{00000000-0005-0000-0000-0000B9BA0000}"/>
    <cellStyle name="Normal 3 8 17 6" xfId="47811" xr:uid="{00000000-0005-0000-0000-0000BABA0000}"/>
    <cellStyle name="Normal 3 8 17 6 2" xfId="47812" xr:uid="{00000000-0005-0000-0000-0000BBBA0000}"/>
    <cellStyle name="Normal 3 8 17 6 3" xfId="47813" xr:uid="{00000000-0005-0000-0000-0000BCBA0000}"/>
    <cellStyle name="Normal 3 8 17 7" xfId="47814" xr:uid="{00000000-0005-0000-0000-0000BDBA0000}"/>
    <cellStyle name="Normal 3 8 17 7 2" xfId="47815" xr:uid="{00000000-0005-0000-0000-0000BEBA0000}"/>
    <cellStyle name="Normal 3 8 17 7 3" xfId="47816" xr:uid="{00000000-0005-0000-0000-0000BFBA0000}"/>
    <cellStyle name="Normal 3 8 17 8" xfId="47817" xr:uid="{00000000-0005-0000-0000-0000C0BA0000}"/>
    <cellStyle name="Normal 3 8 17 8 2" xfId="47818" xr:uid="{00000000-0005-0000-0000-0000C1BA0000}"/>
    <cellStyle name="Normal 3 8 17 8 3" xfId="47819" xr:uid="{00000000-0005-0000-0000-0000C2BA0000}"/>
    <cellStyle name="Normal 3 8 17 9" xfId="47820" xr:uid="{00000000-0005-0000-0000-0000C3BA0000}"/>
    <cellStyle name="Normal 3 8 17 9 2" xfId="47821" xr:uid="{00000000-0005-0000-0000-0000C4BA0000}"/>
    <cellStyle name="Normal 3 8 17 9 3" xfId="47822" xr:uid="{00000000-0005-0000-0000-0000C5BA0000}"/>
    <cellStyle name="Normal 3 8 18" xfId="47823" xr:uid="{00000000-0005-0000-0000-0000C6BA0000}"/>
    <cellStyle name="Normal 3 8 18 10" xfId="47824" xr:uid="{00000000-0005-0000-0000-0000C7BA0000}"/>
    <cellStyle name="Normal 3 8 18 10 2" xfId="47825" xr:uid="{00000000-0005-0000-0000-0000C8BA0000}"/>
    <cellStyle name="Normal 3 8 18 10 3" xfId="47826" xr:uid="{00000000-0005-0000-0000-0000C9BA0000}"/>
    <cellStyle name="Normal 3 8 18 11" xfId="47827" xr:uid="{00000000-0005-0000-0000-0000CABA0000}"/>
    <cellStyle name="Normal 3 8 18 11 2" xfId="47828" xr:uid="{00000000-0005-0000-0000-0000CBBA0000}"/>
    <cellStyle name="Normal 3 8 18 11 3" xfId="47829" xr:uid="{00000000-0005-0000-0000-0000CCBA0000}"/>
    <cellStyle name="Normal 3 8 18 12" xfId="47830" xr:uid="{00000000-0005-0000-0000-0000CDBA0000}"/>
    <cellStyle name="Normal 3 8 18 12 2" xfId="47831" xr:uid="{00000000-0005-0000-0000-0000CEBA0000}"/>
    <cellStyle name="Normal 3 8 18 12 3" xfId="47832" xr:uid="{00000000-0005-0000-0000-0000CFBA0000}"/>
    <cellStyle name="Normal 3 8 18 13" xfId="47833" xr:uid="{00000000-0005-0000-0000-0000D0BA0000}"/>
    <cellStyle name="Normal 3 8 18 13 2" xfId="47834" xr:uid="{00000000-0005-0000-0000-0000D1BA0000}"/>
    <cellStyle name="Normal 3 8 18 13 3" xfId="47835" xr:uid="{00000000-0005-0000-0000-0000D2BA0000}"/>
    <cellStyle name="Normal 3 8 18 14" xfId="47836" xr:uid="{00000000-0005-0000-0000-0000D3BA0000}"/>
    <cellStyle name="Normal 3 8 18 14 2" xfId="47837" xr:uid="{00000000-0005-0000-0000-0000D4BA0000}"/>
    <cellStyle name="Normal 3 8 18 14 3" xfId="47838" xr:uid="{00000000-0005-0000-0000-0000D5BA0000}"/>
    <cellStyle name="Normal 3 8 18 15" xfId="47839" xr:uid="{00000000-0005-0000-0000-0000D6BA0000}"/>
    <cellStyle name="Normal 3 8 18 16" xfId="47840" xr:uid="{00000000-0005-0000-0000-0000D7BA0000}"/>
    <cellStyle name="Normal 3 8 18 2" xfId="47841" xr:uid="{00000000-0005-0000-0000-0000D8BA0000}"/>
    <cellStyle name="Normal 3 8 18 2 2" xfId="47842" xr:uid="{00000000-0005-0000-0000-0000D9BA0000}"/>
    <cellStyle name="Normal 3 8 18 2 3" xfId="47843" xr:uid="{00000000-0005-0000-0000-0000DABA0000}"/>
    <cellStyle name="Normal 3 8 18 3" xfId="47844" xr:uid="{00000000-0005-0000-0000-0000DBBA0000}"/>
    <cellStyle name="Normal 3 8 18 3 2" xfId="47845" xr:uid="{00000000-0005-0000-0000-0000DCBA0000}"/>
    <cellStyle name="Normal 3 8 18 3 3" xfId="47846" xr:uid="{00000000-0005-0000-0000-0000DDBA0000}"/>
    <cellStyle name="Normal 3 8 18 4" xfId="47847" xr:uid="{00000000-0005-0000-0000-0000DEBA0000}"/>
    <cellStyle name="Normal 3 8 18 4 2" xfId="47848" xr:uid="{00000000-0005-0000-0000-0000DFBA0000}"/>
    <cellStyle name="Normal 3 8 18 4 3" xfId="47849" xr:uid="{00000000-0005-0000-0000-0000E0BA0000}"/>
    <cellStyle name="Normal 3 8 18 5" xfId="47850" xr:uid="{00000000-0005-0000-0000-0000E1BA0000}"/>
    <cellStyle name="Normal 3 8 18 5 2" xfId="47851" xr:uid="{00000000-0005-0000-0000-0000E2BA0000}"/>
    <cellStyle name="Normal 3 8 18 5 3" xfId="47852" xr:uid="{00000000-0005-0000-0000-0000E3BA0000}"/>
    <cellStyle name="Normal 3 8 18 6" xfId="47853" xr:uid="{00000000-0005-0000-0000-0000E4BA0000}"/>
    <cellStyle name="Normal 3 8 18 6 2" xfId="47854" xr:uid="{00000000-0005-0000-0000-0000E5BA0000}"/>
    <cellStyle name="Normal 3 8 18 6 3" xfId="47855" xr:uid="{00000000-0005-0000-0000-0000E6BA0000}"/>
    <cellStyle name="Normal 3 8 18 7" xfId="47856" xr:uid="{00000000-0005-0000-0000-0000E7BA0000}"/>
    <cellStyle name="Normal 3 8 18 7 2" xfId="47857" xr:uid="{00000000-0005-0000-0000-0000E8BA0000}"/>
    <cellStyle name="Normal 3 8 18 7 3" xfId="47858" xr:uid="{00000000-0005-0000-0000-0000E9BA0000}"/>
    <cellStyle name="Normal 3 8 18 8" xfId="47859" xr:uid="{00000000-0005-0000-0000-0000EABA0000}"/>
    <cellStyle name="Normal 3 8 18 8 2" xfId="47860" xr:uid="{00000000-0005-0000-0000-0000EBBA0000}"/>
    <cellStyle name="Normal 3 8 18 8 3" xfId="47861" xr:uid="{00000000-0005-0000-0000-0000ECBA0000}"/>
    <cellStyle name="Normal 3 8 18 9" xfId="47862" xr:uid="{00000000-0005-0000-0000-0000EDBA0000}"/>
    <cellStyle name="Normal 3 8 18 9 2" xfId="47863" xr:uid="{00000000-0005-0000-0000-0000EEBA0000}"/>
    <cellStyle name="Normal 3 8 18 9 3" xfId="47864" xr:uid="{00000000-0005-0000-0000-0000EFBA0000}"/>
    <cellStyle name="Normal 3 8 19" xfId="47865" xr:uid="{00000000-0005-0000-0000-0000F0BA0000}"/>
    <cellStyle name="Normal 3 8 19 10" xfId="47866" xr:uid="{00000000-0005-0000-0000-0000F1BA0000}"/>
    <cellStyle name="Normal 3 8 19 10 2" xfId="47867" xr:uid="{00000000-0005-0000-0000-0000F2BA0000}"/>
    <cellStyle name="Normal 3 8 19 10 3" xfId="47868" xr:uid="{00000000-0005-0000-0000-0000F3BA0000}"/>
    <cellStyle name="Normal 3 8 19 11" xfId="47869" xr:uid="{00000000-0005-0000-0000-0000F4BA0000}"/>
    <cellStyle name="Normal 3 8 19 11 2" xfId="47870" xr:uid="{00000000-0005-0000-0000-0000F5BA0000}"/>
    <cellStyle name="Normal 3 8 19 11 3" xfId="47871" xr:uid="{00000000-0005-0000-0000-0000F6BA0000}"/>
    <cellStyle name="Normal 3 8 19 12" xfId="47872" xr:uid="{00000000-0005-0000-0000-0000F7BA0000}"/>
    <cellStyle name="Normal 3 8 19 12 2" xfId="47873" xr:uid="{00000000-0005-0000-0000-0000F8BA0000}"/>
    <cellStyle name="Normal 3 8 19 12 3" xfId="47874" xr:uid="{00000000-0005-0000-0000-0000F9BA0000}"/>
    <cellStyle name="Normal 3 8 19 13" xfId="47875" xr:uid="{00000000-0005-0000-0000-0000FABA0000}"/>
    <cellStyle name="Normal 3 8 19 13 2" xfId="47876" xr:uid="{00000000-0005-0000-0000-0000FBBA0000}"/>
    <cellStyle name="Normal 3 8 19 13 3" xfId="47877" xr:uid="{00000000-0005-0000-0000-0000FCBA0000}"/>
    <cellStyle name="Normal 3 8 19 14" xfId="47878" xr:uid="{00000000-0005-0000-0000-0000FDBA0000}"/>
    <cellStyle name="Normal 3 8 19 14 2" xfId="47879" xr:uid="{00000000-0005-0000-0000-0000FEBA0000}"/>
    <cellStyle name="Normal 3 8 19 14 3" xfId="47880" xr:uid="{00000000-0005-0000-0000-0000FFBA0000}"/>
    <cellStyle name="Normal 3 8 19 15" xfId="47881" xr:uid="{00000000-0005-0000-0000-000000BB0000}"/>
    <cellStyle name="Normal 3 8 19 16" xfId="47882" xr:uid="{00000000-0005-0000-0000-000001BB0000}"/>
    <cellStyle name="Normal 3 8 19 2" xfId="47883" xr:uid="{00000000-0005-0000-0000-000002BB0000}"/>
    <cellStyle name="Normal 3 8 19 2 2" xfId="47884" xr:uid="{00000000-0005-0000-0000-000003BB0000}"/>
    <cellStyle name="Normal 3 8 19 2 3" xfId="47885" xr:uid="{00000000-0005-0000-0000-000004BB0000}"/>
    <cellStyle name="Normal 3 8 19 3" xfId="47886" xr:uid="{00000000-0005-0000-0000-000005BB0000}"/>
    <cellStyle name="Normal 3 8 19 3 2" xfId="47887" xr:uid="{00000000-0005-0000-0000-000006BB0000}"/>
    <cellStyle name="Normal 3 8 19 3 3" xfId="47888" xr:uid="{00000000-0005-0000-0000-000007BB0000}"/>
    <cellStyle name="Normal 3 8 19 4" xfId="47889" xr:uid="{00000000-0005-0000-0000-000008BB0000}"/>
    <cellStyle name="Normal 3 8 19 4 2" xfId="47890" xr:uid="{00000000-0005-0000-0000-000009BB0000}"/>
    <cellStyle name="Normal 3 8 19 4 3" xfId="47891" xr:uid="{00000000-0005-0000-0000-00000ABB0000}"/>
    <cellStyle name="Normal 3 8 19 5" xfId="47892" xr:uid="{00000000-0005-0000-0000-00000BBB0000}"/>
    <cellStyle name="Normal 3 8 19 5 2" xfId="47893" xr:uid="{00000000-0005-0000-0000-00000CBB0000}"/>
    <cellStyle name="Normal 3 8 19 5 3" xfId="47894" xr:uid="{00000000-0005-0000-0000-00000DBB0000}"/>
    <cellStyle name="Normal 3 8 19 6" xfId="47895" xr:uid="{00000000-0005-0000-0000-00000EBB0000}"/>
    <cellStyle name="Normal 3 8 19 6 2" xfId="47896" xr:uid="{00000000-0005-0000-0000-00000FBB0000}"/>
    <cellStyle name="Normal 3 8 19 6 3" xfId="47897" xr:uid="{00000000-0005-0000-0000-000010BB0000}"/>
    <cellStyle name="Normal 3 8 19 7" xfId="47898" xr:uid="{00000000-0005-0000-0000-000011BB0000}"/>
    <cellStyle name="Normal 3 8 19 7 2" xfId="47899" xr:uid="{00000000-0005-0000-0000-000012BB0000}"/>
    <cellStyle name="Normal 3 8 19 7 3" xfId="47900" xr:uid="{00000000-0005-0000-0000-000013BB0000}"/>
    <cellStyle name="Normal 3 8 19 8" xfId="47901" xr:uid="{00000000-0005-0000-0000-000014BB0000}"/>
    <cellStyle name="Normal 3 8 19 8 2" xfId="47902" xr:uid="{00000000-0005-0000-0000-000015BB0000}"/>
    <cellStyle name="Normal 3 8 19 8 3" xfId="47903" xr:uid="{00000000-0005-0000-0000-000016BB0000}"/>
    <cellStyle name="Normal 3 8 19 9" xfId="47904" xr:uid="{00000000-0005-0000-0000-000017BB0000}"/>
    <cellStyle name="Normal 3 8 19 9 2" xfId="47905" xr:uid="{00000000-0005-0000-0000-000018BB0000}"/>
    <cellStyle name="Normal 3 8 19 9 3" xfId="47906" xr:uid="{00000000-0005-0000-0000-000019BB0000}"/>
    <cellStyle name="Normal 3 8 2" xfId="47907" xr:uid="{00000000-0005-0000-0000-00001ABB0000}"/>
    <cellStyle name="Normal 3 8 20" xfId="47908" xr:uid="{00000000-0005-0000-0000-00001BBB0000}"/>
    <cellStyle name="Normal 3 8 20 10" xfId="47909" xr:uid="{00000000-0005-0000-0000-00001CBB0000}"/>
    <cellStyle name="Normal 3 8 20 10 2" xfId="47910" xr:uid="{00000000-0005-0000-0000-00001DBB0000}"/>
    <cellStyle name="Normal 3 8 20 10 3" xfId="47911" xr:uid="{00000000-0005-0000-0000-00001EBB0000}"/>
    <cellStyle name="Normal 3 8 20 11" xfId="47912" xr:uid="{00000000-0005-0000-0000-00001FBB0000}"/>
    <cellStyle name="Normal 3 8 20 11 2" xfId="47913" xr:uid="{00000000-0005-0000-0000-000020BB0000}"/>
    <cellStyle name="Normal 3 8 20 11 3" xfId="47914" xr:uid="{00000000-0005-0000-0000-000021BB0000}"/>
    <cellStyle name="Normal 3 8 20 12" xfId="47915" xr:uid="{00000000-0005-0000-0000-000022BB0000}"/>
    <cellStyle name="Normal 3 8 20 12 2" xfId="47916" xr:uid="{00000000-0005-0000-0000-000023BB0000}"/>
    <cellStyle name="Normal 3 8 20 12 3" xfId="47917" xr:uid="{00000000-0005-0000-0000-000024BB0000}"/>
    <cellStyle name="Normal 3 8 20 13" xfId="47918" xr:uid="{00000000-0005-0000-0000-000025BB0000}"/>
    <cellStyle name="Normal 3 8 20 13 2" xfId="47919" xr:uid="{00000000-0005-0000-0000-000026BB0000}"/>
    <cellStyle name="Normal 3 8 20 13 3" xfId="47920" xr:uid="{00000000-0005-0000-0000-000027BB0000}"/>
    <cellStyle name="Normal 3 8 20 14" xfId="47921" xr:uid="{00000000-0005-0000-0000-000028BB0000}"/>
    <cellStyle name="Normal 3 8 20 14 2" xfId="47922" xr:uid="{00000000-0005-0000-0000-000029BB0000}"/>
    <cellStyle name="Normal 3 8 20 14 3" xfId="47923" xr:uid="{00000000-0005-0000-0000-00002ABB0000}"/>
    <cellStyle name="Normal 3 8 20 15" xfId="47924" xr:uid="{00000000-0005-0000-0000-00002BBB0000}"/>
    <cellStyle name="Normal 3 8 20 16" xfId="47925" xr:uid="{00000000-0005-0000-0000-00002CBB0000}"/>
    <cellStyle name="Normal 3 8 20 2" xfId="47926" xr:uid="{00000000-0005-0000-0000-00002DBB0000}"/>
    <cellStyle name="Normal 3 8 20 2 2" xfId="47927" xr:uid="{00000000-0005-0000-0000-00002EBB0000}"/>
    <cellStyle name="Normal 3 8 20 2 3" xfId="47928" xr:uid="{00000000-0005-0000-0000-00002FBB0000}"/>
    <cellStyle name="Normal 3 8 20 3" xfId="47929" xr:uid="{00000000-0005-0000-0000-000030BB0000}"/>
    <cellStyle name="Normal 3 8 20 3 2" xfId="47930" xr:uid="{00000000-0005-0000-0000-000031BB0000}"/>
    <cellStyle name="Normal 3 8 20 3 3" xfId="47931" xr:uid="{00000000-0005-0000-0000-000032BB0000}"/>
    <cellStyle name="Normal 3 8 20 4" xfId="47932" xr:uid="{00000000-0005-0000-0000-000033BB0000}"/>
    <cellStyle name="Normal 3 8 20 4 2" xfId="47933" xr:uid="{00000000-0005-0000-0000-000034BB0000}"/>
    <cellStyle name="Normal 3 8 20 4 3" xfId="47934" xr:uid="{00000000-0005-0000-0000-000035BB0000}"/>
    <cellStyle name="Normal 3 8 20 5" xfId="47935" xr:uid="{00000000-0005-0000-0000-000036BB0000}"/>
    <cellStyle name="Normal 3 8 20 5 2" xfId="47936" xr:uid="{00000000-0005-0000-0000-000037BB0000}"/>
    <cellStyle name="Normal 3 8 20 5 3" xfId="47937" xr:uid="{00000000-0005-0000-0000-000038BB0000}"/>
    <cellStyle name="Normal 3 8 20 6" xfId="47938" xr:uid="{00000000-0005-0000-0000-000039BB0000}"/>
    <cellStyle name="Normal 3 8 20 6 2" xfId="47939" xr:uid="{00000000-0005-0000-0000-00003ABB0000}"/>
    <cellStyle name="Normal 3 8 20 6 3" xfId="47940" xr:uid="{00000000-0005-0000-0000-00003BBB0000}"/>
    <cellStyle name="Normal 3 8 20 7" xfId="47941" xr:uid="{00000000-0005-0000-0000-00003CBB0000}"/>
    <cellStyle name="Normal 3 8 20 7 2" xfId="47942" xr:uid="{00000000-0005-0000-0000-00003DBB0000}"/>
    <cellStyle name="Normal 3 8 20 7 3" xfId="47943" xr:uid="{00000000-0005-0000-0000-00003EBB0000}"/>
    <cellStyle name="Normal 3 8 20 8" xfId="47944" xr:uid="{00000000-0005-0000-0000-00003FBB0000}"/>
    <cellStyle name="Normal 3 8 20 8 2" xfId="47945" xr:uid="{00000000-0005-0000-0000-000040BB0000}"/>
    <cellStyle name="Normal 3 8 20 8 3" xfId="47946" xr:uid="{00000000-0005-0000-0000-000041BB0000}"/>
    <cellStyle name="Normal 3 8 20 9" xfId="47947" xr:uid="{00000000-0005-0000-0000-000042BB0000}"/>
    <cellStyle name="Normal 3 8 20 9 2" xfId="47948" xr:uid="{00000000-0005-0000-0000-000043BB0000}"/>
    <cellStyle name="Normal 3 8 20 9 3" xfId="47949" xr:uid="{00000000-0005-0000-0000-000044BB0000}"/>
    <cellStyle name="Normal 3 8 21" xfId="47950" xr:uid="{00000000-0005-0000-0000-000045BB0000}"/>
    <cellStyle name="Normal 3 8 21 10" xfId="47951" xr:uid="{00000000-0005-0000-0000-000046BB0000}"/>
    <cellStyle name="Normal 3 8 21 10 2" xfId="47952" xr:uid="{00000000-0005-0000-0000-000047BB0000}"/>
    <cellStyle name="Normal 3 8 21 10 3" xfId="47953" xr:uid="{00000000-0005-0000-0000-000048BB0000}"/>
    <cellStyle name="Normal 3 8 21 11" xfId="47954" xr:uid="{00000000-0005-0000-0000-000049BB0000}"/>
    <cellStyle name="Normal 3 8 21 11 2" xfId="47955" xr:uid="{00000000-0005-0000-0000-00004ABB0000}"/>
    <cellStyle name="Normal 3 8 21 11 3" xfId="47956" xr:uid="{00000000-0005-0000-0000-00004BBB0000}"/>
    <cellStyle name="Normal 3 8 21 12" xfId="47957" xr:uid="{00000000-0005-0000-0000-00004CBB0000}"/>
    <cellStyle name="Normal 3 8 21 12 2" xfId="47958" xr:uid="{00000000-0005-0000-0000-00004DBB0000}"/>
    <cellStyle name="Normal 3 8 21 12 3" xfId="47959" xr:uid="{00000000-0005-0000-0000-00004EBB0000}"/>
    <cellStyle name="Normal 3 8 21 13" xfId="47960" xr:uid="{00000000-0005-0000-0000-00004FBB0000}"/>
    <cellStyle name="Normal 3 8 21 13 2" xfId="47961" xr:uid="{00000000-0005-0000-0000-000050BB0000}"/>
    <cellStyle name="Normal 3 8 21 13 3" xfId="47962" xr:uid="{00000000-0005-0000-0000-000051BB0000}"/>
    <cellStyle name="Normal 3 8 21 14" xfId="47963" xr:uid="{00000000-0005-0000-0000-000052BB0000}"/>
    <cellStyle name="Normal 3 8 21 14 2" xfId="47964" xr:uid="{00000000-0005-0000-0000-000053BB0000}"/>
    <cellStyle name="Normal 3 8 21 14 3" xfId="47965" xr:uid="{00000000-0005-0000-0000-000054BB0000}"/>
    <cellStyle name="Normal 3 8 21 15" xfId="47966" xr:uid="{00000000-0005-0000-0000-000055BB0000}"/>
    <cellStyle name="Normal 3 8 21 16" xfId="47967" xr:uid="{00000000-0005-0000-0000-000056BB0000}"/>
    <cellStyle name="Normal 3 8 21 2" xfId="47968" xr:uid="{00000000-0005-0000-0000-000057BB0000}"/>
    <cellStyle name="Normal 3 8 21 2 2" xfId="47969" xr:uid="{00000000-0005-0000-0000-000058BB0000}"/>
    <cellStyle name="Normal 3 8 21 2 3" xfId="47970" xr:uid="{00000000-0005-0000-0000-000059BB0000}"/>
    <cellStyle name="Normal 3 8 21 3" xfId="47971" xr:uid="{00000000-0005-0000-0000-00005ABB0000}"/>
    <cellStyle name="Normal 3 8 21 3 2" xfId="47972" xr:uid="{00000000-0005-0000-0000-00005BBB0000}"/>
    <cellStyle name="Normal 3 8 21 3 3" xfId="47973" xr:uid="{00000000-0005-0000-0000-00005CBB0000}"/>
    <cellStyle name="Normal 3 8 21 4" xfId="47974" xr:uid="{00000000-0005-0000-0000-00005DBB0000}"/>
    <cellStyle name="Normal 3 8 21 4 2" xfId="47975" xr:uid="{00000000-0005-0000-0000-00005EBB0000}"/>
    <cellStyle name="Normal 3 8 21 4 3" xfId="47976" xr:uid="{00000000-0005-0000-0000-00005FBB0000}"/>
    <cellStyle name="Normal 3 8 21 5" xfId="47977" xr:uid="{00000000-0005-0000-0000-000060BB0000}"/>
    <cellStyle name="Normal 3 8 21 5 2" xfId="47978" xr:uid="{00000000-0005-0000-0000-000061BB0000}"/>
    <cellStyle name="Normal 3 8 21 5 3" xfId="47979" xr:uid="{00000000-0005-0000-0000-000062BB0000}"/>
    <cellStyle name="Normal 3 8 21 6" xfId="47980" xr:uid="{00000000-0005-0000-0000-000063BB0000}"/>
    <cellStyle name="Normal 3 8 21 6 2" xfId="47981" xr:uid="{00000000-0005-0000-0000-000064BB0000}"/>
    <cellStyle name="Normal 3 8 21 6 3" xfId="47982" xr:uid="{00000000-0005-0000-0000-000065BB0000}"/>
    <cellStyle name="Normal 3 8 21 7" xfId="47983" xr:uid="{00000000-0005-0000-0000-000066BB0000}"/>
    <cellStyle name="Normal 3 8 21 7 2" xfId="47984" xr:uid="{00000000-0005-0000-0000-000067BB0000}"/>
    <cellStyle name="Normal 3 8 21 7 3" xfId="47985" xr:uid="{00000000-0005-0000-0000-000068BB0000}"/>
    <cellStyle name="Normal 3 8 21 8" xfId="47986" xr:uid="{00000000-0005-0000-0000-000069BB0000}"/>
    <cellStyle name="Normal 3 8 21 8 2" xfId="47987" xr:uid="{00000000-0005-0000-0000-00006ABB0000}"/>
    <cellStyle name="Normal 3 8 21 8 3" xfId="47988" xr:uid="{00000000-0005-0000-0000-00006BBB0000}"/>
    <cellStyle name="Normal 3 8 21 9" xfId="47989" xr:uid="{00000000-0005-0000-0000-00006CBB0000}"/>
    <cellStyle name="Normal 3 8 21 9 2" xfId="47990" xr:uid="{00000000-0005-0000-0000-00006DBB0000}"/>
    <cellStyle name="Normal 3 8 21 9 3" xfId="47991" xr:uid="{00000000-0005-0000-0000-00006EBB0000}"/>
    <cellStyle name="Normal 3 8 22" xfId="47992" xr:uid="{00000000-0005-0000-0000-00006FBB0000}"/>
    <cellStyle name="Normal 3 8 22 10" xfId="47993" xr:uid="{00000000-0005-0000-0000-000070BB0000}"/>
    <cellStyle name="Normal 3 8 22 10 2" xfId="47994" xr:uid="{00000000-0005-0000-0000-000071BB0000}"/>
    <cellStyle name="Normal 3 8 22 10 3" xfId="47995" xr:uid="{00000000-0005-0000-0000-000072BB0000}"/>
    <cellStyle name="Normal 3 8 22 11" xfId="47996" xr:uid="{00000000-0005-0000-0000-000073BB0000}"/>
    <cellStyle name="Normal 3 8 22 11 2" xfId="47997" xr:uid="{00000000-0005-0000-0000-000074BB0000}"/>
    <cellStyle name="Normal 3 8 22 11 3" xfId="47998" xr:uid="{00000000-0005-0000-0000-000075BB0000}"/>
    <cellStyle name="Normal 3 8 22 12" xfId="47999" xr:uid="{00000000-0005-0000-0000-000076BB0000}"/>
    <cellStyle name="Normal 3 8 22 12 2" xfId="48000" xr:uid="{00000000-0005-0000-0000-000077BB0000}"/>
    <cellStyle name="Normal 3 8 22 12 3" xfId="48001" xr:uid="{00000000-0005-0000-0000-000078BB0000}"/>
    <cellStyle name="Normal 3 8 22 13" xfId="48002" xr:uid="{00000000-0005-0000-0000-000079BB0000}"/>
    <cellStyle name="Normal 3 8 22 13 2" xfId="48003" xr:uid="{00000000-0005-0000-0000-00007ABB0000}"/>
    <cellStyle name="Normal 3 8 22 13 3" xfId="48004" xr:uid="{00000000-0005-0000-0000-00007BBB0000}"/>
    <cellStyle name="Normal 3 8 22 14" xfId="48005" xr:uid="{00000000-0005-0000-0000-00007CBB0000}"/>
    <cellStyle name="Normal 3 8 22 14 2" xfId="48006" xr:uid="{00000000-0005-0000-0000-00007DBB0000}"/>
    <cellStyle name="Normal 3 8 22 14 3" xfId="48007" xr:uid="{00000000-0005-0000-0000-00007EBB0000}"/>
    <cellStyle name="Normal 3 8 22 15" xfId="48008" xr:uid="{00000000-0005-0000-0000-00007FBB0000}"/>
    <cellStyle name="Normal 3 8 22 16" xfId="48009" xr:uid="{00000000-0005-0000-0000-000080BB0000}"/>
    <cellStyle name="Normal 3 8 22 2" xfId="48010" xr:uid="{00000000-0005-0000-0000-000081BB0000}"/>
    <cellStyle name="Normal 3 8 22 2 2" xfId="48011" xr:uid="{00000000-0005-0000-0000-000082BB0000}"/>
    <cellStyle name="Normal 3 8 22 2 3" xfId="48012" xr:uid="{00000000-0005-0000-0000-000083BB0000}"/>
    <cellStyle name="Normal 3 8 22 3" xfId="48013" xr:uid="{00000000-0005-0000-0000-000084BB0000}"/>
    <cellStyle name="Normal 3 8 22 3 2" xfId="48014" xr:uid="{00000000-0005-0000-0000-000085BB0000}"/>
    <cellStyle name="Normal 3 8 22 3 3" xfId="48015" xr:uid="{00000000-0005-0000-0000-000086BB0000}"/>
    <cellStyle name="Normal 3 8 22 4" xfId="48016" xr:uid="{00000000-0005-0000-0000-000087BB0000}"/>
    <cellStyle name="Normal 3 8 22 4 2" xfId="48017" xr:uid="{00000000-0005-0000-0000-000088BB0000}"/>
    <cellStyle name="Normal 3 8 22 4 3" xfId="48018" xr:uid="{00000000-0005-0000-0000-000089BB0000}"/>
    <cellStyle name="Normal 3 8 22 5" xfId="48019" xr:uid="{00000000-0005-0000-0000-00008ABB0000}"/>
    <cellStyle name="Normal 3 8 22 5 2" xfId="48020" xr:uid="{00000000-0005-0000-0000-00008BBB0000}"/>
    <cellStyle name="Normal 3 8 22 5 3" xfId="48021" xr:uid="{00000000-0005-0000-0000-00008CBB0000}"/>
    <cellStyle name="Normal 3 8 22 6" xfId="48022" xr:uid="{00000000-0005-0000-0000-00008DBB0000}"/>
    <cellStyle name="Normal 3 8 22 6 2" xfId="48023" xr:uid="{00000000-0005-0000-0000-00008EBB0000}"/>
    <cellStyle name="Normal 3 8 22 6 3" xfId="48024" xr:uid="{00000000-0005-0000-0000-00008FBB0000}"/>
    <cellStyle name="Normal 3 8 22 7" xfId="48025" xr:uid="{00000000-0005-0000-0000-000090BB0000}"/>
    <cellStyle name="Normal 3 8 22 7 2" xfId="48026" xr:uid="{00000000-0005-0000-0000-000091BB0000}"/>
    <cellStyle name="Normal 3 8 22 7 3" xfId="48027" xr:uid="{00000000-0005-0000-0000-000092BB0000}"/>
    <cellStyle name="Normal 3 8 22 8" xfId="48028" xr:uid="{00000000-0005-0000-0000-000093BB0000}"/>
    <cellStyle name="Normal 3 8 22 8 2" xfId="48029" xr:uid="{00000000-0005-0000-0000-000094BB0000}"/>
    <cellStyle name="Normal 3 8 22 8 3" xfId="48030" xr:uid="{00000000-0005-0000-0000-000095BB0000}"/>
    <cellStyle name="Normal 3 8 22 9" xfId="48031" xr:uid="{00000000-0005-0000-0000-000096BB0000}"/>
    <cellStyle name="Normal 3 8 22 9 2" xfId="48032" xr:uid="{00000000-0005-0000-0000-000097BB0000}"/>
    <cellStyle name="Normal 3 8 22 9 3" xfId="48033" xr:uid="{00000000-0005-0000-0000-000098BB0000}"/>
    <cellStyle name="Normal 3 8 23" xfId="48034" xr:uid="{00000000-0005-0000-0000-000099BB0000}"/>
    <cellStyle name="Normal 3 8 24" xfId="48035" xr:uid="{00000000-0005-0000-0000-00009ABB0000}"/>
    <cellStyle name="Normal 3 8 25" xfId="48036" xr:uid="{00000000-0005-0000-0000-00009BBB0000}"/>
    <cellStyle name="Normal 3 8 25 10" xfId="48037" xr:uid="{00000000-0005-0000-0000-00009CBB0000}"/>
    <cellStyle name="Normal 3 8 25 10 2" xfId="48038" xr:uid="{00000000-0005-0000-0000-00009DBB0000}"/>
    <cellStyle name="Normal 3 8 25 10 3" xfId="48039" xr:uid="{00000000-0005-0000-0000-00009EBB0000}"/>
    <cellStyle name="Normal 3 8 25 11" xfId="48040" xr:uid="{00000000-0005-0000-0000-00009FBB0000}"/>
    <cellStyle name="Normal 3 8 25 11 2" xfId="48041" xr:uid="{00000000-0005-0000-0000-0000A0BB0000}"/>
    <cellStyle name="Normal 3 8 25 11 3" xfId="48042" xr:uid="{00000000-0005-0000-0000-0000A1BB0000}"/>
    <cellStyle name="Normal 3 8 25 12" xfId="48043" xr:uid="{00000000-0005-0000-0000-0000A2BB0000}"/>
    <cellStyle name="Normal 3 8 25 12 2" xfId="48044" xr:uid="{00000000-0005-0000-0000-0000A3BB0000}"/>
    <cellStyle name="Normal 3 8 25 12 3" xfId="48045" xr:uid="{00000000-0005-0000-0000-0000A4BB0000}"/>
    <cellStyle name="Normal 3 8 25 13" xfId="48046" xr:uid="{00000000-0005-0000-0000-0000A5BB0000}"/>
    <cellStyle name="Normal 3 8 25 13 2" xfId="48047" xr:uid="{00000000-0005-0000-0000-0000A6BB0000}"/>
    <cellStyle name="Normal 3 8 25 13 3" xfId="48048" xr:uid="{00000000-0005-0000-0000-0000A7BB0000}"/>
    <cellStyle name="Normal 3 8 25 14" xfId="48049" xr:uid="{00000000-0005-0000-0000-0000A8BB0000}"/>
    <cellStyle name="Normal 3 8 25 14 2" xfId="48050" xr:uid="{00000000-0005-0000-0000-0000A9BB0000}"/>
    <cellStyle name="Normal 3 8 25 14 3" xfId="48051" xr:uid="{00000000-0005-0000-0000-0000AABB0000}"/>
    <cellStyle name="Normal 3 8 25 15" xfId="48052" xr:uid="{00000000-0005-0000-0000-0000ABBB0000}"/>
    <cellStyle name="Normal 3 8 25 16" xfId="48053" xr:uid="{00000000-0005-0000-0000-0000ACBB0000}"/>
    <cellStyle name="Normal 3 8 25 2" xfId="48054" xr:uid="{00000000-0005-0000-0000-0000ADBB0000}"/>
    <cellStyle name="Normal 3 8 25 2 2" xfId="48055" xr:uid="{00000000-0005-0000-0000-0000AEBB0000}"/>
    <cellStyle name="Normal 3 8 25 2 3" xfId="48056" xr:uid="{00000000-0005-0000-0000-0000AFBB0000}"/>
    <cellStyle name="Normal 3 8 25 3" xfId="48057" xr:uid="{00000000-0005-0000-0000-0000B0BB0000}"/>
    <cellStyle name="Normal 3 8 25 3 2" xfId="48058" xr:uid="{00000000-0005-0000-0000-0000B1BB0000}"/>
    <cellStyle name="Normal 3 8 25 3 3" xfId="48059" xr:uid="{00000000-0005-0000-0000-0000B2BB0000}"/>
    <cellStyle name="Normal 3 8 25 4" xfId="48060" xr:uid="{00000000-0005-0000-0000-0000B3BB0000}"/>
    <cellStyle name="Normal 3 8 25 4 2" xfId="48061" xr:uid="{00000000-0005-0000-0000-0000B4BB0000}"/>
    <cellStyle name="Normal 3 8 25 4 3" xfId="48062" xr:uid="{00000000-0005-0000-0000-0000B5BB0000}"/>
    <cellStyle name="Normal 3 8 25 5" xfId="48063" xr:uid="{00000000-0005-0000-0000-0000B6BB0000}"/>
    <cellStyle name="Normal 3 8 25 5 2" xfId="48064" xr:uid="{00000000-0005-0000-0000-0000B7BB0000}"/>
    <cellStyle name="Normal 3 8 25 5 3" xfId="48065" xr:uid="{00000000-0005-0000-0000-0000B8BB0000}"/>
    <cellStyle name="Normal 3 8 25 6" xfId="48066" xr:uid="{00000000-0005-0000-0000-0000B9BB0000}"/>
    <cellStyle name="Normal 3 8 25 6 2" xfId="48067" xr:uid="{00000000-0005-0000-0000-0000BABB0000}"/>
    <cellStyle name="Normal 3 8 25 6 3" xfId="48068" xr:uid="{00000000-0005-0000-0000-0000BBBB0000}"/>
    <cellStyle name="Normal 3 8 25 7" xfId="48069" xr:uid="{00000000-0005-0000-0000-0000BCBB0000}"/>
    <cellStyle name="Normal 3 8 25 7 2" xfId="48070" xr:uid="{00000000-0005-0000-0000-0000BDBB0000}"/>
    <cellStyle name="Normal 3 8 25 7 3" xfId="48071" xr:uid="{00000000-0005-0000-0000-0000BEBB0000}"/>
    <cellStyle name="Normal 3 8 25 8" xfId="48072" xr:uid="{00000000-0005-0000-0000-0000BFBB0000}"/>
    <cellStyle name="Normal 3 8 25 8 2" xfId="48073" xr:uid="{00000000-0005-0000-0000-0000C0BB0000}"/>
    <cellStyle name="Normal 3 8 25 8 3" xfId="48074" xr:uid="{00000000-0005-0000-0000-0000C1BB0000}"/>
    <cellStyle name="Normal 3 8 25 9" xfId="48075" xr:uid="{00000000-0005-0000-0000-0000C2BB0000}"/>
    <cellStyle name="Normal 3 8 25 9 2" xfId="48076" xr:uid="{00000000-0005-0000-0000-0000C3BB0000}"/>
    <cellStyle name="Normal 3 8 25 9 3" xfId="48077" xr:uid="{00000000-0005-0000-0000-0000C4BB0000}"/>
    <cellStyle name="Normal 3 8 26" xfId="48078" xr:uid="{00000000-0005-0000-0000-0000C5BB0000}"/>
    <cellStyle name="Normal 3 8 26 10" xfId="48079" xr:uid="{00000000-0005-0000-0000-0000C6BB0000}"/>
    <cellStyle name="Normal 3 8 26 10 2" xfId="48080" xr:uid="{00000000-0005-0000-0000-0000C7BB0000}"/>
    <cellStyle name="Normal 3 8 26 10 3" xfId="48081" xr:uid="{00000000-0005-0000-0000-0000C8BB0000}"/>
    <cellStyle name="Normal 3 8 26 11" xfId="48082" xr:uid="{00000000-0005-0000-0000-0000C9BB0000}"/>
    <cellStyle name="Normal 3 8 26 11 2" xfId="48083" xr:uid="{00000000-0005-0000-0000-0000CABB0000}"/>
    <cellStyle name="Normal 3 8 26 11 3" xfId="48084" xr:uid="{00000000-0005-0000-0000-0000CBBB0000}"/>
    <cellStyle name="Normal 3 8 26 12" xfId="48085" xr:uid="{00000000-0005-0000-0000-0000CCBB0000}"/>
    <cellStyle name="Normal 3 8 26 12 2" xfId="48086" xr:uid="{00000000-0005-0000-0000-0000CDBB0000}"/>
    <cellStyle name="Normal 3 8 26 12 3" xfId="48087" xr:uid="{00000000-0005-0000-0000-0000CEBB0000}"/>
    <cellStyle name="Normal 3 8 26 13" xfId="48088" xr:uid="{00000000-0005-0000-0000-0000CFBB0000}"/>
    <cellStyle name="Normal 3 8 26 13 2" xfId="48089" xr:uid="{00000000-0005-0000-0000-0000D0BB0000}"/>
    <cellStyle name="Normal 3 8 26 13 3" xfId="48090" xr:uid="{00000000-0005-0000-0000-0000D1BB0000}"/>
    <cellStyle name="Normal 3 8 26 14" xfId="48091" xr:uid="{00000000-0005-0000-0000-0000D2BB0000}"/>
    <cellStyle name="Normal 3 8 26 14 2" xfId="48092" xr:uid="{00000000-0005-0000-0000-0000D3BB0000}"/>
    <cellStyle name="Normal 3 8 26 14 3" xfId="48093" xr:uid="{00000000-0005-0000-0000-0000D4BB0000}"/>
    <cellStyle name="Normal 3 8 26 15" xfId="48094" xr:uid="{00000000-0005-0000-0000-0000D5BB0000}"/>
    <cellStyle name="Normal 3 8 26 16" xfId="48095" xr:uid="{00000000-0005-0000-0000-0000D6BB0000}"/>
    <cellStyle name="Normal 3 8 26 2" xfId="48096" xr:uid="{00000000-0005-0000-0000-0000D7BB0000}"/>
    <cellStyle name="Normal 3 8 26 2 2" xfId="48097" xr:uid="{00000000-0005-0000-0000-0000D8BB0000}"/>
    <cellStyle name="Normal 3 8 26 2 3" xfId="48098" xr:uid="{00000000-0005-0000-0000-0000D9BB0000}"/>
    <cellStyle name="Normal 3 8 26 3" xfId="48099" xr:uid="{00000000-0005-0000-0000-0000DABB0000}"/>
    <cellStyle name="Normal 3 8 26 3 2" xfId="48100" xr:uid="{00000000-0005-0000-0000-0000DBBB0000}"/>
    <cellStyle name="Normal 3 8 26 3 3" xfId="48101" xr:uid="{00000000-0005-0000-0000-0000DCBB0000}"/>
    <cellStyle name="Normal 3 8 26 4" xfId="48102" xr:uid="{00000000-0005-0000-0000-0000DDBB0000}"/>
    <cellStyle name="Normal 3 8 26 4 2" xfId="48103" xr:uid="{00000000-0005-0000-0000-0000DEBB0000}"/>
    <cellStyle name="Normal 3 8 26 4 3" xfId="48104" xr:uid="{00000000-0005-0000-0000-0000DFBB0000}"/>
    <cellStyle name="Normal 3 8 26 5" xfId="48105" xr:uid="{00000000-0005-0000-0000-0000E0BB0000}"/>
    <cellStyle name="Normal 3 8 26 5 2" xfId="48106" xr:uid="{00000000-0005-0000-0000-0000E1BB0000}"/>
    <cellStyle name="Normal 3 8 26 5 3" xfId="48107" xr:uid="{00000000-0005-0000-0000-0000E2BB0000}"/>
    <cellStyle name="Normal 3 8 26 6" xfId="48108" xr:uid="{00000000-0005-0000-0000-0000E3BB0000}"/>
    <cellStyle name="Normal 3 8 26 6 2" xfId="48109" xr:uid="{00000000-0005-0000-0000-0000E4BB0000}"/>
    <cellStyle name="Normal 3 8 26 6 3" xfId="48110" xr:uid="{00000000-0005-0000-0000-0000E5BB0000}"/>
    <cellStyle name="Normal 3 8 26 7" xfId="48111" xr:uid="{00000000-0005-0000-0000-0000E6BB0000}"/>
    <cellStyle name="Normal 3 8 26 7 2" xfId="48112" xr:uid="{00000000-0005-0000-0000-0000E7BB0000}"/>
    <cellStyle name="Normal 3 8 26 7 3" xfId="48113" xr:uid="{00000000-0005-0000-0000-0000E8BB0000}"/>
    <cellStyle name="Normal 3 8 26 8" xfId="48114" xr:uid="{00000000-0005-0000-0000-0000E9BB0000}"/>
    <cellStyle name="Normal 3 8 26 8 2" xfId="48115" xr:uid="{00000000-0005-0000-0000-0000EABB0000}"/>
    <cellStyle name="Normal 3 8 26 8 3" xfId="48116" xr:uid="{00000000-0005-0000-0000-0000EBBB0000}"/>
    <cellStyle name="Normal 3 8 26 9" xfId="48117" xr:uid="{00000000-0005-0000-0000-0000ECBB0000}"/>
    <cellStyle name="Normal 3 8 26 9 2" xfId="48118" xr:uid="{00000000-0005-0000-0000-0000EDBB0000}"/>
    <cellStyle name="Normal 3 8 26 9 3" xfId="48119" xr:uid="{00000000-0005-0000-0000-0000EEBB0000}"/>
    <cellStyle name="Normal 3 8 3" xfId="48120" xr:uid="{00000000-0005-0000-0000-0000EFBB0000}"/>
    <cellStyle name="Normal 3 8 4" xfId="48121" xr:uid="{00000000-0005-0000-0000-0000F0BB0000}"/>
    <cellStyle name="Normal 3 8 5" xfId="48122" xr:uid="{00000000-0005-0000-0000-0000F1BB0000}"/>
    <cellStyle name="Normal 3 8 6" xfId="48123" xr:uid="{00000000-0005-0000-0000-0000F2BB0000}"/>
    <cellStyle name="Normal 3 8 7" xfId="48124" xr:uid="{00000000-0005-0000-0000-0000F3BB0000}"/>
    <cellStyle name="Normal 3 8 8" xfId="48125" xr:uid="{00000000-0005-0000-0000-0000F4BB0000}"/>
    <cellStyle name="Normal 3 8 9" xfId="48126" xr:uid="{00000000-0005-0000-0000-0000F5BB0000}"/>
    <cellStyle name="Normal 3 8_End-use Summary" xfId="48127" xr:uid="{00000000-0005-0000-0000-0000F6BB0000}"/>
    <cellStyle name="Normal 3 9" xfId="48128" xr:uid="{00000000-0005-0000-0000-0000F7BB0000}"/>
    <cellStyle name="Normal 3 9 10" xfId="48129" xr:uid="{00000000-0005-0000-0000-0000F8BB0000}"/>
    <cellStyle name="Normal 3 9 11" xfId="48130" xr:uid="{00000000-0005-0000-0000-0000F9BB0000}"/>
    <cellStyle name="Normal 3 9 11 10" xfId="48131" xr:uid="{00000000-0005-0000-0000-0000FABB0000}"/>
    <cellStyle name="Normal 3 9 11 10 2" xfId="48132" xr:uid="{00000000-0005-0000-0000-0000FBBB0000}"/>
    <cellStyle name="Normal 3 9 11 10 3" xfId="48133" xr:uid="{00000000-0005-0000-0000-0000FCBB0000}"/>
    <cellStyle name="Normal 3 9 11 11" xfId="48134" xr:uid="{00000000-0005-0000-0000-0000FDBB0000}"/>
    <cellStyle name="Normal 3 9 11 11 2" xfId="48135" xr:uid="{00000000-0005-0000-0000-0000FEBB0000}"/>
    <cellStyle name="Normal 3 9 11 11 3" xfId="48136" xr:uid="{00000000-0005-0000-0000-0000FFBB0000}"/>
    <cellStyle name="Normal 3 9 11 12" xfId="48137" xr:uid="{00000000-0005-0000-0000-000000BC0000}"/>
    <cellStyle name="Normal 3 9 11 12 2" xfId="48138" xr:uid="{00000000-0005-0000-0000-000001BC0000}"/>
    <cellStyle name="Normal 3 9 11 12 3" xfId="48139" xr:uid="{00000000-0005-0000-0000-000002BC0000}"/>
    <cellStyle name="Normal 3 9 11 13" xfId="48140" xr:uid="{00000000-0005-0000-0000-000003BC0000}"/>
    <cellStyle name="Normal 3 9 11 13 2" xfId="48141" xr:uid="{00000000-0005-0000-0000-000004BC0000}"/>
    <cellStyle name="Normal 3 9 11 13 3" xfId="48142" xr:uid="{00000000-0005-0000-0000-000005BC0000}"/>
    <cellStyle name="Normal 3 9 11 14" xfId="48143" xr:uid="{00000000-0005-0000-0000-000006BC0000}"/>
    <cellStyle name="Normal 3 9 11 14 2" xfId="48144" xr:uid="{00000000-0005-0000-0000-000007BC0000}"/>
    <cellStyle name="Normal 3 9 11 14 3" xfId="48145" xr:uid="{00000000-0005-0000-0000-000008BC0000}"/>
    <cellStyle name="Normal 3 9 11 15" xfId="48146" xr:uid="{00000000-0005-0000-0000-000009BC0000}"/>
    <cellStyle name="Normal 3 9 11 15 2" xfId="48147" xr:uid="{00000000-0005-0000-0000-00000ABC0000}"/>
    <cellStyle name="Normal 3 9 11 15 3" xfId="48148" xr:uid="{00000000-0005-0000-0000-00000BBC0000}"/>
    <cellStyle name="Normal 3 9 11 16" xfId="48149" xr:uid="{00000000-0005-0000-0000-00000CBC0000}"/>
    <cellStyle name="Normal 3 9 11 16 2" xfId="48150" xr:uid="{00000000-0005-0000-0000-00000DBC0000}"/>
    <cellStyle name="Normal 3 9 11 16 3" xfId="48151" xr:uid="{00000000-0005-0000-0000-00000EBC0000}"/>
    <cellStyle name="Normal 3 9 11 17" xfId="48152" xr:uid="{00000000-0005-0000-0000-00000FBC0000}"/>
    <cellStyle name="Normal 3 9 11 17 2" xfId="48153" xr:uid="{00000000-0005-0000-0000-000010BC0000}"/>
    <cellStyle name="Normal 3 9 11 17 3" xfId="48154" xr:uid="{00000000-0005-0000-0000-000011BC0000}"/>
    <cellStyle name="Normal 3 9 11 18" xfId="48155" xr:uid="{00000000-0005-0000-0000-000012BC0000}"/>
    <cellStyle name="Normal 3 9 11 19" xfId="48156" xr:uid="{00000000-0005-0000-0000-000013BC0000}"/>
    <cellStyle name="Normal 3 9 11 2" xfId="48157" xr:uid="{00000000-0005-0000-0000-000014BC0000}"/>
    <cellStyle name="Normal 3 9 11 3" xfId="48158" xr:uid="{00000000-0005-0000-0000-000015BC0000}"/>
    <cellStyle name="Normal 3 9 11 4" xfId="48159" xr:uid="{00000000-0005-0000-0000-000016BC0000}"/>
    <cellStyle name="Normal 3 9 11 5" xfId="48160" xr:uid="{00000000-0005-0000-0000-000017BC0000}"/>
    <cellStyle name="Normal 3 9 11 5 2" xfId="48161" xr:uid="{00000000-0005-0000-0000-000018BC0000}"/>
    <cellStyle name="Normal 3 9 11 5 3" xfId="48162" xr:uid="{00000000-0005-0000-0000-000019BC0000}"/>
    <cellStyle name="Normal 3 9 11 6" xfId="48163" xr:uid="{00000000-0005-0000-0000-00001ABC0000}"/>
    <cellStyle name="Normal 3 9 11 6 2" xfId="48164" xr:uid="{00000000-0005-0000-0000-00001BBC0000}"/>
    <cellStyle name="Normal 3 9 11 6 3" xfId="48165" xr:uid="{00000000-0005-0000-0000-00001CBC0000}"/>
    <cellStyle name="Normal 3 9 11 7" xfId="48166" xr:uid="{00000000-0005-0000-0000-00001DBC0000}"/>
    <cellStyle name="Normal 3 9 11 7 2" xfId="48167" xr:uid="{00000000-0005-0000-0000-00001EBC0000}"/>
    <cellStyle name="Normal 3 9 11 7 3" xfId="48168" xr:uid="{00000000-0005-0000-0000-00001FBC0000}"/>
    <cellStyle name="Normal 3 9 11 8" xfId="48169" xr:uid="{00000000-0005-0000-0000-000020BC0000}"/>
    <cellStyle name="Normal 3 9 11 8 2" xfId="48170" xr:uid="{00000000-0005-0000-0000-000021BC0000}"/>
    <cellStyle name="Normal 3 9 11 8 3" xfId="48171" xr:uid="{00000000-0005-0000-0000-000022BC0000}"/>
    <cellStyle name="Normal 3 9 11 9" xfId="48172" xr:uid="{00000000-0005-0000-0000-000023BC0000}"/>
    <cellStyle name="Normal 3 9 11 9 2" xfId="48173" xr:uid="{00000000-0005-0000-0000-000024BC0000}"/>
    <cellStyle name="Normal 3 9 11 9 3" xfId="48174" xr:uid="{00000000-0005-0000-0000-000025BC0000}"/>
    <cellStyle name="Normal 3 9 12" xfId="48175" xr:uid="{00000000-0005-0000-0000-000026BC0000}"/>
    <cellStyle name="Normal 3 9 13" xfId="48176" xr:uid="{00000000-0005-0000-0000-000027BC0000}"/>
    <cellStyle name="Normal 3 9 14" xfId="48177" xr:uid="{00000000-0005-0000-0000-000028BC0000}"/>
    <cellStyle name="Normal 3 9 14 10" xfId="48178" xr:uid="{00000000-0005-0000-0000-000029BC0000}"/>
    <cellStyle name="Normal 3 9 14 10 2" xfId="48179" xr:uid="{00000000-0005-0000-0000-00002ABC0000}"/>
    <cellStyle name="Normal 3 9 14 10 3" xfId="48180" xr:uid="{00000000-0005-0000-0000-00002BBC0000}"/>
    <cellStyle name="Normal 3 9 14 11" xfId="48181" xr:uid="{00000000-0005-0000-0000-00002CBC0000}"/>
    <cellStyle name="Normal 3 9 14 11 2" xfId="48182" xr:uid="{00000000-0005-0000-0000-00002DBC0000}"/>
    <cellStyle name="Normal 3 9 14 11 3" xfId="48183" xr:uid="{00000000-0005-0000-0000-00002EBC0000}"/>
    <cellStyle name="Normal 3 9 14 12" xfId="48184" xr:uid="{00000000-0005-0000-0000-00002FBC0000}"/>
    <cellStyle name="Normal 3 9 14 12 2" xfId="48185" xr:uid="{00000000-0005-0000-0000-000030BC0000}"/>
    <cellStyle name="Normal 3 9 14 12 3" xfId="48186" xr:uid="{00000000-0005-0000-0000-000031BC0000}"/>
    <cellStyle name="Normal 3 9 14 13" xfId="48187" xr:uid="{00000000-0005-0000-0000-000032BC0000}"/>
    <cellStyle name="Normal 3 9 14 13 2" xfId="48188" xr:uid="{00000000-0005-0000-0000-000033BC0000}"/>
    <cellStyle name="Normal 3 9 14 13 3" xfId="48189" xr:uid="{00000000-0005-0000-0000-000034BC0000}"/>
    <cellStyle name="Normal 3 9 14 14" xfId="48190" xr:uid="{00000000-0005-0000-0000-000035BC0000}"/>
    <cellStyle name="Normal 3 9 14 14 2" xfId="48191" xr:uid="{00000000-0005-0000-0000-000036BC0000}"/>
    <cellStyle name="Normal 3 9 14 14 3" xfId="48192" xr:uid="{00000000-0005-0000-0000-000037BC0000}"/>
    <cellStyle name="Normal 3 9 14 15" xfId="48193" xr:uid="{00000000-0005-0000-0000-000038BC0000}"/>
    <cellStyle name="Normal 3 9 14 15 2" xfId="48194" xr:uid="{00000000-0005-0000-0000-000039BC0000}"/>
    <cellStyle name="Normal 3 9 14 15 3" xfId="48195" xr:uid="{00000000-0005-0000-0000-00003ABC0000}"/>
    <cellStyle name="Normal 3 9 14 16" xfId="48196" xr:uid="{00000000-0005-0000-0000-00003BBC0000}"/>
    <cellStyle name="Normal 3 9 14 17" xfId="48197" xr:uid="{00000000-0005-0000-0000-00003CBC0000}"/>
    <cellStyle name="Normal 3 9 14 2" xfId="48198" xr:uid="{00000000-0005-0000-0000-00003DBC0000}"/>
    <cellStyle name="Normal 3 9 14 2 10" xfId="48199" xr:uid="{00000000-0005-0000-0000-00003EBC0000}"/>
    <cellStyle name="Normal 3 9 14 2 10 2" xfId="48200" xr:uid="{00000000-0005-0000-0000-00003FBC0000}"/>
    <cellStyle name="Normal 3 9 14 2 10 3" xfId="48201" xr:uid="{00000000-0005-0000-0000-000040BC0000}"/>
    <cellStyle name="Normal 3 9 14 2 11" xfId="48202" xr:uid="{00000000-0005-0000-0000-000041BC0000}"/>
    <cellStyle name="Normal 3 9 14 2 11 2" xfId="48203" xr:uid="{00000000-0005-0000-0000-000042BC0000}"/>
    <cellStyle name="Normal 3 9 14 2 11 3" xfId="48204" xr:uid="{00000000-0005-0000-0000-000043BC0000}"/>
    <cellStyle name="Normal 3 9 14 2 12" xfId="48205" xr:uid="{00000000-0005-0000-0000-000044BC0000}"/>
    <cellStyle name="Normal 3 9 14 2 12 2" xfId="48206" xr:uid="{00000000-0005-0000-0000-000045BC0000}"/>
    <cellStyle name="Normal 3 9 14 2 12 3" xfId="48207" xr:uid="{00000000-0005-0000-0000-000046BC0000}"/>
    <cellStyle name="Normal 3 9 14 2 13" xfId="48208" xr:uid="{00000000-0005-0000-0000-000047BC0000}"/>
    <cellStyle name="Normal 3 9 14 2 13 2" xfId="48209" xr:uid="{00000000-0005-0000-0000-000048BC0000}"/>
    <cellStyle name="Normal 3 9 14 2 13 3" xfId="48210" xr:uid="{00000000-0005-0000-0000-000049BC0000}"/>
    <cellStyle name="Normal 3 9 14 2 14" xfId="48211" xr:uid="{00000000-0005-0000-0000-00004ABC0000}"/>
    <cellStyle name="Normal 3 9 14 2 14 2" xfId="48212" xr:uid="{00000000-0005-0000-0000-00004BBC0000}"/>
    <cellStyle name="Normal 3 9 14 2 14 3" xfId="48213" xr:uid="{00000000-0005-0000-0000-00004CBC0000}"/>
    <cellStyle name="Normal 3 9 14 2 15" xfId="48214" xr:uid="{00000000-0005-0000-0000-00004DBC0000}"/>
    <cellStyle name="Normal 3 9 14 2 16" xfId="48215" xr:uid="{00000000-0005-0000-0000-00004EBC0000}"/>
    <cellStyle name="Normal 3 9 14 2 2" xfId="48216" xr:uid="{00000000-0005-0000-0000-00004FBC0000}"/>
    <cellStyle name="Normal 3 9 14 2 2 2" xfId="48217" xr:uid="{00000000-0005-0000-0000-000050BC0000}"/>
    <cellStyle name="Normal 3 9 14 2 2 3" xfId="48218" xr:uid="{00000000-0005-0000-0000-000051BC0000}"/>
    <cellStyle name="Normal 3 9 14 2 3" xfId="48219" xr:uid="{00000000-0005-0000-0000-000052BC0000}"/>
    <cellStyle name="Normal 3 9 14 2 3 2" xfId="48220" xr:uid="{00000000-0005-0000-0000-000053BC0000}"/>
    <cellStyle name="Normal 3 9 14 2 3 3" xfId="48221" xr:uid="{00000000-0005-0000-0000-000054BC0000}"/>
    <cellStyle name="Normal 3 9 14 2 4" xfId="48222" xr:uid="{00000000-0005-0000-0000-000055BC0000}"/>
    <cellStyle name="Normal 3 9 14 2 4 2" xfId="48223" xr:uid="{00000000-0005-0000-0000-000056BC0000}"/>
    <cellStyle name="Normal 3 9 14 2 4 3" xfId="48224" xr:uid="{00000000-0005-0000-0000-000057BC0000}"/>
    <cellStyle name="Normal 3 9 14 2 5" xfId="48225" xr:uid="{00000000-0005-0000-0000-000058BC0000}"/>
    <cellStyle name="Normal 3 9 14 2 5 2" xfId="48226" xr:uid="{00000000-0005-0000-0000-000059BC0000}"/>
    <cellStyle name="Normal 3 9 14 2 5 3" xfId="48227" xr:uid="{00000000-0005-0000-0000-00005ABC0000}"/>
    <cellStyle name="Normal 3 9 14 2 6" xfId="48228" xr:uid="{00000000-0005-0000-0000-00005BBC0000}"/>
    <cellStyle name="Normal 3 9 14 2 6 2" xfId="48229" xr:uid="{00000000-0005-0000-0000-00005CBC0000}"/>
    <cellStyle name="Normal 3 9 14 2 6 3" xfId="48230" xr:uid="{00000000-0005-0000-0000-00005DBC0000}"/>
    <cellStyle name="Normal 3 9 14 2 7" xfId="48231" xr:uid="{00000000-0005-0000-0000-00005EBC0000}"/>
    <cellStyle name="Normal 3 9 14 2 7 2" xfId="48232" xr:uid="{00000000-0005-0000-0000-00005FBC0000}"/>
    <cellStyle name="Normal 3 9 14 2 7 3" xfId="48233" xr:uid="{00000000-0005-0000-0000-000060BC0000}"/>
    <cellStyle name="Normal 3 9 14 2 8" xfId="48234" xr:uid="{00000000-0005-0000-0000-000061BC0000}"/>
    <cellStyle name="Normal 3 9 14 2 8 2" xfId="48235" xr:uid="{00000000-0005-0000-0000-000062BC0000}"/>
    <cellStyle name="Normal 3 9 14 2 8 3" xfId="48236" xr:uid="{00000000-0005-0000-0000-000063BC0000}"/>
    <cellStyle name="Normal 3 9 14 2 9" xfId="48237" xr:uid="{00000000-0005-0000-0000-000064BC0000}"/>
    <cellStyle name="Normal 3 9 14 2 9 2" xfId="48238" xr:uid="{00000000-0005-0000-0000-000065BC0000}"/>
    <cellStyle name="Normal 3 9 14 2 9 3" xfId="48239" xr:uid="{00000000-0005-0000-0000-000066BC0000}"/>
    <cellStyle name="Normal 3 9 14 3" xfId="48240" xr:uid="{00000000-0005-0000-0000-000067BC0000}"/>
    <cellStyle name="Normal 3 9 14 3 2" xfId="48241" xr:uid="{00000000-0005-0000-0000-000068BC0000}"/>
    <cellStyle name="Normal 3 9 14 3 3" xfId="48242" xr:uid="{00000000-0005-0000-0000-000069BC0000}"/>
    <cellStyle name="Normal 3 9 14 4" xfId="48243" xr:uid="{00000000-0005-0000-0000-00006ABC0000}"/>
    <cellStyle name="Normal 3 9 14 4 2" xfId="48244" xr:uid="{00000000-0005-0000-0000-00006BBC0000}"/>
    <cellStyle name="Normal 3 9 14 4 3" xfId="48245" xr:uid="{00000000-0005-0000-0000-00006CBC0000}"/>
    <cellStyle name="Normal 3 9 14 5" xfId="48246" xr:uid="{00000000-0005-0000-0000-00006DBC0000}"/>
    <cellStyle name="Normal 3 9 14 5 2" xfId="48247" xr:uid="{00000000-0005-0000-0000-00006EBC0000}"/>
    <cellStyle name="Normal 3 9 14 5 3" xfId="48248" xr:uid="{00000000-0005-0000-0000-00006FBC0000}"/>
    <cellStyle name="Normal 3 9 14 6" xfId="48249" xr:uid="{00000000-0005-0000-0000-000070BC0000}"/>
    <cellStyle name="Normal 3 9 14 6 2" xfId="48250" xr:uid="{00000000-0005-0000-0000-000071BC0000}"/>
    <cellStyle name="Normal 3 9 14 6 3" xfId="48251" xr:uid="{00000000-0005-0000-0000-000072BC0000}"/>
    <cellStyle name="Normal 3 9 14 7" xfId="48252" xr:uid="{00000000-0005-0000-0000-000073BC0000}"/>
    <cellStyle name="Normal 3 9 14 7 2" xfId="48253" xr:uid="{00000000-0005-0000-0000-000074BC0000}"/>
    <cellStyle name="Normal 3 9 14 7 3" xfId="48254" xr:uid="{00000000-0005-0000-0000-000075BC0000}"/>
    <cellStyle name="Normal 3 9 14 8" xfId="48255" xr:uid="{00000000-0005-0000-0000-000076BC0000}"/>
    <cellStyle name="Normal 3 9 14 8 2" xfId="48256" xr:uid="{00000000-0005-0000-0000-000077BC0000}"/>
    <cellStyle name="Normal 3 9 14 8 3" xfId="48257" xr:uid="{00000000-0005-0000-0000-000078BC0000}"/>
    <cellStyle name="Normal 3 9 14 9" xfId="48258" xr:uid="{00000000-0005-0000-0000-000079BC0000}"/>
    <cellStyle name="Normal 3 9 14 9 2" xfId="48259" xr:uid="{00000000-0005-0000-0000-00007ABC0000}"/>
    <cellStyle name="Normal 3 9 14 9 3" xfId="48260" xr:uid="{00000000-0005-0000-0000-00007BBC0000}"/>
    <cellStyle name="Normal 3 9 15" xfId="48261" xr:uid="{00000000-0005-0000-0000-00007CBC0000}"/>
    <cellStyle name="Normal 3 9 15 10" xfId="48262" xr:uid="{00000000-0005-0000-0000-00007DBC0000}"/>
    <cellStyle name="Normal 3 9 15 10 2" xfId="48263" xr:uid="{00000000-0005-0000-0000-00007EBC0000}"/>
    <cellStyle name="Normal 3 9 15 10 3" xfId="48264" xr:uid="{00000000-0005-0000-0000-00007FBC0000}"/>
    <cellStyle name="Normal 3 9 15 11" xfId="48265" xr:uid="{00000000-0005-0000-0000-000080BC0000}"/>
    <cellStyle name="Normal 3 9 15 11 2" xfId="48266" xr:uid="{00000000-0005-0000-0000-000081BC0000}"/>
    <cellStyle name="Normal 3 9 15 11 3" xfId="48267" xr:uid="{00000000-0005-0000-0000-000082BC0000}"/>
    <cellStyle name="Normal 3 9 15 12" xfId="48268" xr:uid="{00000000-0005-0000-0000-000083BC0000}"/>
    <cellStyle name="Normal 3 9 15 12 2" xfId="48269" xr:uid="{00000000-0005-0000-0000-000084BC0000}"/>
    <cellStyle name="Normal 3 9 15 12 3" xfId="48270" xr:uid="{00000000-0005-0000-0000-000085BC0000}"/>
    <cellStyle name="Normal 3 9 15 13" xfId="48271" xr:uid="{00000000-0005-0000-0000-000086BC0000}"/>
    <cellStyle name="Normal 3 9 15 13 2" xfId="48272" xr:uid="{00000000-0005-0000-0000-000087BC0000}"/>
    <cellStyle name="Normal 3 9 15 13 3" xfId="48273" xr:uid="{00000000-0005-0000-0000-000088BC0000}"/>
    <cellStyle name="Normal 3 9 15 14" xfId="48274" xr:uid="{00000000-0005-0000-0000-000089BC0000}"/>
    <cellStyle name="Normal 3 9 15 14 2" xfId="48275" xr:uid="{00000000-0005-0000-0000-00008ABC0000}"/>
    <cellStyle name="Normal 3 9 15 14 3" xfId="48276" xr:uid="{00000000-0005-0000-0000-00008BBC0000}"/>
    <cellStyle name="Normal 3 9 15 15" xfId="48277" xr:uid="{00000000-0005-0000-0000-00008CBC0000}"/>
    <cellStyle name="Normal 3 9 15 15 2" xfId="48278" xr:uid="{00000000-0005-0000-0000-00008DBC0000}"/>
    <cellStyle name="Normal 3 9 15 15 3" xfId="48279" xr:uid="{00000000-0005-0000-0000-00008EBC0000}"/>
    <cellStyle name="Normal 3 9 15 16" xfId="48280" xr:uid="{00000000-0005-0000-0000-00008FBC0000}"/>
    <cellStyle name="Normal 3 9 15 17" xfId="48281" xr:uid="{00000000-0005-0000-0000-000090BC0000}"/>
    <cellStyle name="Normal 3 9 15 2" xfId="48282" xr:uid="{00000000-0005-0000-0000-000091BC0000}"/>
    <cellStyle name="Normal 3 9 15 2 10" xfId="48283" xr:uid="{00000000-0005-0000-0000-000092BC0000}"/>
    <cellStyle name="Normal 3 9 15 2 10 2" xfId="48284" xr:uid="{00000000-0005-0000-0000-000093BC0000}"/>
    <cellStyle name="Normal 3 9 15 2 10 3" xfId="48285" xr:uid="{00000000-0005-0000-0000-000094BC0000}"/>
    <cellStyle name="Normal 3 9 15 2 11" xfId="48286" xr:uid="{00000000-0005-0000-0000-000095BC0000}"/>
    <cellStyle name="Normal 3 9 15 2 11 2" xfId="48287" xr:uid="{00000000-0005-0000-0000-000096BC0000}"/>
    <cellStyle name="Normal 3 9 15 2 11 3" xfId="48288" xr:uid="{00000000-0005-0000-0000-000097BC0000}"/>
    <cellStyle name="Normal 3 9 15 2 12" xfId="48289" xr:uid="{00000000-0005-0000-0000-000098BC0000}"/>
    <cellStyle name="Normal 3 9 15 2 12 2" xfId="48290" xr:uid="{00000000-0005-0000-0000-000099BC0000}"/>
    <cellStyle name="Normal 3 9 15 2 12 3" xfId="48291" xr:uid="{00000000-0005-0000-0000-00009ABC0000}"/>
    <cellStyle name="Normal 3 9 15 2 13" xfId="48292" xr:uid="{00000000-0005-0000-0000-00009BBC0000}"/>
    <cellStyle name="Normal 3 9 15 2 13 2" xfId="48293" xr:uid="{00000000-0005-0000-0000-00009CBC0000}"/>
    <cellStyle name="Normal 3 9 15 2 13 3" xfId="48294" xr:uid="{00000000-0005-0000-0000-00009DBC0000}"/>
    <cellStyle name="Normal 3 9 15 2 14" xfId="48295" xr:uid="{00000000-0005-0000-0000-00009EBC0000}"/>
    <cellStyle name="Normal 3 9 15 2 14 2" xfId="48296" xr:uid="{00000000-0005-0000-0000-00009FBC0000}"/>
    <cellStyle name="Normal 3 9 15 2 14 3" xfId="48297" xr:uid="{00000000-0005-0000-0000-0000A0BC0000}"/>
    <cellStyle name="Normal 3 9 15 2 15" xfId="48298" xr:uid="{00000000-0005-0000-0000-0000A1BC0000}"/>
    <cellStyle name="Normal 3 9 15 2 16" xfId="48299" xr:uid="{00000000-0005-0000-0000-0000A2BC0000}"/>
    <cellStyle name="Normal 3 9 15 2 2" xfId="48300" xr:uid="{00000000-0005-0000-0000-0000A3BC0000}"/>
    <cellStyle name="Normal 3 9 15 2 2 2" xfId="48301" xr:uid="{00000000-0005-0000-0000-0000A4BC0000}"/>
    <cellStyle name="Normal 3 9 15 2 2 3" xfId="48302" xr:uid="{00000000-0005-0000-0000-0000A5BC0000}"/>
    <cellStyle name="Normal 3 9 15 2 3" xfId="48303" xr:uid="{00000000-0005-0000-0000-0000A6BC0000}"/>
    <cellStyle name="Normal 3 9 15 2 3 2" xfId="48304" xr:uid="{00000000-0005-0000-0000-0000A7BC0000}"/>
    <cellStyle name="Normal 3 9 15 2 3 3" xfId="48305" xr:uid="{00000000-0005-0000-0000-0000A8BC0000}"/>
    <cellStyle name="Normal 3 9 15 2 4" xfId="48306" xr:uid="{00000000-0005-0000-0000-0000A9BC0000}"/>
    <cellStyle name="Normal 3 9 15 2 4 2" xfId="48307" xr:uid="{00000000-0005-0000-0000-0000AABC0000}"/>
    <cellStyle name="Normal 3 9 15 2 4 3" xfId="48308" xr:uid="{00000000-0005-0000-0000-0000ABBC0000}"/>
    <cellStyle name="Normal 3 9 15 2 5" xfId="48309" xr:uid="{00000000-0005-0000-0000-0000ACBC0000}"/>
    <cellStyle name="Normal 3 9 15 2 5 2" xfId="48310" xr:uid="{00000000-0005-0000-0000-0000ADBC0000}"/>
    <cellStyle name="Normal 3 9 15 2 5 3" xfId="48311" xr:uid="{00000000-0005-0000-0000-0000AEBC0000}"/>
    <cellStyle name="Normal 3 9 15 2 6" xfId="48312" xr:uid="{00000000-0005-0000-0000-0000AFBC0000}"/>
    <cellStyle name="Normal 3 9 15 2 6 2" xfId="48313" xr:uid="{00000000-0005-0000-0000-0000B0BC0000}"/>
    <cellStyle name="Normal 3 9 15 2 6 3" xfId="48314" xr:uid="{00000000-0005-0000-0000-0000B1BC0000}"/>
    <cellStyle name="Normal 3 9 15 2 7" xfId="48315" xr:uid="{00000000-0005-0000-0000-0000B2BC0000}"/>
    <cellStyle name="Normal 3 9 15 2 7 2" xfId="48316" xr:uid="{00000000-0005-0000-0000-0000B3BC0000}"/>
    <cellStyle name="Normal 3 9 15 2 7 3" xfId="48317" xr:uid="{00000000-0005-0000-0000-0000B4BC0000}"/>
    <cellStyle name="Normal 3 9 15 2 8" xfId="48318" xr:uid="{00000000-0005-0000-0000-0000B5BC0000}"/>
    <cellStyle name="Normal 3 9 15 2 8 2" xfId="48319" xr:uid="{00000000-0005-0000-0000-0000B6BC0000}"/>
    <cellStyle name="Normal 3 9 15 2 8 3" xfId="48320" xr:uid="{00000000-0005-0000-0000-0000B7BC0000}"/>
    <cellStyle name="Normal 3 9 15 2 9" xfId="48321" xr:uid="{00000000-0005-0000-0000-0000B8BC0000}"/>
    <cellStyle name="Normal 3 9 15 2 9 2" xfId="48322" xr:uid="{00000000-0005-0000-0000-0000B9BC0000}"/>
    <cellStyle name="Normal 3 9 15 2 9 3" xfId="48323" xr:uid="{00000000-0005-0000-0000-0000BABC0000}"/>
    <cellStyle name="Normal 3 9 15 3" xfId="48324" xr:uid="{00000000-0005-0000-0000-0000BBBC0000}"/>
    <cellStyle name="Normal 3 9 15 3 2" xfId="48325" xr:uid="{00000000-0005-0000-0000-0000BCBC0000}"/>
    <cellStyle name="Normal 3 9 15 3 3" xfId="48326" xr:uid="{00000000-0005-0000-0000-0000BDBC0000}"/>
    <cellStyle name="Normal 3 9 15 4" xfId="48327" xr:uid="{00000000-0005-0000-0000-0000BEBC0000}"/>
    <cellStyle name="Normal 3 9 15 4 2" xfId="48328" xr:uid="{00000000-0005-0000-0000-0000BFBC0000}"/>
    <cellStyle name="Normal 3 9 15 4 3" xfId="48329" xr:uid="{00000000-0005-0000-0000-0000C0BC0000}"/>
    <cellStyle name="Normal 3 9 15 5" xfId="48330" xr:uid="{00000000-0005-0000-0000-0000C1BC0000}"/>
    <cellStyle name="Normal 3 9 15 5 2" xfId="48331" xr:uid="{00000000-0005-0000-0000-0000C2BC0000}"/>
    <cellStyle name="Normal 3 9 15 5 3" xfId="48332" xr:uid="{00000000-0005-0000-0000-0000C3BC0000}"/>
    <cellStyle name="Normal 3 9 15 6" xfId="48333" xr:uid="{00000000-0005-0000-0000-0000C4BC0000}"/>
    <cellStyle name="Normal 3 9 15 6 2" xfId="48334" xr:uid="{00000000-0005-0000-0000-0000C5BC0000}"/>
    <cellStyle name="Normal 3 9 15 6 3" xfId="48335" xr:uid="{00000000-0005-0000-0000-0000C6BC0000}"/>
    <cellStyle name="Normal 3 9 15 7" xfId="48336" xr:uid="{00000000-0005-0000-0000-0000C7BC0000}"/>
    <cellStyle name="Normal 3 9 15 7 2" xfId="48337" xr:uid="{00000000-0005-0000-0000-0000C8BC0000}"/>
    <cellStyle name="Normal 3 9 15 7 3" xfId="48338" xr:uid="{00000000-0005-0000-0000-0000C9BC0000}"/>
    <cellStyle name="Normal 3 9 15 8" xfId="48339" xr:uid="{00000000-0005-0000-0000-0000CABC0000}"/>
    <cellStyle name="Normal 3 9 15 8 2" xfId="48340" xr:uid="{00000000-0005-0000-0000-0000CBBC0000}"/>
    <cellStyle name="Normal 3 9 15 8 3" xfId="48341" xr:uid="{00000000-0005-0000-0000-0000CCBC0000}"/>
    <cellStyle name="Normal 3 9 15 9" xfId="48342" xr:uid="{00000000-0005-0000-0000-0000CDBC0000}"/>
    <cellStyle name="Normal 3 9 15 9 2" xfId="48343" xr:uid="{00000000-0005-0000-0000-0000CEBC0000}"/>
    <cellStyle name="Normal 3 9 15 9 3" xfId="48344" xr:uid="{00000000-0005-0000-0000-0000CFBC0000}"/>
    <cellStyle name="Normal 3 9 16" xfId="48345" xr:uid="{00000000-0005-0000-0000-0000D0BC0000}"/>
    <cellStyle name="Normal 3 9 16 10" xfId="48346" xr:uid="{00000000-0005-0000-0000-0000D1BC0000}"/>
    <cellStyle name="Normal 3 9 16 10 2" xfId="48347" xr:uid="{00000000-0005-0000-0000-0000D2BC0000}"/>
    <cellStyle name="Normal 3 9 16 10 3" xfId="48348" xr:uid="{00000000-0005-0000-0000-0000D3BC0000}"/>
    <cellStyle name="Normal 3 9 16 11" xfId="48349" xr:uid="{00000000-0005-0000-0000-0000D4BC0000}"/>
    <cellStyle name="Normal 3 9 16 11 2" xfId="48350" xr:uid="{00000000-0005-0000-0000-0000D5BC0000}"/>
    <cellStyle name="Normal 3 9 16 11 3" xfId="48351" xr:uid="{00000000-0005-0000-0000-0000D6BC0000}"/>
    <cellStyle name="Normal 3 9 16 12" xfId="48352" xr:uid="{00000000-0005-0000-0000-0000D7BC0000}"/>
    <cellStyle name="Normal 3 9 16 12 2" xfId="48353" xr:uid="{00000000-0005-0000-0000-0000D8BC0000}"/>
    <cellStyle name="Normal 3 9 16 12 3" xfId="48354" xr:uid="{00000000-0005-0000-0000-0000D9BC0000}"/>
    <cellStyle name="Normal 3 9 16 13" xfId="48355" xr:uid="{00000000-0005-0000-0000-0000DABC0000}"/>
    <cellStyle name="Normal 3 9 16 13 2" xfId="48356" xr:uid="{00000000-0005-0000-0000-0000DBBC0000}"/>
    <cellStyle name="Normal 3 9 16 13 3" xfId="48357" xr:uid="{00000000-0005-0000-0000-0000DCBC0000}"/>
    <cellStyle name="Normal 3 9 16 14" xfId="48358" xr:uid="{00000000-0005-0000-0000-0000DDBC0000}"/>
    <cellStyle name="Normal 3 9 16 14 2" xfId="48359" xr:uid="{00000000-0005-0000-0000-0000DEBC0000}"/>
    <cellStyle name="Normal 3 9 16 14 3" xfId="48360" xr:uid="{00000000-0005-0000-0000-0000DFBC0000}"/>
    <cellStyle name="Normal 3 9 16 15" xfId="48361" xr:uid="{00000000-0005-0000-0000-0000E0BC0000}"/>
    <cellStyle name="Normal 3 9 16 15 2" xfId="48362" xr:uid="{00000000-0005-0000-0000-0000E1BC0000}"/>
    <cellStyle name="Normal 3 9 16 15 3" xfId="48363" xr:uid="{00000000-0005-0000-0000-0000E2BC0000}"/>
    <cellStyle name="Normal 3 9 16 16" xfId="48364" xr:uid="{00000000-0005-0000-0000-0000E3BC0000}"/>
    <cellStyle name="Normal 3 9 16 17" xfId="48365" xr:uid="{00000000-0005-0000-0000-0000E4BC0000}"/>
    <cellStyle name="Normal 3 9 16 2" xfId="48366" xr:uid="{00000000-0005-0000-0000-0000E5BC0000}"/>
    <cellStyle name="Normal 3 9 16 2 10" xfId="48367" xr:uid="{00000000-0005-0000-0000-0000E6BC0000}"/>
    <cellStyle name="Normal 3 9 16 2 10 2" xfId="48368" xr:uid="{00000000-0005-0000-0000-0000E7BC0000}"/>
    <cellStyle name="Normal 3 9 16 2 10 3" xfId="48369" xr:uid="{00000000-0005-0000-0000-0000E8BC0000}"/>
    <cellStyle name="Normal 3 9 16 2 11" xfId="48370" xr:uid="{00000000-0005-0000-0000-0000E9BC0000}"/>
    <cellStyle name="Normal 3 9 16 2 11 2" xfId="48371" xr:uid="{00000000-0005-0000-0000-0000EABC0000}"/>
    <cellStyle name="Normal 3 9 16 2 11 3" xfId="48372" xr:uid="{00000000-0005-0000-0000-0000EBBC0000}"/>
    <cellStyle name="Normal 3 9 16 2 12" xfId="48373" xr:uid="{00000000-0005-0000-0000-0000ECBC0000}"/>
    <cellStyle name="Normal 3 9 16 2 12 2" xfId="48374" xr:uid="{00000000-0005-0000-0000-0000EDBC0000}"/>
    <cellStyle name="Normal 3 9 16 2 12 3" xfId="48375" xr:uid="{00000000-0005-0000-0000-0000EEBC0000}"/>
    <cellStyle name="Normal 3 9 16 2 13" xfId="48376" xr:uid="{00000000-0005-0000-0000-0000EFBC0000}"/>
    <cellStyle name="Normal 3 9 16 2 13 2" xfId="48377" xr:uid="{00000000-0005-0000-0000-0000F0BC0000}"/>
    <cellStyle name="Normal 3 9 16 2 13 3" xfId="48378" xr:uid="{00000000-0005-0000-0000-0000F1BC0000}"/>
    <cellStyle name="Normal 3 9 16 2 14" xfId="48379" xr:uid="{00000000-0005-0000-0000-0000F2BC0000}"/>
    <cellStyle name="Normal 3 9 16 2 14 2" xfId="48380" xr:uid="{00000000-0005-0000-0000-0000F3BC0000}"/>
    <cellStyle name="Normal 3 9 16 2 14 3" xfId="48381" xr:uid="{00000000-0005-0000-0000-0000F4BC0000}"/>
    <cellStyle name="Normal 3 9 16 2 15" xfId="48382" xr:uid="{00000000-0005-0000-0000-0000F5BC0000}"/>
    <cellStyle name="Normal 3 9 16 2 16" xfId="48383" xr:uid="{00000000-0005-0000-0000-0000F6BC0000}"/>
    <cellStyle name="Normal 3 9 16 2 2" xfId="48384" xr:uid="{00000000-0005-0000-0000-0000F7BC0000}"/>
    <cellStyle name="Normal 3 9 16 2 2 2" xfId="48385" xr:uid="{00000000-0005-0000-0000-0000F8BC0000}"/>
    <cellStyle name="Normal 3 9 16 2 2 3" xfId="48386" xr:uid="{00000000-0005-0000-0000-0000F9BC0000}"/>
    <cellStyle name="Normal 3 9 16 2 3" xfId="48387" xr:uid="{00000000-0005-0000-0000-0000FABC0000}"/>
    <cellStyle name="Normal 3 9 16 2 3 2" xfId="48388" xr:uid="{00000000-0005-0000-0000-0000FBBC0000}"/>
    <cellStyle name="Normal 3 9 16 2 3 3" xfId="48389" xr:uid="{00000000-0005-0000-0000-0000FCBC0000}"/>
    <cellStyle name="Normal 3 9 16 2 4" xfId="48390" xr:uid="{00000000-0005-0000-0000-0000FDBC0000}"/>
    <cellStyle name="Normal 3 9 16 2 4 2" xfId="48391" xr:uid="{00000000-0005-0000-0000-0000FEBC0000}"/>
    <cellStyle name="Normal 3 9 16 2 4 3" xfId="48392" xr:uid="{00000000-0005-0000-0000-0000FFBC0000}"/>
    <cellStyle name="Normal 3 9 16 2 5" xfId="48393" xr:uid="{00000000-0005-0000-0000-000000BD0000}"/>
    <cellStyle name="Normal 3 9 16 2 5 2" xfId="48394" xr:uid="{00000000-0005-0000-0000-000001BD0000}"/>
    <cellStyle name="Normal 3 9 16 2 5 3" xfId="48395" xr:uid="{00000000-0005-0000-0000-000002BD0000}"/>
    <cellStyle name="Normal 3 9 16 2 6" xfId="48396" xr:uid="{00000000-0005-0000-0000-000003BD0000}"/>
    <cellStyle name="Normal 3 9 16 2 6 2" xfId="48397" xr:uid="{00000000-0005-0000-0000-000004BD0000}"/>
    <cellStyle name="Normal 3 9 16 2 6 3" xfId="48398" xr:uid="{00000000-0005-0000-0000-000005BD0000}"/>
    <cellStyle name="Normal 3 9 16 2 7" xfId="48399" xr:uid="{00000000-0005-0000-0000-000006BD0000}"/>
    <cellStyle name="Normal 3 9 16 2 7 2" xfId="48400" xr:uid="{00000000-0005-0000-0000-000007BD0000}"/>
    <cellStyle name="Normal 3 9 16 2 7 3" xfId="48401" xr:uid="{00000000-0005-0000-0000-000008BD0000}"/>
    <cellStyle name="Normal 3 9 16 2 8" xfId="48402" xr:uid="{00000000-0005-0000-0000-000009BD0000}"/>
    <cellStyle name="Normal 3 9 16 2 8 2" xfId="48403" xr:uid="{00000000-0005-0000-0000-00000ABD0000}"/>
    <cellStyle name="Normal 3 9 16 2 8 3" xfId="48404" xr:uid="{00000000-0005-0000-0000-00000BBD0000}"/>
    <cellStyle name="Normal 3 9 16 2 9" xfId="48405" xr:uid="{00000000-0005-0000-0000-00000CBD0000}"/>
    <cellStyle name="Normal 3 9 16 2 9 2" xfId="48406" xr:uid="{00000000-0005-0000-0000-00000DBD0000}"/>
    <cellStyle name="Normal 3 9 16 2 9 3" xfId="48407" xr:uid="{00000000-0005-0000-0000-00000EBD0000}"/>
    <cellStyle name="Normal 3 9 16 3" xfId="48408" xr:uid="{00000000-0005-0000-0000-00000FBD0000}"/>
    <cellStyle name="Normal 3 9 16 3 2" xfId="48409" xr:uid="{00000000-0005-0000-0000-000010BD0000}"/>
    <cellStyle name="Normal 3 9 16 3 3" xfId="48410" xr:uid="{00000000-0005-0000-0000-000011BD0000}"/>
    <cellStyle name="Normal 3 9 16 4" xfId="48411" xr:uid="{00000000-0005-0000-0000-000012BD0000}"/>
    <cellStyle name="Normal 3 9 16 4 2" xfId="48412" xr:uid="{00000000-0005-0000-0000-000013BD0000}"/>
    <cellStyle name="Normal 3 9 16 4 3" xfId="48413" xr:uid="{00000000-0005-0000-0000-000014BD0000}"/>
    <cellStyle name="Normal 3 9 16 5" xfId="48414" xr:uid="{00000000-0005-0000-0000-000015BD0000}"/>
    <cellStyle name="Normal 3 9 16 5 2" xfId="48415" xr:uid="{00000000-0005-0000-0000-000016BD0000}"/>
    <cellStyle name="Normal 3 9 16 5 3" xfId="48416" xr:uid="{00000000-0005-0000-0000-000017BD0000}"/>
    <cellStyle name="Normal 3 9 16 6" xfId="48417" xr:uid="{00000000-0005-0000-0000-000018BD0000}"/>
    <cellStyle name="Normal 3 9 16 6 2" xfId="48418" xr:uid="{00000000-0005-0000-0000-000019BD0000}"/>
    <cellStyle name="Normal 3 9 16 6 3" xfId="48419" xr:uid="{00000000-0005-0000-0000-00001ABD0000}"/>
    <cellStyle name="Normal 3 9 16 7" xfId="48420" xr:uid="{00000000-0005-0000-0000-00001BBD0000}"/>
    <cellStyle name="Normal 3 9 16 7 2" xfId="48421" xr:uid="{00000000-0005-0000-0000-00001CBD0000}"/>
    <cellStyle name="Normal 3 9 16 7 3" xfId="48422" xr:uid="{00000000-0005-0000-0000-00001DBD0000}"/>
    <cellStyle name="Normal 3 9 16 8" xfId="48423" xr:uid="{00000000-0005-0000-0000-00001EBD0000}"/>
    <cellStyle name="Normal 3 9 16 8 2" xfId="48424" xr:uid="{00000000-0005-0000-0000-00001FBD0000}"/>
    <cellStyle name="Normal 3 9 16 8 3" xfId="48425" xr:uid="{00000000-0005-0000-0000-000020BD0000}"/>
    <cellStyle name="Normal 3 9 16 9" xfId="48426" xr:uid="{00000000-0005-0000-0000-000021BD0000}"/>
    <cellStyle name="Normal 3 9 16 9 2" xfId="48427" xr:uid="{00000000-0005-0000-0000-000022BD0000}"/>
    <cellStyle name="Normal 3 9 16 9 3" xfId="48428" xr:uid="{00000000-0005-0000-0000-000023BD0000}"/>
    <cellStyle name="Normal 3 9 17" xfId="48429" xr:uid="{00000000-0005-0000-0000-000024BD0000}"/>
    <cellStyle name="Normal 3 9 17 10" xfId="48430" xr:uid="{00000000-0005-0000-0000-000025BD0000}"/>
    <cellStyle name="Normal 3 9 17 10 2" xfId="48431" xr:uid="{00000000-0005-0000-0000-000026BD0000}"/>
    <cellStyle name="Normal 3 9 17 10 3" xfId="48432" xr:uid="{00000000-0005-0000-0000-000027BD0000}"/>
    <cellStyle name="Normal 3 9 17 11" xfId="48433" xr:uid="{00000000-0005-0000-0000-000028BD0000}"/>
    <cellStyle name="Normal 3 9 17 11 2" xfId="48434" xr:uid="{00000000-0005-0000-0000-000029BD0000}"/>
    <cellStyle name="Normal 3 9 17 11 3" xfId="48435" xr:uid="{00000000-0005-0000-0000-00002ABD0000}"/>
    <cellStyle name="Normal 3 9 17 12" xfId="48436" xr:uid="{00000000-0005-0000-0000-00002BBD0000}"/>
    <cellStyle name="Normal 3 9 17 12 2" xfId="48437" xr:uid="{00000000-0005-0000-0000-00002CBD0000}"/>
    <cellStyle name="Normal 3 9 17 12 3" xfId="48438" xr:uid="{00000000-0005-0000-0000-00002DBD0000}"/>
    <cellStyle name="Normal 3 9 17 13" xfId="48439" xr:uid="{00000000-0005-0000-0000-00002EBD0000}"/>
    <cellStyle name="Normal 3 9 17 13 2" xfId="48440" xr:uid="{00000000-0005-0000-0000-00002FBD0000}"/>
    <cellStyle name="Normal 3 9 17 13 3" xfId="48441" xr:uid="{00000000-0005-0000-0000-000030BD0000}"/>
    <cellStyle name="Normal 3 9 17 14" xfId="48442" xr:uid="{00000000-0005-0000-0000-000031BD0000}"/>
    <cellStyle name="Normal 3 9 17 14 2" xfId="48443" xr:uid="{00000000-0005-0000-0000-000032BD0000}"/>
    <cellStyle name="Normal 3 9 17 14 3" xfId="48444" xr:uid="{00000000-0005-0000-0000-000033BD0000}"/>
    <cellStyle name="Normal 3 9 17 15" xfId="48445" xr:uid="{00000000-0005-0000-0000-000034BD0000}"/>
    <cellStyle name="Normal 3 9 17 16" xfId="48446" xr:uid="{00000000-0005-0000-0000-000035BD0000}"/>
    <cellStyle name="Normal 3 9 17 2" xfId="48447" xr:uid="{00000000-0005-0000-0000-000036BD0000}"/>
    <cellStyle name="Normal 3 9 17 2 2" xfId="48448" xr:uid="{00000000-0005-0000-0000-000037BD0000}"/>
    <cellStyle name="Normal 3 9 17 2 3" xfId="48449" xr:uid="{00000000-0005-0000-0000-000038BD0000}"/>
    <cellStyle name="Normal 3 9 17 3" xfId="48450" xr:uid="{00000000-0005-0000-0000-000039BD0000}"/>
    <cellStyle name="Normal 3 9 17 3 2" xfId="48451" xr:uid="{00000000-0005-0000-0000-00003ABD0000}"/>
    <cellStyle name="Normal 3 9 17 3 3" xfId="48452" xr:uid="{00000000-0005-0000-0000-00003BBD0000}"/>
    <cellStyle name="Normal 3 9 17 4" xfId="48453" xr:uid="{00000000-0005-0000-0000-00003CBD0000}"/>
    <cellStyle name="Normal 3 9 17 4 2" xfId="48454" xr:uid="{00000000-0005-0000-0000-00003DBD0000}"/>
    <cellStyle name="Normal 3 9 17 4 3" xfId="48455" xr:uid="{00000000-0005-0000-0000-00003EBD0000}"/>
    <cellStyle name="Normal 3 9 17 5" xfId="48456" xr:uid="{00000000-0005-0000-0000-00003FBD0000}"/>
    <cellStyle name="Normal 3 9 17 5 2" xfId="48457" xr:uid="{00000000-0005-0000-0000-000040BD0000}"/>
    <cellStyle name="Normal 3 9 17 5 3" xfId="48458" xr:uid="{00000000-0005-0000-0000-000041BD0000}"/>
    <cellStyle name="Normal 3 9 17 6" xfId="48459" xr:uid="{00000000-0005-0000-0000-000042BD0000}"/>
    <cellStyle name="Normal 3 9 17 6 2" xfId="48460" xr:uid="{00000000-0005-0000-0000-000043BD0000}"/>
    <cellStyle name="Normal 3 9 17 6 3" xfId="48461" xr:uid="{00000000-0005-0000-0000-000044BD0000}"/>
    <cellStyle name="Normal 3 9 17 7" xfId="48462" xr:uid="{00000000-0005-0000-0000-000045BD0000}"/>
    <cellStyle name="Normal 3 9 17 7 2" xfId="48463" xr:uid="{00000000-0005-0000-0000-000046BD0000}"/>
    <cellStyle name="Normal 3 9 17 7 3" xfId="48464" xr:uid="{00000000-0005-0000-0000-000047BD0000}"/>
    <cellStyle name="Normal 3 9 17 8" xfId="48465" xr:uid="{00000000-0005-0000-0000-000048BD0000}"/>
    <cellStyle name="Normal 3 9 17 8 2" xfId="48466" xr:uid="{00000000-0005-0000-0000-000049BD0000}"/>
    <cellStyle name="Normal 3 9 17 8 3" xfId="48467" xr:uid="{00000000-0005-0000-0000-00004ABD0000}"/>
    <cellStyle name="Normal 3 9 17 9" xfId="48468" xr:uid="{00000000-0005-0000-0000-00004BBD0000}"/>
    <cellStyle name="Normal 3 9 17 9 2" xfId="48469" xr:uid="{00000000-0005-0000-0000-00004CBD0000}"/>
    <cellStyle name="Normal 3 9 17 9 3" xfId="48470" xr:uid="{00000000-0005-0000-0000-00004DBD0000}"/>
    <cellStyle name="Normal 3 9 18" xfId="48471" xr:uid="{00000000-0005-0000-0000-00004EBD0000}"/>
    <cellStyle name="Normal 3 9 18 10" xfId="48472" xr:uid="{00000000-0005-0000-0000-00004FBD0000}"/>
    <cellStyle name="Normal 3 9 18 10 2" xfId="48473" xr:uid="{00000000-0005-0000-0000-000050BD0000}"/>
    <cellStyle name="Normal 3 9 18 10 3" xfId="48474" xr:uid="{00000000-0005-0000-0000-000051BD0000}"/>
    <cellStyle name="Normal 3 9 18 11" xfId="48475" xr:uid="{00000000-0005-0000-0000-000052BD0000}"/>
    <cellStyle name="Normal 3 9 18 11 2" xfId="48476" xr:uid="{00000000-0005-0000-0000-000053BD0000}"/>
    <cellStyle name="Normal 3 9 18 11 3" xfId="48477" xr:uid="{00000000-0005-0000-0000-000054BD0000}"/>
    <cellStyle name="Normal 3 9 18 12" xfId="48478" xr:uid="{00000000-0005-0000-0000-000055BD0000}"/>
    <cellStyle name="Normal 3 9 18 12 2" xfId="48479" xr:uid="{00000000-0005-0000-0000-000056BD0000}"/>
    <cellStyle name="Normal 3 9 18 12 3" xfId="48480" xr:uid="{00000000-0005-0000-0000-000057BD0000}"/>
    <cellStyle name="Normal 3 9 18 13" xfId="48481" xr:uid="{00000000-0005-0000-0000-000058BD0000}"/>
    <cellStyle name="Normal 3 9 18 13 2" xfId="48482" xr:uid="{00000000-0005-0000-0000-000059BD0000}"/>
    <cellStyle name="Normal 3 9 18 13 3" xfId="48483" xr:uid="{00000000-0005-0000-0000-00005ABD0000}"/>
    <cellStyle name="Normal 3 9 18 14" xfId="48484" xr:uid="{00000000-0005-0000-0000-00005BBD0000}"/>
    <cellStyle name="Normal 3 9 18 14 2" xfId="48485" xr:uid="{00000000-0005-0000-0000-00005CBD0000}"/>
    <cellStyle name="Normal 3 9 18 14 3" xfId="48486" xr:uid="{00000000-0005-0000-0000-00005DBD0000}"/>
    <cellStyle name="Normal 3 9 18 15" xfId="48487" xr:uid="{00000000-0005-0000-0000-00005EBD0000}"/>
    <cellStyle name="Normal 3 9 18 16" xfId="48488" xr:uid="{00000000-0005-0000-0000-00005FBD0000}"/>
    <cellStyle name="Normal 3 9 18 2" xfId="48489" xr:uid="{00000000-0005-0000-0000-000060BD0000}"/>
    <cellStyle name="Normal 3 9 18 2 2" xfId="48490" xr:uid="{00000000-0005-0000-0000-000061BD0000}"/>
    <cellStyle name="Normal 3 9 18 2 3" xfId="48491" xr:uid="{00000000-0005-0000-0000-000062BD0000}"/>
    <cellStyle name="Normal 3 9 18 3" xfId="48492" xr:uid="{00000000-0005-0000-0000-000063BD0000}"/>
    <cellStyle name="Normal 3 9 18 3 2" xfId="48493" xr:uid="{00000000-0005-0000-0000-000064BD0000}"/>
    <cellStyle name="Normal 3 9 18 3 3" xfId="48494" xr:uid="{00000000-0005-0000-0000-000065BD0000}"/>
    <cellStyle name="Normal 3 9 18 4" xfId="48495" xr:uid="{00000000-0005-0000-0000-000066BD0000}"/>
    <cellStyle name="Normal 3 9 18 4 2" xfId="48496" xr:uid="{00000000-0005-0000-0000-000067BD0000}"/>
    <cellStyle name="Normal 3 9 18 4 3" xfId="48497" xr:uid="{00000000-0005-0000-0000-000068BD0000}"/>
    <cellStyle name="Normal 3 9 18 5" xfId="48498" xr:uid="{00000000-0005-0000-0000-000069BD0000}"/>
    <cellStyle name="Normal 3 9 18 5 2" xfId="48499" xr:uid="{00000000-0005-0000-0000-00006ABD0000}"/>
    <cellStyle name="Normal 3 9 18 5 3" xfId="48500" xr:uid="{00000000-0005-0000-0000-00006BBD0000}"/>
    <cellStyle name="Normal 3 9 18 6" xfId="48501" xr:uid="{00000000-0005-0000-0000-00006CBD0000}"/>
    <cellStyle name="Normal 3 9 18 6 2" xfId="48502" xr:uid="{00000000-0005-0000-0000-00006DBD0000}"/>
    <cellStyle name="Normal 3 9 18 6 3" xfId="48503" xr:uid="{00000000-0005-0000-0000-00006EBD0000}"/>
    <cellStyle name="Normal 3 9 18 7" xfId="48504" xr:uid="{00000000-0005-0000-0000-00006FBD0000}"/>
    <cellStyle name="Normal 3 9 18 7 2" xfId="48505" xr:uid="{00000000-0005-0000-0000-000070BD0000}"/>
    <cellStyle name="Normal 3 9 18 7 3" xfId="48506" xr:uid="{00000000-0005-0000-0000-000071BD0000}"/>
    <cellStyle name="Normal 3 9 18 8" xfId="48507" xr:uid="{00000000-0005-0000-0000-000072BD0000}"/>
    <cellStyle name="Normal 3 9 18 8 2" xfId="48508" xr:uid="{00000000-0005-0000-0000-000073BD0000}"/>
    <cellStyle name="Normal 3 9 18 8 3" xfId="48509" xr:uid="{00000000-0005-0000-0000-000074BD0000}"/>
    <cellStyle name="Normal 3 9 18 9" xfId="48510" xr:uid="{00000000-0005-0000-0000-000075BD0000}"/>
    <cellStyle name="Normal 3 9 18 9 2" xfId="48511" xr:uid="{00000000-0005-0000-0000-000076BD0000}"/>
    <cellStyle name="Normal 3 9 18 9 3" xfId="48512" xr:uid="{00000000-0005-0000-0000-000077BD0000}"/>
    <cellStyle name="Normal 3 9 19" xfId="48513" xr:uid="{00000000-0005-0000-0000-000078BD0000}"/>
    <cellStyle name="Normal 3 9 19 10" xfId="48514" xr:uid="{00000000-0005-0000-0000-000079BD0000}"/>
    <cellStyle name="Normal 3 9 19 10 2" xfId="48515" xr:uid="{00000000-0005-0000-0000-00007ABD0000}"/>
    <cellStyle name="Normal 3 9 19 10 3" xfId="48516" xr:uid="{00000000-0005-0000-0000-00007BBD0000}"/>
    <cellStyle name="Normal 3 9 19 11" xfId="48517" xr:uid="{00000000-0005-0000-0000-00007CBD0000}"/>
    <cellStyle name="Normal 3 9 19 11 2" xfId="48518" xr:uid="{00000000-0005-0000-0000-00007DBD0000}"/>
    <cellStyle name="Normal 3 9 19 11 3" xfId="48519" xr:uid="{00000000-0005-0000-0000-00007EBD0000}"/>
    <cellStyle name="Normal 3 9 19 12" xfId="48520" xr:uid="{00000000-0005-0000-0000-00007FBD0000}"/>
    <cellStyle name="Normal 3 9 19 12 2" xfId="48521" xr:uid="{00000000-0005-0000-0000-000080BD0000}"/>
    <cellStyle name="Normal 3 9 19 12 3" xfId="48522" xr:uid="{00000000-0005-0000-0000-000081BD0000}"/>
    <cellStyle name="Normal 3 9 19 13" xfId="48523" xr:uid="{00000000-0005-0000-0000-000082BD0000}"/>
    <cellStyle name="Normal 3 9 19 13 2" xfId="48524" xr:uid="{00000000-0005-0000-0000-000083BD0000}"/>
    <cellStyle name="Normal 3 9 19 13 3" xfId="48525" xr:uid="{00000000-0005-0000-0000-000084BD0000}"/>
    <cellStyle name="Normal 3 9 19 14" xfId="48526" xr:uid="{00000000-0005-0000-0000-000085BD0000}"/>
    <cellStyle name="Normal 3 9 19 14 2" xfId="48527" xr:uid="{00000000-0005-0000-0000-000086BD0000}"/>
    <cellStyle name="Normal 3 9 19 14 3" xfId="48528" xr:uid="{00000000-0005-0000-0000-000087BD0000}"/>
    <cellStyle name="Normal 3 9 19 15" xfId="48529" xr:uid="{00000000-0005-0000-0000-000088BD0000}"/>
    <cellStyle name="Normal 3 9 19 16" xfId="48530" xr:uid="{00000000-0005-0000-0000-000089BD0000}"/>
    <cellStyle name="Normal 3 9 19 2" xfId="48531" xr:uid="{00000000-0005-0000-0000-00008ABD0000}"/>
    <cellStyle name="Normal 3 9 19 2 2" xfId="48532" xr:uid="{00000000-0005-0000-0000-00008BBD0000}"/>
    <cellStyle name="Normal 3 9 19 2 3" xfId="48533" xr:uid="{00000000-0005-0000-0000-00008CBD0000}"/>
    <cellStyle name="Normal 3 9 19 3" xfId="48534" xr:uid="{00000000-0005-0000-0000-00008DBD0000}"/>
    <cellStyle name="Normal 3 9 19 3 2" xfId="48535" xr:uid="{00000000-0005-0000-0000-00008EBD0000}"/>
    <cellStyle name="Normal 3 9 19 3 3" xfId="48536" xr:uid="{00000000-0005-0000-0000-00008FBD0000}"/>
    <cellStyle name="Normal 3 9 19 4" xfId="48537" xr:uid="{00000000-0005-0000-0000-000090BD0000}"/>
    <cellStyle name="Normal 3 9 19 4 2" xfId="48538" xr:uid="{00000000-0005-0000-0000-000091BD0000}"/>
    <cellStyle name="Normal 3 9 19 4 3" xfId="48539" xr:uid="{00000000-0005-0000-0000-000092BD0000}"/>
    <cellStyle name="Normal 3 9 19 5" xfId="48540" xr:uid="{00000000-0005-0000-0000-000093BD0000}"/>
    <cellStyle name="Normal 3 9 19 5 2" xfId="48541" xr:uid="{00000000-0005-0000-0000-000094BD0000}"/>
    <cellStyle name="Normal 3 9 19 5 3" xfId="48542" xr:uid="{00000000-0005-0000-0000-000095BD0000}"/>
    <cellStyle name="Normal 3 9 19 6" xfId="48543" xr:uid="{00000000-0005-0000-0000-000096BD0000}"/>
    <cellStyle name="Normal 3 9 19 6 2" xfId="48544" xr:uid="{00000000-0005-0000-0000-000097BD0000}"/>
    <cellStyle name="Normal 3 9 19 6 3" xfId="48545" xr:uid="{00000000-0005-0000-0000-000098BD0000}"/>
    <cellStyle name="Normal 3 9 19 7" xfId="48546" xr:uid="{00000000-0005-0000-0000-000099BD0000}"/>
    <cellStyle name="Normal 3 9 19 7 2" xfId="48547" xr:uid="{00000000-0005-0000-0000-00009ABD0000}"/>
    <cellStyle name="Normal 3 9 19 7 3" xfId="48548" xr:uid="{00000000-0005-0000-0000-00009BBD0000}"/>
    <cellStyle name="Normal 3 9 19 8" xfId="48549" xr:uid="{00000000-0005-0000-0000-00009CBD0000}"/>
    <cellStyle name="Normal 3 9 19 8 2" xfId="48550" xr:uid="{00000000-0005-0000-0000-00009DBD0000}"/>
    <cellStyle name="Normal 3 9 19 8 3" xfId="48551" xr:uid="{00000000-0005-0000-0000-00009EBD0000}"/>
    <cellStyle name="Normal 3 9 19 9" xfId="48552" xr:uid="{00000000-0005-0000-0000-00009FBD0000}"/>
    <cellStyle name="Normal 3 9 19 9 2" xfId="48553" xr:uid="{00000000-0005-0000-0000-0000A0BD0000}"/>
    <cellStyle name="Normal 3 9 19 9 3" xfId="48554" xr:uid="{00000000-0005-0000-0000-0000A1BD0000}"/>
    <cellStyle name="Normal 3 9 2" xfId="48555" xr:uid="{00000000-0005-0000-0000-0000A2BD0000}"/>
    <cellStyle name="Normal 3 9 20" xfId="48556" xr:uid="{00000000-0005-0000-0000-0000A3BD0000}"/>
    <cellStyle name="Normal 3 9 20 10" xfId="48557" xr:uid="{00000000-0005-0000-0000-0000A4BD0000}"/>
    <cellStyle name="Normal 3 9 20 10 2" xfId="48558" xr:uid="{00000000-0005-0000-0000-0000A5BD0000}"/>
    <cellStyle name="Normal 3 9 20 10 3" xfId="48559" xr:uid="{00000000-0005-0000-0000-0000A6BD0000}"/>
    <cellStyle name="Normal 3 9 20 11" xfId="48560" xr:uid="{00000000-0005-0000-0000-0000A7BD0000}"/>
    <cellStyle name="Normal 3 9 20 11 2" xfId="48561" xr:uid="{00000000-0005-0000-0000-0000A8BD0000}"/>
    <cellStyle name="Normal 3 9 20 11 3" xfId="48562" xr:uid="{00000000-0005-0000-0000-0000A9BD0000}"/>
    <cellStyle name="Normal 3 9 20 12" xfId="48563" xr:uid="{00000000-0005-0000-0000-0000AABD0000}"/>
    <cellStyle name="Normal 3 9 20 12 2" xfId="48564" xr:uid="{00000000-0005-0000-0000-0000ABBD0000}"/>
    <cellStyle name="Normal 3 9 20 12 3" xfId="48565" xr:uid="{00000000-0005-0000-0000-0000ACBD0000}"/>
    <cellStyle name="Normal 3 9 20 13" xfId="48566" xr:uid="{00000000-0005-0000-0000-0000ADBD0000}"/>
    <cellStyle name="Normal 3 9 20 13 2" xfId="48567" xr:uid="{00000000-0005-0000-0000-0000AEBD0000}"/>
    <cellStyle name="Normal 3 9 20 13 3" xfId="48568" xr:uid="{00000000-0005-0000-0000-0000AFBD0000}"/>
    <cellStyle name="Normal 3 9 20 14" xfId="48569" xr:uid="{00000000-0005-0000-0000-0000B0BD0000}"/>
    <cellStyle name="Normal 3 9 20 14 2" xfId="48570" xr:uid="{00000000-0005-0000-0000-0000B1BD0000}"/>
    <cellStyle name="Normal 3 9 20 14 3" xfId="48571" xr:uid="{00000000-0005-0000-0000-0000B2BD0000}"/>
    <cellStyle name="Normal 3 9 20 15" xfId="48572" xr:uid="{00000000-0005-0000-0000-0000B3BD0000}"/>
    <cellStyle name="Normal 3 9 20 16" xfId="48573" xr:uid="{00000000-0005-0000-0000-0000B4BD0000}"/>
    <cellStyle name="Normal 3 9 20 2" xfId="48574" xr:uid="{00000000-0005-0000-0000-0000B5BD0000}"/>
    <cellStyle name="Normal 3 9 20 2 2" xfId="48575" xr:uid="{00000000-0005-0000-0000-0000B6BD0000}"/>
    <cellStyle name="Normal 3 9 20 2 3" xfId="48576" xr:uid="{00000000-0005-0000-0000-0000B7BD0000}"/>
    <cellStyle name="Normal 3 9 20 3" xfId="48577" xr:uid="{00000000-0005-0000-0000-0000B8BD0000}"/>
    <cellStyle name="Normal 3 9 20 3 2" xfId="48578" xr:uid="{00000000-0005-0000-0000-0000B9BD0000}"/>
    <cellStyle name="Normal 3 9 20 3 3" xfId="48579" xr:uid="{00000000-0005-0000-0000-0000BABD0000}"/>
    <cellStyle name="Normal 3 9 20 4" xfId="48580" xr:uid="{00000000-0005-0000-0000-0000BBBD0000}"/>
    <cellStyle name="Normal 3 9 20 4 2" xfId="48581" xr:uid="{00000000-0005-0000-0000-0000BCBD0000}"/>
    <cellStyle name="Normal 3 9 20 4 3" xfId="48582" xr:uid="{00000000-0005-0000-0000-0000BDBD0000}"/>
    <cellStyle name="Normal 3 9 20 5" xfId="48583" xr:uid="{00000000-0005-0000-0000-0000BEBD0000}"/>
    <cellStyle name="Normal 3 9 20 5 2" xfId="48584" xr:uid="{00000000-0005-0000-0000-0000BFBD0000}"/>
    <cellStyle name="Normal 3 9 20 5 3" xfId="48585" xr:uid="{00000000-0005-0000-0000-0000C0BD0000}"/>
    <cellStyle name="Normal 3 9 20 6" xfId="48586" xr:uid="{00000000-0005-0000-0000-0000C1BD0000}"/>
    <cellStyle name="Normal 3 9 20 6 2" xfId="48587" xr:uid="{00000000-0005-0000-0000-0000C2BD0000}"/>
    <cellStyle name="Normal 3 9 20 6 3" xfId="48588" xr:uid="{00000000-0005-0000-0000-0000C3BD0000}"/>
    <cellStyle name="Normal 3 9 20 7" xfId="48589" xr:uid="{00000000-0005-0000-0000-0000C4BD0000}"/>
    <cellStyle name="Normal 3 9 20 7 2" xfId="48590" xr:uid="{00000000-0005-0000-0000-0000C5BD0000}"/>
    <cellStyle name="Normal 3 9 20 7 3" xfId="48591" xr:uid="{00000000-0005-0000-0000-0000C6BD0000}"/>
    <cellStyle name="Normal 3 9 20 8" xfId="48592" xr:uid="{00000000-0005-0000-0000-0000C7BD0000}"/>
    <cellStyle name="Normal 3 9 20 8 2" xfId="48593" xr:uid="{00000000-0005-0000-0000-0000C8BD0000}"/>
    <cellStyle name="Normal 3 9 20 8 3" xfId="48594" xr:uid="{00000000-0005-0000-0000-0000C9BD0000}"/>
    <cellStyle name="Normal 3 9 20 9" xfId="48595" xr:uid="{00000000-0005-0000-0000-0000CABD0000}"/>
    <cellStyle name="Normal 3 9 20 9 2" xfId="48596" xr:uid="{00000000-0005-0000-0000-0000CBBD0000}"/>
    <cellStyle name="Normal 3 9 20 9 3" xfId="48597" xr:uid="{00000000-0005-0000-0000-0000CCBD0000}"/>
    <cellStyle name="Normal 3 9 21" xfId="48598" xr:uid="{00000000-0005-0000-0000-0000CDBD0000}"/>
    <cellStyle name="Normal 3 9 21 10" xfId="48599" xr:uid="{00000000-0005-0000-0000-0000CEBD0000}"/>
    <cellStyle name="Normal 3 9 21 10 2" xfId="48600" xr:uid="{00000000-0005-0000-0000-0000CFBD0000}"/>
    <cellStyle name="Normal 3 9 21 10 3" xfId="48601" xr:uid="{00000000-0005-0000-0000-0000D0BD0000}"/>
    <cellStyle name="Normal 3 9 21 11" xfId="48602" xr:uid="{00000000-0005-0000-0000-0000D1BD0000}"/>
    <cellStyle name="Normal 3 9 21 11 2" xfId="48603" xr:uid="{00000000-0005-0000-0000-0000D2BD0000}"/>
    <cellStyle name="Normal 3 9 21 11 3" xfId="48604" xr:uid="{00000000-0005-0000-0000-0000D3BD0000}"/>
    <cellStyle name="Normal 3 9 21 12" xfId="48605" xr:uid="{00000000-0005-0000-0000-0000D4BD0000}"/>
    <cellStyle name="Normal 3 9 21 12 2" xfId="48606" xr:uid="{00000000-0005-0000-0000-0000D5BD0000}"/>
    <cellStyle name="Normal 3 9 21 12 3" xfId="48607" xr:uid="{00000000-0005-0000-0000-0000D6BD0000}"/>
    <cellStyle name="Normal 3 9 21 13" xfId="48608" xr:uid="{00000000-0005-0000-0000-0000D7BD0000}"/>
    <cellStyle name="Normal 3 9 21 13 2" xfId="48609" xr:uid="{00000000-0005-0000-0000-0000D8BD0000}"/>
    <cellStyle name="Normal 3 9 21 13 3" xfId="48610" xr:uid="{00000000-0005-0000-0000-0000D9BD0000}"/>
    <cellStyle name="Normal 3 9 21 14" xfId="48611" xr:uid="{00000000-0005-0000-0000-0000DABD0000}"/>
    <cellStyle name="Normal 3 9 21 14 2" xfId="48612" xr:uid="{00000000-0005-0000-0000-0000DBBD0000}"/>
    <cellStyle name="Normal 3 9 21 14 3" xfId="48613" xr:uid="{00000000-0005-0000-0000-0000DCBD0000}"/>
    <cellStyle name="Normal 3 9 21 15" xfId="48614" xr:uid="{00000000-0005-0000-0000-0000DDBD0000}"/>
    <cellStyle name="Normal 3 9 21 16" xfId="48615" xr:uid="{00000000-0005-0000-0000-0000DEBD0000}"/>
    <cellStyle name="Normal 3 9 21 2" xfId="48616" xr:uid="{00000000-0005-0000-0000-0000DFBD0000}"/>
    <cellStyle name="Normal 3 9 21 2 2" xfId="48617" xr:uid="{00000000-0005-0000-0000-0000E0BD0000}"/>
    <cellStyle name="Normal 3 9 21 2 3" xfId="48618" xr:uid="{00000000-0005-0000-0000-0000E1BD0000}"/>
    <cellStyle name="Normal 3 9 21 3" xfId="48619" xr:uid="{00000000-0005-0000-0000-0000E2BD0000}"/>
    <cellStyle name="Normal 3 9 21 3 2" xfId="48620" xr:uid="{00000000-0005-0000-0000-0000E3BD0000}"/>
    <cellStyle name="Normal 3 9 21 3 3" xfId="48621" xr:uid="{00000000-0005-0000-0000-0000E4BD0000}"/>
    <cellStyle name="Normal 3 9 21 4" xfId="48622" xr:uid="{00000000-0005-0000-0000-0000E5BD0000}"/>
    <cellStyle name="Normal 3 9 21 4 2" xfId="48623" xr:uid="{00000000-0005-0000-0000-0000E6BD0000}"/>
    <cellStyle name="Normal 3 9 21 4 3" xfId="48624" xr:uid="{00000000-0005-0000-0000-0000E7BD0000}"/>
    <cellStyle name="Normal 3 9 21 5" xfId="48625" xr:uid="{00000000-0005-0000-0000-0000E8BD0000}"/>
    <cellStyle name="Normal 3 9 21 5 2" xfId="48626" xr:uid="{00000000-0005-0000-0000-0000E9BD0000}"/>
    <cellStyle name="Normal 3 9 21 5 3" xfId="48627" xr:uid="{00000000-0005-0000-0000-0000EABD0000}"/>
    <cellStyle name="Normal 3 9 21 6" xfId="48628" xr:uid="{00000000-0005-0000-0000-0000EBBD0000}"/>
    <cellStyle name="Normal 3 9 21 6 2" xfId="48629" xr:uid="{00000000-0005-0000-0000-0000ECBD0000}"/>
    <cellStyle name="Normal 3 9 21 6 3" xfId="48630" xr:uid="{00000000-0005-0000-0000-0000EDBD0000}"/>
    <cellStyle name="Normal 3 9 21 7" xfId="48631" xr:uid="{00000000-0005-0000-0000-0000EEBD0000}"/>
    <cellStyle name="Normal 3 9 21 7 2" xfId="48632" xr:uid="{00000000-0005-0000-0000-0000EFBD0000}"/>
    <cellStyle name="Normal 3 9 21 7 3" xfId="48633" xr:uid="{00000000-0005-0000-0000-0000F0BD0000}"/>
    <cellStyle name="Normal 3 9 21 8" xfId="48634" xr:uid="{00000000-0005-0000-0000-0000F1BD0000}"/>
    <cellStyle name="Normal 3 9 21 8 2" xfId="48635" xr:uid="{00000000-0005-0000-0000-0000F2BD0000}"/>
    <cellStyle name="Normal 3 9 21 8 3" xfId="48636" xr:uid="{00000000-0005-0000-0000-0000F3BD0000}"/>
    <cellStyle name="Normal 3 9 21 9" xfId="48637" xr:uid="{00000000-0005-0000-0000-0000F4BD0000}"/>
    <cellStyle name="Normal 3 9 21 9 2" xfId="48638" xr:uid="{00000000-0005-0000-0000-0000F5BD0000}"/>
    <cellStyle name="Normal 3 9 21 9 3" xfId="48639" xr:uid="{00000000-0005-0000-0000-0000F6BD0000}"/>
    <cellStyle name="Normal 3 9 22" xfId="48640" xr:uid="{00000000-0005-0000-0000-0000F7BD0000}"/>
    <cellStyle name="Normal 3 9 22 10" xfId="48641" xr:uid="{00000000-0005-0000-0000-0000F8BD0000}"/>
    <cellStyle name="Normal 3 9 22 10 2" xfId="48642" xr:uid="{00000000-0005-0000-0000-0000F9BD0000}"/>
    <cellStyle name="Normal 3 9 22 10 3" xfId="48643" xr:uid="{00000000-0005-0000-0000-0000FABD0000}"/>
    <cellStyle name="Normal 3 9 22 11" xfId="48644" xr:uid="{00000000-0005-0000-0000-0000FBBD0000}"/>
    <cellStyle name="Normal 3 9 22 11 2" xfId="48645" xr:uid="{00000000-0005-0000-0000-0000FCBD0000}"/>
    <cellStyle name="Normal 3 9 22 11 3" xfId="48646" xr:uid="{00000000-0005-0000-0000-0000FDBD0000}"/>
    <cellStyle name="Normal 3 9 22 12" xfId="48647" xr:uid="{00000000-0005-0000-0000-0000FEBD0000}"/>
    <cellStyle name="Normal 3 9 22 12 2" xfId="48648" xr:uid="{00000000-0005-0000-0000-0000FFBD0000}"/>
    <cellStyle name="Normal 3 9 22 12 3" xfId="48649" xr:uid="{00000000-0005-0000-0000-000000BE0000}"/>
    <cellStyle name="Normal 3 9 22 13" xfId="48650" xr:uid="{00000000-0005-0000-0000-000001BE0000}"/>
    <cellStyle name="Normal 3 9 22 13 2" xfId="48651" xr:uid="{00000000-0005-0000-0000-000002BE0000}"/>
    <cellStyle name="Normal 3 9 22 13 3" xfId="48652" xr:uid="{00000000-0005-0000-0000-000003BE0000}"/>
    <cellStyle name="Normal 3 9 22 14" xfId="48653" xr:uid="{00000000-0005-0000-0000-000004BE0000}"/>
    <cellStyle name="Normal 3 9 22 14 2" xfId="48654" xr:uid="{00000000-0005-0000-0000-000005BE0000}"/>
    <cellStyle name="Normal 3 9 22 14 3" xfId="48655" xr:uid="{00000000-0005-0000-0000-000006BE0000}"/>
    <cellStyle name="Normal 3 9 22 15" xfId="48656" xr:uid="{00000000-0005-0000-0000-000007BE0000}"/>
    <cellStyle name="Normal 3 9 22 16" xfId="48657" xr:uid="{00000000-0005-0000-0000-000008BE0000}"/>
    <cellStyle name="Normal 3 9 22 2" xfId="48658" xr:uid="{00000000-0005-0000-0000-000009BE0000}"/>
    <cellStyle name="Normal 3 9 22 2 2" xfId="48659" xr:uid="{00000000-0005-0000-0000-00000ABE0000}"/>
    <cellStyle name="Normal 3 9 22 2 3" xfId="48660" xr:uid="{00000000-0005-0000-0000-00000BBE0000}"/>
    <cellStyle name="Normal 3 9 22 3" xfId="48661" xr:uid="{00000000-0005-0000-0000-00000CBE0000}"/>
    <cellStyle name="Normal 3 9 22 3 2" xfId="48662" xr:uid="{00000000-0005-0000-0000-00000DBE0000}"/>
    <cellStyle name="Normal 3 9 22 3 3" xfId="48663" xr:uid="{00000000-0005-0000-0000-00000EBE0000}"/>
    <cellStyle name="Normal 3 9 22 4" xfId="48664" xr:uid="{00000000-0005-0000-0000-00000FBE0000}"/>
    <cellStyle name="Normal 3 9 22 4 2" xfId="48665" xr:uid="{00000000-0005-0000-0000-000010BE0000}"/>
    <cellStyle name="Normal 3 9 22 4 3" xfId="48666" xr:uid="{00000000-0005-0000-0000-000011BE0000}"/>
    <cellStyle name="Normal 3 9 22 5" xfId="48667" xr:uid="{00000000-0005-0000-0000-000012BE0000}"/>
    <cellStyle name="Normal 3 9 22 5 2" xfId="48668" xr:uid="{00000000-0005-0000-0000-000013BE0000}"/>
    <cellStyle name="Normal 3 9 22 5 3" xfId="48669" xr:uid="{00000000-0005-0000-0000-000014BE0000}"/>
    <cellStyle name="Normal 3 9 22 6" xfId="48670" xr:uid="{00000000-0005-0000-0000-000015BE0000}"/>
    <cellStyle name="Normal 3 9 22 6 2" xfId="48671" xr:uid="{00000000-0005-0000-0000-000016BE0000}"/>
    <cellStyle name="Normal 3 9 22 6 3" xfId="48672" xr:uid="{00000000-0005-0000-0000-000017BE0000}"/>
    <cellStyle name="Normal 3 9 22 7" xfId="48673" xr:uid="{00000000-0005-0000-0000-000018BE0000}"/>
    <cellStyle name="Normal 3 9 22 7 2" xfId="48674" xr:uid="{00000000-0005-0000-0000-000019BE0000}"/>
    <cellStyle name="Normal 3 9 22 7 3" xfId="48675" xr:uid="{00000000-0005-0000-0000-00001ABE0000}"/>
    <cellStyle name="Normal 3 9 22 8" xfId="48676" xr:uid="{00000000-0005-0000-0000-00001BBE0000}"/>
    <cellStyle name="Normal 3 9 22 8 2" xfId="48677" xr:uid="{00000000-0005-0000-0000-00001CBE0000}"/>
    <cellStyle name="Normal 3 9 22 8 3" xfId="48678" xr:uid="{00000000-0005-0000-0000-00001DBE0000}"/>
    <cellStyle name="Normal 3 9 22 9" xfId="48679" xr:uid="{00000000-0005-0000-0000-00001EBE0000}"/>
    <cellStyle name="Normal 3 9 22 9 2" xfId="48680" xr:uid="{00000000-0005-0000-0000-00001FBE0000}"/>
    <cellStyle name="Normal 3 9 22 9 3" xfId="48681" xr:uid="{00000000-0005-0000-0000-000020BE0000}"/>
    <cellStyle name="Normal 3 9 23" xfId="48682" xr:uid="{00000000-0005-0000-0000-000021BE0000}"/>
    <cellStyle name="Normal 3 9 24" xfId="48683" xr:uid="{00000000-0005-0000-0000-000022BE0000}"/>
    <cellStyle name="Normal 3 9 25" xfId="48684" xr:uid="{00000000-0005-0000-0000-000023BE0000}"/>
    <cellStyle name="Normal 3 9 25 10" xfId="48685" xr:uid="{00000000-0005-0000-0000-000024BE0000}"/>
    <cellStyle name="Normal 3 9 25 10 2" xfId="48686" xr:uid="{00000000-0005-0000-0000-000025BE0000}"/>
    <cellStyle name="Normal 3 9 25 10 3" xfId="48687" xr:uid="{00000000-0005-0000-0000-000026BE0000}"/>
    <cellStyle name="Normal 3 9 25 11" xfId="48688" xr:uid="{00000000-0005-0000-0000-000027BE0000}"/>
    <cellStyle name="Normal 3 9 25 11 2" xfId="48689" xr:uid="{00000000-0005-0000-0000-000028BE0000}"/>
    <cellStyle name="Normal 3 9 25 11 3" xfId="48690" xr:uid="{00000000-0005-0000-0000-000029BE0000}"/>
    <cellStyle name="Normal 3 9 25 12" xfId="48691" xr:uid="{00000000-0005-0000-0000-00002ABE0000}"/>
    <cellStyle name="Normal 3 9 25 12 2" xfId="48692" xr:uid="{00000000-0005-0000-0000-00002BBE0000}"/>
    <cellStyle name="Normal 3 9 25 12 3" xfId="48693" xr:uid="{00000000-0005-0000-0000-00002CBE0000}"/>
    <cellStyle name="Normal 3 9 25 13" xfId="48694" xr:uid="{00000000-0005-0000-0000-00002DBE0000}"/>
    <cellStyle name="Normal 3 9 25 13 2" xfId="48695" xr:uid="{00000000-0005-0000-0000-00002EBE0000}"/>
    <cellStyle name="Normal 3 9 25 13 3" xfId="48696" xr:uid="{00000000-0005-0000-0000-00002FBE0000}"/>
    <cellStyle name="Normal 3 9 25 14" xfId="48697" xr:uid="{00000000-0005-0000-0000-000030BE0000}"/>
    <cellStyle name="Normal 3 9 25 14 2" xfId="48698" xr:uid="{00000000-0005-0000-0000-000031BE0000}"/>
    <cellStyle name="Normal 3 9 25 14 3" xfId="48699" xr:uid="{00000000-0005-0000-0000-000032BE0000}"/>
    <cellStyle name="Normal 3 9 25 15" xfId="48700" xr:uid="{00000000-0005-0000-0000-000033BE0000}"/>
    <cellStyle name="Normal 3 9 25 16" xfId="48701" xr:uid="{00000000-0005-0000-0000-000034BE0000}"/>
    <cellStyle name="Normal 3 9 25 2" xfId="48702" xr:uid="{00000000-0005-0000-0000-000035BE0000}"/>
    <cellStyle name="Normal 3 9 25 2 2" xfId="48703" xr:uid="{00000000-0005-0000-0000-000036BE0000}"/>
    <cellStyle name="Normal 3 9 25 2 3" xfId="48704" xr:uid="{00000000-0005-0000-0000-000037BE0000}"/>
    <cellStyle name="Normal 3 9 25 3" xfId="48705" xr:uid="{00000000-0005-0000-0000-000038BE0000}"/>
    <cellStyle name="Normal 3 9 25 3 2" xfId="48706" xr:uid="{00000000-0005-0000-0000-000039BE0000}"/>
    <cellStyle name="Normal 3 9 25 3 3" xfId="48707" xr:uid="{00000000-0005-0000-0000-00003ABE0000}"/>
    <cellStyle name="Normal 3 9 25 4" xfId="48708" xr:uid="{00000000-0005-0000-0000-00003BBE0000}"/>
    <cellStyle name="Normal 3 9 25 4 2" xfId="48709" xr:uid="{00000000-0005-0000-0000-00003CBE0000}"/>
    <cellStyle name="Normal 3 9 25 4 3" xfId="48710" xr:uid="{00000000-0005-0000-0000-00003DBE0000}"/>
    <cellStyle name="Normal 3 9 25 5" xfId="48711" xr:uid="{00000000-0005-0000-0000-00003EBE0000}"/>
    <cellStyle name="Normal 3 9 25 5 2" xfId="48712" xr:uid="{00000000-0005-0000-0000-00003FBE0000}"/>
    <cellStyle name="Normal 3 9 25 5 3" xfId="48713" xr:uid="{00000000-0005-0000-0000-000040BE0000}"/>
    <cellStyle name="Normal 3 9 25 6" xfId="48714" xr:uid="{00000000-0005-0000-0000-000041BE0000}"/>
    <cellStyle name="Normal 3 9 25 6 2" xfId="48715" xr:uid="{00000000-0005-0000-0000-000042BE0000}"/>
    <cellStyle name="Normal 3 9 25 6 3" xfId="48716" xr:uid="{00000000-0005-0000-0000-000043BE0000}"/>
    <cellStyle name="Normal 3 9 25 7" xfId="48717" xr:uid="{00000000-0005-0000-0000-000044BE0000}"/>
    <cellStyle name="Normal 3 9 25 7 2" xfId="48718" xr:uid="{00000000-0005-0000-0000-000045BE0000}"/>
    <cellStyle name="Normal 3 9 25 7 3" xfId="48719" xr:uid="{00000000-0005-0000-0000-000046BE0000}"/>
    <cellStyle name="Normal 3 9 25 8" xfId="48720" xr:uid="{00000000-0005-0000-0000-000047BE0000}"/>
    <cellStyle name="Normal 3 9 25 8 2" xfId="48721" xr:uid="{00000000-0005-0000-0000-000048BE0000}"/>
    <cellStyle name="Normal 3 9 25 8 3" xfId="48722" xr:uid="{00000000-0005-0000-0000-000049BE0000}"/>
    <cellStyle name="Normal 3 9 25 9" xfId="48723" xr:uid="{00000000-0005-0000-0000-00004ABE0000}"/>
    <cellStyle name="Normal 3 9 25 9 2" xfId="48724" xr:uid="{00000000-0005-0000-0000-00004BBE0000}"/>
    <cellStyle name="Normal 3 9 25 9 3" xfId="48725" xr:uid="{00000000-0005-0000-0000-00004CBE0000}"/>
    <cellStyle name="Normal 3 9 26" xfId="48726" xr:uid="{00000000-0005-0000-0000-00004DBE0000}"/>
    <cellStyle name="Normal 3 9 26 10" xfId="48727" xr:uid="{00000000-0005-0000-0000-00004EBE0000}"/>
    <cellStyle name="Normal 3 9 26 10 2" xfId="48728" xr:uid="{00000000-0005-0000-0000-00004FBE0000}"/>
    <cellStyle name="Normal 3 9 26 10 3" xfId="48729" xr:uid="{00000000-0005-0000-0000-000050BE0000}"/>
    <cellStyle name="Normal 3 9 26 11" xfId="48730" xr:uid="{00000000-0005-0000-0000-000051BE0000}"/>
    <cellStyle name="Normal 3 9 26 11 2" xfId="48731" xr:uid="{00000000-0005-0000-0000-000052BE0000}"/>
    <cellStyle name="Normal 3 9 26 11 3" xfId="48732" xr:uid="{00000000-0005-0000-0000-000053BE0000}"/>
    <cellStyle name="Normal 3 9 26 12" xfId="48733" xr:uid="{00000000-0005-0000-0000-000054BE0000}"/>
    <cellStyle name="Normal 3 9 26 12 2" xfId="48734" xr:uid="{00000000-0005-0000-0000-000055BE0000}"/>
    <cellStyle name="Normal 3 9 26 12 3" xfId="48735" xr:uid="{00000000-0005-0000-0000-000056BE0000}"/>
    <cellStyle name="Normal 3 9 26 13" xfId="48736" xr:uid="{00000000-0005-0000-0000-000057BE0000}"/>
    <cellStyle name="Normal 3 9 26 13 2" xfId="48737" xr:uid="{00000000-0005-0000-0000-000058BE0000}"/>
    <cellStyle name="Normal 3 9 26 13 3" xfId="48738" xr:uid="{00000000-0005-0000-0000-000059BE0000}"/>
    <cellStyle name="Normal 3 9 26 14" xfId="48739" xr:uid="{00000000-0005-0000-0000-00005ABE0000}"/>
    <cellStyle name="Normal 3 9 26 14 2" xfId="48740" xr:uid="{00000000-0005-0000-0000-00005BBE0000}"/>
    <cellStyle name="Normal 3 9 26 14 3" xfId="48741" xr:uid="{00000000-0005-0000-0000-00005CBE0000}"/>
    <cellStyle name="Normal 3 9 26 15" xfId="48742" xr:uid="{00000000-0005-0000-0000-00005DBE0000}"/>
    <cellStyle name="Normal 3 9 26 16" xfId="48743" xr:uid="{00000000-0005-0000-0000-00005EBE0000}"/>
    <cellStyle name="Normal 3 9 26 2" xfId="48744" xr:uid="{00000000-0005-0000-0000-00005FBE0000}"/>
    <cellStyle name="Normal 3 9 26 2 2" xfId="48745" xr:uid="{00000000-0005-0000-0000-000060BE0000}"/>
    <cellStyle name="Normal 3 9 26 2 3" xfId="48746" xr:uid="{00000000-0005-0000-0000-000061BE0000}"/>
    <cellStyle name="Normal 3 9 26 3" xfId="48747" xr:uid="{00000000-0005-0000-0000-000062BE0000}"/>
    <cellStyle name="Normal 3 9 26 3 2" xfId="48748" xr:uid="{00000000-0005-0000-0000-000063BE0000}"/>
    <cellStyle name="Normal 3 9 26 3 3" xfId="48749" xr:uid="{00000000-0005-0000-0000-000064BE0000}"/>
    <cellStyle name="Normal 3 9 26 4" xfId="48750" xr:uid="{00000000-0005-0000-0000-000065BE0000}"/>
    <cellStyle name="Normal 3 9 26 4 2" xfId="48751" xr:uid="{00000000-0005-0000-0000-000066BE0000}"/>
    <cellStyle name="Normal 3 9 26 4 3" xfId="48752" xr:uid="{00000000-0005-0000-0000-000067BE0000}"/>
    <cellStyle name="Normal 3 9 26 5" xfId="48753" xr:uid="{00000000-0005-0000-0000-000068BE0000}"/>
    <cellStyle name="Normal 3 9 26 5 2" xfId="48754" xr:uid="{00000000-0005-0000-0000-000069BE0000}"/>
    <cellStyle name="Normal 3 9 26 5 3" xfId="48755" xr:uid="{00000000-0005-0000-0000-00006ABE0000}"/>
    <cellStyle name="Normal 3 9 26 6" xfId="48756" xr:uid="{00000000-0005-0000-0000-00006BBE0000}"/>
    <cellStyle name="Normal 3 9 26 6 2" xfId="48757" xr:uid="{00000000-0005-0000-0000-00006CBE0000}"/>
    <cellStyle name="Normal 3 9 26 6 3" xfId="48758" xr:uid="{00000000-0005-0000-0000-00006DBE0000}"/>
    <cellStyle name="Normal 3 9 26 7" xfId="48759" xr:uid="{00000000-0005-0000-0000-00006EBE0000}"/>
    <cellStyle name="Normal 3 9 26 7 2" xfId="48760" xr:uid="{00000000-0005-0000-0000-00006FBE0000}"/>
    <cellStyle name="Normal 3 9 26 7 3" xfId="48761" xr:uid="{00000000-0005-0000-0000-000070BE0000}"/>
    <cellStyle name="Normal 3 9 26 8" xfId="48762" xr:uid="{00000000-0005-0000-0000-000071BE0000}"/>
    <cellStyle name="Normal 3 9 26 8 2" xfId="48763" xr:uid="{00000000-0005-0000-0000-000072BE0000}"/>
    <cellStyle name="Normal 3 9 26 8 3" xfId="48764" xr:uid="{00000000-0005-0000-0000-000073BE0000}"/>
    <cellStyle name="Normal 3 9 26 9" xfId="48765" xr:uid="{00000000-0005-0000-0000-000074BE0000}"/>
    <cellStyle name="Normal 3 9 26 9 2" xfId="48766" xr:uid="{00000000-0005-0000-0000-000075BE0000}"/>
    <cellStyle name="Normal 3 9 26 9 3" xfId="48767" xr:uid="{00000000-0005-0000-0000-000076BE0000}"/>
    <cellStyle name="Normal 3 9 3" xfId="48768" xr:uid="{00000000-0005-0000-0000-000077BE0000}"/>
    <cellStyle name="Normal 3 9 4" xfId="48769" xr:uid="{00000000-0005-0000-0000-000078BE0000}"/>
    <cellStyle name="Normal 3 9 5" xfId="48770" xr:uid="{00000000-0005-0000-0000-000079BE0000}"/>
    <cellStyle name="Normal 3 9 6" xfId="48771" xr:uid="{00000000-0005-0000-0000-00007ABE0000}"/>
    <cellStyle name="Normal 3 9 7" xfId="48772" xr:uid="{00000000-0005-0000-0000-00007BBE0000}"/>
    <cellStyle name="Normal 3 9 8" xfId="48773" xr:uid="{00000000-0005-0000-0000-00007CBE0000}"/>
    <cellStyle name="Normal 3 9 9" xfId="48774" xr:uid="{00000000-0005-0000-0000-00007DBE0000}"/>
    <cellStyle name="Normal 3 9_End-use Summary" xfId="48775" xr:uid="{00000000-0005-0000-0000-00007EBE0000}"/>
    <cellStyle name="Normal 30" xfId="48776" xr:uid="{00000000-0005-0000-0000-00007FBE0000}"/>
    <cellStyle name="Normal 30 2" xfId="48777" xr:uid="{00000000-0005-0000-0000-000080BE0000}"/>
    <cellStyle name="Normal 30 2 10" xfId="48778" xr:uid="{00000000-0005-0000-0000-000081BE0000}"/>
    <cellStyle name="Normal 30 2 10 10" xfId="48779" xr:uid="{00000000-0005-0000-0000-000082BE0000}"/>
    <cellStyle name="Normal 30 2 10 10 2" xfId="48780" xr:uid="{00000000-0005-0000-0000-000083BE0000}"/>
    <cellStyle name="Normal 30 2 10 10 3" xfId="48781" xr:uid="{00000000-0005-0000-0000-000084BE0000}"/>
    <cellStyle name="Normal 30 2 10 11" xfId="48782" xr:uid="{00000000-0005-0000-0000-000085BE0000}"/>
    <cellStyle name="Normal 30 2 10 11 2" xfId="48783" xr:uid="{00000000-0005-0000-0000-000086BE0000}"/>
    <cellStyle name="Normal 30 2 10 11 3" xfId="48784" xr:uid="{00000000-0005-0000-0000-000087BE0000}"/>
    <cellStyle name="Normal 30 2 10 12" xfId="48785" xr:uid="{00000000-0005-0000-0000-000088BE0000}"/>
    <cellStyle name="Normal 30 2 10 12 2" xfId="48786" xr:uid="{00000000-0005-0000-0000-000089BE0000}"/>
    <cellStyle name="Normal 30 2 10 12 3" xfId="48787" xr:uid="{00000000-0005-0000-0000-00008ABE0000}"/>
    <cellStyle name="Normal 30 2 10 13" xfId="48788" xr:uid="{00000000-0005-0000-0000-00008BBE0000}"/>
    <cellStyle name="Normal 30 2 10 13 2" xfId="48789" xr:uid="{00000000-0005-0000-0000-00008CBE0000}"/>
    <cellStyle name="Normal 30 2 10 13 3" xfId="48790" xr:uid="{00000000-0005-0000-0000-00008DBE0000}"/>
    <cellStyle name="Normal 30 2 10 14" xfId="48791" xr:uid="{00000000-0005-0000-0000-00008EBE0000}"/>
    <cellStyle name="Normal 30 2 10 14 2" xfId="48792" xr:uid="{00000000-0005-0000-0000-00008FBE0000}"/>
    <cellStyle name="Normal 30 2 10 14 3" xfId="48793" xr:uid="{00000000-0005-0000-0000-000090BE0000}"/>
    <cellStyle name="Normal 30 2 10 15" xfId="48794" xr:uid="{00000000-0005-0000-0000-000091BE0000}"/>
    <cellStyle name="Normal 30 2 10 16" xfId="48795" xr:uid="{00000000-0005-0000-0000-000092BE0000}"/>
    <cellStyle name="Normal 30 2 10 2" xfId="48796" xr:uid="{00000000-0005-0000-0000-000093BE0000}"/>
    <cellStyle name="Normal 30 2 10 2 2" xfId="48797" xr:uid="{00000000-0005-0000-0000-000094BE0000}"/>
    <cellStyle name="Normal 30 2 10 2 3" xfId="48798" xr:uid="{00000000-0005-0000-0000-000095BE0000}"/>
    <cellStyle name="Normal 30 2 10 3" xfId="48799" xr:uid="{00000000-0005-0000-0000-000096BE0000}"/>
    <cellStyle name="Normal 30 2 10 3 2" xfId="48800" xr:uid="{00000000-0005-0000-0000-000097BE0000}"/>
    <cellStyle name="Normal 30 2 10 3 3" xfId="48801" xr:uid="{00000000-0005-0000-0000-000098BE0000}"/>
    <cellStyle name="Normal 30 2 10 4" xfId="48802" xr:uid="{00000000-0005-0000-0000-000099BE0000}"/>
    <cellStyle name="Normal 30 2 10 4 2" xfId="48803" xr:uid="{00000000-0005-0000-0000-00009ABE0000}"/>
    <cellStyle name="Normal 30 2 10 4 3" xfId="48804" xr:uid="{00000000-0005-0000-0000-00009BBE0000}"/>
    <cellStyle name="Normal 30 2 10 5" xfId="48805" xr:uid="{00000000-0005-0000-0000-00009CBE0000}"/>
    <cellStyle name="Normal 30 2 10 5 2" xfId="48806" xr:uid="{00000000-0005-0000-0000-00009DBE0000}"/>
    <cellStyle name="Normal 30 2 10 5 3" xfId="48807" xr:uid="{00000000-0005-0000-0000-00009EBE0000}"/>
    <cellStyle name="Normal 30 2 10 6" xfId="48808" xr:uid="{00000000-0005-0000-0000-00009FBE0000}"/>
    <cellStyle name="Normal 30 2 10 6 2" xfId="48809" xr:uid="{00000000-0005-0000-0000-0000A0BE0000}"/>
    <cellStyle name="Normal 30 2 10 6 3" xfId="48810" xr:uid="{00000000-0005-0000-0000-0000A1BE0000}"/>
    <cellStyle name="Normal 30 2 10 7" xfId="48811" xr:uid="{00000000-0005-0000-0000-0000A2BE0000}"/>
    <cellStyle name="Normal 30 2 10 7 2" xfId="48812" xr:uid="{00000000-0005-0000-0000-0000A3BE0000}"/>
    <cellStyle name="Normal 30 2 10 7 3" xfId="48813" xr:uid="{00000000-0005-0000-0000-0000A4BE0000}"/>
    <cellStyle name="Normal 30 2 10 8" xfId="48814" xr:uid="{00000000-0005-0000-0000-0000A5BE0000}"/>
    <cellStyle name="Normal 30 2 10 8 2" xfId="48815" xr:uid="{00000000-0005-0000-0000-0000A6BE0000}"/>
    <cellStyle name="Normal 30 2 10 8 3" xfId="48816" xr:uid="{00000000-0005-0000-0000-0000A7BE0000}"/>
    <cellStyle name="Normal 30 2 10 9" xfId="48817" xr:uid="{00000000-0005-0000-0000-0000A8BE0000}"/>
    <cellStyle name="Normal 30 2 10 9 2" xfId="48818" xr:uid="{00000000-0005-0000-0000-0000A9BE0000}"/>
    <cellStyle name="Normal 30 2 10 9 3" xfId="48819" xr:uid="{00000000-0005-0000-0000-0000AABE0000}"/>
    <cellStyle name="Normal 30 2 11" xfId="48820" xr:uid="{00000000-0005-0000-0000-0000ABBE0000}"/>
    <cellStyle name="Normal 30 2 11 10" xfId="48821" xr:uid="{00000000-0005-0000-0000-0000ACBE0000}"/>
    <cellStyle name="Normal 30 2 11 10 2" xfId="48822" xr:uid="{00000000-0005-0000-0000-0000ADBE0000}"/>
    <cellStyle name="Normal 30 2 11 10 3" xfId="48823" xr:uid="{00000000-0005-0000-0000-0000AEBE0000}"/>
    <cellStyle name="Normal 30 2 11 11" xfId="48824" xr:uid="{00000000-0005-0000-0000-0000AFBE0000}"/>
    <cellStyle name="Normal 30 2 11 11 2" xfId="48825" xr:uid="{00000000-0005-0000-0000-0000B0BE0000}"/>
    <cellStyle name="Normal 30 2 11 11 3" xfId="48826" xr:uid="{00000000-0005-0000-0000-0000B1BE0000}"/>
    <cellStyle name="Normal 30 2 11 12" xfId="48827" xr:uid="{00000000-0005-0000-0000-0000B2BE0000}"/>
    <cellStyle name="Normal 30 2 11 12 2" xfId="48828" xr:uid="{00000000-0005-0000-0000-0000B3BE0000}"/>
    <cellStyle name="Normal 30 2 11 12 3" xfId="48829" xr:uid="{00000000-0005-0000-0000-0000B4BE0000}"/>
    <cellStyle name="Normal 30 2 11 13" xfId="48830" xr:uid="{00000000-0005-0000-0000-0000B5BE0000}"/>
    <cellStyle name="Normal 30 2 11 13 2" xfId="48831" xr:uid="{00000000-0005-0000-0000-0000B6BE0000}"/>
    <cellStyle name="Normal 30 2 11 13 3" xfId="48832" xr:uid="{00000000-0005-0000-0000-0000B7BE0000}"/>
    <cellStyle name="Normal 30 2 11 14" xfId="48833" xr:uid="{00000000-0005-0000-0000-0000B8BE0000}"/>
    <cellStyle name="Normal 30 2 11 14 2" xfId="48834" xr:uid="{00000000-0005-0000-0000-0000B9BE0000}"/>
    <cellStyle name="Normal 30 2 11 14 3" xfId="48835" xr:uid="{00000000-0005-0000-0000-0000BABE0000}"/>
    <cellStyle name="Normal 30 2 11 15" xfId="48836" xr:uid="{00000000-0005-0000-0000-0000BBBE0000}"/>
    <cellStyle name="Normal 30 2 11 16" xfId="48837" xr:uid="{00000000-0005-0000-0000-0000BCBE0000}"/>
    <cellStyle name="Normal 30 2 11 2" xfId="48838" xr:uid="{00000000-0005-0000-0000-0000BDBE0000}"/>
    <cellStyle name="Normal 30 2 11 2 2" xfId="48839" xr:uid="{00000000-0005-0000-0000-0000BEBE0000}"/>
    <cellStyle name="Normal 30 2 11 2 3" xfId="48840" xr:uid="{00000000-0005-0000-0000-0000BFBE0000}"/>
    <cellStyle name="Normal 30 2 11 3" xfId="48841" xr:uid="{00000000-0005-0000-0000-0000C0BE0000}"/>
    <cellStyle name="Normal 30 2 11 3 2" xfId="48842" xr:uid="{00000000-0005-0000-0000-0000C1BE0000}"/>
    <cellStyle name="Normal 30 2 11 3 3" xfId="48843" xr:uid="{00000000-0005-0000-0000-0000C2BE0000}"/>
    <cellStyle name="Normal 30 2 11 4" xfId="48844" xr:uid="{00000000-0005-0000-0000-0000C3BE0000}"/>
    <cellStyle name="Normal 30 2 11 4 2" xfId="48845" xr:uid="{00000000-0005-0000-0000-0000C4BE0000}"/>
    <cellStyle name="Normal 30 2 11 4 3" xfId="48846" xr:uid="{00000000-0005-0000-0000-0000C5BE0000}"/>
    <cellStyle name="Normal 30 2 11 5" xfId="48847" xr:uid="{00000000-0005-0000-0000-0000C6BE0000}"/>
    <cellStyle name="Normal 30 2 11 5 2" xfId="48848" xr:uid="{00000000-0005-0000-0000-0000C7BE0000}"/>
    <cellStyle name="Normal 30 2 11 5 3" xfId="48849" xr:uid="{00000000-0005-0000-0000-0000C8BE0000}"/>
    <cellStyle name="Normal 30 2 11 6" xfId="48850" xr:uid="{00000000-0005-0000-0000-0000C9BE0000}"/>
    <cellStyle name="Normal 30 2 11 6 2" xfId="48851" xr:uid="{00000000-0005-0000-0000-0000CABE0000}"/>
    <cellStyle name="Normal 30 2 11 6 3" xfId="48852" xr:uid="{00000000-0005-0000-0000-0000CBBE0000}"/>
    <cellStyle name="Normal 30 2 11 7" xfId="48853" xr:uid="{00000000-0005-0000-0000-0000CCBE0000}"/>
    <cellStyle name="Normal 30 2 11 7 2" xfId="48854" xr:uid="{00000000-0005-0000-0000-0000CDBE0000}"/>
    <cellStyle name="Normal 30 2 11 7 3" xfId="48855" xr:uid="{00000000-0005-0000-0000-0000CEBE0000}"/>
    <cellStyle name="Normal 30 2 11 8" xfId="48856" xr:uid="{00000000-0005-0000-0000-0000CFBE0000}"/>
    <cellStyle name="Normal 30 2 11 8 2" xfId="48857" xr:uid="{00000000-0005-0000-0000-0000D0BE0000}"/>
    <cellStyle name="Normal 30 2 11 8 3" xfId="48858" xr:uid="{00000000-0005-0000-0000-0000D1BE0000}"/>
    <cellStyle name="Normal 30 2 11 9" xfId="48859" xr:uid="{00000000-0005-0000-0000-0000D2BE0000}"/>
    <cellStyle name="Normal 30 2 11 9 2" xfId="48860" xr:uid="{00000000-0005-0000-0000-0000D3BE0000}"/>
    <cellStyle name="Normal 30 2 11 9 3" xfId="48861" xr:uid="{00000000-0005-0000-0000-0000D4BE0000}"/>
    <cellStyle name="Normal 30 2 12" xfId="48862" xr:uid="{00000000-0005-0000-0000-0000D5BE0000}"/>
    <cellStyle name="Normal 30 2 12 10" xfId="48863" xr:uid="{00000000-0005-0000-0000-0000D6BE0000}"/>
    <cellStyle name="Normal 30 2 12 10 2" xfId="48864" xr:uid="{00000000-0005-0000-0000-0000D7BE0000}"/>
    <cellStyle name="Normal 30 2 12 10 3" xfId="48865" xr:uid="{00000000-0005-0000-0000-0000D8BE0000}"/>
    <cellStyle name="Normal 30 2 12 11" xfId="48866" xr:uid="{00000000-0005-0000-0000-0000D9BE0000}"/>
    <cellStyle name="Normal 30 2 12 11 2" xfId="48867" xr:uid="{00000000-0005-0000-0000-0000DABE0000}"/>
    <cellStyle name="Normal 30 2 12 11 3" xfId="48868" xr:uid="{00000000-0005-0000-0000-0000DBBE0000}"/>
    <cellStyle name="Normal 30 2 12 12" xfId="48869" xr:uid="{00000000-0005-0000-0000-0000DCBE0000}"/>
    <cellStyle name="Normal 30 2 12 12 2" xfId="48870" xr:uid="{00000000-0005-0000-0000-0000DDBE0000}"/>
    <cellStyle name="Normal 30 2 12 12 3" xfId="48871" xr:uid="{00000000-0005-0000-0000-0000DEBE0000}"/>
    <cellStyle name="Normal 30 2 12 13" xfId="48872" xr:uid="{00000000-0005-0000-0000-0000DFBE0000}"/>
    <cellStyle name="Normal 30 2 12 13 2" xfId="48873" xr:uid="{00000000-0005-0000-0000-0000E0BE0000}"/>
    <cellStyle name="Normal 30 2 12 13 3" xfId="48874" xr:uid="{00000000-0005-0000-0000-0000E1BE0000}"/>
    <cellStyle name="Normal 30 2 12 14" xfId="48875" xr:uid="{00000000-0005-0000-0000-0000E2BE0000}"/>
    <cellStyle name="Normal 30 2 12 14 2" xfId="48876" xr:uid="{00000000-0005-0000-0000-0000E3BE0000}"/>
    <cellStyle name="Normal 30 2 12 14 3" xfId="48877" xr:uid="{00000000-0005-0000-0000-0000E4BE0000}"/>
    <cellStyle name="Normal 30 2 12 15" xfId="48878" xr:uid="{00000000-0005-0000-0000-0000E5BE0000}"/>
    <cellStyle name="Normal 30 2 12 16" xfId="48879" xr:uid="{00000000-0005-0000-0000-0000E6BE0000}"/>
    <cellStyle name="Normal 30 2 12 2" xfId="48880" xr:uid="{00000000-0005-0000-0000-0000E7BE0000}"/>
    <cellStyle name="Normal 30 2 12 2 2" xfId="48881" xr:uid="{00000000-0005-0000-0000-0000E8BE0000}"/>
    <cellStyle name="Normal 30 2 12 2 3" xfId="48882" xr:uid="{00000000-0005-0000-0000-0000E9BE0000}"/>
    <cellStyle name="Normal 30 2 12 3" xfId="48883" xr:uid="{00000000-0005-0000-0000-0000EABE0000}"/>
    <cellStyle name="Normal 30 2 12 3 2" xfId="48884" xr:uid="{00000000-0005-0000-0000-0000EBBE0000}"/>
    <cellStyle name="Normal 30 2 12 3 3" xfId="48885" xr:uid="{00000000-0005-0000-0000-0000ECBE0000}"/>
    <cellStyle name="Normal 30 2 12 4" xfId="48886" xr:uid="{00000000-0005-0000-0000-0000EDBE0000}"/>
    <cellStyle name="Normal 30 2 12 4 2" xfId="48887" xr:uid="{00000000-0005-0000-0000-0000EEBE0000}"/>
    <cellStyle name="Normal 30 2 12 4 3" xfId="48888" xr:uid="{00000000-0005-0000-0000-0000EFBE0000}"/>
    <cellStyle name="Normal 30 2 12 5" xfId="48889" xr:uid="{00000000-0005-0000-0000-0000F0BE0000}"/>
    <cellStyle name="Normal 30 2 12 5 2" xfId="48890" xr:uid="{00000000-0005-0000-0000-0000F1BE0000}"/>
    <cellStyle name="Normal 30 2 12 5 3" xfId="48891" xr:uid="{00000000-0005-0000-0000-0000F2BE0000}"/>
    <cellStyle name="Normal 30 2 12 6" xfId="48892" xr:uid="{00000000-0005-0000-0000-0000F3BE0000}"/>
    <cellStyle name="Normal 30 2 12 6 2" xfId="48893" xr:uid="{00000000-0005-0000-0000-0000F4BE0000}"/>
    <cellStyle name="Normal 30 2 12 6 3" xfId="48894" xr:uid="{00000000-0005-0000-0000-0000F5BE0000}"/>
    <cellStyle name="Normal 30 2 12 7" xfId="48895" xr:uid="{00000000-0005-0000-0000-0000F6BE0000}"/>
    <cellStyle name="Normal 30 2 12 7 2" xfId="48896" xr:uid="{00000000-0005-0000-0000-0000F7BE0000}"/>
    <cellStyle name="Normal 30 2 12 7 3" xfId="48897" xr:uid="{00000000-0005-0000-0000-0000F8BE0000}"/>
    <cellStyle name="Normal 30 2 12 8" xfId="48898" xr:uid="{00000000-0005-0000-0000-0000F9BE0000}"/>
    <cellStyle name="Normal 30 2 12 8 2" xfId="48899" xr:uid="{00000000-0005-0000-0000-0000FABE0000}"/>
    <cellStyle name="Normal 30 2 12 8 3" xfId="48900" xr:uid="{00000000-0005-0000-0000-0000FBBE0000}"/>
    <cellStyle name="Normal 30 2 12 9" xfId="48901" xr:uid="{00000000-0005-0000-0000-0000FCBE0000}"/>
    <cellStyle name="Normal 30 2 12 9 2" xfId="48902" xr:uid="{00000000-0005-0000-0000-0000FDBE0000}"/>
    <cellStyle name="Normal 30 2 12 9 3" xfId="48903" xr:uid="{00000000-0005-0000-0000-0000FEBE0000}"/>
    <cellStyle name="Normal 30 2 13" xfId="48904" xr:uid="{00000000-0005-0000-0000-0000FFBE0000}"/>
    <cellStyle name="Normal 30 2 13 10" xfId="48905" xr:uid="{00000000-0005-0000-0000-000000BF0000}"/>
    <cellStyle name="Normal 30 2 13 10 2" xfId="48906" xr:uid="{00000000-0005-0000-0000-000001BF0000}"/>
    <cellStyle name="Normal 30 2 13 10 3" xfId="48907" xr:uid="{00000000-0005-0000-0000-000002BF0000}"/>
    <cellStyle name="Normal 30 2 13 11" xfId="48908" xr:uid="{00000000-0005-0000-0000-000003BF0000}"/>
    <cellStyle name="Normal 30 2 13 11 2" xfId="48909" xr:uid="{00000000-0005-0000-0000-000004BF0000}"/>
    <cellStyle name="Normal 30 2 13 11 3" xfId="48910" xr:uid="{00000000-0005-0000-0000-000005BF0000}"/>
    <cellStyle name="Normal 30 2 13 12" xfId="48911" xr:uid="{00000000-0005-0000-0000-000006BF0000}"/>
    <cellStyle name="Normal 30 2 13 12 2" xfId="48912" xr:uid="{00000000-0005-0000-0000-000007BF0000}"/>
    <cellStyle name="Normal 30 2 13 12 3" xfId="48913" xr:uid="{00000000-0005-0000-0000-000008BF0000}"/>
    <cellStyle name="Normal 30 2 13 13" xfId="48914" xr:uid="{00000000-0005-0000-0000-000009BF0000}"/>
    <cellStyle name="Normal 30 2 13 13 2" xfId="48915" xr:uid="{00000000-0005-0000-0000-00000ABF0000}"/>
    <cellStyle name="Normal 30 2 13 13 3" xfId="48916" xr:uid="{00000000-0005-0000-0000-00000BBF0000}"/>
    <cellStyle name="Normal 30 2 13 14" xfId="48917" xr:uid="{00000000-0005-0000-0000-00000CBF0000}"/>
    <cellStyle name="Normal 30 2 13 14 2" xfId="48918" xr:uid="{00000000-0005-0000-0000-00000DBF0000}"/>
    <cellStyle name="Normal 30 2 13 14 3" xfId="48919" xr:uid="{00000000-0005-0000-0000-00000EBF0000}"/>
    <cellStyle name="Normal 30 2 13 15" xfId="48920" xr:uid="{00000000-0005-0000-0000-00000FBF0000}"/>
    <cellStyle name="Normal 30 2 13 16" xfId="48921" xr:uid="{00000000-0005-0000-0000-000010BF0000}"/>
    <cellStyle name="Normal 30 2 13 2" xfId="48922" xr:uid="{00000000-0005-0000-0000-000011BF0000}"/>
    <cellStyle name="Normal 30 2 13 2 2" xfId="48923" xr:uid="{00000000-0005-0000-0000-000012BF0000}"/>
    <cellStyle name="Normal 30 2 13 2 3" xfId="48924" xr:uid="{00000000-0005-0000-0000-000013BF0000}"/>
    <cellStyle name="Normal 30 2 13 3" xfId="48925" xr:uid="{00000000-0005-0000-0000-000014BF0000}"/>
    <cellStyle name="Normal 30 2 13 3 2" xfId="48926" xr:uid="{00000000-0005-0000-0000-000015BF0000}"/>
    <cellStyle name="Normal 30 2 13 3 3" xfId="48927" xr:uid="{00000000-0005-0000-0000-000016BF0000}"/>
    <cellStyle name="Normal 30 2 13 4" xfId="48928" xr:uid="{00000000-0005-0000-0000-000017BF0000}"/>
    <cellStyle name="Normal 30 2 13 4 2" xfId="48929" xr:uid="{00000000-0005-0000-0000-000018BF0000}"/>
    <cellStyle name="Normal 30 2 13 4 3" xfId="48930" xr:uid="{00000000-0005-0000-0000-000019BF0000}"/>
    <cellStyle name="Normal 30 2 13 5" xfId="48931" xr:uid="{00000000-0005-0000-0000-00001ABF0000}"/>
    <cellStyle name="Normal 30 2 13 5 2" xfId="48932" xr:uid="{00000000-0005-0000-0000-00001BBF0000}"/>
    <cellStyle name="Normal 30 2 13 5 3" xfId="48933" xr:uid="{00000000-0005-0000-0000-00001CBF0000}"/>
    <cellStyle name="Normal 30 2 13 6" xfId="48934" xr:uid="{00000000-0005-0000-0000-00001DBF0000}"/>
    <cellStyle name="Normal 30 2 13 6 2" xfId="48935" xr:uid="{00000000-0005-0000-0000-00001EBF0000}"/>
    <cellStyle name="Normal 30 2 13 6 3" xfId="48936" xr:uid="{00000000-0005-0000-0000-00001FBF0000}"/>
    <cellStyle name="Normal 30 2 13 7" xfId="48937" xr:uid="{00000000-0005-0000-0000-000020BF0000}"/>
    <cellStyle name="Normal 30 2 13 7 2" xfId="48938" xr:uid="{00000000-0005-0000-0000-000021BF0000}"/>
    <cellStyle name="Normal 30 2 13 7 3" xfId="48939" xr:uid="{00000000-0005-0000-0000-000022BF0000}"/>
    <cellStyle name="Normal 30 2 13 8" xfId="48940" xr:uid="{00000000-0005-0000-0000-000023BF0000}"/>
    <cellStyle name="Normal 30 2 13 8 2" xfId="48941" xr:uid="{00000000-0005-0000-0000-000024BF0000}"/>
    <cellStyle name="Normal 30 2 13 8 3" xfId="48942" xr:uid="{00000000-0005-0000-0000-000025BF0000}"/>
    <cellStyle name="Normal 30 2 13 9" xfId="48943" xr:uid="{00000000-0005-0000-0000-000026BF0000}"/>
    <cellStyle name="Normal 30 2 13 9 2" xfId="48944" xr:uid="{00000000-0005-0000-0000-000027BF0000}"/>
    <cellStyle name="Normal 30 2 13 9 3" xfId="48945" xr:uid="{00000000-0005-0000-0000-000028BF0000}"/>
    <cellStyle name="Normal 30 2 14" xfId="48946" xr:uid="{00000000-0005-0000-0000-000029BF0000}"/>
    <cellStyle name="Normal 30 2 14 10" xfId="48947" xr:uid="{00000000-0005-0000-0000-00002ABF0000}"/>
    <cellStyle name="Normal 30 2 14 10 2" xfId="48948" xr:uid="{00000000-0005-0000-0000-00002BBF0000}"/>
    <cellStyle name="Normal 30 2 14 10 3" xfId="48949" xr:uid="{00000000-0005-0000-0000-00002CBF0000}"/>
    <cellStyle name="Normal 30 2 14 11" xfId="48950" xr:uid="{00000000-0005-0000-0000-00002DBF0000}"/>
    <cellStyle name="Normal 30 2 14 11 2" xfId="48951" xr:uid="{00000000-0005-0000-0000-00002EBF0000}"/>
    <cellStyle name="Normal 30 2 14 11 3" xfId="48952" xr:uid="{00000000-0005-0000-0000-00002FBF0000}"/>
    <cellStyle name="Normal 30 2 14 12" xfId="48953" xr:uid="{00000000-0005-0000-0000-000030BF0000}"/>
    <cellStyle name="Normal 30 2 14 12 2" xfId="48954" xr:uid="{00000000-0005-0000-0000-000031BF0000}"/>
    <cellStyle name="Normal 30 2 14 12 3" xfId="48955" xr:uid="{00000000-0005-0000-0000-000032BF0000}"/>
    <cellStyle name="Normal 30 2 14 13" xfId="48956" xr:uid="{00000000-0005-0000-0000-000033BF0000}"/>
    <cellStyle name="Normal 30 2 14 13 2" xfId="48957" xr:uid="{00000000-0005-0000-0000-000034BF0000}"/>
    <cellStyle name="Normal 30 2 14 13 3" xfId="48958" xr:uid="{00000000-0005-0000-0000-000035BF0000}"/>
    <cellStyle name="Normal 30 2 14 14" xfId="48959" xr:uid="{00000000-0005-0000-0000-000036BF0000}"/>
    <cellStyle name="Normal 30 2 14 14 2" xfId="48960" xr:uid="{00000000-0005-0000-0000-000037BF0000}"/>
    <cellStyle name="Normal 30 2 14 14 3" xfId="48961" xr:uid="{00000000-0005-0000-0000-000038BF0000}"/>
    <cellStyle name="Normal 30 2 14 15" xfId="48962" xr:uid="{00000000-0005-0000-0000-000039BF0000}"/>
    <cellStyle name="Normal 30 2 14 16" xfId="48963" xr:uid="{00000000-0005-0000-0000-00003ABF0000}"/>
    <cellStyle name="Normal 30 2 14 2" xfId="48964" xr:uid="{00000000-0005-0000-0000-00003BBF0000}"/>
    <cellStyle name="Normal 30 2 14 2 2" xfId="48965" xr:uid="{00000000-0005-0000-0000-00003CBF0000}"/>
    <cellStyle name="Normal 30 2 14 2 3" xfId="48966" xr:uid="{00000000-0005-0000-0000-00003DBF0000}"/>
    <cellStyle name="Normal 30 2 14 3" xfId="48967" xr:uid="{00000000-0005-0000-0000-00003EBF0000}"/>
    <cellStyle name="Normal 30 2 14 3 2" xfId="48968" xr:uid="{00000000-0005-0000-0000-00003FBF0000}"/>
    <cellStyle name="Normal 30 2 14 3 3" xfId="48969" xr:uid="{00000000-0005-0000-0000-000040BF0000}"/>
    <cellStyle name="Normal 30 2 14 4" xfId="48970" xr:uid="{00000000-0005-0000-0000-000041BF0000}"/>
    <cellStyle name="Normal 30 2 14 4 2" xfId="48971" xr:uid="{00000000-0005-0000-0000-000042BF0000}"/>
    <cellStyle name="Normal 30 2 14 4 3" xfId="48972" xr:uid="{00000000-0005-0000-0000-000043BF0000}"/>
    <cellStyle name="Normal 30 2 14 5" xfId="48973" xr:uid="{00000000-0005-0000-0000-000044BF0000}"/>
    <cellStyle name="Normal 30 2 14 5 2" xfId="48974" xr:uid="{00000000-0005-0000-0000-000045BF0000}"/>
    <cellStyle name="Normal 30 2 14 5 3" xfId="48975" xr:uid="{00000000-0005-0000-0000-000046BF0000}"/>
    <cellStyle name="Normal 30 2 14 6" xfId="48976" xr:uid="{00000000-0005-0000-0000-000047BF0000}"/>
    <cellStyle name="Normal 30 2 14 6 2" xfId="48977" xr:uid="{00000000-0005-0000-0000-000048BF0000}"/>
    <cellStyle name="Normal 30 2 14 6 3" xfId="48978" xr:uid="{00000000-0005-0000-0000-000049BF0000}"/>
    <cellStyle name="Normal 30 2 14 7" xfId="48979" xr:uid="{00000000-0005-0000-0000-00004ABF0000}"/>
    <cellStyle name="Normal 30 2 14 7 2" xfId="48980" xr:uid="{00000000-0005-0000-0000-00004BBF0000}"/>
    <cellStyle name="Normal 30 2 14 7 3" xfId="48981" xr:uid="{00000000-0005-0000-0000-00004CBF0000}"/>
    <cellStyle name="Normal 30 2 14 8" xfId="48982" xr:uid="{00000000-0005-0000-0000-00004DBF0000}"/>
    <cellStyle name="Normal 30 2 14 8 2" xfId="48983" xr:uid="{00000000-0005-0000-0000-00004EBF0000}"/>
    <cellStyle name="Normal 30 2 14 8 3" xfId="48984" xr:uid="{00000000-0005-0000-0000-00004FBF0000}"/>
    <cellStyle name="Normal 30 2 14 9" xfId="48985" xr:uid="{00000000-0005-0000-0000-000050BF0000}"/>
    <cellStyle name="Normal 30 2 14 9 2" xfId="48986" xr:uid="{00000000-0005-0000-0000-000051BF0000}"/>
    <cellStyle name="Normal 30 2 14 9 3" xfId="48987" xr:uid="{00000000-0005-0000-0000-000052BF0000}"/>
    <cellStyle name="Normal 30 2 15" xfId="48988" xr:uid="{00000000-0005-0000-0000-000053BF0000}"/>
    <cellStyle name="Normal 30 2 15 10" xfId="48989" xr:uid="{00000000-0005-0000-0000-000054BF0000}"/>
    <cellStyle name="Normal 30 2 15 10 2" xfId="48990" xr:uid="{00000000-0005-0000-0000-000055BF0000}"/>
    <cellStyle name="Normal 30 2 15 10 3" xfId="48991" xr:uid="{00000000-0005-0000-0000-000056BF0000}"/>
    <cellStyle name="Normal 30 2 15 11" xfId="48992" xr:uid="{00000000-0005-0000-0000-000057BF0000}"/>
    <cellStyle name="Normal 30 2 15 11 2" xfId="48993" xr:uid="{00000000-0005-0000-0000-000058BF0000}"/>
    <cellStyle name="Normal 30 2 15 11 3" xfId="48994" xr:uid="{00000000-0005-0000-0000-000059BF0000}"/>
    <cellStyle name="Normal 30 2 15 12" xfId="48995" xr:uid="{00000000-0005-0000-0000-00005ABF0000}"/>
    <cellStyle name="Normal 30 2 15 12 2" xfId="48996" xr:uid="{00000000-0005-0000-0000-00005BBF0000}"/>
    <cellStyle name="Normal 30 2 15 12 3" xfId="48997" xr:uid="{00000000-0005-0000-0000-00005CBF0000}"/>
    <cellStyle name="Normal 30 2 15 13" xfId="48998" xr:uid="{00000000-0005-0000-0000-00005DBF0000}"/>
    <cellStyle name="Normal 30 2 15 13 2" xfId="48999" xr:uid="{00000000-0005-0000-0000-00005EBF0000}"/>
    <cellStyle name="Normal 30 2 15 13 3" xfId="49000" xr:uid="{00000000-0005-0000-0000-00005FBF0000}"/>
    <cellStyle name="Normal 30 2 15 14" xfId="49001" xr:uid="{00000000-0005-0000-0000-000060BF0000}"/>
    <cellStyle name="Normal 30 2 15 14 2" xfId="49002" xr:uid="{00000000-0005-0000-0000-000061BF0000}"/>
    <cellStyle name="Normal 30 2 15 14 3" xfId="49003" xr:uid="{00000000-0005-0000-0000-000062BF0000}"/>
    <cellStyle name="Normal 30 2 15 15" xfId="49004" xr:uid="{00000000-0005-0000-0000-000063BF0000}"/>
    <cellStyle name="Normal 30 2 15 16" xfId="49005" xr:uid="{00000000-0005-0000-0000-000064BF0000}"/>
    <cellStyle name="Normal 30 2 15 2" xfId="49006" xr:uid="{00000000-0005-0000-0000-000065BF0000}"/>
    <cellStyle name="Normal 30 2 15 2 2" xfId="49007" xr:uid="{00000000-0005-0000-0000-000066BF0000}"/>
    <cellStyle name="Normal 30 2 15 2 3" xfId="49008" xr:uid="{00000000-0005-0000-0000-000067BF0000}"/>
    <cellStyle name="Normal 30 2 15 3" xfId="49009" xr:uid="{00000000-0005-0000-0000-000068BF0000}"/>
    <cellStyle name="Normal 30 2 15 3 2" xfId="49010" xr:uid="{00000000-0005-0000-0000-000069BF0000}"/>
    <cellStyle name="Normal 30 2 15 3 3" xfId="49011" xr:uid="{00000000-0005-0000-0000-00006ABF0000}"/>
    <cellStyle name="Normal 30 2 15 4" xfId="49012" xr:uid="{00000000-0005-0000-0000-00006BBF0000}"/>
    <cellStyle name="Normal 30 2 15 4 2" xfId="49013" xr:uid="{00000000-0005-0000-0000-00006CBF0000}"/>
    <cellStyle name="Normal 30 2 15 4 3" xfId="49014" xr:uid="{00000000-0005-0000-0000-00006DBF0000}"/>
    <cellStyle name="Normal 30 2 15 5" xfId="49015" xr:uid="{00000000-0005-0000-0000-00006EBF0000}"/>
    <cellStyle name="Normal 30 2 15 5 2" xfId="49016" xr:uid="{00000000-0005-0000-0000-00006FBF0000}"/>
    <cellStyle name="Normal 30 2 15 5 3" xfId="49017" xr:uid="{00000000-0005-0000-0000-000070BF0000}"/>
    <cellStyle name="Normal 30 2 15 6" xfId="49018" xr:uid="{00000000-0005-0000-0000-000071BF0000}"/>
    <cellStyle name="Normal 30 2 15 6 2" xfId="49019" xr:uid="{00000000-0005-0000-0000-000072BF0000}"/>
    <cellStyle name="Normal 30 2 15 6 3" xfId="49020" xr:uid="{00000000-0005-0000-0000-000073BF0000}"/>
    <cellStyle name="Normal 30 2 15 7" xfId="49021" xr:uid="{00000000-0005-0000-0000-000074BF0000}"/>
    <cellStyle name="Normal 30 2 15 7 2" xfId="49022" xr:uid="{00000000-0005-0000-0000-000075BF0000}"/>
    <cellStyle name="Normal 30 2 15 7 3" xfId="49023" xr:uid="{00000000-0005-0000-0000-000076BF0000}"/>
    <cellStyle name="Normal 30 2 15 8" xfId="49024" xr:uid="{00000000-0005-0000-0000-000077BF0000}"/>
    <cellStyle name="Normal 30 2 15 8 2" xfId="49025" xr:uid="{00000000-0005-0000-0000-000078BF0000}"/>
    <cellStyle name="Normal 30 2 15 8 3" xfId="49026" xr:uid="{00000000-0005-0000-0000-000079BF0000}"/>
    <cellStyle name="Normal 30 2 15 9" xfId="49027" xr:uid="{00000000-0005-0000-0000-00007ABF0000}"/>
    <cellStyle name="Normal 30 2 15 9 2" xfId="49028" xr:uid="{00000000-0005-0000-0000-00007BBF0000}"/>
    <cellStyle name="Normal 30 2 15 9 3" xfId="49029" xr:uid="{00000000-0005-0000-0000-00007CBF0000}"/>
    <cellStyle name="Normal 30 2 16" xfId="49030" xr:uid="{00000000-0005-0000-0000-00007DBF0000}"/>
    <cellStyle name="Normal 30 2 16 2" xfId="49031" xr:uid="{00000000-0005-0000-0000-00007EBF0000}"/>
    <cellStyle name="Normal 30 2 16 3" xfId="49032" xr:uid="{00000000-0005-0000-0000-00007FBF0000}"/>
    <cellStyle name="Normal 30 2 17" xfId="49033" xr:uid="{00000000-0005-0000-0000-000080BF0000}"/>
    <cellStyle name="Normal 30 2 17 2" xfId="49034" xr:uid="{00000000-0005-0000-0000-000081BF0000}"/>
    <cellStyle name="Normal 30 2 17 3" xfId="49035" xr:uid="{00000000-0005-0000-0000-000082BF0000}"/>
    <cellStyle name="Normal 30 2 18" xfId="49036" xr:uid="{00000000-0005-0000-0000-000083BF0000}"/>
    <cellStyle name="Normal 30 2 18 2" xfId="49037" xr:uid="{00000000-0005-0000-0000-000084BF0000}"/>
    <cellStyle name="Normal 30 2 18 3" xfId="49038" xr:uid="{00000000-0005-0000-0000-000085BF0000}"/>
    <cellStyle name="Normal 30 2 19" xfId="49039" xr:uid="{00000000-0005-0000-0000-000086BF0000}"/>
    <cellStyle name="Normal 30 2 19 2" xfId="49040" xr:uid="{00000000-0005-0000-0000-000087BF0000}"/>
    <cellStyle name="Normal 30 2 19 3" xfId="49041" xr:uid="{00000000-0005-0000-0000-000088BF0000}"/>
    <cellStyle name="Normal 30 2 2" xfId="49042" xr:uid="{00000000-0005-0000-0000-000089BF0000}"/>
    <cellStyle name="Normal 30 2 2 10" xfId="49043" xr:uid="{00000000-0005-0000-0000-00008ABF0000}"/>
    <cellStyle name="Normal 30 2 2 10 2" xfId="49044" xr:uid="{00000000-0005-0000-0000-00008BBF0000}"/>
    <cellStyle name="Normal 30 2 2 10 3" xfId="49045" xr:uid="{00000000-0005-0000-0000-00008CBF0000}"/>
    <cellStyle name="Normal 30 2 2 11" xfId="49046" xr:uid="{00000000-0005-0000-0000-00008DBF0000}"/>
    <cellStyle name="Normal 30 2 2 11 2" xfId="49047" xr:uid="{00000000-0005-0000-0000-00008EBF0000}"/>
    <cellStyle name="Normal 30 2 2 11 3" xfId="49048" xr:uid="{00000000-0005-0000-0000-00008FBF0000}"/>
    <cellStyle name="Normal 30 2 2 12" xfId="49049" xr:uid="{00000000-0005-0000-0000-000090BF0000}"/>
    <cellStyle name="Normal 30 2 2 12 2" xfId="49050" xr:uid="{00000000-0005-0000-0000-000091BF0000}"/>
    <cellStyle name="Normal 30 2 2 12 3" xfId="49051" xr:uid="{00000000-0005-0000-0000-000092BF0000}"/>
    <cellStyle name="Normal 30 2 2 13" xfId="49052" xr:uid="{00000000-0005-0000-0000-000093BF0000}"/>
    <cellStyle name="Normal 30 2 2 13 2" xfId="49053" xr:uid="{00000000-0005-0000-0000-000094BF0000}"/>
    <cellStyle name="Normal 30 2 2 13 3" xfId="49054" xr:uid="{00000000-0005-0000-0000-000095BF0000}"/>
    <cellStyle name="Normal 30 2 2 14" xfId="49055" xr:uid="{00000000-0005-0000-0000-000096BF0000}"/>
    <cellStyle name="Normal 30 2 2 14 2" xfId="49056" xr:uid="{00000000-0005-0000-0000-000097BF0000}"/>
    <cellStyle name="Normal 30 2 2 14 3" xfId="49057" xr:uid="{00000000-0005-0000-0000-000098BF0000}"/>
    <cellStyle name="Normal 30 2 2 15" xfId="49058" xr:uid="{00000000-0005-0000-0000-000099BF0000}"/>
    <cellStyle name="Normal 30 2 2 15 2" xfId="49059" xr:uid="{00000000-0005-0000-0000-00009ABF0000}"/>
    <cellStyle name="Normal 30 2 2 15 3" xfId="49060" xr:uid="{00000000-0005-0000-0000-00009BBF0000}"/>
    <cellStyle name="Normal 30 2 2 16" xfId="49061" xr:uid="{00000000-0005-0000-0000-00009CBF0000}"/>
    <cellStyle name="Normal 30 2 2 17" xfId="49062" xr:uid="{00000000-0005-0000-0000-00009DBF0000}"/>
    <cellStyle name="Normal 30 2 2 2" xfId="49063" xr:uid="{00000000-0005-0000-0000-00009EBF0000}"/>
    <cellStyle name="Normal 30 2 2 2 10" xfId="49064" xr:uid="{00000000-0005-0000-0000-00009FBF0000}"/>
    <cellStyle name="Normal 30 2 2 2 10 2" xfId="49065" xr:uid="{00000000-0005-0000-0000-0000A0BF0000}"/>
    <cellStyle name="Normal 30 2 2 2 10 3" xfId="49066" xr:uid="{00000000-0005-0000-0000-0000A1BF0000}"/>
    <cellStyle name="Normal 30 2 2 2 11" xfId="49067" xr:uid="{00000000-0005-0000-0000-0000A2BF0000}"/>
    <cellStyle name="Normal 30 2 2 2 11 2" xfId="49068" xr:uid="{00000000-0005-0000-0000-0000A3BF0000}"/>
    <cellStyle name="Normal 30 2 2 2 11 3" xfId="49069" xr:uid="{00000000-0005-0000-0000-0000A4BF0000}"/>
    <cellStyle name="Normal 30 2 2 2 12" xfId="49070" xr:uid="{00000000-0005-0000-0000-0000A5BF0000}"/>
    <cellStyle name="Normal 30 2 2 2 12 2" xfId="49071" xr:uid="{00000000-0005-0000-0000-0000A6BF0000}"/>
    <cellStyle name="Normal 30 2 2 2 12 3" xfId="49072" xr:uid="{00000000-0005-0000-0000-0000A7BF0000}"/>
    <cellStyle name="Normal 30 2 2 2 13" xfId="49073" xr:uid="{00000000-0005-0000-0000-0000A8BF0000}"/>
    <cellStyle name="Normal 30 2 2 2 13 2" xfId="49074" xr:uid="{00000000-0005-0000-0000-0000A9BF0000}"/>
    <cellStyle name="Normal 30 2 2 2 13 3" xfId="49075" xr:uid="{00000000-0005-0000-0000-0000AABF0000}"/>
    <cellStyle name="Normal 30 2 2 2 14" xfId="49076" xr:uid="{00000000-0005-0000-0000-0000ABBF0000}"/>
    <cellStyle name="Normal 30 2 2 2 14 2" xfId="49077" xr:uid="{00000000-0005-0000-0000-0000ACBF0000}"/>
    <cellStyle name="Normal 30 2 2 2 14 3" xfId="49078" xr:uid="{00000000-0005-0000-0000-0000ADBF0000}"/>
    <cellStyle name="Normal 30 2 2 2 15" xfId="49079" xr:uid="{00000000-0005-0000-0000-0000AEBF0000}"/>
    <cellStyle name="Normal 30 2 2 2 16" xfId="49080" xr:uid="{00000000-0005-0000-0000-0000AFBF0000}"/>
    <cellStyle name="Normal 30 2 2 2 2" xfId="49081" xr:uid="{00000000-0005-0000-0000-0000B0BF0000}"/>
    <cellStyle name="Normal 30 2 2 2 2 2" xfId="49082" xr:uid="{00000000-0005-0000-0000-0000B1BF0000}"/>
    <cellStyle name="Normal 30 2 2 2 2 3" xfId="49083" xr:uid="{00000000-0005-0000-0000-0000B2BF0000}"/>
    <cellStyle name="Normal 30 2 2 2 3" xfId="49084" xr:uid="{00000000-0005-0000-0000-0000B3BF0000}"/>
    <cellStyle name="Normal 30 2 2 2 3 2" xfId="49085" xr:uid="{00000000-0005-0000-0000-0000B4BF0000}"/>
    <cellStyle name="Normal 30 2 2 2 3 3" xfId="49086" xr:uid="{00000000-0005-0000-0000-0000B5BF0000}"/>
    <cellStyle name="Normal 30 2 2 2 4" xfId="49087" xr:uid="{00000000-0005-0000-0000-0000B6BF0000}"/>
    <cellStyle name="Normal 30 2 2 2 4 2" xfId="49088" xr:uid="{00000000-0005-0000-0000-0000B7BF0000}"/>
    <cellStyle name="Normal 30 2 2 2 4 3" xfId="49089" xr:uid="{00000000-0005-0000-0000-0000B8BF0000}"/>
    <cellStyle name="Normal 30 2 2 2 5" xfId="49090" xr:uid="{00000000-0005-0000-0000-0000B9BF0000}"/>
    <cellStyle name="Normal 30 2 2 2 5 2" xfId="49091" xr:uid="{00000000-0005-0000-0000-0000BABF0000}"/>
    <cellStyle name="Normal 30 2 2 2 5 3" xfId="49092" xr:uid="{00000000-0005-0000-0000-0000BBBF0000}"/>
    <cellStyle name="Normal 30 2 2 2 6" xfId="49093" xr:uid="{00000000-0005-0000-0000-0000BCBF0000}"/>
    <cellStyle name="Normal 30 2 2 2 6 2" xfId="49094" xr:uid="{00000000-0005-0000-0000-0000BDBF0000}"/>
    <cellStyle name="Normal 30 2 2 2 6 3" xfId="49095" xr:uid="{00000000-0005-0000-0000-0000BEBF0000}"/>
    <cellStyle name="Normal 30 2 2 2 7" xfId="49096" xr:uid="{00000000-0005-0000-0000-0000BFBF0000}"/>
    <cellStyle name="Normal 30 2 2 2 7 2" xfId="49097" xr:uid="{00000000-0005-0000-0000-0000C0BF0000}"/>
    <cellStyle name="Normal 30 2 2 2 7 3" xfId="49098" xr:uid="{00000000-0005-0000-0000-0000C1BF0000}"/>
    <cellStyle name="Normal 30 2 2 2 8" xfId="49099" xr:uid="{00000000-0005-0000-0000-0000C2BF0000}"/>
    <cellStyle name="Normal 30 2 2 2 8 2" xfId="49100" xr:uid="{00000000-0005-0000-0000-0000C3BF0000}"/>
    <cellStyle name="Normal 30 2 2 2 8 3" xfId="49101" xr:uid="{00000000-0005-0000-0000-0000C4BF0000}"/>
    <cellStyle name="Normal 30 2 2 2 9" xfId="49102" xr:uid="{00000000-0005-0000-0000-0000C5BF0000}"/>
    <cellStyle name="Normal 30 2 2 2 9 2" xfId="49103" xr:uid="{00000000-0005-0000-0000-0000C6BF0000}"/>
    <cellStyle name="Normal 30 2 2 2 9 3" xfId="49104" xr:uid="{00000000-0005-0000-0000-0000C7BF0000}"/>
    <cellStyle name="Normal 30 2 2 3" xfId="49105" xr:uid="{00000000-0005-0000-0000-0000C8BF0000}"/>
    <cellStyle name="Normal 30 2 2 3 2" xfId="49106" xr:uid="{00000000-0005-0000-0000-0000C9BF0000}"/>
    <cellStyle name="Normal 30 2 2 3 3" xfId="49107" xr:uid="{00000000-0005-0000-0000-0000CABF0000}"/>
    <cellStyle name="Normal 30 2 2 4" xfId="49108" xr:uid="{00000000-0005-0000-0000-0000CBBF0000}"/>
    <cellStyle name="Normal 30 2 2 4 2" xfId="49109" xr:uid="{00000000-0005-0000-0000-0000CCBF0000}"/>
    <cellStyle name="Normal 30 2 2 4 3" xfId="49110" xr:uid="{00000000-0005-0000-0000-0000CDBF0000}"/>
    <cellStyle name="Normal 30 2 2 5" xfId="49111" xr:uid="{00000000-0005-0000-0000-0000CEBF0000}"/>
    <cellStyle name="Normal 30 2 2 5 2" xfId="49112" xr:uid="{00000000-0005-0000-0000-0000CFBF0000}"/>
    <cellStyle name="Normal 30 2 2 5 3" xfId="49113" xr:uid="{00000000-0005-0000-0000-0000D0BF0000}"/>
    <cellStyle name="Normal 30 2 2 6" xfId="49114" xr:uid="{00000000-0005-0000-0000-0000D1BF0000}"/>
    <cellStyle name="Normal 30 2 2 6 2" xfId="49115" xr:uid="{00000000-0005-0000-0000-0000D2BF0000}"/>
    <cellStyle name="Normal 30 2 2 6 3" xfId="49116" xr:uid="{00000000-0005-0000-0000-0000D3BF0000}"/>
    <cellStyle name="Normal 30 2 2 7" xfId="49117" xr:uid="{00000000-0005-0000-0000-0000D4BF0000}"/>
    <cellStyle name="Normal 30 2 2 7 2" xfId="49118" xr:uid="{00000000-0005-0000-0000-0000D5BF0000}"/>
    <cellStyle name="Normal 30 2 2 7 3" xfId="49119" xr:uid="{00000000-0005-0000-0000-0000D6BF0000}"/>
    <cellStyle name="Normal 30 2 2 8" xfId="49120" xr:uid="{00000000-0005-0000-0000-0000D7BF0000}"/>
    <cellStyle name="Normal 30 2 2 8 2" xfId="49121" xr:uid="{00000000-0005-0000-0000-0000D8BF0000}"/>
    <cellStyle name="Normal 30 2 2 8 3" xfId="49122" xr:uid="{00000000-0005-0000-0000-0000D9BF0000}"/>
    <cellStyle name="Normal 30 2 2 9" xfId="49123" xr:uid="{00000000-0005-0000-0000-0000DABF0000}"/>
    <cellStyle name="Normal 30 2 2 9 2" xfId="49124" xr:uid="{00000000-0005-0000-0000-0000DBBF0000}"/>
    <cellStyle name="Normal 30 2 2 9 3" xfId="49125" xr:uid="{00000000-0005-0000-0000-0000DCBF0000}"/>
    <cellStyle name="Normal 30 2 20" xfId="49126" xr:uid="{00000000-0005-0000-0000-0000DDBF0000}"/>
    <cellStyle name="Normal 30 2 20 2" xfId="49127" xr:uid="{00000000-0005-0000-0000-0000DEBF0000}"/>
    <cellStyle name="Normal 30 2 20 3" xfId="49128" xr:uid="{00000000-0005-0000-0000-0000DFBF0000}"/>
    <cellStyle name="Normal 30 2 21" xfId="49129" xr:uid="{00000000-0005-0000-0000-0000E0BF0000}"/>
    <cellStyle name="Normal 30 2 21 2" xfId="49130" xr:uid="{00000000-0005-0000-0000-0000E1BF0000}"/>
    <cellStyle name="Normal 30 2 21 3" xfId="49131" xr:uid="{00000000-0005-0000-0000-0000E2BF0000}"/>
    <cellStyle name="Normal 30 2 22" xfId="49132" xr:uid="{00000000-0005-0000-0000-0000E3BF0000}"/>
    <cellStyle name="Normal 30 2 22 2" xfId="49133" xr:uid="{00000000-0005-0000-0000-0000E4BF0000}"/>
    <cellStyle name="Normal 30 2 22 3" xfId="49134" xr:uid="{00000000-0005-0000-0000-0000E5BF0000}"/>
    <cellStyle name="Normal 30 2 23" xfId="49135" xr:uid="{00000000-0005-0000-0000-0000E6BF0000}"/>
    <cellStyle name="Normal 30 2 23 2" xfId="49136" xr:uid="{00000000-0005-0000-0000-0000E7BF0000}"/>
    <cellStyle name="Normal 30 2 23 3" xfId="49137" xr:uid="{00000000-0005-0000-0000-0000E8BF0000}"/>
    <cellStyle name="Normal 30 2 24" xfId="49138" xr:uid="{00000000-0005-0000-0000-0000E9BF0000}"/>
    <cellStyle name="Normal 30 2 24 2" xfId="49139" xr:uid="{00000000-0005-0000-0000-0000EABF0000}"/>
    <cellStyle name="Normal 30 2 24 3" xfId="49140" xr:uid="{00000000-0005-0000-0000-0000EBBF0000}"/>
    <cellStyle name="Normal 30 2 25" xfId="49141" xr:uid="{00000000-0005-0000-0000-0000ECBF0000}"/>
    <cellStyle name="Normal 30 2 25 2" xfId="49142" xr:uid="{00000000-0005-0000-0000-0000EDBF0000}"/>
    <cellStyle name="Normal 30 2 25 3" xfId="49143" xr:uid="{00000000-0005-0000-0000-0000EEBF0000}"/>
    <cellStyle name="Normal 30 2 26" xfId="49144" xr:uid="{00000000-0005-0000-0000-0000EFBF0000}"/>
    <cellStyle name="Normal 30 2 26 2" xfId="49145" xr:uid="{00000000-0005-0000-0000-0000F0BF0000}"/>
    <cellStyle name="Normal 30 2 26 3" xfId="49146" xr:uid="{00000000-0005-0000-0000-0000F1BF0000}"/>
    <cellStyle name="Normal 30 2 27" xfId="49147" xr:uid="{00000000-0005-0000-0000-0000F2BF0000}"/>
    <cellStyle name="Normal 30 2 27 2" xfId="49148" xr:uid="{00000000-0005-0000-0000-0000F3BF0000}"/>
    <cellStyle name="Normal 30 2 27 3" xfId="49149" xr:uid="{00000000-0005-0000-0000-0000F4BF0000}"/>
    <cellStyle name="Normal 30 2 28" xfId="49150" xr:uid="{00000000-0005-0000-0000-0000F5BF0000}"/>
    <cellStyle name="Normal 30 2 28 2" xfId="49151" xr:uid="{00000000-0005-0000-0000-0000F6BF0000}"/>
    <cellStyle name="Normal 30 2 28 3" xfId="49152" xr:uid="{00000000-0005-0000-0000-0000F7BF0000}"/>
    <cellStyle name="Normal 30 2 29" xfId="49153" xr:uid="{00000000-0005-0000-0000-0000F8BF0000}"/>
    <cellStyle name="Normal 30 2 3" xfId="49154" xr:uid="{00000000-0005-0000-0000-0000F9BF0000}"/>
    <cellStyle name="Normal 30 2 3 10" xfId="49155" xr:uid="{00000000-0005-0000-0000-0000FABF0000}"/>
    <cellStyle name="Normal 30 2 3 10 2" xfId="49156" xr:uid="{00000000-0005-0000-0000-0000FBBF0000}"/>
    <cellStyle name="Normal 30 2 3 10 3" xfId="49157" xr:uid="{00000000-0005-0000-0000-0000FCBF0000}"/>
    <cellStyle name="Normal 30 2 3 11" xfId="49158" xr:uid="{00000000-0005-0000-0000-0000FDBF0000}"/>
    <cellStyle name="Normal 30 2 3 11 2" xfId="49159" xr:uid="{00000000-0005-0000-0000-0000FEBF0000}"/>
    <cellStyle name="Normal 30 2 3 11 3" xfId="49160" xr:uid="{00000000-0005-0000-0000-0000FFBF0000}"/>
    <cellStyle name="Normal 30 2 3 12" xfId="49161" xr:uid="{00000000-0005-0000-0000-000000C00000}"/>
    <cellStyle name="Normal 30 2 3 12 2" xfId="49162" xr:uid="{00000000-0005-0000-0000-000001C00000}"/>
    <cellStyle name="Normal 30 2 3 12 3" xfId="49163" xr:uid="{00000000-0005-0000-0000-000002C00000}"/>
    <cellStyle name="Normal 30 2 3 13" xfId="49164" xr:uid="{00000000-0005-0000-0000-000003C00000}"/>
    <cellStyle name="Normal 30 2 3 13 2" xfId="49165" xr:uid="{00000000-0005-0000-0000-000004C00000}"/>
    <cellStyle name="Normal 30 2 3 13 3" xfId="49166" xr:uid="{00000000-0005-0000-0000-000005C00000}"/>
    <cellStyle name="Normal 30 2 3 14" xfId="49167" xr:uid="{00000000-0005-0000-0000-000006C00000}"/>
    <cellStyle name="Normal 30 2 3 14 2" xfId="49168" xr:uid="{00000000-0005-0000-0000-000007C00000}"/>
    <cellStyle name="Normal 30 2 3 14 3" xfId="49169" xr:uid="{00000000-0005-0000-0000-000008C00000}"/>
    <cellStyle name="Normal 30 2 3 15" xfId="49170" xr:uid="{00000000-0005-0000-0000-000009C00000}"/>
    <cellStyle name="Normal 30 2 3 15 2" xfId="49171" xr:uid="{00000000-0005-0000-0000-00000AC00000}"/>
    <cellStyle name="Normal 30 2 3 15 3" xfId="49172" xr:uid="{00000000-0005-0000-0000-00000BC00000}"/>
    <cellStyle name="Normal 30 2 3 16" xfId="49173" xr:uid="{00000000-0005-0000-0000-00000CC00000}"/>
    <cellStyle name="Normal 30 2 3 17" xfId="49174" xr:uid="{00000000-0005-0000-0000-00000DC00000}"/>
    <cellStyle name="Normal 30 2 3 2" xfId="49175" xr:uid="{00000000-0005-0000-0000-00000EC00000}"/>
    <cellStyle name="Normal 30 2 3 2 10" xfId="49176" xr:uid="{00000000-0005-0000-0000-00000FC00000}"/>
    <cellStyle name="Normal 30 2 3 2 10 2" xfId="49177" xr:uid="{00000000-0005-0000-0000-000010C00000}"/>
    <cellStyle name="Normal 30 2 3 2 10 3" xfId="49178" xr:uid="{00000000-0005-0000-0000-000011C00000}"/>
    <cellStyle name="Normal 30 2 3 2 11" xfId="49179" xr:uid="{00000000-0005-0000-0000-000012C00000}"/>
    <cellStyle name="Normal 30 2 3 2 11 2" xfId="49180" xr:uid="{00000000-0005-0000-0000-000013C00000}"/>
    <cellStyle name="Normal 30 2 3 2 11 3" xfId="49181" xr:uid="{00000000-0005-0000-0000-000014C00000}"/>
    <cellStyle name="Normal 30 2 3 2 12" xfId="49182" xr:uid="{00000000-0005-0000-0000-000015C00000}"/>
    <cellStyle name="Normal 30 2 3 2 12 2" xfId="49183" xr:uid="{00000000-0005-0000-0000-000016C00000}"/>
    <cellStyle name="Normal 30 2 3 2 12 3" xfId="49184" xr:uid="{00000000-0005-0000-0000-000017C00000}"/>
    <cellStyle name="Normal 30 2 3 2 13" xfId="49185" xr:uid="{00000000-0005-0000-0000-000018C00000}"/>
    <cellStyle name="Normal 30 2 3 2 13 2" xfId="49186" xr:uid="{00000000-0005-0000-0000-000019C00000}"/>
    <cellStyle name="Normal 30 2 3 2 13 3" xfId="49187" xr:uid="{00000000-0005-0000-0000-00001AC00000}"/>
    <cellStyle name="Normal 30 2 3 2 14" xfId="49188" xr:uid="{00000000-0005-0000-0000-00001BC00000}"/>
    <cellStyle name="Normal 30 2 3 2 14 2" xfId="49189" xr:uid="{00000000-0005-0000-0000-00001CC00000}"/>
    <cellStyle name="Normal 30 2 3 2 14 3" xfId="49190" xr:uid="{00000000-0005-0000-0000-00001DC00000}"/>
    <cellStyle name="Normal 30 2 3 2 15" xfId="49191" xr:uid="{00000000-0005-0000-0000-00001EC00000}"/>
    <cellStyle name="Normal 30 2 3 2 16" xfId="49192" xr:uid="{00000000-0005-0000-0000-00001FC00000}"/>
    <cellStyle name="Normal 30 2 3 2 2" xfId="49193" xr:uid="{00000000-0005-0000-0000-000020C00000}"/>
    <cellStyle name="Normal 30 2 3 2 2 2" xfId="49194" xr:uid="{00000000-0005-0000-0000-000021C00000}"/>
    <cellStyle name="Normal 30 2 3 2 2 3" xfId="49195" xr:uid="{00000000-0005-0000-0000-000022C00000}"/>
    <cellStyle name="Normal 30 2 3 2 3" xfId="49196" xr:uid="{00000000-0005-0000-0000-000023C00000}"/>
    <cellStyle name="Normal 30 2 3 2 3 2" xfId="49197" xr:uid="{00000000-0005-0000-0000-000024C00000}"/>
    <cellStyle name="Normal 30 2 3 2 3 3" xfId="49198" xr:uid="{00000000-0005-0000-0000-000025C00000}"/>
    <cellStyle name="Normal 30 2 3 2 4" xfId="49199" xr:uid="{00000000-0005-0000-0000-000026C00000}"/>
    <cellStyle name="Normal 30 2 3 2 4 2" xfId="49200" xr:uid="{00000000-0005-0000-0000-000027C00000}"/>
    <cellStyle name="Normal 30 2 3 2 4 3" xfId="49201" xr:uid="{00000000-0005-0000-0000-000028C00000}"/>
    <cellStyle name="Normal 30 2 3 2 5" xfId="49202" xr:uid="{00000000-0005-0000-0000-000029C00000}"/>
    <cellStyle name="Normal 30 2 3 2 5 2" xfId="49203" xr:uid="{00000000-0005-0000-0000-00002AC00000}"/>
    <cellStyle name="Normal 30 2 3 2 5 3" xfId="49204" xr:uid="{00000000-0005-0000-0000-00002BC00000}"/>
    <cellStyle name="Normal 30 2 3 2 6" xfId="49205" xr:uid="{00000000-0005-0000-0000-00002CC00000}"/>
    <cellStyle name="Normal 30 2 3 2 6 2" xfId="49206" xr:uid="{00000000-0005-0000-0000-00002DC00000}"/>
    <cellStyle name="Normal 30 2 3 2 6 3" xfId="49207" xr:uid="{00000000-0005-0000-0000-00002EC00000}"/>
    <cellStyle name="Normal 30 2 3 2 7" xfId="49208" xr:uid="{00000000-0005-0000-0000-00002FC00000}"/>
    <cellStyle name="Normal 30 2 3 2 7 2" xfId="49209" xr:uid="{00000000-0005-0000-0000-000030C00000}"/>
    <cellStyle name="Normal 30 2 3 2 7 3" xfId="49210" xr:uid="{00000000-0005-0000-0000-000031C00000}"/>
    <cellStyle name="Normal 30 2 3 2 8" xfId="49211" xr:uid="{00000000-0005-0000-0000-000032C00000}"/>
    <cellStyle name="Normal 30 2 3 2 8 2" xfId="49212" xr:uid="{00000000-0005-0000-0000-000033C00000}"/>
    <cellStyle name="Normal 30 2 3 2 8 3" xfId="49213" xr:uid="{00000000-0005-0000-0000-000034C00000}"/>
    <cellStyle name="Normal 30 2 3 2 9" xfId="49214" xr:uid="{00000000-0005-0000-0000-000035C00000}"/>
    <cellStyle name="Normal 30 2 3 2 9 2" xfId="49215" xr:uid="{00000000-0005-0000-0000-000036C00000}"/>
    <cellStyle name="Normal 30 2 3 2 9 3" xfId="49216" xr:uid="{00000000-0005-0000-0000-000037C00000}"/>
    <cellStyle name="Normal 30 2 3 3" xfId="49217" xr:uid="{00000000-0005-0000-0000-000038C00000}"/>
    <cellStyle name="Normal 30 2 3 3 2" xfId="49218" xr:uid="{00000000-0005-0000-0000-000039C00000}"/>
    <cellStyle name="Normal 30 2 3 3 3" xfId="49219" xr:uid="{00000000-0005-0000-0000-00003AC00000}"/>
    <cellStyle name="Normal 30 2 3 4" xfId="49220" xr:uid="{00000000-0005-0000-0000-00003BC00000}"/>
    <cellStyle name="Normal 30 2 3 4 2" xfId="49221" xr:uid="{00000000-0005-0000-0000-00003CC00000}"/>
    <cellStyle name="Normal 30 2 3 4 3" xfId="49222" xr:uid="{00000000-0005-0000-0000-00003DC00000}"/>
    <cellStyle name="Normal 30 2 3 5" xfId="49223" xr:uid="{00000000-0005-0000-0000-00003EC00000}"/>
    <cellStyle name="Normal 30 2 3 5 2" xfId="49224" xr:uid="{00000000-0005-0000-0000-00003FC00000}"/>
    <cellStyle name="Normal 30 2 3 5 3" xfId="49225" xr:uid="{00000000-0005-0000-0000-000040C00000}"/>
    <cellStyle name="Normal 30 2 3 6" xfId="49226" xr:uid="{00000000-0005-0000-0000-000041C00000}"/>
    <cellStyle name="Normal 30 2 3 6 2" xfId="49227" xr:uid="{00000000-0005-0000-0000-000042C00000}"/>
    <cellStyle name="Normal 30 2 3 6 3" xfId="49228" xr:uid="{00000000-0005-0000-0000-000043C00000}"/>
    <cellStyle name="Normal 30 2 3 7" xfId="49229" xr:uid="{00000000-0005-0000-0000-000044C00000}"/>
    <cellStyle name="Normal 30 2 3 7 2" xfId="49230" xr:uid="{00000000-0005-0000-0000-000045C00000}"/>
    <cellStyle name="Normal 30 2 3 7 3" xfId="49231" xr:uid="{00000000-0005-0000-0000-000046C00000}"/>
    <cellStyle name="Normal 30 2 3 8" xfId="49232" xr:uid="{00000000-0005-0000-0000-000047C00000}"/>
    <cellStyle name="Normal 30 2 3 8 2" xfId="49233" xr:uid="{00000000-0005-0000-0000-000048C00000}"/>
    <cellStyle name="Normal 30 2 3 8 3" xfId="49234" xr:uid="{00000000-0005-0000-0000-000049C00000}"/>
    <cellStyle name="Normal 30 2 3 9" xfId="49235" xr:uid="{00000000-0005-0000-0000-00004AC00000}"/>
    <cellStyle name="Normal 30 2 3 9 2" xfId="49236" xr:uid="{00000000-0005-0000-0000-00004BC00000}"/>
    <cellStyle name="Normal 30 2 3 9 3" xfId="49237" xr:uid="{00000000-0005-0000-0000-00004CC00000}"/>
    <cellStyle name="Normal 30 2 30" xfId="49238" xr:uid="{00000000-0005-0000-0000-00004DC00000}"/>
    <cellStyle name="Normal 30 2 31" xfId="49239" xr:uid="{00000000-0005-0000-0000-00004EC00000}"/>
    <cellStyle name="Normal 30 2 32" xfId="49240" xr:uid="{00000000-0005-0000-0000-00004FC00000}"/>
    <cellStyle name="Normal 30 2 33" xfId="49241" xr:uid="{00000000-0005-0000-0000-000050C00000}"/>
    <cellStyle name="Normal 30 2 34" xfId="49242" xr:uid="{00000000-0005-0000-0000-000051C00000}"/>
    <cellStyle name="Normal 30 2 35" xfId="49243" xr:uid="{00000000-0005-0000-0000-000052C00000}"/>
    <cellStyle name="Normal 30 2 36" xfId="49244" xr:uid="{00000000-0005-0000-0000-000053C00000}"/>
    <cellStyle name="Normal 30 2 37" xfId="49245" xr:uid="{00000000-0005-0000-0000-000054C00000}"/>
    <cellStyle name="Normal 30 2 38" xfId="49246" xr:uid="{00000000-0005-0000-0000-000055C00000}"/>
    <cellStyle name="Normal 30 2 39" xfId="49247" xr:uid="{00000000-0005-0000-0000-000056C00000}"/>
    <cellStyle name="Normal 30 2 4" xfId="49248" xr:uid="{00000000-0005-0000-0000-000057C00000}"/>
    <cellStyle name="Normal 30 2 4 10" xfId="49249" xr:uid="{00000000-0005-0000-0000-000058C00000}"/>
    <cellStyle name="Normal 30 2 4 10 2" xfId="49250" xr:uid="{00000000-0005-0000-0000-000059C00000}"/>
    <cellStyle name="Normal 30 2 4 10 3" xfId="49251" xr:uid="{00000000-0005-0000-0000-00005AC00000}"/>
    <cellStyle name="Normal 30 2 4 11" xfId="49252" xr:uid="{00000000-0005-0000-0000-00005BC00000}"/>
    <cellStyle name="Normal 30 2 4 11 2" xfId="49253" xr:uid="{00000000-0005-0000-0000-00005CC00000}"/>
    <cellStyle name="Normal 30 2 4 11 3" xfId="49254" xr:uid="{00000000-0005-0000-0000-00005DC00000}"/>
    <cellStyle name="Normal 30 2 4 12" xfId="49255" xr:uid="{00000000-0005-0000-0000-00005EC00000}"/>
    <cellStyle name="Normal 30 2 4 12 2" xfId="49256" xr:uid="{00000000-0005-0000-0000-00005FC00000}"/>
    <cellStyle name="Normal 30 2 4 12 3" xfId="49257" xr:uid="{00000000-0005-0000-0000-000060C00000}"/>
    <cellStyle name="Normal 30 2 4 13" xfId="49258" xr:uid="{00000000-0005-0000-0000-000061C00000}"/>
    <cellStyle name="Normal 30 2 4 13 2" xfId="49259" xr:uid="{00000000-0005-0000-0000-000062C00000}"/>
    <cellStyle name="Normal 30 2 4 13 3" xfId="49260" xr:uid="{00000000-0005-0000-0000-000063C00000}"/>
    <cellStyle name="Normal 30 2 4 14" xfId="49261" xr:uid="{00000000-0005-0000-0000-000064C00000}"/>
    <cellStyle name="Normal 30 2 4 14 2" xfId="49262" xr:uid="{00000000-0005-0000-0000-000065C00000}"/>
    <cellStyle name="Normal 30 2 4 14 3" xfId="49263" xr:uid="{00000000-0005-0000-0000-000066C00000}"/>
    <cellStyle name="Normal 30 2 4 15" xfId="49264" xr:uid="{00000000-0005-0000-0000-000067C00000}"/>
    <cellStyle name="Normal 30 2 4 15 2" xfId="49265" xr:uid="{00000000-0005-0000-0000-000068C00000}"/>
    <cellStyle name="Normal 30 2 4 15 3" xfId="49266" xr:uid="{00000000-0005-0000-0000-000069C00000}"/>
    <cellStyle name="Normal 30 2 4 16" xfId="49267" xr:uid="{00000000-0005-0000-0000-00006AC00000}"/>
    <cellStyle name="Normal 30 2 4 17" xfId="49268" xr:uid="{00000000-0005-0000-0000-00006BC00000}"/>
    <cellStyle name="Normal 30 2 4 2" xfId="49269" xr:uid="{00000000-0005-0000-0000-00006CC00000}"/>
    <cellStyle name="Normal 30 2 4 2 10" xfId="49270" xr:uid="{00000000-0005-0000-0000-00006DC00000}"/>
    <cellStyle name="Normal 30 2 4 2 10 2" xfId="49271" xr:uid="{00000000-0005-0000-0000-00006EC00000}"/>
    <cellStyle name="Normal 30 2 4 2 10 3" xfId="49272" xr:uid="{00000000-0005-0000-0000-00006FC00000}"/>
    <cellStyle name="Normal 30 2 4 2 11" xfId="49273" xr:uid="{00000000-0005-0000-0000-000070C00000}"/>
    <cellStyle name="Normal 30 2 4 2 11 2" xfId="49274" xr:uid="{00000000-0005-0000-0000-000071C00000}"/>
    <cellStyle name="Normal 30 2 4 2 11 3" xfId="49275" xr:uid="{00000000-0005-0000-0000-000072C00000}"/>
    <cellStyle name="Normal 30 2 4 2 12" xfId="49276" xr:uid="{00000000-0005-0000-0000-000073C00000}"/>
    <cellStyle name="Normal 30 2 4 2 12 2" xfId="49277" xr:uid="{00000000-0005-0000-0000-000074C00000}"/>
    <cellStyle name="Normal 30 2 4 2 12 3" xfId="49278" xr:uid="{00000000-0005-0000-0000-000075C00000}"/>
    <cellStyle name="Normal 30 2 4 2 13" xfId="49279" xr:uid="{00000000-0005-0000-0000-000076C00000}"/>
    <cellStyle name="Normal 30 2 4 2 13 2" xfId="49280" xr:uid="{00000000-0005-0000-0000-000077C00000}"/>
    <cellStyle name="Normal 30 2 4 2 13 3" xfId="49281" xr:uid="{00000000-0005-0000-0000-000078C00000}"/>
    <cellStyle name="Normal 30 2 4 2 14" xfId="49282" xr:uid="{00000000-0005-0000-0000-000079C00000}"/>
    <cellStyle name="Normal 30 2 4 2 14 2" xfId="49283" xr:uid="{00000000-0005-0000-0000-00007AC00000}"/>
    <cellStyle name="Normal 30 2 4 2 14 3" xfId="49284" xr:uid="{00000000-0005-0000-0000-00007BC00000}"/>
    <cellStyle name="Normal 30 2 4 2 15" xfId="49285" xr:uid="{00000000-0005-0000-0000-00007CC00000}"/>
    <cellStyle name="Normal 30 2 4 2 16" xfId="49286" xr:uid="{00000000-0005-0000-0000-00007DC00000}"/>
    <cellStyle name="Normal 30 2 4 2 2" xfId="49287" xr:uid="{00000000-0005-0000-0000-00007EC00000}"/>
    <cellStyle name="Normal 30 2 4 2 2 2" xfId="49288" xr:uid="{00000000-0005-0000-0000-00007FC00000}"/>
    <cellStyle name="Normal 30 2 4 2 2 3" xfId="49289" xr:uid="{00000000-0005-0000-0000-000080C00000}"/>
    <cellStyle name="Normal 30 2 4 2 3" xfId="49290" xr:uid="{00000000-0005-0000-0000-000081C00000}"/>
    <cellStyle name="Normal 30 2 4 2 3 2" xfId="49291" xr:uid="{00000000-0005-0000-0000-000082C00000}"/>
    <cellStyle name="Normal 30 2 4 2 3 3" xfId="49292" xr:uid="{00000000-0005-0000-0000-000083C00000}"/>
    <cellStyle name="Normal 30 2 4 2 4" xfId="49293" xr:uid="{00000000-0005-0000-0000-000084C00000}"/>
    <cellStyle name="Normal 30 2 4 2 4 2" xfId="49294" xr:uid="{00000000-0005-0000-0000-000085C00000}"/>
    <cellStyle name="Normal 30 2 4 2 4 3" xfId="49295" xr:uid="{00000000-0005-0000-0000-000086C00000}"/>
    <cellStyle name="Normal 30 2 4 2 5" xfId="49296" xr:uid="{00000000-0005-0000-0000-000087C00000}"/>
    <cellStyle name="Normal 30 2 4 2 5 2" xfId="49297" xr:uid="{00000000-0005-0000-0000-000088C00000}"/>
    <cellStyle name="Normal 30 2 4 2 5 3" xfId="49298" xr:uid="{00000000-0005-0000-0000-000089C00000}"/>
    <cellStyle name="Normal 30 2 4 2 6" xfId="49299" xr:uid="{00000000-0005-0000-0000-00008AC00000}"/>
    <cellStyle name="Normal 30 2 4 2 6 2" xfId="49300" xr:uid="{00000000-0005-0000-0000-00008BC00000}"/>
    <cellStyle name="Normal 30 2 4 2 6 3" xfId="49301" xr:uid="{00000000-0005-0000-0000-00008CC00000}"/>
    <cellStyle name="Normal 30 2 4 2 7" xfId="49302" xr:uid="{00000000-0005-0000-0000-00008DC00000}"/>
    <cellStyle name="Normal 30 2 4 2 7 2" xfId="49303" xr:uid="{00000000-0005-0000-0000-00008EC00000}"/>
    <cellStyle name="Normal 30 2 4 2 7 3" xfId="49304" xr:uid="{00000000-0005-0000-0000-00008FC00000}"/>
    <cellStyle name="Normal 30 2 4 2 8" xfId="49305" xr:uid="{00000000-0005-0000-0000-000090C00000}"/>
    <cellStyle name="Normal 30 2 4 2 8 2" xfId="49306" xr:uid="{00000000-0005-0000-0000-000091C00000}"/>
    <cellStyle name="Normal 30 2 4 2 8 3" xfId="49307" xr:uid="{00000000-0005-0000-0000-000092C00000}"/>
    <cellStyle name="Normal 30 2 4 2 9" xfId="49308" xr:uid="{00000000-0005-0000-0000-000093C00000}"/>
    <cellStyle name="Normal 30 2 4 2 9 2" xfId="49309" xr:uid="{00000000-0005-0000-0000-000094C00000}"/>
    <cellStyle name="Normal 30 2 4 2 9 3" xfId="49310" xr:uid="{00000000-0005-0000-0000-000095C00000}"/>
    <cellStyle name="Normal 30 2 4 3" xfId="49311" xr:uid="{00000000-0005-0000-0000-000096C00000}"/>
    <cellStyle name="Normal 30 2 4 3 2" xfId="49312" xr:uid="{00000000-0005-0000-0000-000097C00000}"/>
    <cellStyle name="Normal 30 2 4 3 3" xfId="49313" xr:uid="{00000000-0005-0000-0000-000098C00000}"/>
    <cellStyle name="Normal 30 2 4 4" xfId="49314" xr:uid="{00000000-0005-0000-0000-000099C00000}"/>
    <cellStyle name="Normal 30 2 4 4 2" xfId="49315" xr:uid="{00000000-0005-0000-0000-00009AC00000}"/>
    <cellStyle name="Normal 30 2 4 4 3" xfId="49316" xr:uid="{00000000-0005-0000-0000-00009BC00000}"/>
    <cellStyle name="Normal 30 2 4 5" xfId="49317" xr:uid="{00000000-0005-0000-0000-00009CC00000}"/>
    <cellStyle name="Normal 30 2 4 5 2" xfId="49318" xr:uid="{00000000-0005-0000-0000-00009DC00000}"/>
    <cellStyle name="Normal 30 2 4 5 3" xfId="49319" xr:uid="{00000000-0005-0000-0000-00009EC00000}"/>
    <cellStyle name="Normal 30 2 4 6" xfId="49320" xr:uid="{00000000-0005-0000-0000-00009FC00000}"/>
    <cellStyle name="Normal 30 2 4 6 2" xfId="49321" xr:uid="{00000000-0005-0000-0000-0000A0C00000}"/>
    <cellStyle name="Normal 30 2 4 6 3" xfId="49322" xr:uid="{00000000-0005-0000-0000-0000A1C00000}"/>
    <cellStyle name="Normal 30 2 4 7" xfId="49323" xr:uid="{00000000-0005-0000-0000-0000A2C00000}"/>
    <cellStyle name="Normal 30 2 4 7 2" xfId="49324" xr:uid="{00000000-0005-0000-0000-0000A3C00000}"/>
    <cellStyle name="Normal 30 2 4 7 3" xfId="49325" xr:uid="{00000000-0005-0000-0000-0000A4C00000}"/>
    <cellStyle name="Normal 30 2 4 8" xfId="49326" xr:uid="{00000000-0005-0000-0000-0000A5C00000}"/>
    <cellStyle name="Normal 30 2 4 8 2" xfId="49327" xr:uid="{00000000-0005-0000-0000-0000A6C00000}"/>
    <cellStyle name="Normal 30 2 4 8 3" xfId="49328" xr:uid="{00000000-0005-0000-0000-0000A7C00000}"/>
    <cellStyle name="Normal 30 2 4 9" xfId="49329" xr:uid="{00000000-0005-0000-0000-0000A8C00000}"/>
    <cellStyle name="Normal 30 2 4 9 2" xfId="49330" xr:uid="{00000000-0005-0000-0000-0000A9C00000}"/>
    <cellStyle name="Normal 30 2 4 9 3" xfId="49331" xr:uid="{00000000-0005-0000-0000-0000AAC00000}"/>
    <cellStyle name="Normal 30 2 40" xfId="49332" xr:uid="{00000000-0005-0000-0000-0000ABC00000}"/>
    <cellStyle name="Normal 30 2 41" xfId="49333" xr:uid="{00000000-0005-0000-0000-0000ACC00000}"/>
    <cellStyle name="Normal 30 2 5" xfId="49334" xr:uid="{00000000-0005-0000-0000-0000ADC00000}"/>
    <cellStyle name="Normal 30 2 5 10" xfId="49335" xr:uid="{00000000-0005-0000-0000-0000AEC00000}"/>
    <cellStyle name="Normal 30 2 5 10 2" xfId="49336" xr:uid="{00000000-0005-0000-0000-0000AFC00000}"/>
    <cellStyle name="Normal 30 2 5 10 3" xfId="49337" xr:uid="{00000000-0005-0000-0000-0000B0C00000}"/>
    <cellStyle name="Normal 30 2 5 11" xfId="49338" xr:uid="{00000000-0005-0000-0000-0000B1C00000}"/>
    <cellStyle name="Normal 30 2 5 11 2" xfId="49339" xr:uid="{00000000-0005-0000-0000-0000B2C00000}"/>
    <cellStyle name="Normal 30 2 5 11 3" xfId="49340" xr:uid="{00000000-0005-0000-0000-0000B3C00000}"/>
    <cellStyle name="Normal 30 2 5 12" xfId="49341" xr:uid="{00000000-0005-0000-0000-0000B4C00000}"/>
    <cellStyle name="Normal 30 2 5 12 2" xfId="49342" xr:uid="{00000000-0005-0000-0000-0000B5C00000}"/>
    <cellStyle name="Normal 30 2 5 12 3" xfId="49343" xr:uid="{00000000-0005-0000-0000-0000B6C00000}"/>
    <cellStyle name="Normal 30 2 5 13" xfId="49344" xr:uid="{00000000-0005-0000-0000-0000B7C00000}"/>
    <cellStyle name="Normal 30 2 5 13 2" xfId="49345" xr:uid="{00000000-0005-0000-0000-0000B8C00000}"/>
    <cellStyle name="Normal 30 2 5 13 3" xfId="49346" xr:uid="{00000000-0005-0000-0000-0000B9C00000}"/>
    <cellStyle name="Normal 30 2 5 14" xfId="49347" xr:uid="{00000000-0005-0000-0000-0000BAC00000}"/>
    <cellStyle name="Normal 30 2 5 14 2" xfId="49348" xr:uid="{00000000-0005-0000-0000-0000BBC00000}"/>
    <cellStyle name="Normal 30 2 5 14 3" xfId="49349" xr:uid="{00000000-0005-0000-0000-0000BCC00000}"/>
    <cellStyle name="Normal 30 2 5 15" xfId="49350" xr:uid="{00000000-0005-0000-0000-0000BDC00000}"/>
    <cellStyle name="Normal 30 2 5 16" xfId="49351" xr:uid="{00000000-0005-0000-0000-0000BEC00000}"/>
    <cellStyle name="Normal 30 2 5 2" xfId="49352" xr:uid="{00000000-0005-0000-0000-0000BFC00000}"/>
    <cellStyle name="Normal 30 2 5 2 2" xfId="49353" xr:uid="{00000000-0005-0000-0000-0000C0C00000}"/>
    <cellStyle name="Normal 30 2 5 2 3" xfId="49354" xr:uid="{00000000-0005-0000-0000-0000C1C00000}"/>
    <cellStyle name="Normal 30 2 5 3" xfId="49355" xr:uid="{00000000-0005-0000-0000-0000C2C00000}"/>
    <cellStyle name="Normal 30 2 5 3 2" xfId="49356" xr:uid="{00000000-0005-0000-0000-0000C3C00000}"/>
    <cellStyle name="Normal 30 2 5 3 3" xfId="49357" xr:uid="{00000000-0005-0000-0000-0000C4C00000}"/>
    <cellStyle name="Normal 30 2 5 4" xfId="49358" xr:uid="{00000000-0005-0000-0000-0000C5C00000}"/>
    <cellStyle name="Normal 30 2 5 4 2" xfId="49359" xr:uid="{00000000-0005-0000-0000-0000C6C00000}"/>
    <cellStyle name="Normal 30 2 5 4 3" xfId="49360" xr:uid="{00000000-0005-0000-0000-0000C7C00000}"/>
    <cellStyle name="Normal 30 2 5 5" xfId="49361" xr:uid="{00000000-0005-0000-0000-0000C8C00000}"/>
    <cellStyle name="Normal 30 2 5 5 2" xfId="49362" xr:uid="{00000000-0005-0000-0000-0000C9C00000}"/>
    <cellStyle name="Normal 30 2 5 5 3" xfId="49363" xr:uid="{00000000-0005-0000-0000-0000CAC00000}"/>
    <cellStyle name="Normal 30 2 5 6" xfId="49364" xr:uid="{00000000-0005-0000-0000-0000CBC00000}"/>
    <cellStyle name="Normal 30 2 5 6 2" xfId="49365" xr:uid="{00000000-0005-0000-0000-0000CCC00000}"/>
    <cellStyle name="Normal 30 2 5 6 3" xfId="49366" xr:uid="{00000000-0005-0000-0000-0000CDC00000}"/>
    <cellStyle name="Normal 30 2 5 7" xfId="49367" xr:uid="{00000000-0005-0000-0000-0000CEC00000}"/>
    <cellStyle name="Normal 30 2 5 7 2" xfId="49368" xr:uid="{00000000-0005-0000-0000-0000CFC00000}"/>
    <cellStyle name="Normal 30 2 5 7 3" xfId="49369" xr:uid="{00000000-0005-0000-0000-0000D0C00000}"/>
    <cellStyle name="Normal 30 2 5 8" xfId="49370" xr:uid="{00000000-0005-0000-0000-0000D1C00000}"/>
    <cellStyle name="Normal 30 2 5 8 2" xfId="49371" xr:uid="{00000000-0005-0000-0000-0000D2C00000}"/>
    <cellStyle name="Normal 30 2 5 8 3" xfId="49372" xr:uid="{00000000-0005-0000-0000-0000D3C00000}"/>
    <cellStyle name="Normal 30 2 5 9" xfId="49373" xr:uid="{00000000-0005-0000-0000-0000D4C00000}"/>
    <cellStyle name="Normal 30 2 5 9 2" xfId="49374" xr:uid="{00000000-0005-0000-0000-0000D5C00000}"/>
    <cellStyle name="Normal 30 2 5 9 3" xfId="49375" xr:uid="{00000000-0005-0000-0000-0000D6C00000}"/>
    <cellStyle name="Normal 30 2 6" xfId="49376" xr:uid="{00000000-0005-0000-0000-0000D7C00000}"/>
    <cellStyle name="Normal 30 2 6 10" xfId="49377" xr:uid="{00000000-0005-0000-0000-0000D8C00000}"/>
    <cellStyle name="Normal 30 2 6 10 2" xfId="49378" xr:uid="{00000000-0005-0000-0000-0000D9C00000}"/>
    <cellStyle name="Normal 30 2 6 10 3" xfId="49379" xr:uid="{00000000-0005-0000-0000-0000DAC00000}"/>
    <cellStyle name="Normal 30 2 6 11" xfId="49380" xr:uid="{00000000-0005-0000-0000-0000DBC00000}"/>
    <cellStyle name="Normal 30 2 6 11 2" xfId="49381" xr:uid="{00000000-0005-0000-0000-0000DCC00000}"/>
    <cellStyle name="Normal 30 2 6 11 3" xfId="49382" xr:uid="{00000000-0005-0000-0000-0000DDC00000}"/>
    <cellStyle name="Normal 30 2 6 12" xfId="49383" xr:uid="{00000000-0005-0000-0000-0000DEC00000}"/>
    <cellStyle name="Normal 30 2 6 12 2" xfId="49384" xr:uid="{00000000-0005-0000-0000-0000DFC00000}"/>
    <cellStyle name="Normal 30 2 6 12 3" xfId="49385" xr:uid="{00000000-0005-0000-0000-0000E0C00000}"/>
    <cellStyle name="Normal 30 2 6 13" xfId="49386" xr:uid="{00000000-0005-0000-0000-0000E1C00000}"/>
    <cellStyle name="Normal 30 2 6 13 2" xfId="49387" xr:uid="{00000000-0005-0000-0000-0000E2C00000}"/>
    <cellStyle name="Normal 30 2 6 13 3" xfId="49388" xr:uid="{00000000-0005-0000-0000-0000E3C00000}"/>
    <cellStyle name="Normal 30 2 6 14" xfId="49389" xr:uid="{00000000-0005-0000-0000-0000E4C00000}"/>
    <cellStyle name="Normal 30 2 6 14 2" xfId="49390" xr:uid="{00000000-0005-0000-0000-0000E5C00000}"/>
    <cellStyle name="Normal 30 2 6 14 3" xfId="49391" xr:uid="{00000000-0005-0000-0000-0000E6C00000}"/>
    <cellStyle name="Normal 30 2 6 15" xfId="49392" xr:uid="{00000000-0005-0000-0000-0000E7C00000}"/>
    <cellStyle name="Normal 30 2 6 16" xfId="49393" xr:uid="{00000000-0005-0000-0000-0000E8C00000}"/>
    <cellStyle name="Normal 30 2 6 2" xfId="49394" xr:uid="{00000000-0005-0000-0000-0000E9C00000}"/>
    <cellStyle name="Normal 30 2 6 2 2" xfId="49395" xr:uid="{00000000-0005-0000-0000-0000EAC00000}"/>
    <cellStyle name="Normal 30 2 6 2 3" xfId="49396" xr:uid="{00000000-0005-0000-0000-0000EBC00000}"/>
    <cellStyle name="Normal 30 2 6 3" xfId="49397" xr:uid="{00000000-0005-0000-0000-0000ECC00000}"/>
    <cellStyle name="Normal 30 2 6 3 2" xfId="49398" xr:uid="{00000000-0005-0000-0000-0000EDC00000}"/>
    <cellStyle name="Normal 30 2 6 3 3" xfId="49399" xr:uid="{00000000-0005-0000-0000-0000EEC00000}"/>
    <cellStyle name="Normal 30 2 6 4" xfId="49400" xr:uid="{00000000-0005-0000-0000-0000EFC00000}"/>
    <cellStyle name="Normal 30 2 6 4 2" xfId="49401" xr:uid="{00000000-0005-0000-0000-0000F0C00000}"/>
    <cellStyle name="Normal 30 2 6 4 3" xfId="49402" xr:uid="{00000000-0005-0000-0000-0000F1C00000}"/>
    <cellStyle name="Normal 30 2 6 5" xfId="49403" xr:uid="{00000000-0005-0000-0000-0000F2C00000}"/>
    <cellStyle name="Normal 30 2 6 5 2" xfId="49404" xr:uid="{00000000-0005-0000-0000-0000F3C00000}"/>
    <cellStyle name="Normal 30 2 6 5 3" xfId="49405" xr:uid="{00000000-0005-0000-0000-0000F4C00000}"/>
    <cellStyle name="Normal 30 2 6 6" xfId="49406" xr:uid="{00000000-0005-0000-0000-0000F5C00000}"/>
    <cellStyle name="Normal 30 2 6 6 2" xfId="49407" xr:uid="{00000000-0005-0000-0000-0000F6C00000}"/>
    <cellStyle name="Normal 30 2 6 6 3" xfId="49408" xr:uid="{00000000-0005-0000-0000-0000F7C00000}"/>
    <cellStyle name="Normal 30 2 6 7" xfId="49409" xr:uid="{00000000-0005-0000-0000-0000F8C00000}"/>
    <cellStyle name="Normal 30 2 6 7 2" xfId="49410" xr:uid="{00000000-0005-0000-0000-0000F9C00000}"/>
    <cellStyle name="Normal 30 2 6 7 3" xfId="49411" xr:uid="{00000000-0005-0000-0000-0000FAC00000}"/>
    <cellStyle name="Normal 30 2 6 8" xfId="49412" xr:uid="{00000000-0005-0000-0000-0000FBC00000}"/>
    <cellStyle name="Normal 30 2 6 8 2" xfId="49413" xr:uid="{00000000-0005-0000-0000-0000FCC00000}"/>
    <cellStyle name="Normal 30 2 6 8 3" xfId="49414" xr:uid="{00000000-0005-0000-0000-0000FDC00000}"/>
    <cellStyle name="Normal 30 2 6 9" xfId="49415" xr:uid="{00000000-0005-0000-0000-0000FEC00000}"/>
    <cellStyle name="Normal 30 2 6 9 2" xfId="49416" xr:uid="{00000000-0005-0000-0000-0000FFC00000}"/>
    <cellStyle name="Normal 30 2 6 9 3" xfId="49417" xr:uid="{00000000-0005-0000-0000-000000C10000}"/>
    <cellStyle name="Normal 30 2 7" xfId="49418" xr:uid="{00000000-0005-0000-0000-000001C10000}"/>
    <cellStyle name="Normal 30 2 7 10" xfId="49419" xr:uid="{00000000-0005-0000-0000-000002C10000}"/>
    <cellStyle name="Normal 30 2 7 10 2" xfId="49420" xr:uid="{00000000-0005-0000-0000-000003C10000}"/>
    <cellStyle name="Normal 30 2 7 10 3" xfId="49421" xr:uid="{00000000-0005-0000-0000-000004C10000}"/>
    <cellStyle name="Normal 30 2 7 11" xfId="49422" xr:uid="{00000000-0005-0000-0000-000005C10000}"/>
    <cellStyle name="Normal 30 2 7 11 2" xfId="49423" xr:uid="{00000000-0005-0000-0000-000006C10000}"/>
    <cellStyle name="Normal 30 2 7 11 3" xfId="49424" xr:uid="{00000000-0005-0000-0000-000007C10000}"/>
    <cellStyle name="Normal 30 2 7 12" xfId="49425" xr:uid="{00000000-0005-0000-0000-000008C10000}"/>
    <cellStyle name="Normal 30 2 7 12 2" xfId="49426" xr:uid="{00000000-0005-0000-0000-000009C10000}"/>
    <cellStyle name="Normal 30 2 7 12 3" xfId="49427" xr:uid="{00000000-0005-0000-0000-00000AC10000}"/>
    <cellStyle name="Normal 30 2 7 13" xfId="49428" xr:uid="{00000000-0005-0000-0000-00000BC10000}"/>
    <cellStyle name="Normal 30 2 7 13 2" xfId="49429" xr:uid="{00000000-0005-0000-0000-00000CC10000}"/>
    <cellStyle name="Normal 30 2 7 13 3" xfId="49430" xr:uid="{00000000-0005-0000-0000-00000DC10000}"/>
    <cellStyle name="Normal 30 2 7 14" xfId="49431" xr:uid="{00000000-0005-0000-0000-00000EC10000}"/>
    <cellStyle name="Normal 30 2 7 14 2" xfId="49432" xr:uid="{00000000-0005-0000-0000-00000FC10000}"/>
    <cellStyle name="Normal 30 2 7 14 3" xfId="49433" xr:uid="{00000000-0005-0000-0000-000010C10000}"/>
    <cellStyle name="Normal 30 2 7 15" xfId="49434" xr:uid="{00000000-0005-0000-0000-000011C10000}"/>
    <cellStyle name="Normal 30 2 7 16" xfId="49435" xr:uid="{00000000-0005-0000-0000-000012C10000}"/>
    <cellStyle name="Normal 30 2 7 2" xfId="49436" xr:uid="{00000000-0005-0000-0000-000013C10000}"/>
    <cellStyle name="Normal 30 2 7 2 2" xfId="49437" xr:uid="{00000000-0005-0000-0000-000014C10000}"/>
    <cellStyle name="Normal 30 2 7 2 3" xfId="49438" xr:uid="{00000000-0005-0000-0000-000015C10000}"/>
    <cellStyle name="Normal 30 2 7 3" xfId="49439" xr:uid="{00000000-0005-0000-0000-000016C10000}"/>
    <cellStyle name="Normal 30 2 7 3 2" xfId="49440" xr:uid="{00000000-0005-0000-0000-000017C10000}"/>
    <cellStyle name="Normal 30 2 7 3 3" xfId="49441" xr:uid="{00000000-0005-0000-0000-000018C10000}"/>
    <cellStyle name="Normal 30 2 7 4" xfId="49442" xr:uid="{00000000-0005-0000-0000-000019C10000}"/>
    <cellStyle name="Normal 30 2 7 4 2" xfId="49443" xr:uid="{00000000-0005-0000-0000-00001AC10000}"/>
    <cellStyle name="Normal 30 2 7 4 3" xfId="49444" xr:uid="{00000000-0005-0000-0000-00001BC10000}"/>
    <cellStyle name="Normal 30 2 7 5" xfId="49445" xr:uid="{00000000-0005-0000-0000-00001CC10000}"/>
    <cellStyle name="Normal 30 2 7 5 2" xfId="49446" xr:uid="{00000000-0005-0000-0000-00001DC10000}"/>
    <cellStyle name="Normal 30 2 7 5 3" xfId="49447" xr:uid="{00000000-0005-0000-0000-00001EC10000}"/>
    <cellStyle name="Normal 30 2 7 6" xfId="49448" xr:uid="{00000000-0005-0000-0000-00001FC10000}"/>
    <cellStyle name="Normal 30 2 7 6 2" xfId="49449" xr:uid="{00000000-0005-0000-0000-000020C10000}"/>
    <cellStyle name="Normal 30 2 7 6 3" xfId="49450" xr:uid="{00000000-0005-0000-0000-000021C10000}"/>
    <cellStyle name="Normal 30 2 7 7" xfId="49451" xr:uid="{00000000-0005-0000-0000-000022C10000}"/>
    <cellStyle name="Normal 30 2 7 7 2" xfId="49452" xr:uid="{00000000-0005-0000-0000-000023C10000}"/>
    <cellStyle name="Normal 30 2 7 7 3" xfId="49453" xr:uid="{00000000-0005-0000-0000-000024C10000}"/>
    <cellStyle name="Normal 30 2 7 8" xfId="49454" xr:uid="{00000000-0005-0000-0000-000025C10000}"/>
    <cellStyle name="Normal 30 2 7 8 2" xfId="49455" xr:uid="{00000000-0005-0000-0000-000026C10000}"/>
    <cellStyle name="Normal 30 2 7 8 3" xfId="49456" xr:uid="{00000000-0005-0000-0000-000027C10000}"/>
    <cellStyle name="Normal 30 2 7 9" xfId="49457" xr:uid="{00000000-0005-0000-0000-000028C10000}"/>
    <cellStyle name="Normal 30 2 7 9 2" xfId="49458" xr:uid="{00000000-0005-0000-0000-000029C10000}"/>
    <cellStyle name="Normal 30 2 7 9 3" xfId="49459" xr:uid="{00000000-0005-0000-0000-00002AC10000}"/>
    <cellStyle name="Normal 30 2 8" xfId="49460" xr:uid="{00000000-0005-0000-0000-00002BC10000}"/>
    <cellStyle name="Normal 30 2 8 10" xfId="49461" xr:uid="{00000000-0005-0000-0000-00002CC10000}"/>
    <cellStyle name="Normal 30 2 8 10 2" xfId="49462" xr:uid="{00000000-0005-0000-0000-00002DC10000}"/>
    <cellStyle name="Normal 30 2 8 10 3" xfId="49463" xr:uid="{00000000-0005-0000-0000-00002EC10000}"/>
    <cellStyle name="Normal 30 2 8 11" xfId="49464" xr:uid="{00000000-0005-0000-0000-00002FC10000}"/>
    <cellStyle name="Normal 30 2 8 11 2" xfId="49465" xr:uid="{00000000-0005-0000-0000-000030C10000}"/>
    <cellStyle name="Normal 30 2 8 11 3" xfId="49466" xr:uid="{00000000-0005-0000-0000-000031C10000}"/>
    <cellStyle name="Normal 30 2 8 12" xfId="49467" xr:uid="{00000000-0005-0000-0000-000032C10000}"/>
    <cellStyle name="Normal 30 2 8 12 2" xfId="49468" xr:uid="{00000000-0005-0000-0000-000033C10000}"/>
    <cellStyle name="Normal 30 2 8 12 3" xfId="49469" xr:uid="{00000000-0005-0000-0000-000034C10000}"/>
    <cellStyle name="Normal 30 2 8 13" xfId="49470" xr:uid="{00000000-0005-0000-0000-000035C10000}"/>
    <cellStyle name="Normal 30 2 8 13 2" xfId="49471" xr:uid="{00000000-0005-0000-0000-000036C10000}"/>
    <cellStyle name="Normal 30 2 8 13 3" xfId="49472" xr:uid="{00000000-0005-0000-0000-000037C10000}"/>
    <cellStyle name="Normal 30 2 8 14" xfId="49473" xr:uid="{00000000-0005-0000-0000-000038C10000}"/>
    <cellStyle name="Normal 30 2 8 14 2" xfId="49474" xr:uid="{00000000-0005-0000-0000-000039C10000}"/>
    <cellStyle name="Normal 30 2 8 14 3" xfId="49475" xr:uid="{00000000-0005-0000-0000-00003AC10000}"/>
    <cellStyle name="Normal 30 2 8 15" xfId="49476" xr:uid="{00000000-0005-0000-0000-00003BC10000}"/>
    <cellStyle name="Normal 30 2 8 16" xfId="49477" xr:uid="{00000000-0005-0000-0000-00003CC10000}"/>
    <cellStyle name="Normal 30 2 8 2" xfId="49478" xr:uid="{00000000-0005-0000-0000-00003DC10000}"/>
    <cellStyle name="Normal 30 2 8 2 2" xfId="49479" xr:uid="{00000000-0005-0000-0000-00003EC10000}"/>
    <cellStyle name="Normal 30 2 8 2 3" xfId="49480" xr:uid="{00000000-0005-0000-0000-00003FC10000}"/>
    <cellStyle name="Normal 30 2 8 3" xfId="49481" xr:uid="{00000000-0005-0000-0000-000040C10000}"/>
    <cellStyle name="Normal 30 2 8 3 2" xfId="49482" xr:uid="{00000000-0005-0000-0000-000041C10000}"/>
    <cellStyle name="Normal 30 2 8 3 3" xfId="49483" xr:uid="{00000000-0005-0000-0000-000042C10000}"/>
    <cellStyle name="Normal 30 2 8 4" xfId="49484" xr:uid="{00000000-0005-0000-0000-000043C10000}"/>
    <cellStyle name="Normal 30 2 8 4 2" xfId="49485" xr:uid="{00000000-0005-0000-0000-000044C10000}"/>
    <cellStyle name="Normal 30 2 8 4 3" xfId="49486" xr:uid="{00000000-0005-0000-0000-000045C10000}"/>
    <cellStyle name="Normal 30 2 8 5" xfId="49487" xr:uid="{00000000-0005-0000-0000-000046C10000}"/>
    <cellStyle name="Normal 30 2 8 5 2" xfId="49488" xr:uid="{00000000-0005-0000-0000-000047C10000}"/>
    <cellStyle name="Normal 30 2 8 5 3" xfId="49489" xr:uid="{00000000-0005-0000-0000-000048C10000}"/>
    <cellStyle name="Normal 30 2 8 6" xfId="49490" xr:uid="{00000000-0005-0000-0000-000049C10000}"/>
    <cellStyle name="Normal 30 2 8 6 2" xfId="49491" xr:uid="{00000000-0005-0000-0000-00004AC10000}"/>
    <cellStyle name="Normal 30 2 8 6 3" xfId="49492" xr:uid="{00000000-0005-0000-0000-00004BC10000}"/>
    <cellStyle name="Normal 30 2 8 7" xfId="49493" xr:uid="{00000000-0005-0000-0000-00004CC10000}"/>
    <cellStyle name="Normal 30 2 8 7 2" xfId="49494" xr:uid="{00000000-0005-0000-0000-00004DC10000}"/>
    <cellStyle name="Normal 30 2 8 7 3" xfId="49495" xr:uid="{00000000-0005-0000-0000-00004EC10000}"/>
    <cellStyle name="Normal 30 2 8 8" xfId="49496" xr:uid="{00000000-0005-0000-0000-00004FC10000}"/>
    <cellStyle name="Normal 30 2 8 8 2" xfId="49497" xr:uid="{00000000-0005-0000-0000-000050C10000}"/>
    <cellStyle name="Normal 30 2 8 8 3" xfId="49498" xr:uid="{00000000-0005-0000-0000-000051C10000}"/>
    <cellStyle name="Normal 30 2 8 9" xfId="49499" xr:uid="{00000000-0005-0000-0000-000052C10000}"/>
    <cellStyle name="Normal 30 2 8 9 2" xfId="49500" xr:uid="{00000000-0005-0000-0000-000053C10000}"/>
    <cellStyle name="Normal 30 2 8 9 3" xfId="49501" xr:uid="{00000000-0005-0000-0000-000054C10000}"/>
    <cellStyle name="Normal 30 2 9" xfId="49502" xr:uid="{00000000-0005-0000-0000-000055C10000}"/>
    <cellStyle name="Normal 30 2 9 10" xfId="49503" xr:uid="{00000000-0005-0000-0000-000056C10000}"/>
    <cellStyle name="Normal 30 2 9 10 2" xfId="49504" xr:uid="{00000000-0005-0000-0000-000057C10000}"/>
    <cellStyle name="Normal 30 2 9 10 3" xfId="49505" xr:uid="{00000000-0005-0000-0000-000058C10000}"/>
    <cellStyle name="Normal 30 2 9 11" xfId="49506" xr:uid="{00000000-0005-0000-0000-000059C10000}"/>
    <cellStyle name="Normal 30 2 9 11 2" xfId="49507" xr:uid="{00000000-0005-0000-0000-00005AC10000}"/>
    <cellStyle name="Normal 30 2 9 11 3" xfId="49508" xr:uid="{00000000-0005-0000-0000-00005BC10000}"/>
    <cellStyle name="Normal 30 2 9 12" xfId="49509" xr:uid="{00000000-0005-0000-0000-00005CC10000}"/>
    <cellStyle name="Normal 30 2 9 12 2" xfId="49510" xr:uid="{00000000-0005-0000-0000-00005DC10000}"/>
    <cellStyle name="Normal 30 2 9 12 3" xfId="49511" xr:uid="{00000000-0005-0000-0000-00005EC10000}"/>
    <cellStyle name="Normal 30 2 9 13" xfId="49512" xr:uid="{00000000-0005-0000-0000-00005FC10000}"/>
    <cellStyle name="Normal 30 2 9 13 2" xfId="49513" xr:uid="{00000000-0005-0000-0000-000060C10000}"/>
    <cellStyle name="Normal 30 2 9 13 3" xfId="49514" xr:uid="{00000000-0005-0000-0000-000061C10000}"/>
    <cellStyle name="Normal 30 2 9 14" xfId="49515" xr:uid="{00000000-0005-0000-0000-000062C10000}"/>
    <cellStyle name="Normal 30 2 9 14 2" xfId="49516" xr:uid="{00000000-0005-0000-0000-000063C10000}"/>
    <cellStyle name="Normal 30 2 9 14 3" xfId="49517" xr:uid="{00000000-0005-0000-0000-000064C10000}"/>
    <cellStyle name="Normal 30 2 9 15" xfId="49518" xr:uid="{00000000-0005-0000-0000-000065C10000}"/>
    <cellStyle name="Normal 30 2 9 16" xfId="49519" xr:uid="{00000000-0005-0000-0000-000066C10000}"/>
    <cellStyle name="Normal 30 2 9 2" xfId="49520" xr:uid="{00000000-0005-0000-0000-000067C10000}"/>
    <cellStyle name="Normal 30 2 9 2 2" xfId="49521" xr:uid="{00000000-0005-0000-0000-000068C10000}"/>
    <cellStyle name="Normal 30 2 9 2 3" xfId="49522" xr:uid="{00000000-0005-0000-0000-000069C10000}"/>
    <cellStyle name="Normal 30 2 9 3" xfId="49523" xr:uid="{00000000-0005-0000-0000-00006AC10000}"/>
    <cellStyle name="Normal 30 2 9 3 2" xfId="49524" xr:uid="{00000000-0005-0000-0000-00006BC10000}"/>
    <cellStyle name="Normal 30 2 9 3 3" xfId="49525" xr:uid="{00000000-0005-0000-0000-00006CC10000}"/>
    <cellStyle name="Normal 30 2 9 4" xfId="49526" xr:uid="{00000000-0005-0000-0000-00006DC10000}"/>
    <cellStyle name="Normal 30 2 9 4 2" xfId="49527" xr:uid="{00000000-0005-0000-0000-00006EC10000}"/>
    <cellStyle name="Normal 30 2 9 4 3" xfId="49528" xr:uid="{00000000-0005-0000-0000-00006FC10000}"/>
    <cellStyle name="Normal 30 2 9 5" xfId="49529" xr:uid="{00000000-0005-0000-0000-000070C10000}"/>
    <cellStyle name="Normal 30 2 9 5 2" xfId="49530" xr:uid="{00000000-0005-0000-0000-000071C10000}"/>
    <cellStyle name="Normal 30 2 9 5 3" xfId="49531" xr:uid="{00000000-0005-0000-0000-000072C10000}"/>
    <cellStyle name="Normal 30 2 9 6" xfId="49532" xr:uid="{00000000-0005-0000-0000-000073C10000}"/>
    <cellStyle name="Normal 30 2 9 6 2" xfId="49533" xr:uid="{00000000-0005-0000-0000-000074C10000}"/>
    <cellStyle name="Normal 30 2 9 6 3" xfId="49534" xr:uid="{00000000-0005-0000-0000-000075C10000}"/>
    <cellStyle name="Normal 30 2 9 7" xfId="49535" xr:uid="{00000000-0005-0000-0000-000076C10000}"/>
    <cellStyle name="Normal 30 2 9 7 2" xfId="49536" xr:uid="{00000000-0005-0000-0000-000077C10000}"/>
    <cellStyle name="Normal 30 2 9 7 3" xfId="49537" xr:uid="{00000000-0005-0000-0000-000078C10000}"/>
    <cellStyle name="Normal 30 2 9 8" xfId="49538" xr:uid="{00000000-0005-0000-0000-000079C10000}"/>
    <cellStyle name="Normal 30 2 9 8 2" xfId="49539" xr:uid="{00000000-0005-0000-0000-00007AC10000}"/>
    <cellStyle name="Normal 30 2 9 8 3" xfId="49540" xr:uid="{00000000-0005-0000-0000-00007BC10000}"/>
    <cellStyle name="Normal 30 2 9 9" xfId="49541" xr:uid="{00000000-0005-0000-0000-00007CC10000}"/>
    <cellStyle name="Normal 30 2 9 9 2" xfId="49542" xr:uid="{00000000-0005-0000-0000-00007DC10000}"/>
    <cellStyle name="Normal 30 2 9 9 3" xfId="49543" xr:uid="{00000000-0005-0000-0000-00007EC10000}"/>
    <cellStyle name="Normal 30 3" xfId="49544" xr:uid="{00000000-0005-0000-0000-00007FC10000}"/>
    <cellStyle name="Normal 30 3 10" xfId="49545" xr:uid="{00000000-0005-0000-0000-000080C10000}"/>
    <cellStyle name="Normal 30 3 10 10" xfId="49546" xr:uid="{00000000-0005-0000-0000-000081C10000}"/>
    <cellStyle name="Normal 30 3 10 10 2" xfId="49547" xr:uid="{00000000-0005-0000-0000-000082C10000}"/>
    <cellStyle name="Normal 30 3 10 10 3" xfId="49548" xr:uid="{00000000-0005-0000-0000-000083C10000}"/>
    <cellStyle name="Normal 30 3 10 11" xfId="49549" xr:uid="{00000000-0005-0000-0000-000084C10000}"/>
    <cellStyle name="Normal 30 3 10 11 2" xfId="49550" xr:uid="{00000000-0005-0000-0000-000085C10000}"/>
    <cellStyle name="Normal 30 3 10 11 3" xfId="49551" xr:uid="{00000000-0005-0000-0000-000086C10000}"/>
    <cellStyle name="Normal 30 3 10 12" xfId="49552" xr:uid="{00000000-0005-0000-0000-000087C10000}"/>
    <cellStyle name="Normal 30 3 10 12 2" xfId="49553" xr:uid="{00000000-0005-0000-0000-000088C10000}"/>
    <cellStyle name="Normal 30 3 10 12 3" xfId="49554" xr:uid="{00000000-0005-0000-0000-000089C10000}"/>
    <cellStyle name="Normal 30 3 10 13" xfId="49555" xr:uid="{00000000-0005-0000-0000-00008AC10000}"/>
    <cellStyle name="Normal 30 3 10 13 2" xfId="49556" xr:uid="{00000000-0005-0000-0000-00008BC10000}"/>
    <cellStyle name="Normal 30 3 10 13 3" xfId="49557" xr:uid="{00000000-0005-0000-0000-00008CC10000}"/>
    <cellStyle name="Normal 30 3 10 14" xfId="49558" xr:uid="{00000000-0005-0000-0000-00008DC10000}"/>
    <cellStyle name="Normal 30 3 10 14 2" xfId="49559" xr:uid="{00000000-0005-0000-0000-00008EC10000}"/>
    <cellStyle name="Normal 30 3 10 14 3" xfId="49560" xr:uid="{00000000-0005-0000-0000-00008FC10000}"/>
    <cellStyle name="Normal 30 3 10 15" xfId="49561" xr:uid="{00000000-0005-0000-0000-000090C10000}"/>
    <cellStyle name="Normal 30 3 10 16" xfId="49562" xr:uid="{00000000-0005-0000-0000-000091C10000}"/>
    <cellStyle name="Normal 30 3 10 2" xfId="49563" xr:uid="{00000000-0005-0000-0000-000092C10000}"/>
    <cellStyle name="Normal 30 3 10 2 2" xfId="49564" xr:uid="{00000000-0005-0000-0000-000093C10000}"/>
    <cellStyle name="Normal 30 3 10 2 3" xfId="49565" xr:uid="{00000000-0005-0000-0000-000094C10000}"/>
    <cellStyle name="Normal 30 3 10 3" xfId="49566" xr:uid="{00000000-0005-0000-0000-000095C10000}"/>
    <cellStyle name="Normal 30 3 10 3 2" xfId="49567" xr:uid="{00000000-0005-0000-0000-000096C10000}"/>
    <cellStyle name="Normal 30 3 10 3 3" xfId="49568" xr:uid="{00000000-0005-0000-0000-000097C10000}"/>
    <cellStyle name="Normal 30 3 10 4" xfId="49569" xr:uid="{00000000-0005-0000-0000-000098C10000}"/>
    <cellStyle name="Normal 30 3 10 4 2" xfId="49570" xr:uid="{00000000-0005-0000-0000-000099C10000}"/>
    <cellStyle name="Normal 30 3 10 4 3" xfId="49571" xr:uid="{00000000-0005-0000-0000-00009AC10000}"/>
    <cellStyle name="Normal 30 3 10 5" xfId="49572" xr:uid="{00000000-0005-0000-0000-00009BC10000}"/>
    <cellStyle name="Normal 30 3 10 5 2" xfId="49573" xr:uid="{00000000-0005-0000-0000-00009CC10000}"/>
    <cellStyle name="Normal 30 3 10 5 3" xfId="49574" xr:uid="{00000000-0005-0000-0000-00009DC10000}"/>
    <cellStyle name="Normal 30 3 10 6" xfId="49575" xr:uid="{00000000-0005-0000-0000-00009EC10000}"/>
    <cellStyle name="Normal 30 3 10 6 2" xfId="49576" xr:uid="{00000000-0005-0000-0000-00009FC10000}"/>
    <cellStyle name="Normal 30 3 10 6 3" xfId="49577" xr:uid="{00000000-0005-0000-0000-0000A0C10000}"/>
    <cellStyle name="Normal 30 3 10 7" xfId="49578" xr:uid="{00000000-0005-0000-0000-0000A1C10000}"/>
    <cellStyle name="Normal 30 3 10 7 2" xfId="49579" xr:uid="{00000000-0005-0000-0000-0000A2C10000}"/>
    <cellStyle name="Normal 30 3 10 7 3" xfId="49580" xr:uid="{00000000-0005-0000-0000-0000A3C10000}"/>
    <cellStyle name="Normal 30 3 10 8" xfId="49581" xr:uid="{00000000-0005-0000-0000-0000A4C10000}"/>
    <cellStyle name="Normal 30 3 10 8 2" xfId="49582" xr:uid="{00000000-0005-0000-0000-0000A5C10000}"/>
    <cellStyle name="Normal 30 3 10 8 3" xfId="49583" xr:uid="{00000000-0005-0000-0000-0000A6C10000}"/>
    <cellStyle name="Normal 30 3 10 9" xfId="49584" xr:uid="{00000000-0005-0000-0000-0000A7C10000}"/>
    <cellStyle name="Normal 30 3 10 9 2" xfId="49585" xr:uid="{00000000-0005-0000-0000-0000A8C10000}"/>
    <cellStyle name="Normal 30 3 10 9 3" xfId="49586" xr:uid="{00000000-0005-0000-0000-0000A9C10000}"/>
    <cellStyle name="Normal 30 3 11" xfId="49587" xr:uid="{00000000-0005-0000-0000-0000AAC10000}"/>
    <cellStyle name="Normal 30 3 11 10" xfId="49588" xr:uid="{00000000-0005-0000-0000-0000ABC10000}"/>
    <cellStyle name="Normal 30 3 11 10 2" xfId="49589" xr:uid="{00000000-0005-0000-0000-0000ACC10000}"/>
    <cellStyle name="Normal 30 3 11 10 3" xfId="49590" xr:uid="{00000000-0005-0000-0000-0000ADC10000}"/>
    <cellStyle name="Normal 30 3 11 11" xfId="49591" xr:uid="{00000000-0005-0000-0000-0000AEC10000}"/>
    <cellStyle name="Normal 30 3 11 11 2" xfId="49592" xr:uid="{00000000-0005-0000-0000-0000AFC10000}"/>
    <cellStyle name="Normal 30 3 11 11 3" xfId="49593" xr:uid="{00000000-0005-0000-0000-0000B0C10000}"/>
    <cellStyle name="Normal 30 3 11 12" xfId="49594" xr:uid="{00000000-0005-0000-0000-0000B1C10000}"/>
    <cellStyle name="Normal 30 3 11 12 2" xfId="49595" xr:uid="{00000000-0005-0000-0000-0000B2C10000}"/>
    <cellStyle name="Normal 30 3 11 12 3" xfId="49596" xr:uid="{00000000-0005-0000-0000-0000B3C10000}"/>
    <cellStyle name="Normal 30 3 11 13" xfId="49597" xr:uid="{00000000-0005-0000-0000-0000B4C10000}"/>
    <cellStyle name="Normal 30 3 11 13 2" xfId="49598" xr:uid="{00000000-0005-0000-0000-0000B5C10000}"/>
    <cellStyle name="Normal 30 3 11 13 3" xfId="49599" xr:uid="{00000000-0005-0000-0000-0000B6C10000}"/>
    <cellStyle name="Normal 30 3 11 14" xfId="49600" xr:uid="{00000000-0005-0000-0000-0000B7C10000}"/>
    <cellStyle name="Normal 30 3 11 14 2" xfId="49601" xr:uid="{00000000-0005-0000-0000-0000B8C10000}"/>
    <cellStyle name="Normal 30 3 11 14 3" xfId="49602" xr:uid="{00000000-0005-0000-0000-0000B9C10000}"/>
    <cellStyle name="Normal 30 3 11 15" xfId="49603" xr:uid="{00000000-0005-0000-0000-0000BAC10000}"/>
    <cellStyle name="Normal 30 3 11 16" xfId="49604" xr:uid="{00000000-0005-0000-0000-0000BBC10000}"/>
    <cellStyle name="Normal 30 3 11 2" xfId="49605" xr:uid="{00000000-0005-0000-0000-0000BCC10000}"/>
    <cellStyle name="Normal 30 3 11 2 2" xfId="49606" xr:uid="{00000000-0005-0000-0000-0000BDC10000}"/>
    <cellStyle name="Normal 30 3 11 2 3" xfId="49607" xr:uid="{00000000-0005-0000-0000-0000BEC10000}"/>
    <cellStyle name="Normal 30 3 11 3" xfId="49608" xr:uid="{00000000-0005-0000-0000-0000BFC10000}"/>
    <cellStyle name="Normal 30 3 11 3 2" xfId="49609" xr:uid="{00000000-0005-0000-0000-0000C0C10000}"/>
    <cellStyle name="Normal 30 3 11 3 3" xfId="49610" xr:uid="{00000000-0005-0000-0000-0000C1C10000}"/>
    <cellStyle name="Normal 30 3 11 4" xfId="49611" xr:uid="{00000000-0005-0000-0000-0000C2C10000}"/>
    <cellStyle name="Normal 30 3 11 4 2" xfId="49612" xr:uid="{00000000-0005-0000-0000-0000C3C10000}"/>
    <cellStyle name="Normal 30 3 11 4 3" xfId="49613" xr:uid="{00000000-0005-0000-0000-0000C4C10000}"/>
    <cellStyle name="Normal 30 3 11 5" xfId="49614" xr:uid="{00000000-0005-0000-0000-0000C5C10000}"/>
    <cellStyle name="Normal 30 3 11 5 2" xfId="49615" xr:uid="{00000000-0005-0000-0000-0000C6C10000}"/>
    <cellStyle name="Normal 30 3 11 5 3" xfId="49616" xr:uid="{00000000-0005-0000-0000-0000C7C10000}"/>
    <cellStyle name="Normal 30 3 11 6" xfId="49617" xr:uid="{00000000-0005-0000-0000-0000C8C10000}"/>
    <cellStyle name="Normal 30 3 11 6 2" xfId="49618" xr:uid="{00000000-0005-0000-0000-0000C9C10000}"/>
    <cellStyle name="Normal 30 3 11 6 3" xfId="49619" xr:uid="{00000000-0005-0000-0000-0000CAC10000}"/>
    <cellStyle name="Normal 30 3 11 7" xfId="49620" xr:uid="{00000000-0005-0000-0000-0000CBC10000}"/>
    <cellStyle name="Normal 30 3 11 7 2" xfId="49621" xr:uid="{00000000-0005-0000-0000-0000CCC10000}"/>
    <cellStyle name="Normal 30 3 11 7 3" xfId="49622" xr:uid="{00000000-0005-0000-0000-0000CDC10000}"/>
    <cellStyle name="Normal 30 3 11 8" xfId="49623" xr:uid="{00000000-0005-0000-0000-0000CEC10000}"/>
    <cellStyle name="Normal 30 3 11 8 2" xfId="49624" xr:uid="{00000000-0005-0000-0000-0000CFC10000}"/>
    <cellStyle name="Normal 30 3 11 8 3" xfId="49625" xr:uid="{00000000-0005-0000-0000-0000D0C10000}"/>
    <cellStyle name="Normal 30 3 11 9" xfId="49626" xr:uid="{00000000-0005-0000-0000-0000D1C10000}"/>
    <cellStyle name="Normal 30 3 11 9 2" xfId="49627" xr:uid="{00000000-0005-0000-0000-0000D2C10000}"/>
    <cellStyle name="Normal 30 3 11 9 3" xfId="49628" xr:uid="{00000000-0005-0000-0000-0000D3C10000}"/>
    <cellStyle name="Normal 30 3 12" xfId="49629" xr:uid="{00000000-0005-0000-0000-0000D4C10000}"/>
    <cellStyle name="Normal 30 3 12 10" xfId="49630" xr:uid="{00000000-0005-0000-0000-0000D5C10000}"/>
    <cellStyle name="Normal 30 3 12 10 2" xfId="49631" xr:uid="{00000000-0005-0000-0000-0000D6C10000}"/>
    <cellStyle name="Normal 30 3 12 10 3" xfId="49632" xr:uid="{00000000-0005-0000-0000-0000D7C10000}"/>
    <cellStyle name="Normal 30 3 12 11" xfId="49633" xr:uid="{00000000-0005-0000-0000-0000D8C10000}"/>
    <cellStyle name="Normal 30 3 12 11 2" xfId="49634" xr:uid="{00000000-0005-0000-0000-0000D9C10000}"/>
    <cellStyle name="Normal 30 3 12 11 3" xfId="49635" xr:uid="{00000000-0005-0000-0000-0000DAC10000}"/>
    <cellStyle name="Normal 30 3 12 12" xfId="49636" xr:uid="{00000000-0005-0000-0000-0000DBC10000}"/>
    <cellStyle name="Normal 30 3 12 12 2" xfId="49637" xr:uid="{00000000-0005-0000-0000-0000DCC10000}"/>
    <cellStyle name="Normal 30 3 12 12 3" xfId="49638" xr:uid="{00000000-0005-0000-0000-0000DDC10000}"/>
    <cellStyle name="Normal 30 3 12 13" xfId="49639" xr:uid="{00000000-0005-0000-0000-0000DEC10000}"/>
    <cellStyle name="Normal 30 3 12 13 2" xfId="49640" xr:uid="{00000000-0005-0000-0000-0000DFC10000}"/>
    <cellStyle name="Normal 30 3 12 13 3" xfId="49641" xr:uid="{00000000-0005-0000-0000-0000E0C10000}"/>
    <cellStyle name="Normal 30 3 12 14" xfId="49642" xr:uid="{00000000-0005-0000-0000-0000E1C10000}"/>
    <cellStyle name="Normal 30 3 12 14 2" xfId="49643" xr:uid="{00000000-0005-0000-0000-0000E2C10000}"/>
    <cellStyle name="Normal 30 3 12 14 3" xfId="49644" xr:uid="{00000000-0005-0000-0000-0000E3C10000}"/>
    <cellStyle name="Normal 30 3 12 15" xfId="49645" xr:uid="{00000000-0005-0000-0000-0000E4C10000}"/>
    <cellStyle name="Normal 30 3 12 16" xfId="49646" xr:uid="{00000000-0005-0000-0000-0000E5C10000}"/>
    <cellStyle name="Normal 30 3 12 2" xfId="49647" xr:uid="{00000000-0005-0000-0000-0000E6C10000}"/>
    <cellStyle name="Normal 30 3 12 2 2" xfId="49648" xr:uid="{00000000-0005-0000-0000-0000E7C10000}"/>
    <cellStyle name="Normal 30 3 12 2 3" xfId="49649" xr:uid="{00000000-0005-0000-0000-0000E8C10000}"/>
    <cellStyle name="Normal 30 3 12 3" xfId="49650" xr:uid="{00000000-0005-0000-0000-0000E9C10000}"/>
    <cellStyle name="Normal 30 3 12 3 2" xfId="49651" xr:uid="{00000000-0005-0000-0000-0000EAC10000}"/>
    <cellStyle name="Normal 30 3 12 3 3" xfId="49652" xr:uid="{00000000-0005-0000-0000-0000EBC10000}"/>
    <cellStyle name="Normal 30 3 12 4" xfId="49653" xr:uid="{00000000-0005-0000-0000-0000ECC10000}"/>
    <cellStyle name="Normal 30 3 12 4 2" xfId="49654" xr:uid="{00000000-0005-0000-0000-0000EDC10000}"/>
    <cellStyle name="Normal 30 3 12 4 3" xfId="49655" xr:uid="{00000000-0005-0000-0000-0000EEC10000}"/>
    <cellStyle name="Normal 30 3 12 5" xfId="49656" xr:uid="{00000000-0005-0000-0000-0000EFC10000}"/>
    <cellStyle name="Normal 30 3 12 5 2" xfId="49657" xr:uid="{00000000-0005-0000-0000-0000F0C10000}"/>
    <cellStyle name="Normal 30 3 12 5 3" xfId="49658" xr:uid="{00000000-0005-0000-0000-0000F1C10000}"/>
    <cellStyle name="Normal 30 3 12 6" xfId="49659" xr:uid="{00000000-0005-0000-0000-0000F2C10000}"/>
    <cellStyle name="Normal 30 3 12 6 2" xfId="49660" xr:uid="{00000000-0005-0000-0000-0000F3C10000}"/>
    <cellStyle name="Normal 30 3 12 6 3" xfId="49661" xr:uid="{00000000-0005-0000-0000-0000F4C10000}"/>
    <cellStyle name="Normal 30 3 12 7" xfId="49662" xr:uid="{00000000-0005-0000-0000-0000F5C10000}"/>
    <cellStyle name="Normal 30 3 12 7 2" xfId="49663" xr:uid="{00000000-0005-0000-0000-0000F6C10000}"/>
    <cellStyle name="Normal 30 3 12 7 3" xfId="49664" xr:uid="{00000000-0005-0000-0000-0000F7C10000}"/>
    <cellStyle name="Normal 30 3 12 8" xfId="49665" xr:uid="{00000000-0005-0000-0000-0000F8C10000}"/>
    <cellStyle name="Normal 30 3 12 8 2" xfId="49666" xr:uid="{00000000-0005-0000-0000-0000F9C10000}"/>
    <cellStyle name="Normal 30 3 12 8 3" xfId="49667" xr:uid="{00000000-0005-0000-0000-0000FAC10000}"/>
    <cellStyle name="Normal 30 3 12 9" xfId="49668" xr:uid="{00000000-0005-0000-0000-0000FBC10000}"/>
    <cellStyle name="Normal 30 3 12 9 2" xfId="49669" xr:uid="{00000000-0005-0000-0000-0000FCC10000}"/>
    <cellStyle name="Normal 30 3 12 9 3" xfId="49670" xr:uid="{00000000-0005-0000-0000-0000FDC10000}"/>
    <cellStyle name="Normal 30 3 13" xfId="49671" xr:uid="{00000000-0005-0000-0000-0000FEC10000}"/>
    <cellStyle name="Normal 30 3 13 10" xfId="49672" xr:uid="{00000000-0005-0000-0000-0000FFC10000}"/>
    <cellStyle name="Normal 30 3 13 10 2" xfId="49673" xr:uid="{00000000-0005-0000-0000-000000C20000}"/>
    <cellStyle name="Normal 30 3 13 10 3" xfId="49674" xr:uid="{00000000-0005-0000-0000-000001C20000}"/>
    <cellStyle name="Normal 30 3 13 11" xfId="49675" xr:uid="{00000000-0005-0000-0000-000002C20000}"/>
    <cellStyle name="Normal 30 3 13 11 2" xfId="49676" xr:uid="{00000000-0005-0000-0000-000003C20000}"/>
    <cellStyle name="Normal 30 3 13 11 3" xfId="49677" xr:uid="{00000000-0005-0000-0000-000004C20000}"/>
    <cellStyle name="Normal 30 3 13 12" xfId="49678" xr:uid="{00000000-0005-0000-0000-000005C20000}"/>
    <cellStyle name="Normal 30 3 13 12 2" xfId="49679" xr:uid="{00000000-0005-0000-0000-000006C20000}"/>
    <cellStyle name="Normal 30 3 13 12 3" xfId="49680" xr:uid="{00000000-0005-0000-0000-000007C20000}"/>
    <cellStyle name="Normal 30 3 13 13" xfId="49681" xr:uid="{00000000-0005-0000-0000-000008C20000}"/>
    <cellStyle name="Normal 30 3 13 13 2" xfId="49682" xr:uid="{00000000-0005-0000-0000-000009C20000}"/>
    <cellStyle name="Normal 30 3 13 13 3" xfId="49683" xr:uid="{00000000-0005-0000-0000-00000AC20000}"/>
    <cellStyle name="Normal 30 3 13 14" xfId="49684" xr:uid="{00000000-0005-0000-0000-00000BC20000}"/>
    <cellStyle name="Normal 30 3 13 14 2" xfId="49685" xr:uid="{00000000-0005-0000-0000-00000CC20000}"/>
    <cellStyle name="Normal 30 3 13 14 3" xfId="49686" xr:uid="{00000000-0005-0000-0000-00000DC20000}"/>
    <cellStyle name="Normal 30 3 13 15" xfId="49687" xr:uid="{00000000-0005-0000-0000-00000EC20000}"/>
    <cellStyle name="Normal 30 3 13 16" xfId="49688" xr:uid="{00000000-0005-0000-0000-00000FC20000}"/>
    <cellStyle name="Normal 30 3 13 2" xfId="49689" xr:uid="{00000000-0005-0000-0000-000010C20000}"/>
    <cellStyle name="Normal 30 3 13 2 2" xfId="49690" xr:uid="{00000000-0005-0000-0000-000011C20000}"/>
    <cellStyle name="Normal 30 3 13 2 3" xfId="49691" xr:uid="{00000000-0005-0000-0000-000012C20000}"/>
    <cellStyle name="Normal 30 3 13 3" xfId="49692" xr:uid="{00000000-0005-0000-0000-000013C20000}"/>
    <cellStyle name="Normal 30 3 13 3 2" xfId="49693" xr:uid="{00000000-0005-0000-0000-000014C20000}"/>
    <cellStyle name="Normal 30 3 13 3 3" xfId="49694" xr:uid="{00000000-0005-0000-0000-000015C20000}"/>
    <cellStyle name="Normal 30 3 13 4" xfId="49695" xr:uid="{00000000-0005-0000-0000-000016C20000}"/>
    <cellStyle name="Normal 30 3 13 4 2" xfId="49696" xr:uid="{00000000-0005-0000-0000-000017C20000}"/>
    <cellStyle name="Normal 30 3 13 4 3" xfId="49697" xr:uid="{00000000-0005-0000-0000-000018C20000}"/>
    <cellStyle name="Normal 30 3 13 5" xfId="49698" xr:uid="{00000000-0005-0000-0000-000019C20000}"/>
    <cellStyle name="Normal 30 3 13 5 2" xfId="49699" xr:uid="{00000000-0005-0000-0000-00001AC20000}"/>
    <cellStyle name="Normal 30 3 13 5 3" xfId="49700" xr:uid="{00000000-0005-0000-0000-00001BC20000}"/>
    <cellStyle name="Normal 30 3 13 6" xfId="49701" xr:uid="{00000000-0005-0000-0000-00001CC20000}"/>
    <cellStyle name="Normal 30 3 13 6 2" xfId="49702" xr:uid="{00000000-0005-0000-0000-00001DC20000}"/>
    <cellStyle name="Normal 30 3 13 6 3" xfId="49703" xr:uid="{00000000-0005-0000-0000-00001EC20000}"/>
    <cellStyle name="Normal 30 3 13 7" xfId="49704" xr:uid="{00000000-0005-0000-0000-00001FC20000}"/>
    <cellStyle name="Normal 30 3 13 7 2" xfId="49705" xr:uid="{00000000-0005-0000-0000-000020C20000}"/>
    <cellStyle name="Normal 30 3 13 7 3" xfId="49706" xr:uid="{00000000-0005-0000-0000-000021C20000}"/>
    <cellStyle name="Normal 30 3 13 8" xfId="49707" xr:uid="{00000000-0005-0000-0000-000022C20000}"/>
    <cellStyle name="Normal 30 3 13 8 2" xfId="49708" xr:uid="{00000000-0005-0000-0000-000023C20000}"/>
    <cellStyle name="Normal 30 3 13 8 3" xfId="49709" xr:uid="{00000000-0005-0000-0000-000024C20000}"/>
    <cellStyle name="Normal 30 3 13 9" xfId="49710" xr:uid="{00000000-0005-0000-0000-000025C20000}"/>
    <cellStyle name="Normal 30 3 13 9 2" xfId="49711" xr:uid="{00000000-0005-0000-0000-000026C20000}"/>
    <cellStyle name="Normal 30 3 13 9 3" xfId="49712" xr:uid="{00000000-0005-0000-0000-000027C20000}"/>
    <cellStyle name="Normal 30 3 14" xfId="49713" xr:uid="{00000000-0005-0000-0000-000028C20000}"/>
    <cellStyle name="Normal 30 3 14 10" xfId="49714" xr:uid="{00000000-0005-0000-0000-000029C20000}"/>
    <cellStyle name="Normal 30 3 14 10 2" xfId="49715" xr:uid="{00000000-0005-0000-0000-00002AC20000}"/>
    <cellStyle name="Normal 30 3 14 10 3" xfId="49716" xr:uid="{00000000-0005-0000-0000-00002BC20000}"/>
    <cellStyle name="Normal 30 3 14 11" xfId="49717" xr:uid="{00000000-0005-0000-0000-00002CC20000}"/>
    <cellStyle name="Normal 30 3 14 11 2" xfId="49718" xr:uid="{00000000-0005-0000-0000-00002DC20000}"/>
    <cellStyle name="Normal 30 3 14 11 3" xfId="49719" xr:uid="{00000000-0005-0000-0000-00002EC20000}"/>
    <cellStyle name="Normal 30 3 14 12" xfId="49720" xr:uid="{00000000-0005-0000-0000-00002FC20000}"/>
    <cellStyle name="Normal 30 3 14 12 2" xfId="49721" xr:uid="{00000000-0005-0000-0000-000030C20000}"/>
    <cellStyle name="Normal 30 3 14 12 3" xfId="49722" xr:uid="{00000000-0005-0000-0000-000031C20000}"/>
    <cellStyle name="Normal 30 3 14 13" xfId="49723" xr:uid="{00000000-0005-0000-0000-000032C20000}"/>
    <cellStyle name="Normal 30 3 14 13 2" xfId="49724" xr:uid="{00000000-0005-0000-0000-000033C20000}"/>
    <cellStyle name="Normal 30 3 14 13 3" xfId="49725" xr:uid="{00000000-0005-0000-0000-000034C20000}"/>
    <cellStyle name="Normal 30 3 14 14" xfId="49726" xr:uid="{00000000-0005-0000-0000-000035C20000}"/>
    <cellStyle name="Normal 30 3 14 14 2" xfId="49727" xr:uid="{00000000-0005-0000-0000-000036C20000}"/>
    <cellStyle name="Normal 30 3 14 14 3" xfId="49728" xr:uid="{00000000-0005-0000-0000-000037C20000}"/>
    <cellStyle name="Normal 30 3 14 15" xfId="49729" xr:uid="{00000000-0005-0000-0000-000038C20000}"/>
    <cellStyle name="Normal 30 3 14 16" xfId="49730" xr:uid="{00000000-0005-0000-0000-000039C20000}"/>
    <cellStyle name="Normal 30 3 14 2" xfId="49731" xr:uid="{00000000-0005-0000-0000-00003AC20000}"/>
    <cellStyle name="Normal 30 3 14 2 2" xfId="49732" xr:uid="{00000000-0005-0000-0000-00003BC20000}"/>
    <cellStyle name="Normal 30 3 14 2 3" xfId="49733" xr:uid="{00000000-0005-0000-0000-00003CC20000}"/>
    <cellStyle name="Normal 30 3 14 3" xfId="49734" xr:uid="{00000000-0005-0000-0000-00003DC20000}"/>
    <cellStyle name="Normal 30 3 14 3 2" xfId="49735" xr:uid="{00000000-0005-0000-0000-00003EC20000}"/>
    <cellStyle name="Normal 30 3 14 3 3" xfId="49736" xr:uid="{00000000-0005-0000-0000-00003FC20000}"/>
    <cellStyle name="Normal 30 3 14 4" xfId="49737" xr:uid="{00000000-0005-0000-0000-000040C20000}"/>
    <cellStyle name="Normal 30 3 14 4 2" xfId="49738" xr:uid="{00000000-0005-0000-0000-000041C20000}"/>
    <cellStyle name="Normal 30 3 14 4 3" xfId="49739" xr:uid="{00000000-0005-0000-0000-000042C20000}"/>
    <cellStyle name="Normal 30 3 14 5" xfId="49740" xr:uid="{00000000-0005-0000-0000-000043C20000}"/>
    <cellStyle name="Normal 30 3 14 5 2" xfId="49741" xr:uid="{00000000-0005-0000-0000-000044C20000}"/>
    <cellStyle name="Normal 30 3 14 5 3" xfId="49742" xr:uid="{00000000-0005-0000-0000-000045C20000}"/>
    <cellStyle name="Normal 30 3 14 6" xfId="49743" xr:uid="{00000000-0005-0000-0000-000046C20000}"/>
    <cellStyle name="Normal 30 3 14 6 2" xfId="49744" xr:uid="{00000000-0005-0000-0000-000047C20000}"/>
    <cellStyle name="Normal 30 3 14 6 3" xfId="49745" xr:uid="{00000000-0005-0000-0000-000048C20000}"/>
    <cellStyle name="Normal 30 3 14 7" xfId="49746" xr:uid="{00000000-0005-0000-0000-000049C20000}"/>
    <cellStyle name="Normal 30 3 14 7 2" xfId="49747" xr:uid="{00000000-0005-0000-0000-00004AC20000}"/>
    <cellStyle name="Normal 30 3 14 7 3" xfId="49748" xr:uid="{00000000-0005-0000-0000-00004BC20000}"/>
    <cellStyle name="Normal 30 3 14 8" xfId="49749" xr:uid="{00000000-0005-0000-0000-00004CC20000}"/>
    <cellStyle name="Normal 30 3 14 8 2" xfId="49750" xr:uid="{00000000-0005-0000-0000-00004DC20000}"/>
    <cellStyle name="Normal 30 3 14 8 3" xfId="49751" xr:uid="{00000000-0005-0000-0000-00004EC20000}"/>
    <cellStyle name="Normal 30 3 14 9" xfId="49752" xr:uid="{00000000-0005-0000-0000-00004FC20000}"/>
    <cellStyle name="Normal 30 3 14 9 2" xfId="49753" xr:uid="{00000000-0005-0000-0000-000050C20000}"/>
    <cellStyle name="Normal 30 3 14 9 3" xfId="49754" xr:uid="{00000000-0005-0000-0000-000051C20000}"/>
    <cellStyle name="Normal 30 3 15" xfId="49755" xr:uid="{00000000-0005-0000-0000-000052C20000}"/>
    <cellStyle name="Normal 30 3 15 10" xfId="49756" xr:uid="{00000000-0005-0000-0000-000053C20000}"/>
    <cellStyle name="Normal 30 3 15 10 2" xfId="49757" xr:uid="{00000000-0005-0000-0000-000054C20000}"/>
    <cellStyle name="Normal 30 3 15 10 3" xfId="49758" xr:uid="{00000000-0005-0000-0000-000055C20000}"/>
    <cellStyle name="Normal 30 3 15 11" xfId="49759" xr:uid="{00000000-0005-0000-0000-000056C20000}"/>
    <cellStyle name="Normal 30 3 15 11 2" xfId="49760" xr:uid="{00000000-0005-0000-0000-000057C20000}"/>
    <cellStyle name="Normal 30 3 15 11 3" xfId="49761" xr:uid="{00000000-0005-0000-0000-000058C20000}"/>
    <cellStyle name="Normal 30 3 15 12" xfId="49762" xr:uid="{00000000-0005-0000-0000-000059C20000}"/>
    <cellStyle name="Normal 30 3 15 12 2" xfId="49763" xr:uid="{00000000-0005-0000-0000-00005AC20000}"/>
    <cellStyle name="Normal 30 3 15 12 3" xfId="49764" xr:uid="{00000000-0005-0000-0000-00005BC20000}"/>
    <cellStyle name="Normal 30 3 15 13" xfId="49765" xr:uid="{00000000-0005-0000-0000-00005CC20000}"/>
    <cellStyle name="Normal 30 3 15 13 2" xfId="49766" xr:uid="{00000000-0005-0000-0000-00005DC20000}"/>
    <cellStyle name="Normal 30 3 15 13 3" xfId="49767" xr:uid="{00000000-0005-0000-0000-00005EC20000}"/>
    <cellStyle name="Normal 30 3 15 14" xfId="49768" xr:uid="{00000000-0005-0000-0000-00005FC20000}"/>
    <cellStyle name="Normal 30 3 15 14 2" xfId="49769" xr:uid="{00000000-0005-0000-0000-000060C20000}"/>
    <cellStyle name="Normal 30 3 15 14 3" xfId="49770" xr:uid="{00000000-0005-0000-0000-000061C20000}"/>
    <cellStyle name="Normal 30 3 15 15" xfId="49771" xr:uid="{00000000-0005-0000-0000-000062C20000}"/>
    <cellStyle name="Normal 30 3 15 16" xfId="49772" xr:uid="{00000000-0005-0000-0000-000063C20000}"/>
    <cellStyle name="Normal 30 3 15 2" xfId="49773" xr:uid="{00000000-0005-0000-0000-000064C20000}"/>
    <cellStyle name="Normal 30 3 15 2 2" xfId="49774" xr:uid="{00000000-0005-0000-0000-000065C20000}"/>
    <cellStyle name="Normal 30 3 15 2 3" xfId="49775" xr:uid="{00000000-0005-0000-0000-000066C20000}"/>
    <cellStyle name="Normal 30 3 15 3" xfId="49776" xr:uid="{00000000-0005-0000-0000-000067C20000}"/>
    <cellStyle name="Normal 30 3 15 3 2" xfId="49777" xr:uid="{00000000-0005-0000-0000-000068C20000}"/>
    <cellStyle name="Normal 30 3 15 3 3" xfId="49778" xr:uid="{00000000-0005-0000-0000-000069C20000}"/>
    <cellStyle name="Normal 30 3 15 4" xfId="49779" xr:uid="{00000000-0005-0000-0000-00006AC20000}"/>
    <cellStyle name="Normal 30 3 15 4 2" xfId="49780" xr:uid="{00000000-0005-0000-0000-00006BC20000}"/>
    <cellStyle name="Normal 30 3 15 4 3" xfId="49781" xr:uid="{00000000-0005-0000-0000-00006CC20000}"/>
    <cellStyle name="Normal 30 3 15 5" xfId="49782" xr:uid="{00000000-0005-0000-0000-00006DC20000}"/>
    <cellStyle name="Normal 30 3 15 5 2" xfId="49783" xr:uid="{00000000-0005-0000-0000-00006EC20000}"/>
    <cellStyle name="Normal 30 3 15 5 3" xfId="49784" xr:uid="{00000000-0005-0000-0000-00006FC20000}"/>
    <cellStyle name="Normal 30 3 15 6" xfId="49785" xr:uid="{00000000-0005-0000-0000-000070C20000}"/>
    <cellStyle name="Normal 30 3 15 6 2" xfId="49786" xr:uid="{00000000-0005-0000-0000-000071C20000}"/>
    <cellStyle name="Normal 30 3 15 6 3" xfId="49787" xr:uid="{00000000-0005-0000-0000-000072C20000}"/>
    <cellStyle name="Normal 30 3 15 7" xfId="49788" xr:uid="{00000000-0005-0000-0000-000073C20000}"/>
    <cellStyle name="Normal 30 3 15 7 2" xfId="49789" xr:uid="{00000000-0005-0000-0000-000074C20000}"/>
    <cellStyle name="Normal 30 3 15 7 3" xfId="49790" xr:uid="{00000000-0005-0000-0000-000075C20000}"/>
    <cellStyle name="Normal 30 3 15 8" xfId="49791" xr:uid="{00000000-0005-0000-0000-000076C20000}"/>
    <cellStyle name="Normal 30 3 15 8 2" xfId="49792" xr:uid="{00000000-0005-0000-0000-000077C20000}"/>
    <cellStyle name="Normal 30 3 15 8 3" xfId="49793" xr:uid="{00000000-0005-0000-0000-000078C20000}"/>
    <cellStyle name="Normal 30 3 15 9" xfId="49794" xr:uid="{00000000-0005-0000-0000-000079C20000}"/>
    <cellStyle name="Normal 30 3 15 9 2" xfId="49795" xr:uid="{00000000-0005-0000-0000-00007AC20000}"/>
    <cellStyle name="Normal 30 3 15 9 3" xfId="49796" xr:uid="{00000000-0005-0000-0000-00007BC20000}"/>
    <cellStyle name="Normal 30 3 16" xfId="49797" xr:uid="{00000000-0005-0000-0000-00007CC20000}"/>
    <cellStyle name="Normal 30 3 16 2" xfId="49798" xr:uid="{00000000-0005-0000-0000-00007DC20000}"/>
    <cellStyle name="Normal 30 3 16 3" xfId="49799" xr:uid="{00000000-0005-0000-0000-00007EC20000}"/>
    <cellStyle name="Normal 30 3 17" xfId="49800" xr:uid="{00000000-0005-0000-0000-00007FC20000}"/>
    <cellStyle name="Normal 30 3 17 2" xfId="49801" xr:uid="{00000000-0005-0000-0000-000080C20000}"/>
    <cellStyle name="Normal 30 3 17 3" xfId="49802" xr:uid="{00000000-0005-0000-0000-000081C20000}"/>
    <cellStyle name="Normal 30 3 18" xfId="49803" xr:uid="{00000000-0005-0000-0000-000082C20000}"/>
    <cellStyle name="Normal 30 3 18 2" xfId="49804" xr:uid="{00000000-0005-0000-0000-000083C20000}"/>
    <cellStyle name="Normal 30 3 18 3" xfId="49805" xr:uid="{00000000-0005-0000-0000-000084C20000}"/>
    <cellStyle name="Normal 30 3 19" xfId="49806" xr:uid="{00000000-0005-0000-0000-000085C20000}"/>
    <cellStyle name="Normal 30 3 19 2" xfId="49807" xr:uid="{00000000-0005-0000-0000-000086C20000}"/>
    <cellStyle name="Normal 30 3 19 3" xfId="49808" xr:uid="{00000000-0005-0000-0000-000087C20000}"/>
    <cellStyle name="Normal 30 3 2" xfId="49809" xr:uid="{00000000-0005-0000-0000-000088C20000}"/>
    <cellStyle name="Normal 30 3 2 10" xfId="49810" xr:uid="{00000000-0005-0000-0000-000089C20000}"/>
    <cellStyle name="Normal 30 3 2 10 2" xfId="49811" xr:uid="{00000000-0005-0000-0000-00008AC20000}"/>
    <cellStyle name="Normal 30 3 2 10 3" xfId="49812" xr:uid="{00000000-0005-0000-0000-00008BC20000}"/>
    <cellStyle name="Normal 30 3 2 11" xfId="49813" xr:uid="{00000000-0005-0000-0000-00008CC20000}"/>
    <cellStyle name="Normal 30 3 2 11 2" xfId="49814" xr:uid="{00000000-0005-0000-0000-00008DC20000}"/>
    <cellStyle name="Normal 30 3 2 11 3" xfId="49815" xr:uid="{00000000-0005-0000-0000-00008EC20000}"/>
    <cellStyle name="Normal 30 3 2 12" xfId="49816" xr:uid="{00000000-0005-0000-0000-00008FC20000}"/>
    <cellStyle name="Normal 30 3 2 12 2" xfId="49817" xr:uid="{00000000-0005-0000-0000-000090C20000}"/>
    <cellStyle name="Normal 30 3 2 12 3" xfId="49818" xr:uid="{00000000-0005-0000-0000-000091C20000}"/>
    <cellStyle name="Normal 30 3 2 13" xfId="49819" xr:uid="{00000000-0005-0000-0000-000092C20000}"/>
    <cellStyle name="Normal 30 3 2 13 2" xfId="49820" xr:uid="{00000000-0005-0000-0000-000093C20000}"/>
    <cellStyle name="Normal 30 3 2 13 3" xfId="49821" xr:uid="{00000000-0005-0000-0000-000094C20000}"/>
    <cellStyle name="Normal 30 3 2 14" xfId="49822" xr:uid="{00000000-0005-0000-0000-000095C20000}"/>
    <cellStyle name="Normal 30 3 2 14 2" xfId="49823" xr:uid="{00000000-0005-0000-0000-000096C20000}"/>
    <cellStyle name="Normal 30 3 2 14 3" xfId="49824" xr:uid="{00000000-0005-0000-0000-000097C20000}"/>
    <cellStyle name="Normal 30 3 2 15" xfId="49825" xr:uid="{00000000-0005-0000-0000-000098C20000}"/>
    <cellStyle name="Normal 30 3 2 15 2" xfId="49826" xr:uid="{00000000-0005-0000-0000-000099C20000}"/>
    <cellStyle name="Normal 30 3 2 15 3" xfId="49827" xr:uid="{00000000-0005-0000-0000-00009AC20000}"/>
    <cellStyle name="Normal 30 3 2 16" xfId="49828" xr:uid="{00000000-0005-0000-0000-00009BC20000}"/>
    <cellStyle name="Normal 30 3 2 17" xfId="49829" xr:uid="{00000000-0005-0000-0000-00009CC20000}"/>
    <cellStyle name="Normal 30 3 2 2" xfId="49830" xr:uid="{00000000-0005-0000-0000-00009DC20000}"/>
    <cellStyle name="Normal 30 3 2 2 10" xfId="49831" xr:uid="{00000000-0005-0000-0000-00009EC20000}"/>
    <cellStyle name="Normal 30 3 2 2 10 2" xfId="49832" xr:uid="{00000000-0005-0000-0000-00009FC20000}"/>
    <cellStyle name="Normal 30 3 2 2 10 3" xfId="49833" xr:uid="{00000000-0005-0000-0000-0000A0C20000}"/>
    <cellStyle name="Normal 30 3 2 2 11" xfId="49834" xr:uid="{00000000-0005-0000-0000-0000A1C20000}"/>
    <cellStyle name="Normal 30 3 2 2 11 2" xfId="49835" xr:uid="{00000000-0005-0000-0000-0000A2C20000}"/>
    <cellStyle name="Normal 30 3 2 2 11 3" xfId="49836" xr:uid="{00000000-0005-0000-0000-0000A3C20000}"/>
    <cellStyle name="Normal 30 3 2 2 12" xfId="49837" xr:uid="{00000000-0005-0000-0000-0000A4C20000}"/>
    <cellStyle name="Normal 30 3 2 2 12 2" xfId="49838" xr:uid="{00000000-0005-0000-0000-0000A5C20000}"/>
    <cellStyle name="Normal 30 3 2 2 12 3" xfId="49839" xr:uid="{00000000-0005-0000-0000-0000A6C20000}"/>
    <cellStyle name="Normal 30 3 2 2 13" xfId="49840" xr:uid="{00000000-0005-0000-0000-0000A7C20000}"/>
    <cellStyle name="Normal 30 3 2 2 13 2" xfId="49841" xr:uid="{00000000-0005-0000-0000-0000A8C20000}"/>
    <cellStyle name="Normal 30 3 2 2 13 3" xfId="49842" xr:uid="{00000000-0005-0000-0000-0000A9C20000}"/>
    <cellStyle name="Normal 30 3 2 2 14" xfId="49843" xr:uid="{00000000-0005-0000-0000-0000AAC20000}"/>
    <cellStyle name="Normal 30 3 2 2 14 2" xfId="49844" xr:uid="{00000000-0005-0000-0000-0000ABC20000}"/>
    <cellStyle name="Normal 30 3 2 2 14 3" xfId="49845" xr:uid="{00000000-0005-0000-0000-0000ACC20000}"/>
    <cellStyle name="Normal 30 3 2 2 15" xfId="49846" xr:uid="{00000000-0005-0000-0000-0000ADC20000}"/>
    <cellStyle name="Normal 30 3 2 2 16" xfId="49847" xr:uid="{00000000-0005-0000-0000-0000AEC20000}"/>
    <cellStyle name="Normal 30 3 2 2 2" xfId="49848" xr:uid="{00000000-0005-0000-0000-0000AFC20000}"/>
    <cellStyle name="Normal 30 3 2 2 2 2" xfId="49849" xr:uid="{00000000-0005-0000-0000-0000B0C20000}"/>
    <cellStyle name="Normal 30 3 2 2 2 3" xfId="49850" xr:uid="{00000000-0005-0000-0000-0000B1C20000}"/>
    <cellStyle name="Normal 30 3 2 2 3" xfId="49851" xr:uid="{00000000-0005-0000-0000-0000B2C20000}"/>
    <cellStyle name="Normal 30 3 2 2 3 2" xfId="49852" xr:uid="{00000000-0005-0000-0000-0000B3C20000}"/>
    <cellStyle name="Normal 30 3 2 2 3 3" xfId="49853" xr:uid="{00000000-0005-0000-0000-0000B4C20000}"/>
    <cellStyle name="Normal 30 3 2 2 4" xfId="49854" xr:uid="{00000000-0005-0000-0000-0000B5C20000}"/>
    <cellStyle name="Normal 30 3 2 2 4 2" xfId="49855" xr:uid="{00000000-0005-0000-0000-0000B6C20000}"/>
    <cellStyle name="Normal 30 3 2 2 4 3" xfId="49856" xr:uid="{00000000-0005-0000-0000-0000B7C20000}"/>
    <cellStyle name="Normal 30 3 2 2 5" xfId="49857" xr:uid="{00000000-0005-0000-0000-0000B8C20000}"/>
    <cellStyle name="Normal 30 3 2 2 5 2" xfId="49858" xr:uid="{00000000-0005-0000-0000-0000B9C20000}"/>
    <cellStyle name="Normal 30 3 2 2 5 3" xfId="49859" xr:uid="{00000000-0005-0000-0000-0000BAC20000}"/>
    <cellStyle name="Normal 30 3 2 2 6" xfId="49860" xr:uid="{00000000-0005-0000-0000-0000BBC20000}"/>
    <cellStyle name="Normal 30 3 2 2 6 2" xfId="49861" xr:uid="{00000000-0005-0000-0000-0000BCC20000}"/>
    <cellStyle name="Normal 30 3 2 2 6 3" xfId="49862" xr:uid="{00000000-0005-0000-0000-0000BDC20000}"/>
    <cellStyle name="Normal 30 3 2 2 7" xfId="49863" xr:uid="{00000000-0005-0000-0000-0000BEC20000}"/>
    <cellStyle name="Normal 30 3 2 2 7 2" xfId="49864" xr:uid="{00000000-0005-0000-0000-0000BFC20000}"/>
    <cellStyle name="Normal 30 3 2 2 7 3" xfId="49865" xr:uid="{00000000-0005-0000-0000-0000C0C20000}"/>
    <cellStyle name="Normal 30 3 2 2 8" xfId="49866" xr:uid="{00000000-0005-0000-0000-0000C1C20000}"/>
    <cellStyle name="Normal 30 3 2 2 8 2" xfId="49867" xr:uid="{00000000-0005-0000-0000-0000C2C20000}"/>
    <cellStyle name="Normal 30 3 2 2 8 3" xfId="49868" xr:uid="{00000000-0005-0000-0000-0000C3C20000}"/>
    <cellStyle name="Normal 30 3 2 2 9" xfId="49869" xr:uid="{00000000-0005-0000-0000-0000C4C20000}"/>
    <cellStyle name="Normal 30 3 2 2 9 2" xfId="49870" xr:uid="{00000000-0005-0000-0000-0000C5C20000}"/>
    <cellStyle name="Normal 30 3 2 2 9 3" xfId="49871" xr:uid="{00000000-0005-0000-0000-0000C6C20000}"/>
    <cellStyle name="Normal 30 3 2 3" xfId="49872" xr:uid="{00000000-0005-0000-0000-0000C7C20000}"/>
    <cellStyle name="Normal 30 3 2 3 2" xfId="49873" xr:uid="{00000000-0005-0000-0000-0000C8C20000}"/>
    <cellStyle name="Normal 30 3 2 3 3" xfId="49874" xr:uid="{00000000-0005-0000-0000-0000C9C20000}"/>
    <cellStyle name="Normal 30 3 2 4" xfId="49875" xr:uid="{00000000-0005-0000-0000-0000CAC20000}"/>
    <cellStyle name="Normal 30 3 2 4 2" xfId="49876" xr:uid="{00000000-0005-0000-0000-0000CBC20000}"/>
    <cellStyle name="Normal 30 3 2 4 3" xfId="49877" xr:uid="{00000000-0005-0000-0000-0000CCC20000}"/>
    <cellStyle name="Normal 30 3 2 5" xfId="49878" xr:uid="{00000000-0005-0000-0000-0000CDC20000}"/>
    <cellStyle name="Normal 30 3 2 5 2" xfId="49879" xr:uid="{00000000-0005-0000-0000-0000CEC20000}"/>
    <cellStyle name="Normal 30 3 2 5 3" xfId="49880" xr:uid="{00000000-0005-0000-0000-0000CFC20000}"/>
    <cellStyle name="Normal 30 3 2 6" xfId="49881" xr:uid="{00000000-0005-0000-0000-0000D0C20000}"/>
    <cellStyle name="Normal 30 3 2 6 2" xfId="49882" xr:uid="{00000000-0005-0000-0000-0000D1C20000}"/>
    <cellStyle name="Normal 30 3 2 6 3" xfId="49883" xr:uid="{00000000-0005-0000-0000-0000D2C20000}"/>
    <cellStyle name="Normal 30 3 2 7" xfId="49884" xr:uid="{00000000-0005-0000-0000-0000D3C20000}"/>
    <cellStyle name="Normal 30 3 2 7 2" xfId="49885" xr:uid="{00000000-0005-0000-0000-0000D4C20000}"/>
    <cellStyle name="Normal 30 3 2 7 3" xfId="49886" xr:uid="{00000000-0005-0000-0000-0000D5C20000}"/>
    <cellStyle name="Normal 30 3 2 8" xfId="49887" xr:uid="{00000000-0005-0000-0000-0000D6C20000}"/>
    <cellStyle name="Normal 30 3 2 8 2" xfId="49888" xr:uid="{00000000-0005-0000-0000-0000D7C20000}"/>
    <cellStyle name="Normal 30 3 2 8 3" xfId="49889" xr:uid="{00000000-0005-0000-0000-0000D8C20000}"/>
    <cellStyle name="Normal 30 3 2 9" xfId="49890" xr:uid="{00000000-0005-0000-0000-0000D9C20000}"/>
    <cellStyle name="Normal 30 3 2 9 2" xfId="49891" xr:uid="{00000000-0005-0000-0000-0000DAC20000}"/>
    <cellStyle name="Normal 30 3 2 9 3" xfId="49892" xr:uid="{00000000-0005-0000-0000-0000DBC20000}"/>
    <cellStyle name="Normal 30 3 20" xfId="49893" xr:uid="{00000000-0005-0000-0000-0000DCC20000}"/>
    <cellStyle name="Normal 30 3 20 2" xfId="49894" xr:uid="{00000000-0005-0000-0000-0000DDC20000}"/>
    <cellStyle name="Normal 30 3 20 3" xfId="49895" xr:uid="{00000000-0005-0000-0000-0000DEC20000}"/>
    <cellStyle name="Normal 30 3 21" xfId="49896" xr:uid="{00000000-0005-0000-0000-0000DFC20000}"/>
    <cellStyle name="Normal 30 3 21 2" xfId="49897" xr:uid="{00000000-0005-0000-0000-0000E0C20000}"/>
    <cellStyle name="Normal 30 3 21 3" xfId="49898" xr:uid="{00000000-0005-0000-0000-0000E1C20000}"/>
    <cellStyle name="Normal 30 3 22" xfId="49899" xr:uid="{00000000-0005-0000-0000-0000E2C20000}"/>
    <cellStyle name="Normal 30 3 22 2" xfId="49900" xr:uid="{00000000-0005-0000-0000-0000E3C20000}"/>
    <cellStyle name="Normal 30 3 22 3" xfId="49901" xr:uid="{00000000-0005-0000-0000-0000E4C20000}"/>
    <cellStyle name="Normal 30 3 23" xfId="49902" xr:uid="{00000000-0005-0000-0000-0000E5C20000}"/>
    <cellStyle name="Normal 30 3 23 2" xfId="49903" xr:uid="{00000000-0005-0000-0000-0000E6C20000}"/>
    <cellStyle name="Normal 30 3 23 3" xfId="49904" xr:uid="{00000000-0005-0000-0000-0000E7C20000}"/>
    <cellStyle name="Normal 30 3 24" xfId="49905" xr:uid="{00000000-0005-0000-0000-0000E8C20000}"/>
    <cellStyle name="Normal 30 3 24 2" xfId="49906" xr:uid="{00000000-0005-0000-0000-0000E9C20000}"/>
    <cellStyle name="Normal 30 3 24 3" xfId="49907" xr:uid="{00000000-0005-0000-0000-0000EAC20000}"/>
    <cellStyle name="Normal 30 3 25" xfId="49908" xr:uid="{00000000-0005-0000-0000-0000EBC20000}"/>
    <cellStyle name="Normal 30 3 25 2" xfId="49909" xr:uid="{00000000-0005-0000-0000-0000ECC20000}"/>
    <cellStyle name="Normal 30 3 25 3" xfId="49910" xr:uid="{00000000-0005-0000-0000-0000EDC20000}"/>
    <cellStyle name="Normal 30 3 26" xfId="49911" xr:uid="{00000000-0005-0000-0000-0000EEC20000}"/>
    <cellStyle name="Normal 30 3 26 2" xfId="49912" xr:uid="{00000000-0005-0000-0000-0000EFC20000}"/>
    <cellStyle name="Normal 30 3 26 3" xfId="49913" xr:uid="{00000000-0005-0000-0000-0000F0C20000}"/>
    <cellStyle name="Normal 30 3 27" xfId="49914" xr:uid="{00000000-0005-0000-0000-0000F1C20000}"/>
    <cellStyle name="Normal 30 3 27 2" xfId="49915" xr:uid="{00000000-0005-0000-0000-0000F2C20000}"/>
    <cellStyle name="Normal 30 3 27 3" xfId="49916" xr:uid="{00000000-0005-0000-0000-0000F3C20000}"/>
    <cellStyle name="Normal 30 3 28" xfId="49917" xr:uid="{00000000-0005-0000-0000-0000F4C20000}"/>
    <cellStyle name="Normal 30 3 28 2" xfId="49918" xr:uid="{00000000-0005-0000-0000-0000F5C20000}"/>
    <cellStyle name="Normal 30 3 28 3" xfId="49919" xr:uid="{00000000-0005-0000-0000-0000F6C20000}"/>
    <cellStyle name="Normal 30 3 29" xfId="49920" xr:uid="{00000000-0005-0000-0000-0000F7C20000}"/>
    <cellStyle name="Normal 30 3 3" xfId="49921" xr:uid="{00000000-0005-0000-0000-0000F8C20000}"/>
    <cellStyle name="Normal 30 3 3 10" xfId="49922" xr:uid="{00000000-0005-0000-0000-0000F9C20000}"/>
    <cellStyle name="Normal 30 3 3 10 2" xfId="49923" xr:uid="{00000000-0005-0000-0000-0000FAC20000}"/>
    <cellStyle name="Normal 30 3 3 10 3" xfId="49924" xr:uid="{00000000-0005-0000-0000-0000FBC20000}"/>
    <cellStyle name="Normal 30 3 3 11" xfId="49925" xr:uid="{00000000-0005-0000-0000-0000FCC20000}"/>
    <cellStyle name="Normal 30 3 3 11 2" xfId="49926" xr:uid="{00000000-0005-0000-0000-0000FDC20000}"/>
    <cellStyle name="Normal 30 3 3 11 3" xfId="49927" xr:uid="{00000000-0005-0000-0000-0000FEC20000}"/>
    <cellStyle name="Normal 30 3 3 12" xfId="49928" xr:uid="{00000000-0005-0000-0000-0000FFC20000}"/>
    <cellStyle name="Normal 30 3 3 12 2" xfId="49929" xr:uid="{00000000-0005-0000-0000-000000C30000}"/>
    <cellStyle name="Normal 30 3 3 12 3" xfId="49930" xr:uid="{00000000-0005-0000-0000-000001C30000}"/>
    <cellStyle name="Normal 30 3 3 13" xfId="49931" xr:uid="{00000000-0005-0000-0000-000002C30000}"/>
    <cellStyle name="Normal 30 3 3 13 2" xfId="49932" xr:uid="{00000000-0005-0000-0000-000003C30000}"/>
    <cellStyle name="Normal 30 3 3 13 3" xfId="49933" xr:uid="{00000000-0005-0000-0000-000004C30000}"/>
    <cellStyle name="Normal 30 3 3 14" xfId="49934" xr:uid="{00000000-0005-0000-0000-000005C30000}"/>
    <cellStyle name="Normal 30 3 3 14 2" xfId="49935" xr:uid="{00000000-0005-0000-0000-000006C30000}"/>
    <cellStyle name="Normal 30 3 3 14 3" xfId="49936" xr:uid="{00000000-0005-0000-0000-000007C30000}"/>
    <cellStyle name="Normal 30 3 3 15" xfId="49937" xr:uid="{00000000-0005-0000-0000-000008C30000}"/>
    <cellStyle name="Normal 30 3 3 15 2" xfId="49938" xr:uid="{00000000-0005-0000-0000-000009C30000}"/>
    <cellStyle name="Normal 30 3 3 15 3" xfId="49939" xr:uid="{00000000-0005-0000-0000-00000AC30000}"/>
    <cellStyle name="Normal 30 3 3 16" xfId="49940" xr:uid="{00000000-0005-0000-0000-00000BC30000}"/>
    <cellStyle name="Normal 30 3 3 17" xfId="49941" xr:uid="{00000000-0005-0000-0000-00000CC30000}"/>
    <cellStyle name="Normal 30 3 3 2" xfId="49942" xr:uid="{00000000-0005-0000-0000-00000DC30000}"/>
    <cellStyle name="Normal 30 3 3 2 10" xfId="49943" xr:uid="{00000000-0005-0000-0000-00000EC30000}"/>
    <cellStyle name="Normal 30 3 3 2 10 2" xfId="49944" xr:uid="{00000000-0005-0000-0000-00000FC30000}"/>
    <cellStyle name="Normal 30 3 3 2 10 3" xfId="49945" xr:uid="{00000000-0005-0000-0000-000010C30000}"/>
    <cellStyle name="Normal 30 3 3 2 11" xfId="49946" xr:uid="{00000000-0005-0000-0000-000011C30000}"/>
    <cellStyle name="Normal 30 3 3 2 11 2" xfId="49947" xr:uid="{00000000-0005-0000-0000-000012C30000}"/>
    <cellStyle name="Normal 30 3 3 2 11 3" xfId="49948" xr:uid="{00000000-0005-0000-0000-000013C30000}"/>
    <cellStyle name="Normal 30 3 3 2 12" xfId="49949" xr:uid="{00000000-0005-0000-0000-000014C30000}"/>
    <cellStyle name="Normal 30 3 3 2 12 2" xfId="49950" xr:uid="{00000000-0005-0000-0000-000015C30000}"/>
    <cellStyle name="Normal 30 3 3 2 12 3" xfId="49951" xr:uid="{00000000-0005-0000-0000-000016C30000}"/>
    <cellStyle name="Normal 30 3 3 2 13" xfId="49952" xr:uid="{00000000-0005-0000-0000-000017C30000}"/>
    <cellStyle name="Normal 30 3 3 2 13 2" xfId="49953" xr:uid="{00000000-0005-0000-0000-000018C30000}"/>
    <cellStyle name="Normal 30 3 3 2 13 3" xfId="49954" xr:uid="{00000000-0005-0000-0000-000019C30000}"/>
    <cellStyle name="Normal 30 3 3 2 14" xfId="49955" xr:uid="{00000000-0005-0000-0000-00001AC30000}"/>
    <cellStyle name="Normal 30 3 3 2 14 2" xfId="49956" xr:uid="{00000000-0005-0000-0000-00001BC30000}"/>
    <cellStyle name="Normal 30 3 3 2 14 3" xfId="49957" xr:uid="{00000000-0005-0000-0000-00001CC30000}"/>
    <cellStyle name="Normal 30 3 3 2 15" xfId="49958" xr:uid="{00000000-0005-0000-0000-00001DC30000}"/>
    <cellStyle name="Normal 30 3 3 2 16" xfId="49959" xr:uid="{00000000-0005-0000-0000-00001EC30000}"/>
    <cellStyle name="Normal 30 3 3 2 2" xfId="49960" xr:uid="{00000000-0005-0000-0000-00001FC30000}"/>
    <cellStyle name="Normal 30 3 3 2 2 2" xfId="49961" xr:uid="{00000000-0005-0000-0000-000020C30000}"/>
    <cellStyle name="Normal 30 3 3 2 2 3" xfId="49962" xr:uid="{00000000-0005-0000-0000-000021C30000}"/>
    <cellStyle name="Normal 30 3 3 2 3" xfId="49963" xr:uid="{00000000-0005-0000-0000-000022C30000}"/>
    <cellStyle name="Normal 30 3 3 2 3 2" xfId="49964" xr:uid="{00000000-0005-0000-0000-000023C30000}"/>
    <cellStyle name="Normal 30 3 3 2 3 3" xfId="49965" xr:uid="{00000000-0005-0000-0000-000024C30000}"/>
    <cellStyle name="Normal 30 3 3 2 4" xfId="49966" xr:uid="{00000000-0005-0000-0000-000025C30000}"/>
    <cellStyle name="Normal 30 3 3 2 4 2" xfId="49967" xr:uid="{00000000-0005-0000-0000-000026C30000}"/>
    <cellStyle name="Normal 30 3 3 2 4 3" xfId="49968" xr:uid="{00000000-0005-0000-0000-000027C30000}"/>
    <cellStyle name="Normal 30 3 3 2 5" xfId="49969" xr:uid="{00000000-0005-0000-0000-000028C30000}"/>
    <cellStyle name="Normal 30 3 3 2 5 2" xfId="49970" xr:uid="{00000000-0005-0000-0000-000029C30000}"/>
    <cellStyle name="Normal 30 3 3 2 5 3" xfId="49971" xr:uid="{00000000-0005-0000-0000-00002AC30000}"/>
    <cellStyle name="Normal 30 3 3 2 6" xfId="49972" xr:uid="{00000000-0005-0000-0000-00002BC30000}"/>
    <cellStyle name="Normal 30 3 3 2 6 2" xfId="49973" xr:uid="{00000000-0005-0000-0000-00002CC30000}"/>
    <cellStyle name="Normal 30 3 3 2 6 3" xfId="49974" xr:uid="{00000000-0005-0000-0000-00002DC30000}"/>
    <cellStyle name="Normal 30 3 3 2 7" xfId="49975" xr:uid="{00000000-0005-0000-0000-00002EC30000}"/>
    <cellStyle name="Normal 30 3 3 2 7 2" xfId="49976" xr:uid="{00000000-0005-0000-0000-00002FC30000}"/>
    <cellStyle name="Normal 30 3 3 2 7 3" xfId="49977" xr:uid="{00000000-0005-0000-0000-000030C30000}"/>
    <cellStyle name="Normal 30 3 3 2 8" xfId="49978" xr:uid="{00000000-0005-0000-0000-000031C30000}"/>
    <cellStyle name="Normal 30 3 3 2 8 2" xfId="49979" xr:uid="{00000000-0005-0000-0000-000032C30000}"/>
    <cellStyle name="Normal 30 3 3 2 8 3" xfId="49980" xr:uid="{00000000-0005-0000-0000-000033C30000}"/>
    <cellStyle name="Normal 30 3 3 2 9" xfId="49981" xr:uid="{00000000-0005-0000-0000-000034C30000}"/>
    <cellStyle name="Normal 30 3 3 2 9 2" xfId="49982" xr:uid="{00000000-0005-0000-0000-000035C30000}"/>
    <cellStyle name="Normal 30 3 3 2 9 3" xfId="49983" xr:uid="{00000000-0005-0000-0000-000036C30000}"/>
    <cellStyle name="Normal 30 3 3 3" xfId="49984" xr:uid="{00000000-0005-0000-0000-000037C30000}"/>
    <cellStyle name="Normal 30 3 3 3 2" xfId="49985" xr:uid="{00000000-0005-0000-0000-000038C30000}"/>
    <cellStyle name="Normal 30 3 3 3 3" xfId="49986" xr:uid="{00000000-0005-0000-0000-000039C30000}"/>
    <cellStyle name="Normal 30 3 3 4" xfId="49987" xr:uid="{00000000-0005-0000-0000-00003AC30000}"/>
    <cellStyle name="Normal 30 3 3 4 2" xfId="49988" xr:uid="{00000000-0005-0000-0000-00003BC30000}"/>
    <cellStyle name="Normal 30 3 3 4 3" xfId="49989" xr:uid="{00000000-0005-0000-0000-00003CC30000}"/>
    <cellStyle name="Normal 30 3 3 5" xfId="49990" xr:uid="{00000000-0005-0000-0000-00003DC30000}"/>
    <cellStyle name="Normal 30 3 3 5 2" xfId="49991" xr:uid="{00000000-0005-0000-0000-00003EC30000}"/>
    <cellStyle name="Normal 30 3 3 5 3" xfId="49992" xr:uid="{00000000-0005-0000-0000-00003FC30000}"/>
    <cellStyle name="Normal 30 3 3 6" xfId="49993" xr:uid="{00000000-0005-0000-0000-000040C30000}"/>
    <cellStyle name="Normal 30 3 3 6 2" xfId="49994" xr:uid="{00000000-0005-0000-0000-000041C30000}"/>
    <cellStyle name="Normal 30 3 3 6 3" xfId="49995" xr:uid="{00000000-0005-0000-0000-000042C30000}"/>
    <cellStyle name="Normal 30 3 3 7" xfId="49996" xr:uid="{00000000-0005-0000-0000-000043C30000}"/>
    <cellStyle name="Normal 30 3 3 7 2" xfId="49997" xr:uid="{00000000-0005-0000-0000-000044C30000}"/>
    <cellStyle name="Normal 30 3 3 7 3" xfId="49998" xr:uid="{00000000-0005-0000-0000-000045C30000}"/>
    <cellStyle name="Normal 30 3 3 8" xfId="49999" xr:uid="{00000000-0005-0000-0000-000046C30000}"/>
    <cellStyle name="Normal 30 3 3 8 2" xfId="50000" xr:uid="{00000000-0005-0000-0000-000047C30000}"/>
    <cellStyle name="Normal 30 3 3 8 3" xfId="50001" xr:uid="{00000000-0005-0000-0000-000048C30000}"/>
    <cellStyle name="Normal 30 3 3 9" xfId="50002" xr:uid="{00000000-0005-0000-0000-000049C30000}"/>
    <cellStyle name="Normal 30 3 3 9 2" xfId="50003" xr:uid="{00000000-0005-0000-0000-00004AC30000}"/>
    <cellStyle name="Normal 30 3 3 9 3" xfId="50004" xr:uid="{00000000-0005-0000-0000-00004BC30000}"/>
    <cellStyle name="Normal 30 3 30" xfId="50005" xr:uid="{00000000-0005-0000-0000-00004CC30000}"/>
    <cellStyle name="Normal 30 3 31" xfId="50006" xr:uid="{00000000-0005-0000-0000-00004DC30000}"/>
    <cellStyle name="Normal 30 3 32" xfId="50007" xr:uid="{00000000-0005-0000-0000-00004EC30000}"/>
    <cellStyle name="Normal 30 3 33" xfId="50008" xr:uid="{00000000-0005-0000-0000-00004FC30000}"/>
    <cellStyle name="Normal 30 3 34" xfId="50009" xr:uid="{00000000-0005-0000-0000-000050C30000}"/>
    <cellStyle name="Normal 30 3 35" xfId="50010" xr:uid="{00000000-0005-0000-0000-000051C30000}"/>
    <cellStyle name="Normal 30 3 36" xfId="50011" xr:uid="{00000000-0005-0000-0000-000052C30000}"/>
    <cellStyle name="Normal 30 3 37" xfId="50012" xr:uid="{00000000-0005-0000-0000-000053C30000}"/>
    <cellStyle name="Normal 30 3 38" xfId="50013" xr:uid="{00000000-0005-0000-0000-000054C30000}"/>
    <cellStyle name="Normal 30 3 39" xfId="50014" xr:uid="{00000000-0005-0000-0000-000055C30000}"/>
    <cellStyle name="Normal 30 3 4" xfId="50015" xr:uid="{00000000-0005-0000-0000-000056C30000}"/>
    <cellStyle name="Normal 30 3 4 10" xfId="50016" xr:uid="{00000000-0005-0000-0000-000057C30000}"/>
    <cellStyle name="Normal 30 3 4 10 2" xfId="50017" xr:uid="{00000000-0005-0000-0000-000058C30000}"/>
    <cellStyle name="Normal 30 3 4 10 3" xfId="50018" xr:uid="{00000000-0005-0000-0000-000059C30000}"/>
    <cellStyle name="Normal 30 3 4 11" xfId="50019" xr:uid="{00000000-0005-0000-0000-00005AC30000}"/>
    <cellStyle name="Normal 30 3 4 11 2" xfId="50020" xr:uid="{00000000-0005-0000-0000-00005BC30000}"/>
    <cellStyle name="Normal 30 3 4 11 3" xfId="50021" xr:uid="{00000000-0005-0000-0000-00005CC30000}"/>
    <cellStyle name="Normal 30 3 4 12" xfId="50022" xr:uid="{00000000-0005-0000-0000-00005DC30000}"/>
    <cellStyle name="Normal 30 3 4 12 2" xfId="50023" xr:uid="{00000000-0005-0000-0000-00005EC30000}"/>
    <cellStyle name="Normal 30 3 4 12 3" xfId="50024" xr:uid="{00000000-0005-0000-0000-00005FC30000}"/>
    <cellStyle name="Normal 30 3 4 13" xfId="50025" xr:uid="{00000000-0005-0000-0000-000060C30000}"/>
    <cellStyle name="Normal 30 3 4 13 2" xfId="50026" xr:uid="{00000000-0005-0000-0000-000061C30000}"/>
    <cellStyle name="Normal 30 3 4 13 3" xfId="50027" xr:uid="{00000000-0005-0000-0000-000062C30000}"/>
    <cellStyle name="Normal 30 3 4 14" xfId="50028" xr:uid="{00000000-0005-0000-0000-000063C30000}"/>
    <cellStyle name="Normal 30 3 4 14 2" xfId="50029" xr:uid="{00000000-0005-0000-0000-000064C30000}"/>
    <cellStyle name="Normal 30 3 4 14 3" xfId="50030" xr:uid="{00000000-0005-0000-0000-000065C30000}"/>
    <cellStyle name="Normal 30 3 4 15" xfId="50031" xr:uid="{00000000-0005-0000-0000-000066C30000}"/>
    <cellStyle name="Normal 30 3 4 15 2" xfId="50032" xr:uid="{00000000-0005-0000-0000-000067C30000}"/>
    <cellStyle name="Normal 30 3 4 15 3" xfId="50033" xr:uid="{00000000-0005-0000-0000-000068C30000}"/>
    <cellStyle name="Normal 30 3 4 16" xfId="50034" xr:uid="{00000000-0005-0000-0000-000069C30000}"/>
    <cellStyle name="Normal 30 3 4 17" xfId="50035" xr:uid="{00000000-0005-0000-0000-00006AC30000}"/>
    <cellStyle name="Normal 30 3 4 2" xfId="50036" xr:uid="{00000000-0005-0000-0000-00006BC30000}"/>
    <cellStyle name="Normal 30 3 4 2 10" xfId="50037" xr:uid="{00000000-0005-0000-0000-00006CC30000}"/>
    <cellStyle name="Normal 30 3 4 2 10 2" xfId="50038" xr:uid="{00000000-0005-0000-0000-00006DC30000}"/>
    <cellStyle name="Normal 30 3 4 2 10 3" xfId="50039" xr:uid="{00000000-0005-0000-0000-00006EC30000}"/>
    <cellStyle name="Normal 30 3 4 2 11" xfId="50040" xr:uid="{00000000-0005-0000-0000-00006FC30000}"/>
    <cellStyle name="Normal 30 3 4 2 11 2" xfId="50041" xr:uid="{00000000-0005-0000-0000-000070C30000}"/>
    <cellStyle name="Normal 30 3 4 2 11 3" xfId="50042" xr:uid="{00000000-0005-0000-0000-000071C30000}"/>
    <cellStyle name="Normal 30 3 4 2 12" xfId="50043" xr:uid="{00000000-0005-0000-0000-000072C30000}"/>
    <cellStyle name="Normal 30 3 4 2 12 2" xfId="50044" xr:uid="{00000000-0005-0000-0000-000073C30000}"/>
    <cellStyle name="Normal 30 3 4 2 12 3" xfId="50045" xr:uid="{00000000-0005-0000-0000-000074C30000}"/>
    <cellStyle name="Normal 30 3 4 2 13" xfId="50046" xr:uid="{00000000-0005-0000-0000-000075C30000}"/>
    <cellStyle name="Normal 30 3 4 2 13 2" xfId="50047" xr:uid="{00000000-0005-0000-0000-000076C30000}"/>
    <cellStyle name="Normal 30 3 4 2 13 3" xfId="50048" xr:uid="{00000000-0005-0000-0000-000077C30000}"/>
    <cellStyle name="Normal 30 3 4 2 14" xfId="50049" xr:uid="{00000000-0005-0000-0000-000078C30000}"/>
    <cellStyle name="Normal 30 3 4 2 14 2" xfId="50050" xr:uid="{00000000-0005-0000-0000-000079C30000}"/>
    <cellStyle name="Normal 30 3 4 2 14 3" xfId="50051" xr:uid="{00000000-0005-0000-0000-00007AC30000}"/>
    <cellStyle name="Normal 30 3 4 2 15" xfId="50052" xr:uid="{00000000-0005-0000-0000-00007BC30000}"/>
    <cellStyle name="Normal 30 3 4 2 16" xfId="50053" xr:uid="{00000000-0005-0000-0000-00007CC30000}"/>
    <cellStyle name="Normal 30 3 4 2 2" xfId="50054" xr:uid="{00000000-0005-0000-0000-00007DC30000}"/>
    <cellStyle name="Normal 30 3 4 2 2 2" xfId="50055" xr:uid="{00000000-0005-0000-0000-00007EC30000}"/>
    <cellStyle name="Normal 30 3 4 2 2 3" xfId="50056" xr:uid="{00000000-0005-0000-0000-00007FC30000}"/>
    <cellStyle name="Normal 30 3 4 2 3" xfId="50057" xr:uid="{00000000-0005-0000-0000-000080C30000}"/>
    <cellStyle name="Normal 30 3 4 2 3 2" xfId="50058" xr:uid="{00000000-0005-0000-0000-000081C30000}"/>
    <cellStyle name="Normal 30 3 4 2 3 3" xfId="50059" xr:uid="{00000000-0005-0000-0000-000082C30000}"/>
    <cellStyle name="Normal 30 3 4 2 4" xfId="50060" xr:uid="{00000000-0005-0000-0000-000083C30000}"/>
    <cellStyle name="Normal 30 3 4 2 4 2" xfId="50061" xr:uid="{00000000-0005-0000-0000-000084C30000}"/>
    <cellStyle name="Normal 30 3 4 2 4 3" xfId="50062" xr:uid="{00000000-0005-0000-0000-000085C30000}"/>
    <cellStyle name="Normal 30 3 4 2 5" xfId="50063" xr:uid="{00000000-0005-0000-0000-000086C30000}"/>
    <cellStyle name="Normal 30 3 4 2 5 2" xfId="50064" xr:uid="{00000000-0005-0000-0000-000087C30000}"/>
    <cellStyle name="Normal 30 3 4 2 5 3" xfId="50065" xr:uid="{00000000-0005-0000-0000-000088C30000}"/>
    <cellStyle name="Normal 30 3 4 2 6" xfId="50066" xr:uid="{00000000-0005-0000-0000-000089C30000}"/>
    <cellStyle name="Normal 30 3 4 2 6 2" xfId="50067" xr:uid="{00000000-0005-0000-0000-00008AC30000}"/>
    <cellStyle name="Normal 30 3 4 2 6 3" xfId="50068" xr:uid="{00000000-0005-0000-0000-00008BC30000}"/>
    <cellStyle name="Normal 30 3 4 2 7" xfId="50069" xr:uid="{00000000-0005-0000-0000-00008CC30000}"/>
    <cellStyle name="Normal 30 3 4 2 7 2" xfId="50070" xr:uid="{00000000-0005-0000-0000-00008DC30000}"/>
    <cellStyle name="Normal 30 3 4 2 7 3" xfId="50071" xr:uid="{00000000-0005-0000-0000-00008EC30000}"/>
    <cellStyle name="Normal 30 3 4 2 8" xfId="50072" xr:uid="{00000000-0005-0000-0000-00008FC30000}"/>
    <cellStyle name="Normal 30 3 4 2 8 2" xfId="50073" xr:uid="{00000000-0005-0000-0000-000090C30000}"/>
    <cellStyle name="Normal 30 3 4 2 8 3" xfId="50074" xr:uid="{00000000-0005-0000-0000-000091C30000}"/>
    <cellStyle name="Normal 30 3 4 2 9" xfId="50075" xr:uid="{00000000-0005-0000-0000-000092C30000}"/>
    <cellStyle name="Normal 30 3 4 2 9 2" xfId="50076" xr:uid="{00000000-0005-0000-0000-000093C30000}"/>
    <cellStyle name="Normal 30 3 4 2 9 3" xfId="50077" xr:uid="{00000000-0005-0000-0000-000094C30000}"/>
    <cellStyle name="Normal 30 3 4 3" xfId="50078" xr:uid="{00000000-0005-0000-0000-000095C30000}"/>
    <cellStyle name="Normal 30 3 4 3 2" xfId="50079" xr:uid="{00000000-0005-0000-0000-000096C30000}"/>
    <cellStyle name="Normal 30 3 4 3 3" xfId="50080" xr:uid="{00000000-0005-0000-0000-000097C30000}"/>
    <cellStyle name="Normal 30 3 4 4" xfId="50081" xr:uid="{00000000-0005-0000-0000-000098C30000}"/>
    <cellStyle name="Normal 30 3 4 4 2" xfId="50082" xr:uid="{00000000-0005-0000-0000-000099C30000}"/>
    <cellStyle name="Normal 30 3 4 4 3" xfId="50083" xr:uid="{00000000-0005-0000-0000-00009AC30000}"/>
    <cellStyle name="Normal 30 3 4 5" xfId="50084" xr:uid="{00000000-0005-0000-0000-00009BC30000}"/>
    <cellStyle name="Normal 30 3 4 5 2" xfId="50085" xr:uid="{00000000-0005-0000-0000-00009CC30000}"/>
    <cellStyle name="Normal 30 3 4 5 3" xfId="50086" xr:uid="{00000000-0005-0000-0000-00009DC30000}"/>
    <cellStyle name="Normal 30 3 4 6" xfId="50087" xr:uid="{00000000-0005-0000-0000-00009EC30000}"/>
    <cellStyle name="Normal 30 3 4 6 2" xfId="50088" xr:uid="{00000000-0005-0000-0000-00009FC30000}"/>
    <cellStyle name="Normal 30 3 4 6 3" xfId="50089" xr:uid="{00000000-0005-0000-0000-0000A0C30000}"/>
    <cellStyle name="Normal 30 3 4 7" xfId="50090" xr:uid="{00000000-0005-0000-0000-0000A1C30000}"/>
    <cellStyle name="Normal 30 3 4 7 2" xfId="50091" xr:uid="{00000000-0005-0000-0000-0000A2C30000}"/>
    <cellStyle name="Normal 30 3 4 7 3" xfId="50092" xr:uid="{00000000-0005-0000-0000-0000A3C30000}"/>
    <cellStyle name="Normal 30 3 4 8" xfId="50093" xr:uid="{00000000-0005-0000-0000-0000A4C30000}"/>
    <cellStyle name="Normal 30 3 4 8 2" xfId="50094" xr:uid="{00000000-0005-0000-0000-0000A5C30000}"/>
    <cellStyle name="Normal 30 3 4 8 3" xfId="50095" xr:uid="{00000000-0005-0000-0000-0000A6C30000}"/>
    <cellStyle name="Normal 30 3 4 9" xfId="50096" xr:uid="{00000000-0005-0000-0000-0000A7C30000}"/>
    <cellStyle name="Normal 30 3 4 9 2" xfId="50097" xr:uid="{00000000-0005-0000-0000-0000A8C30000}"/>
    <cellStyle name="Normal 30 3 4 9 3" xfId="50098" xr:uid="{00000000-0005-0000-0000-0000A9C30000}"/>
    <cellStyle name="Normal 30 3 40" xfId="50099" xr:uid="{00000000-0005-0000-0000-0000AAC30000}"/>
    <cellStyle name="Normal 30 3 41" xfId="50100" xr:uid="{00000000-0005-0000-0000-0000ABC30000}"/>
    <cellStyle name="Normal 30 3 5" xfId="50101" xr:uid="{00000000-0005-0000-0000-0000ACC30000}"/>
    <cellStyle name="Normal 30 3 5 10" xfId="50102" xr:uid="{00000000-0005-0000-0000-0000ADC30000}"/>
    <cellStyle name="Normal 30 3 5 10 2" xfId="50103" xr:uid="{00000000-0005-0000-0000-0000AEC30000}"/>
    <cellStyle name="Normal 30 3 5 10 3" xfId="50104" xr:uid="{00000000-0005-0000-0000-0000AFC30000}"/>
    <cellStyle name="Normal 30 3 5 11" xfId="50105" xr:uid="{00000000-0005-0000-0000-0000B0C30000}"/>
    <cellStyle name="Normal 30 3 5 11 2" xfId="50106" xr:uid="{00000000-0005-0000-0000-0000B1C30000}"/>
    <cellStyle name="Normal 30 3 5 11 3" xfId="50107" xr:uid="{00000000-0005-0000-0000-0000B2C30000}"/>
    <cellStyle name="Normal 30 3 5 12" xfId="50108" xr:uid="{00000000-0005-0000-0000-0000B3C30000}"/>
    <cellStyle name="Normal 30 3 5 12 2" xfId="50109" xr:uid="{00000000-0005-0000-0000-0000B4C30000}"/>
    <cellStyle name="Normal 30 3 5 12 3" xfId="50110" xr:uid="{00000000-0005-0000-0000-0000B5C30000}"/>
    <cellStyle name="Normal 30 3 5 13" xfId="50111" xr:uid="{00000000-0005-0000-0000-0000B6C30000}"/>
    <cellStyle name="Normal 30 3 5 13 2" xfId="50112" xr:uid="{00000000-0005-0000-0000-0000B7C30000}"/>
    <cellStyle name="Normal 30 3 5 13 3" xfId="50113" xr:uid="{00000000-0005-0000-0000-0000B8C30000}"/>
    <cellStyle name="Normal 30 3 5 14" xfId="50114" xr:uid="{00000000-0005-0000-0000-0000B9C30000}"/>
    <cellStyle name="Normal 30 3 5 14 2" xfId="50115" xr:uid="{00000000-0005-0000-0000-0000BAC30000}"/>
    <cellStyle name="Normal 30 3 5 14 3" xfId="50116" xr:uid="{00000000-0005-0000-0000-0000BBC30000}"/>
    <cellStyle name="Normal 30 3 5 15" xfId="50117" xr:uid="{00000000-0005-0000-0000-0000BCC30000}"/>
    <cellStyle name="Normal 30 3 5 16" xfId="50118" xr:uid="{00000000-0005-0000-0000-0000BDC30000}"/>
    <cellStyle name="Normal 30 3 5 2" xfId="50119" xr:uid="{00000000-0005-0000-0000-0000BEC30000}"/>
    <cellStyle name="Normal 30 3 5 2 2" xfId="50120" xr:uid="{00000000-0005-0000-0000-0000BFC30000}"/>
    <cellStyle name="Normal 30 3 5 2 3" xfId="50121" xr:uid="{00000000-0005-0000-0000-0000C0C30000}"/>
    <cellStyle name="Normal 30 3 5 3" xfId="50122" xr:uid="{00000000-0005-0000-0000-0000C1C30000}"/>
    <cellStyle name="Normal 30 3 5 3 2" xfId="50123" xr:uid="{00000000-0005-0000-0000-0000C2C30000}"/>
    <cellStyle name="Normal 30 3 5 3 3" xfId="50124" xr:uid="{00000000-0005-0000-0000-0000C3C30000}"/>
    <cellStyle name="Normal 30 3 5 4" xfId="50125" xr:uid="{00000000-0005-0000-0000-0000C4C30000}"/>
    <cellStyle name="Normal 30 3 5 4 2" xfId="50126" xr:uid="{00000000-0005-0000-0000-0000C5C30000}"/>
    <cellStyle name="Normal 30 3 5 4 3" xfId="50127" xr:uid="{00000000-0005-0000-0000-0000C6C30000}"/>
    <cellStyle name="Normal 30 3 5 5" xfId="50128" xr:uid="{00000000-0005-0000-0000-0000C7C30000}"/>
    <cellStyle name="Normal 30 3 5 5 2" xfId="50129" xr:uid="{00000000-0005-0000-0000-0000C8C30000}"/>
    <cellStyle name="Normal 30 3 5 5 3" xfId="50130" xr:uid="{00000000-0005-0000-0000-0000C9C30000}"/>
    <cellStyle name="Normal 30 3 5 6" xfId="50131" xr:uid="{00000000-0005-0000-0000-0000CAC30000}"/>
    <cellStyle name="Normal 30 3 5 6 2" xfId="50132" xr:uid="{00000000-0005-0000-0000-0000CBC30000}"/>
    <cellStyle name="Normal 30 3 5 6 3" xfId="50133" xr:uid="{00000000-0005-0000-0000-0000CCC30000}"/>
    <cellStyle name="Normal 30 3 5 7" xfId="50134" xr:uid="{00000000-0005-0000-0000-0000CDC30000}"/>
    <cellStyle name="Normal 30 3 5 7 2" xfId="50135" xr:uid="{00000000-0005-0000-0000-0000CEC30000}"/>
    <cellStyle name="Normal 30 3 5 7 3" xfId="50136" xr:uid="{00000000-0005-0000-0000-0000CFC30000}"/>
    <cellStyle name="Normal 30 3 5 8" xfId="50137" xr:uid="{00000000-0005-0000-0000-0000D0C30000}"/>
    <cellStyle name="Normal 30 3 5 8 2" xfId="50138" xr:uid="{00000000-0005-0000-0000-0000D1C30000}"/>
    <cellStyle name="Normal 30 3 5 8 3" xfId="50139" xr:uid="{00000000-0005-0000-0000-0000D2C30000}"/>
    <cellStyle name="Normal 30 3 5 9" xfId="50140" xr:uid="{00000000-0005-0000-0000-0000D3C30000}"/>
    <cellStyle name="Normal 30 3 5 9 2" xfId="50141" xr:uid="{00000000-0005-0000-0000-0000D4C30000}"/>
    <cellStyle name="Normal 30 3 5 9 3" xfId="50142" xr:uid="{00000000-0005-0000-0000-0000D5C30000}"/>
    <cellStyle name="Normal 30 3 6" xfId="50143" xr:uid="{00000000-0005-0000-0000-0000D6C30000}"/>
    <cellStyle name="Normal 30 3 6 10" xfId="50144" xr:uid="{00000000-0005-0000-0000-0000D7C30000}"/>
    <cellStyle name="Normal 30 3 6 10 2" xfId="50145" xr:uid="{00000000-0005-0000-0000-0000D8C30000}"/>
    <cellStyle name="Normal 30 3 6 10 3" xfId="50146" xr:uid="{00000000-0005-0000-0000-0000D9C30000}"/>
    <cellStyle name="Normal 30 3 6 11" xfId="50147" xr:uid="{00000000-0005-0000-0000-0000DAC30000}"/>
    <cellStyle name="Normal 30 3 6 11 2" xfId="50148" xr:uid="{00000000-0005-0000-0000-0000DBC30000}"/>
    <cellStyle name="Normal 30 3 6 11 3" xfId="50149" xr:uid="{00000000-0005-0000-0000-0000DCC30000}"/>
    <cellStyle name="Normal 30 3 6 12" xfId="50150" xr:uid="{00000000-0005-0000-0000-0000DDC30000}"/>
    <cellStyle name="Normal 30 3 6 12 2" xfId="50151" xr:uid="{00000000-0005-0000-0000-0000DEC30000}"/>
    <cellStyle name="Normal 30 3 6 12 3" xfId="50152" xr:uid="{00000000-0005-0000-0000-0000DFC30000}"/>
    <cellStyle name="Normal 30 3 6 13" xfId="50153" xr:uid="{00000000-0005-0000-0000-0000E0C30000}"/>
    <cellStyle name="Normal 30 3 6 13 2" xfId="50154" xr:uid="{00000000-0005-0000-0000-0000E1C30000}"/>
    <cellStyle name="Normal 30 3 6 13 3" xfId="50155" xr:uid="{00000000-0005-0000-0000-0000E2C30000}"/>
    <cellStyle name="Normal 30 3 6 14" xfId="50156" xr:uid="{00000000-0005-0000-0000-0000E3C30000}"/>
    <cellStyle name="Normal 30 3 6 14 2" xfId="50157" xr:uid="{00000000-0005-0000-0000-0000E4C30000}"/>
    <cellStyle name="Normal 30 3 6 14 3" xfId="50158" xr:uid="{00000000-0005-0000-0000-0000E5C30000}"/>
    <cellStyle name="Normal 30 3 6 15" xfId="50159" xr:uid="{00000000-0005-0000-0000-0000E6C30000}"/>
    <cellStyle name="Normal 30 3 6 16" xfId="50160" xr:uid="{00000000-0005-0000-0000-0000E7C30000}"/>
    <cellStyle name="Normal 30 3 6 2" xfId="50161" xr:uid="{00000000-0005-0000-0000-0000E8C30000}"/>
    <cellStyle name="Normal 30 3 6 2 2" xfId="50162" xr:uid="{00000000-0005-0000-0000-0000E9C30000}"/>
    <cellStyle name="Normal 30 3 6 2 3" xfId="50163" xr:uid="{00000000-0005-0000-0000-0000EAC30000}"/>
    <cellStyle name="Normal 30 3 6 3" xfId="50164" xr:uid="{00000000-0005-0000-0000-0000EBC30000}"/>
    <cellStyle name="Normal 30 3 6 3 2" xfId="50165" xr:uid="{00000000-0005-0000-0000-0000ECC30000}"/>
    <cellStyle name="Normal 30 3 6 3 3" xfId="50166" xr:uid="{00000000-0005-0000-0000-0000EDC30000}"/>
    <cellStyle name="Normal 30 3 6 4" xfId="50167" xr:uid="{00000000-0005-0000-0000-0000EEC30000}"/>
    <cellStyle name="Normal 30 3 6 4 2" xfId="50168" xr:uid="{00000000-0005-0000-0000-0000EFC30000}"/>
    <cellStyle name="Normal 30 3 6 4 3" xfId="50169" xr:uid="{00000000-0005-0000-0000-0000F0C30000}"/>
    <cellStyle name="Normal 30 3 6 5" xfId="50170" xr:uid="{00000000-0005-0000-0000-0000F1C30000}"/>
    <cellStyle name="Normal 30 3 6 5 2" xfId="50171" xr:uid="{00000000-0005-0000-0000-0000F2C30000}"/>
    <cellStyle name="Normal 30 3 6 5 3" xfId="50172" xr:uid="{00000000-0005-0000-0000-0000F3C30000}"/>
    <cellStyle name="Normal 30 3 6 6" xfId="50173" xr:uid="{00000000-0005-0000-0000-0000F4C30000}"/>
    <cellStyle name="Normal 30 3 6 6 2" xfId="50174" xr:uid="{00000000-0005-0000-0000-0000F5C30000}"/>
    <cellStyle name="Normal 30 3 6 6 3" xfId="50175" xr:uid="{00000000-0005-0000-0000-0000F6C30000}"/>
    <cellStyle name="Normal 30 3 6 7" xfId="50176" xr:uid="{00000000-0005-0000-0000-0000F7C30000}"/>
    <cellStyle name="Normal 30 3 6 7 2" xfId="50177" xr:uid="{00000000-0005-0000-0000-0000F8C30000}"/>
    <cellStyle name="Normal 30 3 6 7 3" xfId="50178" xr:uid="{00000000-0005-0000-0000-0000F9C30000}"/>
    <cellStyle name="Normal 30 3 6 8" xfId="50179" xr:uid="{00000000-0005-0000-0000-0000FAC30000}"/>
    <cellStyle name="Normal 30 3 6 8 2" xfId="50180" xr:uid="{00000000-0005-0000-0000-0000FBC30000}"/>
    <cellStyle name="Normal 30 3 6 8 3" xfId="50181" xr:uid="{00000000-0005-0000-0000-0000FCC30000}"/>
    <cellStyle name="Normal 30 3 6 9" xfId="50182" xr:uid="{00000000-0005-0000-0000-0000FDC30000}"/>
    <cellStyle name="Normal 30 3 6 9 2" xfId="50183" xr:uid="{00000000-0005-0000-0000-0000FEC30000}"/>
    <cellStyle name="Normal 30 3 6 9 3" xfId="50184" xr:uid="{00000000-0005-0000-0000-0000FFC30000}"/>
    <cellStyle name="Normal 30 3 7" xfId="50185" xr:uid="{00000000-0005-0000-0000-000000C40000}"/>
    <cellStyle name="Normal 30 3 7 10" xfId="50186" xr:uid="{00000000-0005-0000-0000-000001C40000}"/>
    <cellStyle name="Normal 30 3 7 10 2" xfId="50187" xr:uid="{00000000-0005-0000-0000-000002C40000}"/>
    <cellStyle name="Normal 30 3 7 10 3" xfId="50188" xr:uid="{00000000-0005-0000-0000-000003C40000}"/>
    <cellStyle name="Normal 30 3 7 11" xfId="50189" xr:uid="{00000000-0005-0000-0000-000004C40000}"/>
    <cellStyle name="Normal 30 3 7 11 2" xfId="50190" xr:uid="{00000000-0005-0000-0000-000005C40000}"/>
    <cellStyle name="Normal 30 3 7 11 3" xfId="50191" xr:uid="{00000000-0005-0000-0000-000006C40000}"/>
    <cellStyle name="Normal 30 3 7 12" xfId="50192" xr:uid="{00000000-0005-0000-0000-000007C40000}"/>
    <cellStyle name="Normal 30 3 7 12 2" xfId="50193" xr:uid="{00000000-0005-0000-0000-000008C40000}"/>
    <cellStyle name="Normal 30 3 7 12 3" xfId="50194" xr:uid="{00000000-0005-0000-0000-000009C40000}"/>
    <cellStyle name="Normal 30 3 7 13" xfId="50195" xr:uid="{00000000-0005-0000-0000-00000AC40000}"/>
    <cellStyle name="Normal 30 3 7 13 2" xfId="50196" xr:uid="{00000000-0005-0000-0000-00000BC40000}"/>
    <cellStyle name="Normal 30 3 7 13 3" xfId="50197" xr:uid="{00000000-0005-0000-0000-00000CC40000}"/>
    <cellStyle name="Normal 30 3 7 14" xfId="50198" xr:uid="{00000000-0005-0000-0000-00000DC40000}"/>
    <cellStyle name="Normal 30 3 7 14 2" xfId="50199" xr:uid="{00000000-0005-0000-0000-00000EC40000}"/>
    <cellStyle name="Normal 30 3 7 14 3" xfId="50200" xr:uid="{00000000-0005-0000-0000-00000FC40000}"/>
    <cellStyle name="Normal 30 3 7 15" xfId="50201" xr:uid="{00000000-0005-0000-0000-000010C40000}"/>
    <cellStyle name="Normal 30 3 7 16" xfId="50202" xr:uid="{00000000-0005-0000-0000-000011C40000}"/>
    <cellStyle name="Normal 30 3 7 2" xfId="50203" xr:uid="{00000000-0005-0000-0000-000012C40000}"/>
    <cellStyle name="Normal 30 3 7 2 2" xfId="50204" xr:uid="{00000000-0005-0000-0000-000013C40000}"/>
    <cellStyle name="Normal 30 3 7 2 3" xfId="50205" xr:uid="{00000000-0005-0000-0000-000014C40000}"/>
    <cellStyle name="Normal 30 3 7 3" xfId="50206" xr:uid="{00000000-0005-0000-0000-000015C40000}"/>
    <cellStyle name="Normal 30 3 7 3 2" xfId="50207" xr:uid="{00000000-0005-0000-0000-000016C40000}"/>
    <cellStyle name="Normal 30 3 7 3 3" xfId="50208" xr:uid="{00000000-0005-0000-0000-000017C40000}"/>
    <cellStyle name="Normal 30 3 7 4" xfId="50209" xr:uid="{00000000-0005-0000-0000-000018C40000}"/>
    <cellStyle name="Normal 30 3 7 4 2" xfId="50210" xr:uid="{00000000-0005-0000-0000-000019C40000}"/>
    <cellStyle name="Normal 30 3 7 4 3" xfId="50211" xr:uid="{00000000-0005-0000-0000-00001AC40000}"/>
    <cellStyle name="Normal 30 3 7 5" xfId="50212" xr:uid="{00000000-0005-0000-0000-00001BC40000}"/>
    <cellStyle name="Normal 30 3 7 5 2" xfId="50213" xr:uid="{00000000-0005-0000-0000-00001CC40000}"/>
    <cellStyle name="Normal 30 3 7 5 3" xfId="50214" xr:uid="{00000000-0005-0000-0000-00001DC40000}"/>
    <cellStyle name="Normal 30 3 7 6" xfId="50215" xr:uid="{00000000-0005-0000-0000-00001EC40000}"/>
    <cellStyle name="Normal 30 3 7 6 2" xfId="50216" xr:uid="{00000000-0005-0000-0000-00001FC40000}"/>
    <cellStyle name="Normal 30 3 7 6 3" xfId="50217" xr:uid="{00000000-0005-0000-0000-000020C40000}"/>
    <cellStyle name="Normal 30 3 7 7" xfId="50218" xr:uid="{00000000-0005-0000-0000-000021C40000}"/>
    <cellStyle name="Normal 30 3 7 7 2" xfId="50219" xr:uid="{00000000-0005-0000-0000-000022C40000}"/>
    <cellStyle name="Normal 30 3 7 7 3" xfId="50220" xr:uid="{00000000-0005-0000-0000-000023C40000}"/>
    <cellStyle name="Normal 30 3 7 8" xfId="50221" xr:uid="{00000000-0005-0000-0000-000024C40000}"/>
    <cellStyle name="Normal 30 3 7 8 2" xfId="50222" xr:uid="{00000000-0005-0000-0000-000025C40000}"/>
    <cellStyle name="Normal 30 3 7 8 3" xfId="50223" xr:uid="{00000000-0005-0000-0000-000026C40000}"/>
    <cellStyle name="Normal 30 3 7 9" xfId="50224" xr:uid="{00000000-0005-0000-0000-000027C40000}"/>
    <cellStyle name="Normal 30 3 7 9 2" xfId="50225" xr:uid="{00000000-0005-0000-0000-000028C40000}"/>
    <cellStyle name="Normal 30 3 7 9 3" xfId="50226" xr:uid="{00000000-0005-0000-0000-000029C40000}"/>
    <cellStyle name="Normal 30 3 8" xfId="50227" xr:uid="{00000000-0005-0000-0000-00002AC40000}"/>
    <cellStyle name="Normal 30 3 8 10" xfId="50228" xr:uid="{00000000-0005-0000-0000-00002BC40000}"/>
    <cellStyle name="Normal 30 3 8 10 2" xfId="50229" xr:uid="{00000000-0005-0000-0000-00002CC40000}"/>
    <cellStyle name="Normal 30 3 8 10 3" xfId="50230" xr:uid="{00000000-0005-0000-0000-00002DC40000}"/>
    <cellStyle name="Normal 30 3 8 11" xfId="50231" xr:uid="{00000000-0005-0000-0000-00002EC40000}"/>
    <cellStyle name="Normal 30 3 8 11 2" xfId="50232" xr:uid="{00000000-0005-0000-0000-00002FC40000}"/>
    <cellStyle name="Normal 30 3 8 11 3" xfId="50233" xr:uid="{00000000-0005-0000-0000-000030C40000}"/>
    <cellStyle name="Normal 30 3 8 12" xfId="50234" xr:uid="{00000000-0005-0000-0000-000031C40000}"/>
    <cellStyle name="Normal 30 3 8 12 2" xfId="50235" xr:uid="{00000000-0005-0000-0000-000032C40000}"/>
    <cellStyle name="Normal 30 3 8 12 3" xfId="50236" xr:uid="{00000000-0005-0000-0000-000033C40000}"/>
    <cellStyle name="Normal 30 3 8 13" xfId="50237" xr:uid="{00000000-0005-0000-0000-000034C40000}"/>
    <cellStyle name="Normal 30 3 8 13 2" xfId="50238" xr:uid="{00000000-0005-0000-0000-000035C40000}"/>
    <cellStyle name="Normal 30 3 8 13 3" xfId="50239" xr:uid="{00000000-0005-0000-0000-000036C40000}"/>
    <cellStyle name="Normal 30 3 8 14" xfId="50240" xr:uid="{00000000-0005-0000-0000-000037C40000}"/>
    <cellStyle name="Normal 30 3 8 14 2" xfId="50241" xr:uid="{00000000-0005-0000-0000-000038C40000}"/>
    <cellStyle name="Normal 30 3 8 14 3" xfId="50242" xr:uid="{00000000-0005-0000-0000-000039C40000}"/>
    <cellStyle name="Normal 30 3 8 15" xfId="50243" xr:uid="{00000000-0005-0000-0000-00003AC40000}"/>
    <cellStyle name="Normal 30 3 8 16" xfId="50244" xr:uid="{00000000-0005-0000-0000-00003BC40000}"/>
    <cellStyle name="Normal 30 3 8 2" xfId="50245" xr:uid="{00000000-0005-0000-0000-00003CC40000}"/>
    <cellStyle name="Normal 30 3 8 2 2" xfId="50246" xr:uid="{00000000-0005-0000-0000-00003DC40000}"/>
    <cellStyle name="Normal 30 3 8 2 3" xfId="50247" xr:uid="{00000000-0005-0000-0000-00003EC40000}"/>
    <cellStyle name="Normal 30 3 8 3" xfId="50248" xr:uid="{00000000-0005-0000-0000-00003FC40000}"/>
    <cellStyle name="Normal 30 3 8 3 2" xfId="50249" xr:uid="{00000000-0005-0000-0000-000040C40000}"/>
    <cellStyle name="Normal 30 3 8 3 3" xfId="50250" xr:uid="{00000000-0005-0000-0000-000041C40000}"/>
    <cellStyle name="Normal 30 3 8 4" xfId="50251" xr:uid="{00000000-0005-0000-0000-000042C40000}"/>
    <cellStyle name="Normal 30 3 8 4 2" xfId="50252" xr:uid="{00000000-0005-0000-0000-000043C40000}"/>
    <cellStyle name="Normal 30 3 8 4 3" xfId="50253" xr:uid="{00000000-0005-0000-0000-000044C40000}"/>
    <cellStyle name="Normal 30 3 8 5" xfId="50254" xr:uid="{00000000-0005-0000-0000-000045C40000}"/>
    <cellStyle name="Normal 30 3 8 5 2" xfId="50255" xr:uid="{00000000-0005-0000-0000-000046C40000}"/>
    <cellStyle name="Normal 30 3 8 5 3" xfId="50256" xr:uid="{00000000-0005-0000-0000-000047C40000}"/>
    <cellStyle name="Normal 30 3 8 6" xfId="50257" xr:uid="{00000000-0005-0000-0000-000048C40000}"/>
    <cellStyle name="Normal 30 3 8 6 2" xfId="50258" xr:uid="{00000000-0005-0000-0000-000049C40000}"/>
    <cellStyle name="Normal 30 3 8 6 3" xfId="50259" xr:uid="{00000000-0005-0000-0000-00004AC40000}"/>
    <cellStyle name="Normal 30 3 8 7" xfId="50260" xr:uid="{00000000-0005-0000-0000-00004BC40000}"/>
    <cellStyle name="Normal 30 3 8 7 2" xfId="50261" xr:uid="{00000000-0005-0000-0000-00004CC40000}"/>
    <cellStyle name="Normal 30 3 8 7 3" xfId="50262" xr:uid="{00000000-0005-0000-0000-00004DC40000}"/>
    <cellStyle name="Normal 30 3 8 8" xfId="50263" xr:uid="{00000000-0005-0000-0000-00004EC40000}"/>
    <cellStyle name="Normal 30 3 8 8 2" xfId="50264" xr:uid="{00000000-0005-0000-0000-00004FC40000}"/>
    <cellStyle name="Normal 30 3 8 8 3" xfId="50265" xr:uid="{00000000-0005-0000-0000-000050C40000}"/>
    <cellStyle name="Normal 30 3 8 9" xfId="50266" xr:uid="{00000000-0005-0000-0000-000051C40000}"/>
    <cellStyle name="Normal 30 3 8 9 2" xfId="50267" xr:uid="{00000000-0005-0000-0000-000052C40000}"/>
    <cellStyle name="Normal 30 3 8 9 3" xfId="50268" xr:uid="{00000000-0005-0000-0000-000053C40000}"/>
    <cellStyle name="Normal 30 3 9" xfId="50269" xr:uid="{00000000-0005-0000-0000-000054C40000}"/>
    <cellStyle name="Normal 30 3 9 10" xfId="50270" xr:uid="{00000000-0005-0000-0000-000055C40000}"/>
    <cellStyle name="Normal 30 3 9 10 2" xfId="50271" xr:uid="{00000000-0005-0000-0000-000056C40000}"/>
    <cellStyle name="Normal 30 3 9 10 3" xfId="50272" xr:uid="{00000000-0005-0000-0000-000057C40000}"/>
    <cellStyle name="Normal 30 3 9 11" xfId="50273" xr:uid="{00000000-0005-0000-0000-000058C40000}"/>
    <cellStyle name="Normal 30 3 9 11 2" xfId="50274" xr:uid="{00000000-0005-0000-0000-000059C40000}"/>
    <cellStyle name="Normal 30 3 9 11 3" xfId="50275" xr:uid="{00000000-0005-0000-0000-00005AC40000}"/>
    <cellStyle name="Normal 30 3 9 12" xfId="50276" xr:uid="{00000000-0005-0000-0000-00005BC40000}"/>
    <cellStyle name="Normal 30 3 9 12 2" xfId="50277" xr:uid="{00000000-0005-0000-0000-00005CC40000}"/>
    <cellStyle name="Normal 30 3 9 12 3" xfId="50278" xr:uid="{00000000-0005-0000-0000-00005DC40000}"/>
    <cellStyle name="Normal 30 3 9 13" xfId="50279" xr:uid="{00000000-0005-0000-0000-00005EC40000}"/>
    <cellStyle name="Normal 30 3 9 13 2" xfId="50280" xr:uid="{00000000-0005-0000-0000-00005FC40000}"/>
    <cellStyle name="Normal 30 3 9 13 3" xfId="50281" xr:uid="{00000000-0005-0000-0000-000060C40000}"/>
    <cellStyle name="Normal 30 3 9 14" xfId="50282" xr:uid="{00000000-0005-0000-0000-000061C40000}"/>
    <cellStyle name="Normal 30 3 9 14 2" xfId="50283" xr:uid="{00000000-0005-0000-0000-000062C40000}"/>
    <cellStyle name="Normal 30 3 9 14 3" xfId="50284" xr:uid="{00000000-0005-0000-0000-000063C40000}"/>
    <cellStyle name="Normal 30 3 9 15" xfId="50285" xr:uid="{00000000-0005-0000-0000-000064C40000}"/>
    <cellStyle name="Normal 30 3 9 16" xfId="50286" xr:uid="{00000000-0005-0000-0000-000065C40000}"/>
    <cellStyle name="Normal 30 3 9 2" xfId="50287" xr:uid="{00000000-0005-0000-0000-000066C40000}"/>
    <cellStyle name="Normal 30 3 9 2 2" xfId="50288" xr:uid="{00000000-0005-0000-0000-000067C40000}"/>
    <cellStyle name="Normal 30 3 9 2 3" xfId="50289" xr:uid="{00000000-0005-0000-0000-000068C40000}"/>
    <cellStyle name="Normal 30 3 9 3" xfId="50290" xr:uid="{00000000-0005-0000-0000-000069C40000}"/>
    <cellStyle name="Normal 30 3 9 3 2" xfId="50291" xr:uid="{00000000-0005-0000-0000-00006AC40000}"/>
    <cellStyle name="Normal 30 3 9 3 3" xfId="50292" xr:uid="{00000000-0005-0000-0000-00006BC40000}"/>
    <cellStyle name="Normal 30 3 9 4" xfId="50293" xr:uid="{00000000-0005-0000-0000-00006CC40000}"/>
    <cellStyle name="Normal 30 3 9 4 2" xfId="50294" xr:uid="{00000000-0005-0000-0000-00006DC40000}"/>
    <cellStyle name="Normal 30 3 9 4 3" xfId="50295" xr:uid="{00000000-0005-0000-0000-00006EC40000}"/>
    <cellStyle name="Normal 30 3 9 5" xfId="50296" xr:uid="{00000000-0005-0000-0000-00006FC40000}"/>
    <cellStyle name="Normal 30 3 9 5 2" xfId="50297" xr:uid="{00000000-0005-0000-0000-000070C40000}"/>
    <cellStyle name="Normal 30 3 9 5 3" xfId="50298" xr:uid="{00000000-0005-0000-0000-000071C40000}"/>
    <cellStyle name="Normal 30 3 9 6" xfId="50299" xr:uid="{00000000-0005-0000-0000-000072C40000}"/>
    <cellStyle name="Normal 30 3 9 6 2" xfId="50300" xr:uid="{00000000-0005-0000-0000-000073C40000}"/>
    <cellStyle name="Normal 30 3 9 6 3" xfId="50301" xr:uid="{00000000-0005-0000-0000-000074C40000}"/>
    <cellStyle name="Normal 30 3 9 7" xfId="50302" xr:uid="{00000000-0005-0000-0000-000075C40000}"/>
    <cellStyle name="Normal 30 3 9 7 2" xfId="50303" xr:uid="{00000000-0005-0000-0000-000076C40000}"/>
    <cellStyle name="Normal 30 3 9 7 3" xfId="50304" xr:uid="{00000000-0005-0000-0000-000077C40000}"/>
    <cellStyle name="Normal 30 3 9 8" xfId="50305" xr:uid="{00000000-0005-0000-0000-000078C40000}"/>
    <cellStyle name="Normal 30 3 9 8 2" xfId="50306" xr:uid="{00000000-0005-0000-0000-000079C40000}"/>
    <cellStyle name="Normal 30 3 9 8 3" xfId="50307" xr:uid="{00000000-0005-0000-0000-00007AC40000}"/>
    <cellStyle name="Normal 30 3 9 9" xfId="50308" xr:uid="{00000000-0005-0000-0000-00007BC40000}"/>
    <cellStyle name="Normal 30 3 9 9 2" xfId="50309" xr:uid="{00000000-0005-0000-0000-00007CC40000}"/>
    <cellStyle name="Normal 30 3 9 9 3" xfId="50310" xr:uid="{00000000-0005-0000-0000-00007DC40000}"/>
    <cellStyle name="Normal 30 4" xfId="50311" xr:uid="{00000000-0005-0000-0000-00007EC40000}"/>
    <cellStyle name="Normal 30 5" xfId="50312" xr:uid="{00000000-0005-0000-0000-00007FC40000}"/>
    <cellStyle name="Normal 30 6" xfId="50313" xr:uid="{00000000-0005-0000-0000-000080C40000}"/>
    <cellStyle name="Normal 30 7" xfId="50314" xr:uid="{00000000-0005-0000-0000-000081C40000}"/>
    <cellStyle name="Normal 30 8" xfId="50315" xr:uid="{00000000-0005-0000-0000-000082C40000}"/>
    <cellStyle name="Normal 30 8 10" xfId="50316" xr:uid="{00000000-0005-0000-0000-000083C40000}"/>
    <cellStyle name="Normal 30 8 10 10" xfId="50317" xr:uid="{00000000-0005-0000-0000-000084C40000}"/>
    <cellStyle name="Normal 30 8 10 10 2" xfId="50318" xr:uid="{00000000-0005-0000-0000-000085C40000}"/>
    <cellStyle name="Normal 30 8 10 10 3" xfId="50319" xr:uid="{00000000-0005-0000-0000-000086C40000}"/>
    <cellStyle name="Normal 30 8 10 11" xfId="50320" xr:uid="{00000000-0005-0000-0000-000087C40000}"/>
    <cellStyle name="Normal 30 8 10 11 2" xfId="50321" xr:uid="{00000000-0005-0000-0000-000088C40000}"/>
    <cellStyle name="Normal 30 8 10 11 3" xfId="50322" xr:uid="{00000000-0005-0000-0000-000089C40000}"/>
    <cellStyle name="Normal 30 8 10 12" xfId="50323" xr:uid="{00000000-0005-0000-0000-00008AC40000}"/>
    <cellStyle name="Normal 30 8 10 12 2" xfId="50324" xr:uid="{00000000-0005-0000-0000-00008BC40000}"/>
    <cellStyle name="Normal 30 8 10 12 3" xfId="50325" xr:uid="{00000000-0005-0000-0000-00008CC40000}"/>
    <cellStyle name="Normal 30 8 10 13" xfId="50326" xr:uid="{00000000-0005-0000-0000-00008DC40000}"/>
    <cellStyle name="Normal 30 8 10 13 2" xfId="50327" xr:uid="{00000000-0005-0000-0000-00008EC40000}"/>
    <cellStyle name="Normal 30 8 10 13 3" xfId="50328" xr:uid="{00000000-0005-0000-0000-00008FC40000}"/>
    <cellStyle name="Normal 30 8 10 14" xfId="50329" xr:uid="{00000000-0005-0000-0000-000090C40000}"/>
    <cellStyle name="Normal 30 8 10 14 2" xfId="50330" xr:uid="{00000000-0005-0000-0000-000091C40000}"/>
    <cellStyle name="Normal 30 8 10 14 3" xfId="50331" xr:uid="{00000000-0005-0000-0000-000092C40000}"/>
    <cellStyle name="Normal 30 8 10 15" xfId="50332" xr:uid="{00000000-0005-0000-0000-000093C40000}"/>
    <cellStyle name="Normal 30 8 10 16" xfId="50333" xr:uid="{00000000-0005-0000-0000-000094C40000}"/>
    <cellStyle name="Normal 30 8 10 2" xfId="50334" xr:uid="{00000000-0005-0000-0000-000095C40000}"/>
    <cellStyle name="Normal 30 8 10 2 2" xfId="50335" xr:uid="{00000000-0005-0000-0000-000096C40000}"/>
    <cellStyle name="Normal 30 8 10 2 3" xfId="50336" xr:uid="{00000000-0005-0000-0000-000097C40000}"/>
    <cellStyle name="Normal 30 8 10 3" xfId="50337" xr:uid="{00000000-0005-0000-0000-000098C40000}"/>
    <cellStyle name="Normal 30 8 10 3 2" xfId="50338" xr:uid="{00000000-0005-0000-0000-000099C40000}"/>
    <cellStyle name="Normal 30 8 10 3 3" xfId="50339" xr:uid="{00000000-0005-0000-0000-00009AC40000}"/>
    <cellStyle name="Normal 30 8 10 4" xfId="50340" xr:uid="{00000000-0005-0000-0000-00009BC40000}"/>
    <cellStyle name="Normal 30 8 10 4 2" xfId="50341" xr:uid="{00000000-0005-0000-0000-00009CC40000}"/>
    <cellStyle name="Normal 30 8 10 4 3" xfId="50342" xr:uid="{00000000-0005-0000-0000-00009DC40000}"/>
    <cellStyle name="Normal 30 8 10 5" xfId="50343" xr:uid="{00000000-0005-0000-0000-00009EC40000}"/>
    <cellStyle name="Normal 30 8 10 5 2" xfId="50344" xr:uid="{00000000-0005-0000-0000-00009FC40000}"/>
    <cellStyle name="Normal 30 8 10 5 3" xfId="50345" xr:uid="{00000000-0005-0000-0000-0000A0C40000}"/>
    <cellStyle name="Normal 30 8 10 6" xfId="50346" xr:uid="{00000000-0005-0000-0000-0000A1C40000}"/>
    <cellStyle name="Normal 30 8 10 6 2" xfId="50347" xr:uid="{00000000-0005-0000-0000-0000A2C40000}"/>
    <cellStyle name="Normal 30 8 10 6 3" xfId="50348" xr:uid="{00000000-0005-0000-0000-0000A3C40000}"/>
    <cellStyle name="Normal 30 8 10 7" xfId="50349" xr:uid="{00000000-0005-0000-0000-0000A4C40000}"/>
    <cellStyle name="Normal 30 8 10 7 2" xfId="50350" xr:uid="{00000000-0005-0000-0000-0000A5C40000}"/>
    <cellStyle name="Normal 30 8 10 7 3" xfId="50351" xr:uid="{00000000-0005-0000-0000-0000A6C40000}"/>
    <cellStyle name="Normal 30 8 10 8" xfId="50352" xr:uid="{00000000-0005-0000-0000-0000A7C40000}"/>
    <cellStyle name="Normal 30 8 10 8 2" xfId="50353" xr:uid="{00000000-0005-0000-0000-0000A8C40000}"/>
    <cellStyle name="Normal 30 8 10 8 3" xfId="50354" xr:uid="{00000000-0005-0000-0000-0000A9C40000}"/>
    <cellStyle name="Normal 30 8 10 9" xfId="50355" xr:uid="{00000000-0005-0000-0000-0000AAC40000}"/>
    <cellStyle name="Normal 30 8 10 9 2" xfId="50356" xr:uid="{00000000-0005-0000-0000-0000ABC40000}"/>
    <cellStyle name="Normal 30 8 10 9 3" xfId="50357" xr:uid="{00000000-0005-0000-0000-0000ACC40000}"/>
    <cellStyle name="Normal 30 8 11" xfId="50358" xr:uid="{00000000-0005-0000-0000-0000ADC40000}"/>
    <cellStyle name="Normal 30 8 11 10" xfId="50359" xr:uid="{00000000-0005-0000-0000-0000AEC40000}"/>
    <cellStyle name="Normal 30 8 11 10 2" xfId="50360" xr:uid="{00000000-0005-0000-0000-0000AFC40000}"/>
    <cellStyle name="Normal 30 8 11 10 3" xfId="50361" xr:uid="{00000000-0005-0000-0000-0000B0C40000}"/>
    <cellStyle name="Normal 30 8 11 11" xfId="50362" xr:uid="{00000000-0005-0000-0000-0000B1C40000}"/>
    <cellStyle name="Normal 30 8 11 11 2" xfId="50363" xr:uid="{00000000-0005-0000-0000-0000B2C40000}"/>
    <cellStyle name="Normal 30 8 11 11 3" xfId="50364" xr:uid="{00000000-0005-0000-0000-0000B3C40000}"/>
    <cellStyle name="Normal 30 8 11 12" xfId="50365" xr:uid="{00000000-0005-0000-0000-0000B4C40000}"/>
    <cellStyle name="Normal 30 8 11 12 2" xfId="50366" xr:uid="{00000000-0005-0000-0000-0000B5C40000}"/>
    <cellStyle name="Normal 30 8 11 12 3" xfId="50367" xr:uid="{00000000-0005-0000-0000-0000B6C40000}"/>
    <cellStyle name="Normal 30 8 11 13" xfId="50368" xr:uid="{00000000-0005-0000-0000-0000B7C40000}"/>
    <cellStyle name="Normal 30 8 11 13 2" xfId="50369" xr:uid="{00000000-0005-0000-0000-0000B8C40000}"/>
    <cellStyle name="Normal 30 8 11 13 3" xfId="50370" xr:uid="{00000000-0005-0000-0000-0000B9C40000}"/>
    <cellStyle name="Normal 30 8 11 14" xfId="50371" xr:uid="{00000000-0005-0000-0000-0000BAC40000}"/>
    <cellStyle name="Normal 30 8 11 14 2" xfId="50372" xr:uid="{00000000-0005-0000-0000-0000BBC40000}"/>
    <cellStyle name="Normal 30 8 11 14 3" xfId="50373" xr:uid="{00000000-0005-0000-0000-0000BCC40000}"/>
    <cellStyle name="Normal 30 8 11 15" xfId="50374" xr:uid="{00000000-0005-0000-0000-0000BDC40000}"/>
    <cellStyle name="Normal 30 8 11 16" xfId="50375" xr:uid="{00000000-0005-0000-0000-0000BEC40000}"/>
    <cellStyle name="Normal 30 8 11 2" xfId="50376" xr:uid="{00000000-0005-0000-0000-0000BFC40000}"/>
    <cellStyle name="Normal 30 8 11 2 2" xfId="50377" xr:uid="{00000000-0005-0000-0000-0000C0C40000}"/>
    <cellStyle name="Normal 30 8 11 2 3" xfId="50378" xr:uid="{00000000-0005-0000-0000-0000C1C40000}"/>
    <cellStyle name="Normal 30 8 11 3" xfId="50379" xr:uid="{00000000-0005-0000-0000-0000C2C40000}"/>
    <cellStyle name="Normal 30 8 11 3 2" xfId="50380" xr:uid="{00000000-0005-0000-0000-0000C3C40000}"/>
    <cellStyle name="Normal 30 8 11 3 3" xfId="50381" xr:uid="{00000000-0005-0000-0000-0000C4C40000}"/>
    <cellStyle name="Normal 30 8 11 4" xfId="50382" xr:uid="{00000000-0005-0000-0000-0000C5C40000}"/>
    <cellStyle name="Normal 30 8 11 4 2" xfId="50383" xr:uid="{00000000-0005-0000-0000-0000C6C40000}"/>
    <cellStyle name="Normal 30 8 11 4 3" xfId="50384" xr:uid="{00000000-0005-0000-0000-0000C7C40000}"/>
    <cellStyle name="Normal 30 8 11 5" xfId="50385" xr:uid="{00000000-0005-0000-0000-0000C8C40000}"/>
    <cellStyle name="Normal 30 8 11 5 2" xfId="50386" xr:uid="{00000000-0005-0000-0000-0000C9C40000}"/>
    <cellStyle name="Normal 30 8 11 5 3" xfId="50387" xr:uid="{00000000-0005-0000-0000-0000CAC40000}"/>
    <cellStyle name="Normal 30 8 11 6" xfId="50388" xr:uid="{00000000-0005-0000-0000-0000CBC40000}"/>
    <cellStyle name="Normal 30 8 11 6 2" xfId="50389" xr:uid="{00000000-0005-0000-0000-0000CCC40000}"/>
    <cellStyle name="Normal 30 8 11 6 3" xfId="50390" xr:uid="{00000000-0005-0000-0000-0000CDC40000}"/>
    <cellStyle name="Normal 30 8 11 7" xfId="50391" xr:uid="{00000000-0005-0000-0000-0000CEC40000}"/>
    <cellStyle name="Normal 30 8 11 7 2" xfId="50392" xr:uid="{00000000-0005-0000-0000-0000CFC40000}"/>
    <cellStyle name="Normal 30 8 11 7 3" xfId="50393" xr:uid="{00000000-0005-0000-0000-0000D0C40000}"/>
    <cellStyle name="Normal 30 8 11 8" xfId="50394" xr:uid="{00000000-0005-0000-0000-0000D1C40000}"/>
    <cellStyle name="Normal 30 8 11 8 2" xfId="50395" xr:uid="{00000000-0005-0000-0000-0000D2C40000}"/>
    <cellStyle name="Normal 30 8 11 8 3" xfId="50396" xr:uid="{00000000-0005-0000-0000-0000D3C40000}"/>
    <cellStyle name="Normal 30 8 11 9" xfId="50397" xr:uid="{00000000-0005-0000-0000-0000D4C40000}"/>
    <cellStyle name="Normal 30 8 11 9 2" xfId="50398" xr:uid="{00000000-0005-0000-0000-0000D5C40000}"/>
    <cellStyle name="Normal 30 8 11 9 3" xfId="50399" xr:uid="{00000000-0005-0000-0000-0000D6C40000}"/>
    <cellStyle name="Normal 30 8 12" xfId="50400" xr:uid="{00000000-0005-0000-0000-0000D7C40000}"/>
    <cellStyle name="Normal 30 8 12 10" xfId="50401" xr:uid="{00000000-0005-0000-0000-0000D8C40000}"/>
    <cellStyle name="Normal 30 8 12 10 2" xfId="50402" xr:uid="{00000000-0005-0000-0000-0000D9C40000}"/>
    <cellStyle name="Normal 30 8 12 10 3" xfId="50403" xr:uid="{00000000-0005-0000-0000-0000DAC40000}"/>
    <cellStyle name="Normal 30 8 12 11" xfId="50404" xr:uid="{00000000-0005-0000-0000-0000DBC40000}"/>
    <cellStyle name="Normal 30 8 12 11 2" xfId="50405" xr:uid="{00000000-0005-0000-0000-0000DCC40000}"/>
    <cellStyle name="Normal 30 8 12 11 3" xfId="50406" xr:uid="{00000000-0005-0000-0000-0000DDC40000}"/>
    <cellStyle name="Normal 30 8 12 12" xfId="50407" xr:uid="{00000000-0005-0000-0000-0000DEC40000}"/>
    <cellStyle name="Normal 30 8 12 12 2" xfId="50408" xr:uid="{00000000-0005-0000-0000-0000DFC40000}"/>
    <cellStyle name="Normal 30 8 12 12 3" xfId="50409" xr:uid="{00000000-0005-0000-0000-0000E0C40000}"/>
    <cellStyle name="Normal 30 8 12 13" xfId="50410" xr:uid="{00000000-0005-0000-0000-0000E1C40000}"/>
    <cellStyle name="Normal 30 8 12 13 2" xfId="50411" xr:uid="{00000000-0005-0000-0000-0000E2C40000}"/>
    <cellStyle name="Normal 30 8 12 13 3" xfId="50412" xr:uid="{00000000-0005-0000-0000-0000E3C40000}"/>
    <cellStyle name="Normal 30 8 12 14" xfId="50413" xr:uid="{00000000-0005-0000-0000-0000E4C40000}"/>
    <cellStyle name="Normal 30 8 12 14 2" xfId="50414" xr:uid="{00000000-0005-0000-0000-0000E5C40000}"/>
    <cellStyle name="Normal 30 8 12 14 3" xfId="50415" xr:uid="{00000000-0005-0000-0000-0000E6C40000}"/>
    <cellStyle name="Normal 30 8 12 15" xfId="50416" xr:uid="{00000000-0005-0000-0000-0000E7C40000}"/>
    <cellStyle name="Normal 30 8 12 16" xfId="50417" xr:uid="{00000000-0005-0000-0000-0000E8C40000}"/>
    <cellStyle name="Normal 30 8 12 2" xfId="50418" xr:uid="{00000000-0005-0000-0000-0000E9C40000}"/>
    <cellStyle name="Normal 30 8 12 2 2" xfId="50419" xr:uid="{00000000-0005-0000-0000-0000EAC40000}"/>
    <cellStyle name="Normal 30 8 12 2 3" xfId="50420" xr:uid="{00000000-0005-0000-0000-0000EBC40000}"/>
    <cellStyle name="Normal 30 8 12 3" xfId="50421" xr:uid="{00000000-0005-0000-0000-0000ECC40000}"/>
    <cellStyle name="Normal 30 8 12 3 2" xfId="50422" xr:uid="{00000000-0005-0000-0000-0000EDC40000}"/>
    <cellStyle name="Normal 30 8 12 3 3" xfId="50423" xr:uid="{00000000-0005-0000-0000-0000EEC40000}"/>
    <cellStyle name="Normal 30 8 12 4" xfId="50424" xr:uid="{00000000-0005-0000-0000-0000EFC40000}"/>
    <cellStyle name="Normal 30 8 12 4 2" xfId="50425" xr:uid="{00000000-0005-0000-0000-0000F0C40000}"/>
    <cellStyle name="Normal 30 8 12 4 3" xfId="50426" xr:uid="{00000000-0005-0000-0000-0000F1C40000}"/>
    <cellStyle name="Normal 30 8 12 5" xfId="50427" xr:uid="{00000000-0005-0000-0000-0000F2C40000}"/>
    <cellStyle name="Normal 30 8 12 5 2" xfId="50428" xr:uid="{00000000-0005-0000-0000-0000F3C40000}"/>
    <cellStyle name="Normal 30 8 12 5 3" xfId="50429" xr:uid="{00000000-0005-0000-0000-0000F4C40000}"/>
    <cellStyle name="Normal 30 8 12 6" xfId="50430" xr:uid="{00000000-0005-0000-0000-0000F5C40000}"/>
    <cellStyle name="Normal 30 8 12 6 2" xfId="50431" xr:uid="{00000000-0005-0000-0000-0000F6C40000}"/>
    <cellStyle name="Normal 30 8 12 6 3" xfId="50432" xr:uid="{00000000-0005-0000-0000-0000F7C40000}"/>
    <cellStyle name="Normal 30 8 12 7" xfId="50433" xr:uid="{00000000-0005-0000-0000-0000F8C40000}"/>
    <cellStyle name="Normal 30 8 12 7 2" xfId="50434" xr:uid="{00000000-0005-0000-0000-0000F9C40000}"/>
    <cellStyle name="Normal 30 8 12 7 3" xfId="50435" xr:uid="{00000000-0005-0000-0000-0000FAC40000}"/>
    <cellStyle name="Normal 30 8 12 8" xfId="50436" xr:uid="{00000000-0005-0000-0000-0000FBC40000}"/>
    <cellStyle name="Normal 30 8 12 8 2" xfId="50437" xr:uid="{00000000-0005-0000-0000-0000FCC40000}"/>
    <cellStyle name="Normal 30 8 12 8 3" xfId="50438" xr:uid="{00000000-0005-0000-0000-0000FDC40000}"/>
    <cellStyle name="Normal 30 8 12 9" xfId="50439" xr:uid="{00000000-0005-0000-0000-0000FEC40000}"/>
    <cellStyle name="Normal 30 8 12 9 2" xfId="50440" xr:uid="{00000000-0005-0000-0000-0000FFC40000}"/>
    <cellStyle name="Normal 30 8 12 9 3" xfId="50441" xr:uid="{00000000-0005-0000-0000-000000C50000}"/>
    <cellStyle name="Normal 30 8 13" xfId="50442" xr:uid="{00000000-0005-0000-0000-000001C50000}"/>
    <cellStyle name="Normal 30 8 13 10" xfId="50443" xr:uid="{00000000-0005-0000-0000-000002C50000}"/>
    <cellStyle name="Normal 30 8 13 10 2" xfId="50444" xr:uid="{00000000-0005-0000-0000-000003C50000}"/>
    <cellStyle name="Normal 30 8 13 10 3" xfId="50445" xr:uid="{00000000-0005-0000-0000-000004C50000}"/>
    <cellStyle name="Normal 30 8 13 11" xfId="50446" xr:uid="{00000000-0005-0000-0000-000005C50000}"/>
    <cellStyle name="Normal 30 8 13 11 2" xfId="50447" xr:uid="{00000000-0005-0000-0000-000006C50000}"/>
    <cellStyle name="Normal 30 8 13 11 3" xfId="50448" xr:uid="{00000000-0005-0000-0000-000007C50000}"/>
    <cellStyle name="Normal 30 8 13 12" xfId="50449" xr:uid="{00000000-0005-0000-0000-000008C50000}"/>
    <cellStyle name="Normal 30 8 13 12 2" xfId="50450" xr:uid="{00000000-0005-0000-0000-000009C50000}"/>
    <cellStyle name="Normal 30 8 13 12 3" xfId="50451" xr:uid="{00000000-0005-0000-0000-00000AC50000}"/>
    <cellStyle name="Normal 30 8 13 13" xfId="50452" xr:uid="{00000000-0005-0000-0000-00000BC50000}"/>
    <cellStyle name="Normal 30 8 13 13 2" xfId="50453" xr:uid="{00000000-0005-0000-0000-00000CC50000}"/>
    <cellStyle name="Normal 30 8 13 13 3" xfId="50454" xr:uid="{00000000-0005-0000-0000-00000DC50000}"/>
    <cellStyle name="Normal 30 8 13 14" xfId="50455" xr:uid="{00000000-0005-0000-0000-00000EC50000}"/>
    <cellStyle name="Normal 30 8 13 14 2" xfId="50456" xr:uid="{00000000-0005-0000-0000-00000FC50000}"/>
    <cellStyle name="Normal 30 8 13 14 3" xfId="50457" xr:uid="{00000000-0005-0000-0000-000010C50000}"/>
    <cellStyle name="Normal 30 8 13 15" xfId="50458" xr:uid="{00000000-0005-0000-0000-000011C50000}"/>
    <cellStyle name="Normal 30 8 13 16" xfId="50459" xr:uid="{00000000-0005-0000-0000-000012C50000}"/>
    <cellStyle name="Normal 30 8 13 2" xfId="50460" xr:uid="{00000000-0005-0000-0000-000013C50000}"/>
    <cellStyle name="Normal 30 8 13 2 2" xfId="50461" xr:uid="{00000000-0005-0000-0000-000014C50000}"/>
    <cellStyle name="Normal 30 8 13 2 3" xfId="50462" xr:uid="{00000000-0005-0000-0000-000015C50000}"/>
    <cellStyle name="Normal 30 8 13 3" xfId="50463" xr:uid="{00000000-0005-0000-0000-000016C50000}"/>
    <cellStyle name="Normal 30 8 13 3 2" xfId="50464" xr:uid="{00000000-0005-0000-0000-000017C50000}"/>
    <cellStyle name="Normal 30 8 13 3 3" xfId="50465" xr:uid="{00000000-0005-0000-0000-000018C50000}"/>
    <cellStyle name="Normal 30 8 13 4" xfId="50466" xr:uid="{00000000-0005-0000-0000-000019C50000}"/>
    <cellStyle name="Normal 30 8 13 4 2" xfId="50467" xr:uid="{00000000-0005-0000-0000-00001AC50000}"/>
    <cellStyle name="Normal 30 8 13 4 3" xfId="50468" xr:uid="{00000000-0005-0000-0000-00001BC50000}"/>
    <cellStyle name="Normal 30 8 13 5" xfId="50469" xr:uid="{00000000-0005-0000-0000-00001CC50000}"/>
    <cellStyle name="Normal 30 8 13 5 2" xfId="50470" xr:uid="{00000000-0005-0000-0000-00001DC50000}"/>
    <cellStyle name="Normal 30 8 13 5 3" xfId="50471" xr:uid="{00000000-0005-0000-0000-00001EC50000}"/>
    <cellStyle name="Normal 30 8 13 6" xfId="50472" xr:uid="{00000000-0005-0000-0000-00001FC50000}"/>
    <cellStyle name="Normal 30 8 13 6 2" xfId="50473" xr:uid="{00000000-0005-0000-0000-000020C50000}"/>
    <cellStyle name="Normal 30 8 13 6 3" xfId="50474" xr:uid="{00000000-0005-0000-0000-000021C50000}"/>
    <cellStyle name="Normal 30 8 13 7" xfId="50475" xr:uid="{00000000-0005-0000-0000-000022C50000}"/>
    <cellStyle name="Normal 30 8 13 7 2" xfId="50476" xr:uid="{00000000-0005-0000-0000-000023C50000}"/>
    <cellStyle name="Normal 30 8 13 7 3" xfId="50477" xr:uid="{00000000-0005-0000-0000-000024C50000}"/>
    <cellStyle name="Normal 30 8 13 8" xfId="50478" xr:uid="{00000000-0005-0000-0000-000025C50000}"/>
    <cellStyle name="Normal 30 8 13 8 2" xfId="50479" xr:uid="{00000000-0005-0000-0000-000026C50000}"/>
    <cellStyle name="Normal 30 8 13 8 3" xfId="50480" xr:uid="{00000000-0005-0000-0000-000027C50000}"/>
    <cellStyle name="Normal 30 8 13 9" xfId="50481" xr:uid="{00000000-0005-0000-0000-000028C50000}"/>
    <cellStyle name="Normal 30 8 13 9 2" xfId="50482" xr:uid="{00000000-0005-0000-0000-000029C50000}"/>
    <cellStyle name="Normal 30 8 13 9 3" xfId="50483" xr:uid="{00000000-0005-0000-0000-00002AC50000}"/>
    <cellStyle name="Normal 30 8 14" xfId="50484" xr:uid="{00000000-0005-0000-0000-00002BC50000}"/>
    <cellStyle name="Normal 30 8 14 10" xfId="50485" xr:uid="{00000000-0005-0000-0000-00002CC50000}"/>
    <cellStyle name="Normal 30 8 14 10 2" xfId="50486" xr:uid="{00000000-0005-0000-0000-00002DC50000}"/>
    <cellStyle name="Normal 30 8 14 10 3" xfId="50487" xr:uid="{00000000-0005-0000-0000-00002EC50000}"/>
    <cellStyle name="Normal 30 8 14 11" xfId="50488" xr:uid="{00000000-0005-0000-0000-00002FC50000}"/>
    <cellStyle name="Normal 30 8 14 11 2" xfId="50489" xr:uid="{00000000-0005-0000-0000-000030C50000}"/>
    <cellStyle name="Normal 30 8 14 11 3" xfId="50490" xr:uid="{00000000-0005-0000-0000-000031C50000}"/>
    <cellStyle name="Normal 30 8 14 12" xfId="50491" xr:uid="{00000000-0005-0000-0000-000032C50000}"/>
    <cellStyle name="Normal 30 8 14 12 2" xfId="50492" xr:uid="{00000000-0005-0000-0000-000033C50000}"/>
    <cellStyle name="Normal 30 8 14 12 3" xfId="50493" xr:uid="{00000000-0005-0000-0000-000034C50000}"/>
    <cellStyle name="Normal 30 8 14 13" xfId="50494" xr:uid="{00000000-0005-0000-0000-000035C50000}"/>
    <cellStyle name="Normal 30 8 14 13 2" xfId="50495" xr:uid="{00000000-0005-0000-0000-000036C50000}"/>
    <cellStyle name="Normal 30 8 14 13 3" xfId="50496" xr:uid="{00000000-0005-0000-0000-000037C50000}"/>
    <cellStyle name="Normal 30 8 14 14" xfId="50497" xr:uid="{00000000-0005-0000-0000-000038C50000}"/>
    <cellStyle name="Normal 30 8 14 14 2" xfId="50498" xr:uid="{00000000-0005-0000-0000-000039C50000}"/>
    <cellStyle name="Normal 30 8 14 14 3" xfId="50499" xr:uid="{00000000-0005-0000-0000-00003AC50000}"/>
    <cellStyle name="Normal 30 8 14 15" xfId="50500" xr:uid="{00000000-0005-0000-0000-00003BC50000}"/>
    <cellStyle name="Normal 30 8 14 16" xfId="50501" xr:uid="{00000000-0005-0000-0000-00003CC50000}"/>
    <cellStyle name="Normal 30 8 14 2" xfId="50502" xr:uid="{00000000-0005-0000-0000-00003DC50000}"/>
    <cellStyle name="Normal 30 8 14 2 2" xfId="50503" xr:uid="{00000000-0005-0000-0000-00003EC50000}"/>
    <cellStyle name="Normal 30 8 14 2 3" xfId="50504" xr:uid="{00000000-0005-0000-0000-00003FC50000}"/>
    <cellStyle name="Normal 30 8 14 3" xfId="50505" xr:uid="{00000000-0005-0000-0000-000040C50000}"/>
    <cellStyle name="Normal 30 8 14 3 2" xfId="50506" xr:uid="{00000000-0005-0000-0000-000041C50000}"/>
    <cellStyle name="Normal 30 8 14 3 3" xfId="50507" xr:uid="{00000000-0005-0000-0000-000042C50000}"/>
    <cellStyle name="Normal 30 8 14 4" xfId="50508" xr:uid="{00000000-0005-0000-0000-000043C50000}"/>
    <cellStyle name="Normal 30 8 14 4 2" xfId="50509" xr:uid="{00000000-0005-0000-0000-000044C50000}"/>
    <cellStyle name="Normal 30 8 14 4 3" xfId="50510" xr:uid="{00000000-0005-0000-0000-000045C50000}"/>
    <cellStyle name="Normal 30 8 14 5" xfId="50511" xr:uid="{00000000-0005-0000-0000-000046C50000}"/>
    <cellStyle name="Normal 30 8 14 5 2" xfId="50512" xr:uid="{00000000-0005-0000-0000-000047C50000}"/>
    <cellStyle name="Normal 30 8 14 5 3" xfId="50513" xr:uid="{00000000-0005-0000-0000-000048C50000}"/>
    <cellStyle name="Normal 30 8 14 6" xfId="50514" xr:uid="{00000000-0005-0000-0000-000049C50000}"/>
    <cellStyle name="Normal 30 8 14 6 2" xfId="50515" xr:uid="{00000000-0005-0000-0000-00004AC50000}"/>
    <cellStyle name="Normal 30 8 14 6 3" xfId="50516" xr:uid="{00000000-0005-0000-0000-00004BC50000}"/>
    <cellStyle name="Normal 30 8 14 7" xfId="50517" xr:uid="{00000000-0005-0000-0000-00004CC50000}"/>
    <cellStyle name="Normal 30 8 14 7 2" xfId="50518" xr:uid="{00000000-0005-0000-0000-00004DC50000}"/>
    <cellStyle name="Normal 30 8 14 7 3" xfId="50519" xr:uid="{00000000-0005-0000-0000-00004EC50000}"/>
    <cellStyle name="Normal 30 8 14 8" xfId="50520" xr:uid="{00000000-0005-0000-0000-00004FC50000}"/>
    <cellStyle name="Normal 30 8 14 8 2" xfId="50521" xr:uid="{00000000-0005-0000-0000-000050C50000}"/>
    <cellStyle name="Normal 30 8 14 8 3" xfId="50522" xr:uid="{00000000-0005-0000-0000-000051C50000}"/>
    <cellStyle name="Normal 30 8 14 9" xfId="50523" xr:uid="{00000000-0005-0000-0000-000052C50000}"/>
    <cellStyle name="Normal 30 8 14 9 2" xfId="50524" xr:uid="{00000000-0005-0000-0000-000053C50000}"/>
    <cellStyle name="Normal 30 8 14 9 3" xfId="50525" xr:uid="{00000000-0005-0000-0000-000054C50000}"/>
    <cellStyle name="Normal 30 8 15" xfId="50526" xr:uid="{00000000-0005-0000-0000-000055C50000}"/>
    <cellStyle name="Normal 30 8 15 10" xfId="50527" xr:uid="{00000000-0005-0000-0000-000056C50000}"/>
    <cellStyle name="Normal 30 8 15 10 2" xfId="50528" xr:uid="{00000000-0005-0000-0000-000057C50000}"/>
    <cellStyle name="Normal 30 8 15 10 3" xfId="50529" xr:uid="{00000000-0005-0000-0000-000058C50000}"/>
    <cellStyle name="Normal 30 8 15 11" xfId="50530" xr:uid="{00000000-0005-0000-0000-000059C50000}"/>
    <cellStyle name="Normal 30 8 15 11 2" xfId="50531" xr:uid="{00000000-0005-0000-0000-00005AC50000}"/>
    <cellStyle name="Normal 30 8 15 11 3" xfId="50532" xr:uid="{00000000-0005-0000-0000-00005BC50000}"/>
    <cellStyle name="Normal 30 8 15 12" xfId="50533" xr:uid="{00000000-0005-0000-0000-00005CC50000}"/>
    <cellStyle name="Normal 30 8 15 12 2" xfId="50534" xr:uid="{00000000-0005-0000-0000-00005DC50000}"/>
    <cellStyle name="Normal 30 8 15 12 3" xfId="50535" xr:uid="{00000000-0005-0000-0000-00005EC50000}"/>
    <cellStyle name="Normal 30 8 15 13" xfId="50536" xr:uid="{00000000-0005-0000-0000-00005FC50000}"/>
    <cellStyle name="Normal 30 8 15 13 2" xfId="50537" xr:uid="{00000000-0005-0000-0000-000060C50000}"/>
    <cellStyle name="Normal 30 8 15 13 3" xfId="50538" xr:uid="{00000000-0005-0000-0000-000061C50000}"/>
    <cellStyle name="Normal 30 8 15 14" xfId="50539" xr:uid="{00000000-0005-0000-0000-000062C50000}"/>
    <cellStyle name="Normal 30 8 15 14 2" xfId="50540" xr:uid="{00000000-0005-0000-0000-000063C50000}"/>
    <cellStyle name="Normal 30 8 15 14 3" xfId="50541" xr:uid="{00000000-0005-0000-0000-000064C50000}"/>
    <cellStyle name="Normal 30 8 15 15" xfId="50542" xr:uid="{00000000-0005-0000-0000-000065C50000}"/>
    <cellStyle name="Normal 30 8 15 16" xfId="50543" xr:uid="{00000000-0005-0000-0000-000066C50000}"/>
    <cellStyle name="Normal 30 8 15 2" xfId="50544" xr:uid="{00000000-0005-0000-0000-000067C50000}"/>
    <cellStyle name="Normal 30 8 15 2 2" xfId="50545" xr:uid="{00000000-0005-0000-0000-000068C50000}"/>
    <cellStyle name="Normal 30 8 15 2 3" xfId="50546" xr:uid="{00000000-0005-0000-0000-000069C50000}"/>
    <cellStyle name="Normal 30 8 15 3" xfId="50547" xr:uid="{00000000-0005-0000-0000-00006AC50000}"/>
    <cellStyle name="Normal 30 8 15 3 2" xfId="50548" xr:uid="{00000000-0005-0000-0000-00006BC50000}"/>
    <cellStyle name="Normal 30 8 15 3 3" xfId="50549" xr:uid="{00000000-0005-0000-0000-00006CC50000}"/>
    <cellStyle name="Normal 30 8 15 4" xfId="50550" xr:uid="{00000000-0005-0000-0000-00006DC50000}"/>
    <cellStyle name="Normal 30 8 15 4 2" xfId="50551" xr:uid="{00000000-0005-0000-0000-00006EC50000}"/>
    <cellStyle name="Normal 30 8 15 4 3" xfId="50552" xr:uid="{00000000-0005-0000-0000-00006FC50000}"/>
    <cellStyle name="Normal 30 8 15 5" xfId="50553" xr:uid="{00000000-0005-0000-0000-000070C50000}"/>
    <cellStyle name="Normal 30 8 15 5 2" xfId="50554" xr:uid="{00000000-0005-0000-0000-000071C50000}"/>
    <cellStyle name="Normal 30 8 15 5 3" xfId="50555" xr:uid="{00000000-0005-0000-0000-000072C50000}"/>
    <cellStyle name="Normal 30 8 15 6" xfId="50556" xr:uid="{00000000-0005-0000-0000-000073C50000}"/>
    <cellStyle name="Normal 30 8 15 6 2" xfId="50557" xr:uid="{00000000-0005-0000-0000-000074C50000}"/>
    <cellStyle name="Normal 30 8 15 6 3" xfId="50558" xr:uid="{00000000-0005-0000-0000-000075C50000}"/>
    <cellStyle name="Normal 30 8 15 7" xfId="50559" xr:uid="{00000000-0005-0000-0000-000076C50000}"/>
    <cellStyle name="Normal 30 8 15 7 2" xfId="50560" xr:uid="{00000000-0005-0000-0000-000077C50000}"/>
    <cellStyle name="Normal 30 8 15 7 3" xfId="50561" xr:uid="{00000000-0005-0000-0000-000078C50000}"/>
    <cellStyle name="Normal 30 8 15 8" xfId="50562" xr:uid="{00000000-0005-0000-0000-000079C50000}"/>
    <cellStyle name="Normal 30 8 15 8 2" xfId="50563" xr:uid="{00000000-0005-0000-0000-00007AC50000}"/>
    <cellStyle name="Normal 30 8 15 8 3" xfId="50564" xr:uid="{00000000-0005-0000-0000-00007BC50000}"/>
    <cellStyle name="Normal 30 8 15 9" xfId="50565" xr:uid="{00000000-0005-0000-0000-00007CC50000}"/>
    <cellStyle name="Normal 30 8 15 9 2" xfId="50566" xr:uid="{00000000-0005-0000-0000-00007DC50000}"/>
    <cellStyle name="Normal 30 8 15 9 3" xfId="50567" xr:uid="{00000000-0005-0000-0000-00007EC50000}"/>
    <cellStyle name="Normal 30 8 16" xfId="50568" xr:uid="{00000000-0005-0000-0000-00007FC50000}"/>
    <cellStyle name="Normal 30 8 16 2" xfId="50569" xr:uid="{00000000-0005-0000-0000-000080C50000}"/>
    <cellStyle name="Normal 30 8 16 3" xfId="50570" xr:uid="{00000000-0005-0000-0000-000081C50000}"/>
    <cellStyle name="Normal 30 8 17" xfId="50571" xr:uid="{00000000-0005-0000-0000-000082C50000}"/>
    <cellStyle name="Normal 30 8 17 2" xfId="50572" xr:uid="{00000000-0005-0000-0000-000083C50000}"/>
    <cellStyle name="Normal 30 8 17 3" xfId="50573" xr:uid="{00000000-0005-0000-0000-000084C50000}"/>
    <cellStyle name="Normal 30 8 18" xfId="50574" xr:uid="{00000000-0005-0000-0000-000085C50000}"/>
    <cellStyle name="Normal 30 8 18 2" xfId="50575" xr:uid="{00000000-0005-0000-0000-000086C50000}"/>
    <cellStyle name="Normal 30 8 18 3" xfId="50576" xr:uid="{00000000-0005-0000-0000-000087C50000}"/>
    <cellStyle name="Normal 30 8 19" xfId="50577" xr:uid="{00000000-0005-0000-0000-000088C50000}"/>
    <cellStyle name="Normal 30 8 19 2" xfId="50578" xr:uid="{00000000-0005-0000-0000-000089C50000}"/>
    <cellStyle name="Normal 30 8 19 3" xfId="50579" xr:uid="{00000000-0005-0000-0000-00008AC50000}"/>
    <cellStyle name="Normal 30 8 2" xfId="50580" xr:uid="{00000000-0005-0000-0000-00008BC50000}"/>
    <cellStyle name="Normal 30 8 2 10" xfId="50581" xr:uid="{00000000-0005-0000-0000-00008CC50000}"/>
    <cellStyle name="Normal 30 8 2 10 2" xfId="50582" xr:uid="{00000000-0005-0000-0000-00008DC50000}"/>
    <cellStyle name="Normal 30 8 2 10 3" xfId="50583" xr:uid="{00000000-0005-0000-0000-00008EC50000}"/>
    <cellStyle name="Normal 30 8 2 11" xfId="50584" xr:uid="{00000000-0005-0000-0000-00008FC50000}"/>
    <cellStyle name="Normal 30 8 2 11 2" xfId="50585" xr:uid="{00000000-0005-0000-0000-000090C50000}"/>
    <cellStyle name="Normal 30 8 2 11 3" xfId="50586" xr:uid="{00000000-0005-0000-0000-000091C50000}"/>
    <cellStyle name="Normal 30 8 2 12" xfId="50587" xr:uid="{00000000-0005-0000-0000-000092C50000}"/>
    <cellStyle name="Normal 30 8 2 12 2" xfId="50588" xr:uid="{00000000-0005-0000-0000-000093C50000}"/>
    <cellStyle name="Normal 30 8 2 12 3" xfId="50589" xr:uid="{00000000-0005-0000-0000-000094C50000}"/>
    <cellStyle name="Normal 30 8 2 13" xfId="50590" xr:uid="{00000000-0005-0000-0000-000095C50000}"/>
    <cellStyle name="Normal 30 8 2 13 2" xfId="50591" xr:uid="{00000000-0005-0000-0000-000096C50000}"/>
    <cellStyle name="Normal 30 8 2 13 3" xfId="50592" xr:uid="{00000000-0005-0000-0000-000097C50000}"/>
    <cellStyle name="Normal 30 8 2 14" xfId="50593" xr:uid="{00000000-0005-0000-0000-000098C50000}"/>
    <cellStyle name="Normal 30 8 2 14 2" xfId="50594" xr:uid="{00000000-0005-0000-0000-000099C50000}"/>
    <cellStyle name="Normal 30 8 2 14 3" xfId="50595" xr:uid="{00000000-0005-0000-0000-00009AC50000}"/>
    <cellStyle name="Normal 30 8 2 15" xfId="50596" xr:uid="{00000000-0005-0000-0000-00009BC50000}"/>
    <cellStyle name="Normal 30 8 2 15 2" xfId="50597" xr:uid="{00000000-0005-0000-0000-00009CC50000}"/>
    <cellStyle name="Normal 30 8 2 15 3" xfId="50598" xr:uid="{00000000-0005-0000-0000-00009DC50000}"/>
    <cellStyle name="Normal 30 8 2 16" xfId="50599" xr:uid="{00000000-0005-0000-0000-00009EC50000}"/>
    <cellStyle name="Normal 30 8 2 17" xfId="50600" xr:uid="{00000000-0005-0000-0000-00009FC50000}"/>
    <cellStyle name="Normal 30 8 2 2" xfId="50601" xr:uid="{00000000-0005-0000-0000-0000A0C50000}"/>
    <cellStyle name="Normal 30 8 2 2 10" xfId="50602" xr:uid="{00000000-0005-0000-0000-0000A1C50000}"/>
    <cellStyle name="Normal 30 8 2 2 10 2" xfId="50603" xr:uid="{00000000-0005-0000-0000-0000A2C50000}"/>
    <cellStyle name="Normal 30 8 2 2 10 3" xfId="50604" xr:uid="{00000000-0005-0000-0000-0000A3C50000}"/>
    <cellStyle name="Normal 30 8 2 2 11" xfId="50605" xr:uid="{00000000-0005-0000-0000-0000A4C50000}"/>
    <cellStyle name="Normal 30 8 2 2 11 2" xfId="50606" xr:uid="{00000000-0005-0000-0000-0000A5C50000}"/>
    <cellStyle name="Normal 30 8 2 2 11 3" xfId="50607" xr:uid="{00000000-0005-0000-0000-0000A6C50000}"/>
    <cellStyle name="Normal 30 8 2 2 12" xfId="50608" xr:uid="{00000000-0005-0000-0000-0000A7C50000}"/>
    <cellStyle name="Normal 30 8 2 2 12 2" xfId="50609" xr:uid="{00000000-0005-0000-0000-0000A8C50000}"/>
    <cellStyle name="Normal 30 8 2 2 12 3" xfId="50610" xr:uid="{00000000-0005-0000-0000-0000A9C50000}"/>
    <cellStyle name="Normal 30 8 2 2 13" xfId="50611" xr:uid="{00000000-0005-0000-0000-0000AAC50000}"/>
    <cellStyle name="Normal 30 8 2 2 13 2" xfId="50612" xr:uid="{00000000-0005-0000-0000-0000ABC50000}"/>
    <cellStyle name="Normal 30 8 2 2 13 3" xfId="50613" xr:uid="{00000000-0005-0000-0000-0000ACC50000}"/>
    <cellStyle name="Normal 30 8 2 2 14" xfId="50614" xr:uid="{00000000-0005-0000-0000-0000ADC50000}"/>
    <cellStyle name="Normal 30 8 2 2 14 2" xfId="50615" xr:uid="{00000000-0005-0000-0000-0000AEC50000}"/>
    <cellStyle name="Normal 30 8 2 2 14 3" xfId="50616" xr:uid="{00000000-0005-0000-0000-0000AFC50000}"/>
    <cellStyle name="Normal 30 8 2 2 15" xfId="50617" xr:uid="{00000000-0005-0000-0000-0000B0C50000}"/>
    <cellStyle name="Normal 30 8 2 2 16" xfId="50618" xr:uid="{00000000-0005-0000-0000-0000B1C50000}"/>
    <cellStyle name="Normal 30 8 2 2 2" xfId="50619" xr:uid="{00000000-0005-0000-0000-0000B2C50000}"/>
    <cellStyle name="Normal 30 8 2 2 2 2" xfId="50620" xr:uid="{00000000-0005-0000-0000-0000B3C50000}"/>
    <cellStyle name="Normal 30 8 2 2 2 3" xfId="50621" xr:uid="{00000000-0005-0000-0000-0000B4C50000}"/>
    <cellStyle name="Normal 30 8 2 2 3" xfId="50622" xr:uid="{00000000-0005-0000-0000-0000B5C50000}"/>
    <cellStyle name="Normal 30 8 2 2 3 2" xfId="50623" xr:uid="{00000000-0005-0000-0000-0000B6C50000}"/>
    <cellStyle name="Normal 30 8 2 2 3 3" xfId="50624" xr:uid="{00000000-0005-0000-0000-0000B7C50000}"/>
    <cellStyle name="Normal 30 8 2 2 4" xfId="50625" xr:uid="{00000000-0005-0000-0000-0000B8C50000}"/>
    <cellStyle name="Normal 30 8 2 2 4 2" xfId="50626" xr:uid="{00000000-0005-0000-0000-0000B9C50000}"/>
    <cellStyle name="Normal 30 8 2 2 4 3" xfId="50627" xr:uid="{00000000-0005-0000-0000-0000BAC50000}"/>
    <cellStyle name="Normal 30 8 2 2 5" xfId="50628" xr:uid="{00000000-0005-0000-0000-0000BBC50000}"/>
    <cellStyle name="Normal 30 8 2 2 5 2" xfId="50629" xr:uid="{00000000-0005-0000-0000-0000BCC50000}"/>
    <cellStyle name="Normal 30 8 2 2 5 3" xfId="50630" xr:uid="{00000000-0005-0000-0000-0000BDC50000}"/>
    <cellStyle name="Normal 30 8 2 2 6" xfId="50631" xr:uid="{00000000-0005-0000-0000-0000BEC50000}"/>
    <cellStyle name="Normal 30 8 2 2 6 2" xfId="50632" xr:uid="{00000000-0005-0000-0000-0000BFC50000}"/>
    <cellStyle name="Normal 30 8 2 2 6 3" xfId="50633" xr:uid="{00000000-0005-0000-0000-0000C0C50000}"/>
    <cellStyle name="Normal 30 8 2 2 7" xfId="50634" xr:uid="{00000000-0005-0000-0000-0000C1C50000}"/>
    <cellStyle name="Normal 30 8 2 2 7 2" xfId="50635" xr:uid="{00000000-0005-0000-0000-0000C2C50000}"/>
    <cellStyle name="Normal 30 8 2 2 7 3" xfId="50636" xr:uid="{00000000-0005-0000-0000-0000C3C50000}"/>
    <cellStyle name="Normal 30 8 2 2 8" xfId="50637" xr:uid="{00000000-0005-0000-0000-0000C4C50000}"/>
    <cellStyle name="Normal 30 8 2 2 8 2" xfId="50638" xr:uid="{00000000-0005-0000-0000-0000C5C50000}"/>
    <cellStyle name="Normal 30 8 2 2 8 3" xfId="50639" xr:uid="{00000000-0005-0000-0000-0000C6C50000}"/>
    <cellStyle name="Normal 30 8 2 2 9" xfId="50640" xr:uid="{00000000-0005-0000-0000-0000C7C50000}"/>
    <cellStyle name="Normal 30 8 2 2 9 2" xfId="50641" xr:uid="{00000000-0005-0000-0000-0000C8C50000}"/>
    <cellStyle name="Normal 30 8 2 2 9 3" xfId="50642" xr:uid="{00000000-0005-0000-0000-0000C9C50000}"/>
    <cellStyle name="Normal 30 8 2 3" xfId="50643" xr:uid="{00000000-0005-0000-0000-0000CAC50000}"/>
    <cellStyle name="Normal 30 8 2 3 2" xfId="50644" xr:uid="{00000000-0005-0000-0000-0000CBC50000}"/>
    <cellStyle name="Normal 30 8 2 3 3" xfId="50645" xr:uid="{00000000-0005-0000-0000-0000CCC50000}"/>
    <cellStyle name="Normal 30 8 2 4" xfId="50646" xr:uid="{00000000-0005-0000-0000-0000CDC50000}"/>
    <cellStyle name="Normal 30 8 2 4 2" xfId="50647" xr:uid="{00000000-0005-0000-0000-0000CEC50000}"/>
    <cellStyle name="Normal 30 8 2 4 3" xfId="50648" xr:uid="{00000000-0005-0000-0000-0000CFC50000}"/>
    <cellStyle name="Normal 30 8 2 5" xfId="50649" xr:uid="{00000000-0005-0000-0000-0000D0C50000}"/>
    <cellStyle name="Normal 30 8 2 5 2" xfId="50650" xr:uid="{00000000-0005-0000-0000-0000D1C50000}"/>
    <cellStyle name="Normal 30 8 2 5 3" xfId="50651" xr:uid="{00000000-0005-0000-0000-0000D2C50000}"/>
    <cellStyle name="Normal 30 8 2 6" xfId="50652" xr:uid="{00000000-0005-0000-0000-0000D3C50000}"/>
    <cellStyle name="Normal 30 8 2 6 2" xfId="50653" xr:uid="{00000000-0005-0000-0000-0000D4C50000}"/>
    <cellStyle name="Normal 30 8 2 6 3" xfId="50654" xr:uid="{00000000-0005-0000-0000-0000D5C50000}"/>
    <cellStyle name="Normal 30 8 2 7" xfId="50655" xr:uid="{00000000-0005-0000-0000-0000D6C50000}"/>
    <cellStyle name="Normal 30 8 2 7 2" xfId="50656" xr:uid="{00000000-0005-0000-0000-0000D7C50000}"/>
    <cellStyle name="Normal 30 8 2 7 3" xfId="50657" xr:uid="{00000000-0005-0000-0000-0000D8C50000}"/>
    <cellStyle name="Normal 30 8 2 8" xfId="50658" xr:uid="{00000000-0005-0000-0000-0000D9C50000}"/>
    <cellStyle name="Normal 30 8 2 8 2" xfId="50659" xr:uid="{00000000-0005-0000-0000-0000DAC50000}"/>
    <cellStyle name="Normal 30 8 2 8 3" xfId="50660" xr:uid="{00000000-0005-0000-0000-0000DBC50000}"/>
    <cellStyle name="Normal 30 8 2 9" xfId="50661" xr:uid="{00000000-0005-0000-0000-0000DCC50000}"/>
    <cellStyle name="Normal 30 8 2 9 2" xfId="50662" xr:uid="{00000000-0005-0000-0000-0000DDC50000}"/>
    <cellStyle name="Normal 30 8 2 9 3" xfId="50663" xr:uid="{00000000-0005-0000-0000-0000DEC50000}"/>
    <cellStyle name="Normal 30 8 20" xfId="50664" xr:uid="{00000000-0005-0000-0000-0000DFC50000}"/>
    <cellStyle name="Normal 30 8 20 2" xfId="50665" xr:uid="{00000000-0005-0000-0000-0000E0C50000}"/>
    <cellStyle name="Normal 30 8 20 3" xfId="50666" xr:uid="{00000000-0005-0000-0000-0000E1C50000}"/>
    <cellStyle name="Normal 30 8 21" xfId="50667" xr:uid="{00000000-0005-0000-0000-0000E2C50000}"/>
    <cellStyle name="Normal 30 8 21 2" xfId="50668" xr:uid="{00000000-0005-0000-0000-0000E3C50000}"/>
    <cellStyle name="Normal 30 8 21 3" xfId="50669" xr:uid="{00000000-0005-0000-0000-0000E4C50000}"/>
    <cellStyle name="Normal 30 8 22" xfId="50670" xr:uid="{00000000-0005-0000-0000-0000E5C50000}"/>
    <cellStyle name="Normal 30 8 22 2" xfId="50671" xr:uid="{00000000-0005-0000-0000-0000E6C50000}"/>
    <cellStyle name="Normal 30 8 22 3" xfId="50672" xr:uid="{00000000-0005-0000-0000-0000E7C50000}"/>
    <cellStyle name="Normal 30 8 23" xfId="50673" xr:uid="{00000000-0005-0000-0000-0000E8C50000}"/>
    <cellStyle name="Normal 30 8 23 2" xfId="50674" xr:uid="{00000000-0005-0000-0000-0000E9C50000}"/>
    <cellStyle name="Normal 30 8 23 3" xfId="50675" xr:uid="{00000000-0005-0000-0000-0000EAC50000}"/>
    <cellStyle name="Normal 30 8 24" xfId="50676" xr:uid="{00000000-0005-0000-0000-0000EBC50000}"/>
    <cellStyle name="Normal 30 8 24 2" xfId="50677" xr:uid="{00000000-0005-0000-0000-0000ECC50000}"/>
    <cellStyle name="Normal 30 8 24 3" xfId="50678" xr:uid="{00000000-0005-0000-0000-0000EDC50000}"/>
    <cellStyle name="Normal 30 8 25" xfId="50679" xr:uid="{00000000-0005-0000-0000-0000EEC50000}"/>
    <cellStyle name="Normal 30 8 25 2" xfId="50680" xr:uid="{00000000-0005-0000-0000-0000EFC50000}"/>
    <cellStyle name="Normal 30 8 25 3" xfId="50681" xr:uid="{00000000-0005-0000-0000-0000F0C50000}"/>
    <cellStyle name="Normal 30 8 26" xfId="50682" xr:uid="{00000000-0005-0000-0000-0000F1C50000}"/>
    <cellStyle name="Normal 30 8 26 2" xfId="50683" xr:uid="{00000000-0005-0000-0000-0000F2C50000}"/>
    <cellStyle name="Normal 30 8 26 3" xfId="50684" xr:uid="{00000000-0005-0000-0000-0000F3C50000}"/>
    <cellStyle name="Normal 30 8 27" xfId="50685" xr:uid="{00000000-0005-0000-0000-0000F4C50000}"/>
    <cellStyle name="Normal 30 8 27 2" xfId="50686" xr:uid="{00000000-0005-0000-0000-0000F5C50000}"/>
    <cellStyle name="Normal 30 8 27 3" xfId="50687" xr:uid="{00000000-0005-0000-0000-0000F6C50000}"/>
    <cellStyle name="Normal 30 8 28" xfId="50688" xr:uid="{00000000-0005-0000-0000-0000F7C50000}"/>
    <cellStyle name="Normal 30 8 28 2" xfId="50689" xr:uid="{00000000-0005-0000-0000-0000F8C50000}"/>
    <cellStyle name="Normal 30 8 28 3" xfId="50690" xr:uid="{00000000-0005-0000-0000-0000F9C50000}"/>
    <cellStyle name="Normal 30 8 29" xfId="50691" xr:uid="{00000000-0005-0000-0000-0000FAC50000}"/>
    <cellStyle name="Normal 30 8 3" xfId="50692" xr:uid="{00000000-0005-0000-0000-0000FBC50000}"/>
    <cellStyle name="Normal 30 8 3 10" xfId="50693" xr:uid="{00000000-0005-0000-0000-0000FCC50000}"/>
    <cellStyle name="Normal 30 8 3 10 2" xfId="50694" xr:uid="{00000000-0005-0000-0000-0000FDC50000}"/>
    <cellStyle name="Normal 30 8 3 10 3" xfId="50695" xr:uid="{00000000-0005-0000-0000-0000FEC50000}"/>
    <cellStyle name="Normal 30 8 3 11" xfId="50696" xr:uid="{00000000-0005-0000-0000-0000FFC50000}"/>
    <cellStyle name="Normal 30 8 3 11 2" xfId="50697" xr:uid="{00000000-0005-0000-0000-000000C60000}"/>
    <cellStyle name="Normal 30 8 3 11 3" xfId="50698" xr:uid="{00000000-0005-0000-0000-000001C60000}"/>
    <cellStyle name="Normal 30 8 3 12" xfId="50699" xr:uid="{00000000-0005-0000-0000-000002C60000}"/>
    <cellStyle name="Normal 30 8 3 12 2" xfId="50700" xr:uid="{00000000-0005-0000-0000-000003C60000}"/>
    <cellStyle name="Normal 30 8 3 12 3" xfId="50701" xr:uid="{00000000-0005-0000-0000-000004C60000}"/>
    <cellStyle name="Normal 30 8 3 13" xfId="50702" xr:uid="{00000000-0005-0000-0000-000005C60000}"/>
    <cellStyle name="Normal 30 8 3 13 2" xfId="50703" xr:uid="{00000000-0005-0000-0000-000006C60000}"/>
    <cellStyle name="Normal 30 8 3 13 3" xfId="50704" xr:uid="{00000000-0005-0000-0000-000007C60000}"/>
    <cellStyle name="Normal 30 8 3 14" xfId="50705" xr:uid="{00000000-0005-0000-0000-000008C60000}"/>
    <cellStyle name="Normal 30 8 3 14 2" xfId="50706" xr:uid="{00000000-0005-0000-0000-000009C60000}"/>
    <cellStyle name="Normal 30 8 3 14 3" xfId="50707" xr:uid="{00000000-0005-0000-0000-00000AC60000}"/>
    <cellStyle name="Normal 30 8 3 15" xfId="50708" xr:uid="{00000000-0005-0000-0000-00000BC60000}"/>
    <cellStyle name="Normal 30 8 3 15 2" xfId="50709" xr:uid="{00000000-0005-0000-0000-00000CC60000}"/>
    <cellStyle name="Normal 30 8 3 15 3" xfId="50710" xr:uid="{00000000-0005-0000-0000-00000DC60000}"/>
    <cellStyle name="Normal 30 8 3 16" xfId="50711" xr:uid="{00000000-0005-0000-0000-00000EC60000}"/>
    <cellStyle name="Normal 30 8 3 17" xfId="50712" xr:uid="{00000000-0005-0000-0000-00000FC60000}"/>
    <cellStyle name="Normal 30 8 3 2" xfId="50713" xr:uid="{00000000-0005-0000-0000-000010C60000}"/>
    <cellStyle name="Normal 30 8 3 2 10" xfId="50714" xr:uid="{00000000-0005-0000-0000-000011C60000}"/>
    <cellStyle name="Normal 30 8 3 2 10 2" xfId="50715" xr:uid="{00000000-0005-0000-0000-000012C60000}"/>
    <cellStyle name="Normal 30 8 3 2 10 3" xfId="50716" xr:uid="{00000000-0005-0000-0000-000013C60000}"/>
    <cellStyle name="Normal 30 8 3 2 11" xfId="50717" xr:uid="{00000000-0005-0000-0000-000014C60000}"/>
    <cellStyle name="Normal 30 8 3 2 11 2" xfId="50718" xr:uid="{00000000-0005-0000-0000-000015C60000}"/>
    <cellStyle name="Normal 30 8 3 2 11 3" xfId="50719" xr:uid="{00000000-0005-0000-0000-000016C60000}"/>
    <cellStyle name="Normal 30 8 3 2 12" xfId="50720" xr:uid="{00000000-0005-0000-0000-000017C60000}"/>
    <cellStyle name="Normal 30 8 3 2 12 2" xfId="50721" xr:uid="{00000000-0005-0000-0000-000018C60000}"/>
    <cellStyle name="Normal 30 8 3 2 12 3" xfId="50722" xr:uid="{00000000-0005-0000-0000-000019C60000}"/>
    <cellStyle name="Normal 30 8 3 2 13" xfId="50723" xr:uid="{00000000-0005-0000-0000-00001AC60000}"/>
    <cellStyle name="Normal 30 8 3 2 13 2" xfId="50724" xr:uid="{00000000-0005-0000-0000-00001BC60000}"/>
    <cellStyle name="Normal 30 8 3 2 13 3" xfId="50725" xr:uid="{00000000-0005-0000-0000-00001CC60000}"/>
    <cellStyle name="Normal 30 8 3 2 14" xfId="50726" xr:uid="{00000000-0005-0000-0000-00001DC60000}"/>
    <cellStyle name="Normal 30 8 3 2 14 2" xfId="50727" xr:uid="{00000000-0005-0000-0000-00001EC60000}"/>
    <cellStyle name="Normal 30 8 3 2 14 3" xfId="50728" xr:uid="{00000000-0005-0000-0000-00001FC60000}"/>
    <cellStyle name="Normal 30 8 3 2 15" xfId="50729" xr:uid="{00000000-0005-0000-0000-000020C60000}"/>
    <cellStyle name="Normal 30 8 3 2 16" xfId="50730" xr:uid="{00000000-0005-0000-0000-000021C60000}"/>
    <cellStyle name="Normal 30 8 3 2 2" xfId="50731" xr:uid="{00000000-0005-0000-0000-000022C60000}"/>
    <cellStyle name="Normal 30 8 3 2 2 2" xfId="50732" xr:uid="{00000000-0005-0000-0000-000023C60000}"/>
    <cellStyle name="Normal 30 8 3 2 2 3" xfId="50733" xr:uid="{00000000-0005-0000-0000-000024C60000}"/>
    <cellStyle name="Normal 30 8 3 2 3" xfId="50734" xr:uid="{00000000-0005-0000-0000-000025C60000}"/>
    <cellStyle name="Normal 30 8 3 2 3 2" xfId="50735" xr:uid="{00000000-0005-0000-0000-000026C60000}"/>
    <cellStyle name="Normal 30 8 3 2 3 3" xfId="50736" xr:uid="{00000000-0005-0000-0000-000027C60000}"/>
    <cellStyle name="Normal 30 8 3 2 4" xfId="50737" xr:uid="{00000000-0005-0000-0000-000028C60000}"/>
    <cellStyle name="Normal 30 8 3 2 4 2" xfId="50738" xr:uid="{00000000-0005-0000-0000-000029C60000}"/>
    <cellStyle name="Normal 30 8 3 2 4 3" xfId="50739" xr:uid="{00000000-0005-0000-0000-00002AC60000}"/>
    <cellStyle name="Normal 30 8 3 2 5" xfId="50740" xr:uid="{00000000-0005-0000-0000-00002BC60000}"/>
    <cellStyle name="Normal 30 8 3 2 5 2" xfId="50741" xr:uid="{00000000-0005-0000-0000-00002CC60000}"/>
    <cellStyle name="Normal 30 8 3 2 5 3" xfId="50742" xr:uid="{00000000-0005-0000-0000-00002DC60000}"/>
    <cellStyle name="Normal 30 8 3 2 6" xfId="50743" xr:uid="{00000000-0005-0000-0000-00002EC60000}"/>
    <cellStyle name="Normal 30 8 3 2 6 2" xfId="50744" xr:uid="{00000000-0005-0000-0000-00002FC60000}"/>
    <cellStyle name="Normal 30 8 3 2 6 3" xfId="50745" xr:uid="{00000000-0005-0000-0000-000030C60000}"/>
    <cellStyle name="Normal 30 8 3 2 7" xfId="50746" xr:uid="{00000000-0005-0000-0000-000031C60000}"/>
    <cellStyle name="Normal 30 8 3 2 7 2" xfId="50747" xr:uid="{00000000-0005-0000-0000-000032C60000}"/>
    <cellStyle name="Normal 30 8 3 2 7 3" xfId="50748" xr:uid="{00000000-0005-0000-0000-000033C60000}"/>
    <cellStyle name="Normal 30 8 3 2 8" xfId="50749" xr:uid="{00000000-0005-0000-0000-000034C60000}"/>
    <cellStyle name="Normal 30 8 3 2 8 2" xfId="50750" xr:uid="{00000000-0005-0000-0000-000035C60000}"/>
    <cellStyle name="Normal 30 8 3 2 8 3" xfId="50751" xr:uid="{00000000-0005-0000-0000-000036C60000}"/>
    <cellStyle name="Normal 30 8 3 2 9" xfId="50752" xr:uid="{00000000-0005-0000-0000-000037C60000}"/>
    <cellStyle name="Normal 30 8 3 2 9 2" xfId="50753" xr:uid="{00000000-0005-0000-0000-000038C60000}"/>
    <cellStyle name="Normal 30 8 3 2 9 3" xfId="50754" xr:uid="{00000000-0005-0000-0000-000039C60000}"/>
    <cellStyle name="Normal 30 8 3 3" xfId="50755" xr:uid="{00000000-0005-0000-0000-00003AC60000}"/>
    <cellStyle name="Normal 30 8 3 3 2" xfId="50756" xr:uid="{00000000-0005-0000-0000-00003BC60000}"/>
    <cellStyle name="Normal 30 8 3 3 3" xfId="50757" xr:uid="{00000000-0005-0000-0000-00003CC60000}"/>
    <cellStyle name="Normal 30 8 3 4" xfId="50758" xr:uid="{00000000-0005-0000-0000-00003DC60000}"/>
    <cellStyle name="Normal 30 8 3 4 2" xfId="50759" xr:uid="{00000000-0005-0000-0000-00003EC60000}"/>
    <cellStyle name="Normal 30 8 3 4 3" xfId="50760" xr:uid="{00000000-0005-0000-0000-00003FC60000}"/>
    <cellStyle name="Normal 30 8 3 5" xfId="50761" xr:uid="{00000000-0005-0000-0000-000040C60000}"/>
    <cellStyle name="Normal 30 8 3 5 2" xfId="50762" xr:uid="{00000000-0005-0000-0000-000041C60000}"/>
    <cellStyle name="Normal 30 8 3 5 3" xfId="50763" xr:uid="{00000000-0005-0000-0000-000042C60000}"/>
    <cellStyle name="Normal 30 8 3 6" xfId="50764" xr:uid="{00000000-0005-0000-0000-000043C60000}"/>
    <cellStyle name="Normal 30 8 3 6 2" xfId="50765" xr:uid="{00000000-0005-0000-0000-000044C60000}"/>
    <cellStyle name="Normal 30 8 3 6 3" xfId="50766" xr:uid="{00000000-0005-0000-0000-000045C60000}"/>
    <cellStyle name="Normal 30 8 3 7" xfId="50767" xr:uid="{00000000-0005-0000-0000-000046C60000}"/>
    <cellStyle name="Normal 30 8 3 7 2" xfId="50768" xr:uid="{00000000-0005-0000-0000-000047C60000}"/>
    <cellStyle name="Normal 30 8 3 7 3" xfId="50769" xr:uid="{00000000-0005-0000-0000-000048C60000}"/>
    <cellStyle name="Normal 30 8 3 8" xfId="50770" xr:uid="{00000000-0005-0000-0000-000049C60000}"/>
    <cellStyle name="Normal 30 8 3 8 2" xfId="50771" xr:uid="{00000000-0005-0000-0000-00004AC60000}"/>
    <cellStyle name="Normal 30 8 3 8 3" xfId="50772" xr:uid="{00000000-0005-0000-0000-00004BC60000}"/>
    <cellStyle name="Normal 30 8 3 9" xfId="50773" xr:uid="{00000000-0005-0000-0000-00004CC60000}"/>
    <cellStyle name="Normal 30 8 3 9 2" xfId="50774" xr:uid="{00000000-0005-0000-0000-00004DC60000}"/>
    <cellStyle name="Normal 30 8 3 9 3" xfId="50775" xr:uid="{00000000-0005-0000-0000-00004EC60000}"/>
    <cellStyle name="Normal 30 8 30" xfId="50776" xr:uid="{00000000-0005-0000-0000-00004FC60000}"/>
    <cellStyle name="Normal 30 8 31" xfId="50777" xr:uid="{00000000-0005-0000-0000-000050C60000}"/>
    <cellStyle name="Normal 30 8 32" xfId="50778" xr:uid="{00000000-0005-0000-0000-000051C60000}"/>
    <cellStyle name="Normal 30 8 33" xfId="50779" xr:uid="{00000000-0005-0000-0000-000052C60000}"/>
    <cellStyle name="Normal 30 8 34" xfId="50780" xr:uid="{00000000-0005-0000-0000-000053C60000}"/>
    <cellStyle name="Normal 30 8 35" xfId="50781" xr:uid="{00000000-0005-0000-0000-000054C60000}"/>
    <cellStyle name="Normal 30 8 36" xfId="50782" xr:uid="{00000000-0005-0000-0000-000055C60000}"/>
    <cellStyle name="Normal 30 8 37" xfId="50783" xr:uid="{00000000-0005-0000-0000-000056C60000}"/>
    <cellStyle name="Normal 30 8 38" xfId="50784" xr:uid="{00000000-0005-0000-0000-000057C60000}"/>
    <cellStyle name="Normal 30 8 39" xfId="50785" xr:uid="{00000000-0005-0000-0000-000058C60000}"/>
    <cellStyle name="Normal 30 8 4" xfId="50786" xr:uid="{00000000-0005-0000-0000-000059C60000}"/>
    <cellStyle name="Normal 30 8 4 10" xfId="50787" xr:uid="{00000000-0005-0000-0000-00005AC60000}"/>
    <cellStyle name="Normal 30 8 4 10 2" xfId="50788" xr:uid="{00000000-0005-0000-0000-00005BC60000}"/>
    <cellStyle name="Normal 30 8 4 10 3" xfId="50789" xr:uid="{00000000-0005-0000-0000-00005CC60000}"/>
    <cellStyle name="Normal 30 8 4 11" xfId="50790" xr:uid="{00000000-0005-0000-0000-00005DC60000}"/>
    <cellStyle name="Normal 30 8 4 11 2" xfId="50791" xr:uid="{00000000-0005-0000-0000-00005EC60000}"/>
    <cellStyle name="Normal 30 8 4 11 3" xfId="50792" xr:uid="{00000000-0005-0000-0000-00005FC60000}"/>
    <cellStyle name="Normal 30 8 4 12" xfId="50793" xr:uid="{00000000-0005-0000-0000-000060C60000}"/>
    <cellStyle name="Normal 30 8 4 12 2" xfId="50794" xr:uid="{00000000-0005-0000-0000-000061C60000}"/>
    <cellStyle name="Normal 30 8 4 12 3" xfId="50795" xr:uid="{00000000-0005-0000-0000-000062C60000}"/>
    <cellStyle name="Normal 30 8 4 13" xfId="50796" xr:uid="{00000000-0005-0000-0000-000063C60000}"/>
    <cellStyle name="Normal 30 8 4 13 2" xfId="50797" xr:uid="{00000000-0005-0000-0000-000064C60000}"/>
    <cellStyle name="Normal 30 8 4 13 3" xfId="50798" xr:uid="{00000000-0005-0000-0000-000065C60000}"/>
    <cellStyle name="Normal 30 8 4 14" xfId="50799" xr:uid="{00000000-0005-0000-0000-000066C60000}"/>
    <cellStyle name="Normal 30 8 4 14 2" xfId="50800" xr:uid="{00000000-0005-0000-0000-000067C60000}"/>
    <cellStyle name="Normal 30 8 4 14 3" xfId="50801" xr:uid="{00000000-0005-0000-0000-000068C60000}"/>
    <cellStyle name="Normal 30 8 4 15" xfId="50802" xr:uid="{00000000-0005-0000-0000-000069C60000}"/>
    <cellStyle name="Normal 30 8 4 15 2" xfId="50803" xr:uid="{00000000-0005-0000-0000-00006AC60000}"/>
    <cellStyle name="Normal 30 8 4 15 3" xfId="50804" xr:uid="{00000000-0005-0000-0000-00006BC60000}"/>
    <cellStyle name="Normal 30 8 4 16" xfId="50805" xr:uid="{00000000-0005-0000-0000-00006CC60000}"/>
    <cellStyle name="Normal 30 8 4 17" xfId="50806" xr:uid="{00000000-0005-0000-0000-00006DC60000}"/>
    <cellStyle name="Normal 30 8 4 2" xfId="50807" xr:uid="{00000000-0005-0000-0000-00006EC60000}"/>
    <cellStyle name="Normal 30 8 4 2 10" xfId="50808" xr:uid="{00000000-0005-0000-0000-00006FC60000}"/>
    <cellStyle name="Normal 30 8 4 2 10 2" xfId="50809" xr:uid="{00000000-0005-0000-0000-000070C60000}"/>
    <cellStyle name="Normal 30 8 4 2 10 3" xfId="50810" xr:uid="{00000000-0005-0000-0000-000071C60000}"/>
    <cellStyle name="Normal 30 8 4 2 11" xfId="50811" xr:uid="{00000000-0005-0000-0000-000072C60000}"/>
    <cellStyle name="Normal 30 8 4 2 11 2" xfId="50812" xr:uid="{00000000-0005-0000-0000-000073C60000}"/>
    <cellStyle name="Normal 30 8 4 2 11 3" xfId="50813" xr:uid="{00000000-0005-0000-0000-000074C60000}"/>
    <cellStyle name="Normal 30 8 4 2 12" xfId="50814" xr:uid="{00000000-0005-0000-0000-000075C60000}"/>
    <cellStyle name="Normal 30 8 4 2 12 2" xfId="50815" xr:uid="{00000000-0005-0000-0000-000076C60000}"/>
    <cellStyle name="Normal 30 8 4 2 12 3" xfId="50816" xr:uid="{00000000-0005-0000-0000-000077C60000}"/>
    <cellStyle name="Normal 30 8 4 2 13" xfId="50817" xr:uid="{00000000-0005-0000-0000-000078C60000}"/>
    <cellStyle name="Normal 30 8 4 2 13 2" xfId="50818" xr:uid="{00000000-0005-0000-0000-000079C60000}"/>
    <cellStyle name="Normal 30 8 4 2 13 3" xfId="50819" xr:uid="{00000000-0005-0000-0000-00007AC60000}"/>
    <cellStyle name="Normal 30 8 4 2 14" xfId="50820" xr:uid="{00000000-0005-0000-0000-00007BC60000}"/>
    <cellStyle name="Normal 30 8 4 2 14 2" xfId="50821" xr:uid="{00000000-0005-0000-0000-00007CC60000}"/>
    <cellStyle name="Normal 30 8 4 2 14 3" xfId="50822" xr:uid="{00000000-0005-0000-0000-00007DC60000}"/>
    <cellStyle name="Normal 30 8 4 2 15" xfId="50823" xr:uid="{00000000-0005-0000-0000-00007EC60000}"/>
    <cellStyle name="Normal 30 8 4 2 16" xfId="50824" xr:uid="{00000000-0005-0000-0000-00007FC60000}"/>
    <cellStyle name="Normal 30 8 4 2 2" xfId="50825" xr:uid="{00000000-0005-0000-0000-000080C60000}"/>
    <cellStyle name="Normal 30 8 4 2 2 2" xfId="50826" xr:uid="{00000000-0005-0000-0000-000081C60000}"/>
    <cellStyle name="Normal 30 8 4 2 2 3" xfId="50827" xr:uid="{00000000-0005-0000-0000-000082C60000}"/>
    <cellStyle name="Normal 30 8 4 2 3" xfId="50828" xr:uid="{00000000-0005-0000-0000-000083C60000}"/>
    <cellStyle name="Normal 30 8 4 2 3 2" xfId="50829" xr:uid="{00000000-0005-0000-0000-000084C60000}"/>
    <cellStyle name="Normal 30 8 4 2 3 3" xfId="50830" xr:uid="{00000000-0005-0000-0000-000085C60000}"/>
    <cellStyle name="Normal 30 8 4 2 4" xfId="50831" xr:uid="{00000000-0005-0000-0000-000086C60000}"/>
    <cellStyle name="Normal 30 8 4 2 4 2" xfId="50832" xr:uid="{00000000-0005-0000-0000-000087C60000}"/>
    <cellStyle name="Normal 30 8 4 2 4 3" xfId="50833" xr:uid="{00000000-0005-0000-0000-000088C60000}"/>
    <cellStyle name="Normal 30 8 4 2 5" xfId="50834" xr:uid="{00000000-0005-0000-0000-000089C60000}"/>
    <cellStyle name="Normal 30 8 4 2 5 2" xfId="50835" xr:uid="{00000000-0005-0000-0000-00008AC60000}"/>
    <cellStyle name="Normal 30 8 4 2 5 3" xfId="50836" xr:uid="{00000000-0005-0000-0000-00008BC60000}"/>
    <cellStyle name="Normal 30 8 4 2 6" xfId="50837" xr:uid="{00000000-0005-0000-0000-00008CC60000}"/>
    <cellStyle name="Normal 30 8 4 2 6 2" xfId="50838" xr:uid="{00000000-0005-0000-0000-00008DC60000}"/>
    <cellStyle name="Normal 30 8 4 2 6 3" xfId="50839" xr:uid="{00000000-0005-0000-0000-00008EC60000}"/>
    <cellStyle name="Normal 30 8 4 2 7" xfId="50840" xr:uid="{00000000-0005-0000-0000-00008FC60000}"/>
    <cellStyle name="Normal 30 8 4 2 7 2" xfId="50841" xr:uid="{00000000-0005-0000-0000-000090C60000}"/>
    <cellStyle name="Normal 30 8 4 2 7 3" xfId="50842" xr:uid="{00000000-0005-0000-0000-000091C60000}"/>
    <cellStyle name="Normal 30 8 4 2 8" xfId="50843" xr:uid="{00000000-0005-0000-0000-000092C60000}"/>
    <cellStyle name="Normal 30 8 4 2 8 2" xfId="50844" xr:uid="{00000000-0005-0000-0000-000093C60000}"/>
    <cellStyle name="Normal 30 8 4 2 8 3" xfId="50845" xr:uid="{00000000-0005-0000-0000-000094C60000}"/>
    <cellStyle name="Normal 30 8 4 2 9" xfId="50846" xr:uid="{00000000-0005-0000-0000-000095C60000}"/>
    <cellStyle name="Normal 30 8 4 2 9 2" xfId="50847" xr:uid="{00000000-0005-0000-0000-000096C60000}"/>
    <cellStyle name="Normal 30 8 4 2 9 3" xfId="50848" xr:uid="{00000000-0005-0000-0000-000097C60000}"/>
    <cellStyle name="Normal 30 8 4 3" xfId="50849" xr:uid="{00000000-0005-0000-0000-000098C60000}"/>
    <cellStyle name="Normal 30 8 4 3 2" xfId="50850" xr:uid="{00000000-0005-0000-0000-000099C60000}"/>
    <cellStyle name="Normal 30 8 4 3 3" xfId="50851" xr:uid="{00000000-0005-0000-0000-00009AC60000}"/>
    <cellStyle name="Normal 30 8 4 4" xfId="50852" xr:uid="{00000000-0005-0000-0000-00009BC60000}"/>
    <cellStyle name="Normal 30 8 4 4 2" xfId="50853" xr:uid="{00000000-0005-0000-0000-00009CC60000}"/>
    <cellStyle name="Normal 30 8 4 4 3" xfId="50854" xr:uid="{00000000-0005-0000-0000-00009DC60000}"/>
    <cellStyle name="Normal 30 8 4 5" xfId="50855" xr:uid="{00000000-0005-0000-0000-00009EC60000}"/>
    <cellStyle name="Normal 30 8 4 5 2" xfId="50856" xr:uid="{00000000-0005-0000-0000-00009FC60000}"/>
    <cellStyle name="Normal 30 8 4 5 3" xfId="50857" xr:uid="{00000000-0005-0000-0000-0000A0C60000}"/>
    <cellStyle name="Normal 30 8 4 6" xfId="50858" xr:uid="{00000000-0005-0000-0000-0000A1C60000}"/>
    <cellStyle name="Normal 30 8 4 6 2" xfId="50859" xr:uid="{00000000-0005-0000-0000-0000A2C60000}"/>
    <cellStyle name="Normal 30 8 4 6 3" xfId="50860" xr:uid="{00000000-0005-0000-0000-0000A3C60000}"/>
    <cellStyle name="Normal 30 8 4 7" xfId="50861" xr:uid="{00000000-0005-0000-0000-0000A4C60000}"/>
    <cellStyle name="Normal 30 8 4 7 2" xfId="50862" xr:uid="{00000000-0005-0000-0000-0000A5C60000}"/>
    <cellStyle name="Normal 30 8 4 7 3" xfId="50863" xr:uid="{00000000-0005-0000-0000-0000A6C60000}"/>
    <cellStyle name="Normal 30 8 4 8" xfId="50864" xr:uid="{00000000-0005-0000-0000-0000A7C60000}"/>
    <cellStyle name="Normal 30 8 4 8 2" xfId="50865" xr:uid="{00000000-0005-0000-0000-0000A8C60000}"/>
    <cellStyle name="Normal 30 8 4 8 3" xfId="50866" xr:uid="{00000000-0005-0000-0000-0000A9C60000}"/>
    <cellStyle name="Normal 30 8 4 9" xfId="50867" xr:uid="{00000000-0005-0000-0000-0000AAC60000}"/>
    <cellStyle name="Normal 30 8 4 9 2" xfId="50868" xr:uid="{00000000-0005-0000-0000-0000ABC60000}"/>
    <cellStyle name="Normal 30 8 4 9 3" xfId="50869" xr:uid="{00000000-0005-0000-0000-0000ACC60000}"/>
    <cellStyle name="Normal 30 8 40" xfId="50870" xr:uid="{00000000-0005-0000-0000-0000ADC60000}"/>
    <cellStyle name="Normal 30 8 41" xfId="50871" xr:uid="{00000000-0005-0000-0000-0000AEC60000}"/>
    <cellStyle name="Normal 30 8 5" xfId="50872" xr:uid="{00000000-0005-0000-0000-0000AFC60000}"/>
    <cellStyle name="Normal 30 8 5 10" xfId="50873" xr:uid="{00000000-0005-0000-0000-0000B0C60000}"/>
    <cellStyle name="Normal 30 8 5 10 2" xfId="50874" xr:uid="{00000000-0005-0000-0000-0000B1C60000}"/>
    <cellStyle name="Normal 30 8 5 10 3" xfId="50875" xr:uid="{00000000-0005-0000-0000-0000B2C60000}"/>
    <cellStyle name="Normal 30 8 5 11" xfId="50876" xr:uid="{00000000-0005-0000-0000-0000B3C60000}"/>
    <cellStyle name="Normal 30 8 5 11 2" xfId="50877" xr:uid="{00000000-0005-0000-0000-0000B4C60000}"/>
    <cellStyle name="Normal 30 8 5 11 3" xfId="50878" xr:uid="{00000000-0005-0000-0000-0000B5C60000}"/>
    <cellStyle name="Normal 30 8 5 12" xfId="50879" xr:uid="{00000000-0005-0000-0000-0000B6C60000}"/>
    <cellStyle name="Normal 30 8 5 12 2" xfId="50880" xr:uid="{00000000-0005-0000-0000-0000B7C60000}"/>
    <cellStyle name="Normal 30 8 5 12 3" xfId="50881" xr:uid="{00000000-0005-0000-0000-0000B8C60000}"/>
    <cellStyle name="Normal 30 8 5 13" xfId="50882" xr:uid="{00000000-0005-0000-0000-0000B9C60000}"/>
    <cellStyle name="Normal 30 8 5 13 2" xfId="50883" xr:uid="{00000000-0005-0000-0000-0000BAC60000}"/>
    <cellStyle name="Normal 30 8 5 13 3" xfId="50884" xr:uid="{00000000-0005-0000-0000-0000BBC60000}"/>
    <cellStyle name="Normal 30 8 5 14" xfId="50885" xr:uid="{00000000-0005-0000-0000-0000BCC60000}"/>
    <cellStyle name="Normal 30 8 5 14 2" xfId="50886" xr:uid="{00000000-0005-0000-0000-0000BDC60000}"/>
    <cellStyle name="Normal 30 8 5 14 3" xfId="50887" xr:uid="{00000000-0005-0000-0000-0000BEC60000}"/>
    <cellStyle name="Normal 30 8 5 15" xfId="50888" xr:uid="{00000000-0005-0000-0000-0000BFC60000}"/>
    <cellStyle name="Normal 30 8 5 16" xfId="50889" xr:uid="{00000000-0005-0000-0000-0000C0C60000}"/>
    <cellStyle name="Normal 30 8 5 2" xfId="50890" xr:uid="{00000000-0005-0000-0000-0000C1C60000}"/>
    <cellStyle name="Normal 30 8 5 2 2" xfId="50891" xr:uid="{00000000-0005-0000-0000-0000C2C60000}"/>
    <cellStyle name="Normal 30 8 5 2 3" xfId="50892" xr:uid="{00000000-0005-0000-0000-0000C3C60000}"/>
    <cellStyle name="Normal 30 8 5 3" xfId="50893" xr:uid="{00000000-0005-0000-0000-0000C4C60000}"/>
    <cellStyle name="Normal 30 8 5 3 2" xfId="50894" xr:uid="{00000000-0005-0000-0000-0000C5C60000}"/>
    <cellStyle name="Normal 30 8 5 3 3" xfId="50895" xr:uid="{00000000-0005-0000-0000-0000C6C60000}"/>
    <cellStyle name="Normal 30 8 5 4" xfId="50896" xr:uid="{00000000-0005-0000-0000-0000C7C60000}"/>
    <cellStyle name="Normal 30 8 5 4 2" xfId="50897" xr:uid="{00000000-0005-0000-0000-0000C8C60000}"/>
    <cellStyle name="Normal 30 8 5 4 3" xfId="50898" xr:uid="{00000000-0005-0000-0000-0000C9C60000}"/>
    <cellStyle name="Normal 30 8 5 5" xfId="50899" xr:uid="{00000000-0005-0000-0000-0000CAC60000}"/>
    <cellStyle name="Normal 30 8 5 5 2" xfId="50900" xr:uid="{00000000-0005-0000-0000-0000CBC60000}"/>
    <cellStyle name="Normal 30 8 5 5 3" xfId="50901" xr:uid="{00000000-0005-0000-0000-0000CCC60000}"/>
    <cellStyle name="Normal 30 8 5 6" xfId="50902" xr:uid="{00000000-0005-0000-0000-0000CDC60000}"/>
    <cellStyle name="Normal 30 8 5 6 2" xfId="50903" xr:uid="{00000000-0005-0000-0000-0000CEC60000}"/>
    <cellStyle name="Normal 30 8 5 6 3" xfId="50904" xr:uid="{00000000-0005-0000-0000-0000CFC60000}"/>
    <cellStyle name="Normal 30 8 5 7" xfId="50905" xr:uid="{00000000-0005-0000-0000-0000D0C60000}"/>
    <cellStyle name="Normal 30 8 5 7 2" xfId="50906" xr:uid="{00000000-0005-0000-0000-0000D1C60000}"/>
    <cellStyle name="Normal 30 8 5 7 3" xfId="50907" xr:uid="{00000000-0005-0000-0000-0000D2C60000}"/>
    <cellStyle name="Normal 30 8 5 8" xfId="50908" xr:uid="{00000000-0005-0000-0000-0000D3C60000}"/>
    <cellStyle name="Normal 30 8 5 8 2" xfId="50909" xr:uid="{00000000-0005-0000-0000-0000D4C60000}"/>
    <cellStyle name="Normal 30 8 5 8 3" xfId="50910" xr:uid="{00000000-0005-0000-0000-0000D5C60000}"/>
    <cellStyle name="Normal 30 8 5 9" xfId="50911" xr:uid="{00000000-0005-0000-0000-0000D6C60000}"/>
    <cellStyle name="Normal 30 8 5 9 2" xfId="50912" xr:uid="{00000000-0005-0000-0000-0000D7C60000}"/>
    <cellStyle name="Normal 30 8 5 9 3" xfId="50913" xr:uid="{00000000-0005-0000-0000-0000D8C60000}"/>
    <cellStyle name="Normal 30 8 6" xfId="50914" xr:uid="{00000000-0005-0000-0000-0000D9C60000}"/>
    <cellStyle name="Normal 30 8 6 10" xfId="50915" xr:uid="{00000000-0005-0000-0000-0000DAC60000}"/>
    <cellStyle name="Normal 30 8 6 10 2" xfId="50916" xr:uid="{00000000-0005-0000-0000-0000DBC60000}"/>
    <cellStyle name="Normal 30 8 6 10 3" xfId="50917" xr:uid="{00000000-0005-0000-0000-0000DCC60000}"/>
    <cellStyle name="Normal 30 8 6 11" xfId="50918" xr:uid="{00000000-0005-0000-0000-0000DDC60000}"/>
    <cellStyle name="Normal 30 8 6 11 2" xfId="50919" xr:uid="{00000000-0005-0000-0000-0000DEC60000}"/>
    <cellStyle name="Normal 30 8 6 11 3" xfId="50920" xr:uid="{00000000-0005-0000-0000-0000DFC60000}"/>
    <cellStyle name="Normal 30 8 6 12" xfId="50921" xr:uid="{00000000-0005-0000-0000-0000E0C60000}"/>
    <cellStyle name="Normal 30 8 6 12 2" xfId="50922" xr:uid="{00000000-0005-0000-0000-0000E1C60000}"/>
    <cellStyle name="Normal 30 8 6 12 3" xfId="50923" xr:uid="{00000000-0005-0000-0000-0000E2C60000}"/>
    <cellStyle name="Normal 30 8 6 13" xfId="50924" xr:uid="{00000000-0005-0000-0000-0000E3C60000}"/>
    <cellStyle name="Normal 30 8 6 13 2" xfId="50925" xr:uid="{00000000-0005-0000-0000-0000E4C60000}"/>
    <cellStyle name="Normal 30 8 6 13 3" xfId="50926" xr:uid="{00000000-0005-0000-0000-0000E5C60000}"/>
    <cellStyle name="Normal 30 8 6 14" xfId="50927" xr:uid="{00000000-0005-0000-0000-0000E6C60000}"/>
    <cellStyle name="Normal 30 8 6 14 2" xfId="50928" xr:uid="{00000000-0005-0000-0000-0000E7C60000}"/>
    <cellStyle name="Normal 30 8 6 14 3" xfId="50929" xr:uid="{00000000-0005-0000-0000-0000E8C60000}"/>
    <cellStyle name="Normal 30 8 6 15" xfId="50930" xr:uid="{00000000-0005-0000-0000-0000E9C60000}"/>
    <cellStyle name="Normal 30 8 6 16" xfId="50931" xr:uid="{00000000-0005-0000-0000-0000EAC60000}"/>
    <cellStyle name="Normal 30 8 6 2" xfId="50932" xr:uid="{00000000-0005-0000-0000-0000EBC60000}"/>
    <cellStyle name="Normal 30 8 6 2 2" xfId="50933" xr:uid="{00000000-0005-0000-0000-0000ECC60000}"/>
    <cellStyle name="Normal 30 8 6 2 3" xfId="50934" xr:uid="{00000000-0005-0000-0000-0000EDC60000}"/>
    <cellStyle name="Normal 30 8 6 3" xfId="50935" xr:uid="{00000000-0005-0000-0000-0000EEC60000}"/>
    <cellStyle name="Normal 30 8 6 3 2" xfId="50936" xr:uid="{00000000-0005-0000-0000-0000EFC60000}"/>
    <cellStyle name="Normal 30 8 6 3 3" xfId="50937" xr:uid="{00000000-0005-0000-0000-0000F0C60000}"/>
    <cellStyle name="Normal 30 8 6 4" xfId="50938" xr:uid="{00000000-0005-0000-0000-0000F1C60000}"/>
    <cellStyle name="Normal 30 8 6 4 2" xfId="50939" xr:uid="{00000000-0005-0000-0000-0000F2C60000}"/>
    <cellStyle name="Normal 30 8 6 4 3" xfId="50940" xr:uid="{00000000-0005-0000-0000-0000F3C60000}"/>
    <cellStyle name="Normal 30 8 6 5" xfId="50941" xr:uid="{00000000-0005-0000-0000-0000F4C60000}"/>
    <cellStyle name="Normal 30 8 6 5 2" xfId="50942" xr:uid="{00000000-0005-0000-0000-0000F5C60000}"/>
    <cellStyle name="Normal 30 8 6 5 3" xfId="50943" xr:uid="{00000000-0005-0000-0000-0000F6C60000}"/>
    <cellStyle name="Normal 30 8 6 6" xfId="50944" xr:uid="{00000000-0005-0000-0000-0000F7C60000}"/>
    <cellStyle name="Normal 30 8 6 6 2" xfId="50945" xr:uid="{00000000-0005-0000-0000-0000F8C60000}"/>
    <cellStyle name="Normal 30 8 6 6 3" xfId="50946" xr:uid="{00000000-0005-0000-0000-0000F9C60000}"/>
    <cellStyle name="Normal 30 8 6 7" xfId="50947" xr:uid="{00000000-0005-0000-0000-0000FAC60000}"/>
    <cellStyle name="Normal 30 8 6 7 2" xfId="50948" xr:uid="{00000000-0005-0000-0000-0000FBC60000}"/>
    <cellStyle name="Normal 30 8 6 7 3" xfId="50949" xr:uid="{00000000-0005-0000-0000-0000FCC60000}"/>
    <cellStyle name="Normal 30 8 6 8" xfId="50950" xr:uid="{00000000-0005-0000-0000-0000FDC60000}"/>
    <cellStyle name="Normal 30 8 6 8 2" xfId="50951" xr:uid="{00000000-0005-0000-0000-0000FEC60000}"/>
    <cellStyle name="Normal 30 8 6 8 3" xfId="50952" xr:uid="{00000000-0005-0000-0000-0000FFC60000}"/>
    <cellStyle name="Normal 30 8 6 9" xfId="50953" xr:uid="{00000000-0005-0000-0000-000000C70000}"/>
    <cellStyle name="Normal 30 8 6 9 2" xfId="50954" xr:uid="{00000000-0005-0000-0000-000001C70000}"/>
    <cellStyle name="Normal 30 8 6 9 3" xfId="50955" xr:uid="{00000000-0005-0000-0000-000002C70000}"/>
    <cellStyle name="Normal 30 8 7" xfId="50956" xr:uid="{00000000-0005-0000-0000-000003C70000}"/>
    <cellStyle name="Normal 30 8 7 10" xfId="50957" xr:uid="{00000000-0005-0000-0000-000004C70000}"/>
    <cellStyle name="Normal 30 8 7 10 2" xfId="50958" xr:uid="{00000000-0005-0000-0000-000005C70000}"/>
    <cellStyle name="Normal 30 8 7 10 3" xfId="50959" xr:uid="{00000000-0005-0000-0000-000006C70000}"/>
    <cellStyle name="Normal 30 8 7 11" xfId="50960" xr:uid="{00000000-0005-0000-0000-000007C70000}"/>
    <cellStyle name="Normal 30 8 7 11 2" xfId="50961" xr:uid="{00000000-0005-0000-0000-000008C70000}"/>
    <cellStyle name="Normal 30 8 7 11 3" xfId="50962" xr:uid="{00000000-0005-0000-0000-000009C70000}"/>
    <cellStyle name="Normal 30 8 7 12" xfId="50963" xr:uid="{00000000-0005-0000-0000-00000AC70000}"/>
    <cellStyle name="Normal 30 8 7 12 2" xfId="50964" xr:uid="{00000000-0005-0000-0000-00000BC70000}"/>
    <cellStyle name="Normal 30 8 7 12 3" xfId="50965" xr:uid="{00000000-0005-0000-0000-00000CC70000}"/>
    <cellStyle name="Normal 30 8 7 13" xfId="50966" xr:uid="{00000000-0005-0000-0000-00000DC70000}"/>
    <cellStyle name="Normal 30 8 7 13 2" xfId="50967" xr:uid="{00000000-0005-0000-0000-00000EC70000}"/>
    <cellStyle name="Normal 30 8 7 13 3" xfId="50968" xr:uid="{00000000-0005-0000-0000-00000FC70000}"/>
    <cellStyle name="Normal 30 8 7 14" xfId="50969" xr:uid="{00000000-0005-0000-0000-000010C70000}"/>
    <cellStyle name="Normal 30 8 7 14 2" xfId="50970" xr:uid="{00000000-0005-0000-0000-000011C70000}"/>
    <cellStyle name="Normal 30 8 7 14 3" xfId="50971" xr:uid="{00000000-0005-0000-0000-000012C70000}"/>
    <cellStyle name="Normal 30 8 7 15" xfId="50972" xr:uid="{00000000-0005-0000-0000-000013C70000}"/>
    <cellStyle name="Normal 30 8 7 16" xfId="50973" xr:uid="{00000000-0005-0000-0000-000014C70000}"/>
    <cellStyle name="Normal 30 8 7 2" xfId="50974" xr:uid="{00000000-0005-0000-0000-000015C70000}"/>
    <cellStyle name="Normal 30 8 7 2 2" xfId="50975" xr:uid="{00000000-0005-0000-0000-000016C70000}"/>
    <cellStyle name="Normal 30 8 7 2 3" xfId="50976" xr:uid="{00000000-0005-0000-0000-000017C70000}"/>
    <cellStyle name="Normal 30 8 7 3" xfId="50977" xr:uid="{00000000-0005-0000-0000-000018C70000}"/>
    <cellStyle name="Normal 30 8 7 3 2" xfId="50978" xr:uid="{00000000-0005-0000-0000-000019C70000}"/>
    <cellStyle name="Normal 30 8 7 3 3" xfId="50979" xr:uid="{00000000-0005-0000-0000-00001AC70000}"/>
    <cellStyle name="Normal 30 8 7 4" xfId="50980" xr:uid="{00000000-0005-0000-0000-00001BC70000}"/>
    <cellStyle name="Normal 30 8 7 4 2" xfId="50981" xr:uid="{00000000-0005-0000-0000-00001CC70000}"/>
    <cellStyle name="Normal 30 8 7 4 3" xfId="50982" xr:uid="{00000000-0005-0000-0000-00001DC70000}"/>
    <cellStyle name="Normal 30 8 7 5" xfId="50983" xr:uid="{00000000-0005-0000-0000-00001EC70000}"/>
    <cellStyle name="Normal 30 8 7 5 2" xfId="50984" xr:uid="{00000000-0005-0000-0000-00001FC70000}"/>
    <cellStyle name="Normal 30 8 7 5 3" xfId="50985" xr:uid="{00000000-0005-0000-0000-000020C70000}"/>
    <cellStyle name="Normal 30 8 7 6" xfId="50986" xr:uid="{00000000-0005-0000-0000-000021C70000}"/>
    <cellStyle name="Normal 30 8 7 6 2" xfId="50987" xr:uid="{00000000-0005-0000-0000-000022C70000}"/>
    <cellStyle name="Normal 30 8 7 6 3" xfId="50988" xr:uid="{00000000-0005-0000-0000-000023C70000}"/>
    <cellStyle name="Normal 30 8 7 7" xfId="50989" xr:uid="{00000000-0005-0000-0000-000024C70000}"/>
    <cellStyle name="Normal 30 8 7 7 2" xfId="50990" xr:uid="{00000000-0005-0000-0000-000025C70000}"/>
    <cellStyle name="Normal 30 8 7 7 3" xfId="50991" xr:uid="{00000000-0005-0000-0000-000026C70000}"/>
    <cellStyle name="Normal 30 8 7 8" xfId="50992" xr:uid="{00000000-0005-0000-0000-000027C70000}"/>
    <cellStyle name="Normal 30 8 7 8 2" xfId="50993" xr:uid="{00000000-0005-0000-0000-000028C70000}"/>
    <cellStyle name="Normal 30 8 7 8 3" xfId="50994" xr:uid="{00000000-0005-0000-0000-000029C70000}"/>
    <cellStyle name="Normal 30 8 7 9" xfId="50995" xr:uid="{00000000-0005-0000-0000-00002AC70000}"/>
    <cellStyle name="Normal 30 8 7 9 2" xfId="50996" xr:uid="{00000000-0005-0000-0000-00002BC70000}"/>
    <cellStyle name="Normal 30 8 7 9 3" xfId="50997" xr:uid="{00000000-0005-0000-0000-00002CC70000}"/>
    <cellStyle name="Normal 30 8 8" xfId="50998" xr:uid="{00000000-0005-0000-0000-00002DC70000}"/>
    <cellStyle name="Normal 30 8 8 10" xfId="50999" xr:uid="{00000000-0005-0000-0000-00002EC70000}"/>
    <cellStyle name="Normal 30 8 8 10 2" xfId="51000" xr:uid="{00000000-0005-0000-0000-00002FC70000}"/>
    <cellStyle name="Normal 30 8 8 10 3" xfId="51001" xr:uid="{00000000-0005-0000-0000-000030C70000}"/>
    <cellStyle name="Normal 30 8 8 11" xfId="51002" xr:uid="{00000000-0005-0000-0000-000031C70000}"/>
    <cellStyle name="Normal 30 8 8 11 2" xfId="51003" xr:uid="{00000000-0005-0000-0000-000032C70000}"/>
    <cellStyle name="Normal 30 8 8 11 3" xfId="51004" xr:uid="{00000000-0005-0000-0000-000033C70000}"/>
    <cellStyle name="Normal 30 8 8 12" xfId="51005" xr:uid="{00000000-0005-0000-0000-000034C70000}"/>
    <cellStyle name="Normal 30 8 8 12 2" xfId="51006" xr:uid="{00000000-0005-0000-0000-000035C70000}"/>
    <cellStyle name="Normal 30 8 8 12 3" xfId="51007" xr:uid="{00000000-0005-0000-0000-000036C70000}"/>
    <cellStyle name="Normal 30 8 8 13" xfId="51008" xr:uid="{00000000-0005-0000-0000-000037C70000}"/>
    <cellStyle name="Normal 30 8 8 13 2" xfId="51009" xr:uid="{00000000-0005-0000-0000-000038C70000}"/>
    <cellStyle name="Normal 30 8 8 13 3" xfId="51010" xr:uid="{00000000-0005-0000-0000-000039C70000}"/>
    <cellStyle name="Normal 30 8 8 14" xfId="51011" xr:uid="{00000000-0005-0000-0000-00003AC70000}"/>
    <cellStyle name="Normal 30 8 8 14 2" xfId="51012" xr:uid="{00000000-0005-0000-0000-00003BC70000}"/>
    <cellStyle name="Normal 30 8 8 14 3" xfId="51013" xr:uid="{00000000-0005-0000-0000-00003CC70000}"/>
    <cellStyle name="Normal 30 8 8 15" xfId="51014" xr:uid="{00000000-0005-0000-0000-00003DC70000}"/>
    <cellStyle name="Normal 30 8 8 16" xfId="51015" xr:uid="{00000000-0005-0000-0000-00003EC70000}"/>
    <cellStyle name="Normal 30 8 8 2" xfId="51016" xr:uid="{00000000-0005-0000-0000-00003FC70000}"/>
    <cellStyle name="Normal 30 8 8 2 2" xfId="51017" xr:uid="{00000000-0005-0000-0000-000040C70000}"/>
    <cellStyle name="Normal 30 8 8 2 3" xfId="51018" xr:uid="{00000000-0005-0000-0000-000041C70000}"/>
    <cellStyle name="Normal 30 8 8 3" xfId="51019" xr:uid="{00000000-0005-0000-0000-000042C70000}"/>
    <cellStyle name="Normal 30 8 8 3 2" xfId="51020" xr:uid="{00000000-0005-0000-0000-000043C70000}"/>
    <cellStyle name="Normal 30 8 8 3 3" xfId="51021" xr:uid="{00000000-0005-0000-0000-000044C70000}"/>
    <cellStyle name="Normal 30 8 8 4" xfId="51022" xr:uid="{00000000-0005-0000-0000-000045C70000}"/>
    <cellStyle name="Normal 30 8 8 4 2" xfId="51023" xr:uid="{00000000-0005-0000-0000-000046C70000}"/>
    <cellStyle name="Normal 30 8 8 4 3" xfId="51024" xr:uid="{00000000-0005-0000-0000-000047C70000}"/>
    <cellStyle name="Normal 30 8 8 5" xfId="51025" xr:uid="{00000000-0005-0000-0000-000048C70000}"/>
    <cellStyle name="Normal 30 8 8 5 2" xfId="51026" xr:uid="{00000000-0005-0000-0000-000049C70000}"/>
    <cellStyle name="Normal 30 8 8 5 3" xfId="51027" xr:uid="{00000000-0005-0000-0000-00004AC70000}"/>
    <cellStyle name="Normal 30 8 8 6" xfId="51028" xr:uid="{00000000-0005-0000-0000-00004BC70000}"/>
    <cellStyle name="Normal 30 8 8 6 2" xfId="51029" xr:uid="{00000000-0005-0000-0000-00004CC70000}"/>
    <cellStyle name="Normal 30 8 8 6 3" xfId="51030" xr:uid="{00000000-0005-0000-0000-00004DC70000}"/>
    <cellStyle name="Normal 30 8 8 7" xfId="51031" xr:uid="{00000000-0005-0000-0000-00004EC70000}"/>
    <cellStyle name="Normal 30 8 8 7 2" xfId="51032" xr:uid="{00000000-0005-0000-0000-00004FC70000}"/>
    <cellStyle name="Normal 30 8 8 7 3" xfId="51033" xr:uid="{00000000-0005-0000-0000-000050C70000}"/>
    <cellStyle name="Normal 30 8 8 8" xfId="51034" xr:uid="{00000000-0005-0000-0000-000051C70000}"/>
    <cellStyle name="Normal 30 8 8 8 2" xfId="51035" xr:uid="{00000000-0005-0000-0000-000052C70000}"/>
    <cellStyle name="Normal 30 8 8 8 3" xfId="51036" xr:uid="{00000000-0005-0000-0000-000053C70000}"/>
    <cellStyle name="Normal 30 8 8 9" xfId="51037" xr:uid="{00000000-0005-0000-0000-000054C70000}"/>
    <cellStyle name="Normal 30 8 8 9 2" xfId="51038" xr:uid="{00000000-0005-0000-0000-000055C70000}"/>
    <cellStyle name="Normal 30 8 8 9 3" xfId="51039" xr:uid="{00000000-0005-0000-0000-000056C70000}"/>
    <cellStyle name="Normal 30 8 9" xfId="51040" xr:uid="{00000000-0005-0000-0000-000057C70000}"/>
    <cellStyle name="Normal 30 8 9 10" xfId="51041" xr:uid="{00000000-0005-0000-0000-000058C70000}"/>
    <cellStyle name="Normal 30 8 9 10 2" xfId="51042" xr:uid="{00000000-0005-0000-0000-000059C70000}"/>
    <cellStyle name="Normal 30 8 9 10 3" xfId="51043" xr:uid="{00000000-0005-0000-0000-00005AC70000}"/>
    <cellStyle name="Normal 30 8 9 11" xfId="51044" xr:uid="{00000000-0005-0000-0000-00005BC70000}"/>
    <cellStyle name="Normal 30 8 9 11 2" xfId="51045" xr:uid="{00000000-0005-0000-0000-00005CC70000}"/>
    <cellStyle name="Normal 30 8 9 11 3" xfId="51046" xr:uid="{00000000-0005-0000-0000-00005DC70000}"/>
    <cellStyle name="Normal 30 8 9 12" xfId="51047" xr:uid="{00000000-0005-0000-0000-00005EC70000}"/>
    <cellStyle name="Normal 30 8 9 12 2" xfId="51048" xr:uid="{00000000-0005-0000-0000-00005FC70000}"/>
    <cellStyle name="Normal 30 8 9 12 3" xfId="51049" xr:uid="{00000000-0005-0000-0000-000060C70000}"/>
    <cellStyle name="Normal 30 8 9 13" xfId="51050" xr:uid="{00000000-0005-0000-0000-000061C70000}"/>
    <cellStyle name="Normal 30 8 9 13 2" xfId="51051" xr:uid="{00000000-0005-0000-0000-000062C70000}"/>
    <cellStyle name="Normal 30 8 9 13 3" xfId="51052" xr:uid="{00000000-0005-0000-0000-000063C70000}"/>
    <cellStyle name="Normal 30 8 9 14" xfId="51053" xr:uid="{00000000-0005-0000-0000-000064C70000}"/>
    <cellStyle name="Normal 30 8 9 14 2" xfId="51054" xr:uid="{00000000-0005-0000-0000-000065C70000}"/>
    <cellStyle name="Normal 30 8 9 14 3" xfId="51055" xr:uid="{00000000-0005-0000-0000-000066C70000}"/>
    <cellStyle name="Normal 30 8 9 15" xfId="51056" xr:uid="{00000000-0005-0000-0000-000067C70000}"/>
    <cellStyle name="Normal 30 8 9 16" xfId="51057" xr:uid="{00000000-0005-0000-0000-000068C70000}"/>
    <cellStyle name="Normal 30 8 9 2" xfId="51058" xr:uid="{00000000-0005-0000-0000-000069C70000}"/>
    <cellStyle name="Normal 30 8 9 2 2" xfId="51059" xr:uid="{00000000-0005-0000-0000-00006AC70000}"/>
    <cellStyle name="Normal 30 8 9 2 3" xfId="51060" xr:uid="{00000000-0005-0000-0000-00006BC70000}"/>
    <cellStyle name="Normal 30 8 9 3" xfId="51061" xr:uid="{00000000-0005-0000-0000-00006CC70000}"/>
    <cellStyle name="Normal 30 8 9 3 2" xfId="51062" xr:uid="{00000000-0005-0000-0000-00006DC70000}"/>
    <cellStyle name="Normal 30 8 9 3 3" xfId="51063" xr:uid="{00000000-0005-0000-0000-00006EC70000}"/>
    <cellStyle name="Normal 30 8 9 4" xfId="51064" xr:uid="{00000000-0005-0000-0000-00006FC70000}"/>
    <cellStyle name="Normal 30 8 9 4 2" xfId="51065" xr:uid="{00000000-0005-0000-0000-000070C70000}"/>
    <cellStyle name="Normal 30 8 9 4 3" xfId="51066" xr:uid="{00000000-0005-0000-0000-000071C70000}"/>
    <cellStyle name="Normal 30 8 9 5" xfId="51067" xr:uid="{00000000-0005-0000-0000-000072C70000}"/>
    <cellStyle name="Normal 30 8 9 5 2" xfId="51068" xr:uid="{00000000-0005-0000-0000-000073C70000}"/>
    <cellStyle name="Normal 30 8 9 5 3" xfId="51069" xr:uid="{00000000-0005-0000-0000-000074C70000}"/>
    <cellStyle name="Normal 30 8 9 6" xfId="51070" xr:uid="{00000000-0005-0000-0000-000075C70000}"/>
    <cellStyle name="Normal 30 8 9 6 2" xfId="51071" xr:uid="{00000000-0005-0000-0000-000076C70000}"/>
    <cellStyle name="Normal 30 8 9 6 3" xfId="51072" xr:uid="{00000000-0005-0000-0000-000077C70000}"/>
    <cellStyle name="Normal 30 8 9 7" xfId="51073" xr:uid="{00000000-0005-0000-0000-000078C70000}"/>
    <cellStyle name="Normal 30 8 9 7 2" xfId="51074" xr:uid="{00000000-0005-0000-0000-000079C70000}"/>
    <cellStyle name="Normal 30 8 9 7 3" xfId="51075" xr:uid="{00000000-0005-0000-0000-00007AC70000}"/>
    <cellStyle name="Normal 30 8 9 8" xfId="51076" xr:uid="{00000000-0005-0000-0000-00007BC70000}"/>
    <cellStyle name="Normal 30 8 9 8 2" xfId="51077" xr:uid="{00000000-0005-0000-0000-00007CC70000}"/>
    <cellStyle name="Normal 30 8 9 8 3" xfId="51078" xr:uid="{00000000-0005-0000-0000-00007DC70000}"/>
    <cellStyle name="Normal 30 8 9 9" xfId="51079" xr:uid="{00000000-0005-0000-0000-00007EC70000}"/>
    <cellStyle name="Normal 30 8 9 9 2" xfId="51080" xr:uid="{00000000-0005-0000-0000-00007FC70000}"/>
    <cellStyle name="Normal 30 8 9 9 3" xfId="51081" xr:uid="{00000000-0005-0000-0000-000080C70000}"/>
    <cellStyle name="Normal 31" xfId="51082" xr:uid="{00000000-0005-0000-0000-000081C70000}"/>
    <cellStyle name="Normal 31 2" xfId="51083" xr:uid="{00000000-0005-0000-0000-000082C70000}"/>
    <cellStyle name="Normal 31 3" xfId="51084" xr:uid="{00000000-0005-0000-0000-000083C70000}"/>
    <cellStyle name="Normal 31 4" xfId="51085" xr:uid="{00000000-0005-0000-0000-000084C70000}"/>
    <cellStyle name="Normal 31 5" xfId="51086" xr:uid="{00000000-0005-0000-0000-000085C70000}"/>
    <cellStyle name="Normal 31 6" xfId="51087" xr:uid="{00000000-0005-0000-0000-000086C70000}"/>
    <cellStyle name="Normal 32" xfId="51088" xr:uid="{00000000-0005-0000-0000-000087C70000}"/>
    <cellStyle name="Normal 32 2" xfId="51089" xr:uid="{00000000-0005-0000-0000-000088C70000}"/>
    <cellStyle name="Normal 32 3" xfId="51090" xr:uid="{00000000-0005-0000-0000-000089C70000}"/>
    <cellStyle name="Normal 33" xfId="51091" xr:uid="{00000000-0005-0000-0000-00008AC70000}"/>
    <cellStyle name="Normal 33 2" xfId="51092" xr:uid="{00000000-0005-0000-0000-00008BC70000}"/>
    <cellStyle name="Normal 33 3" xfId="51093" xr:uid="{00000000-0005-0000-0000-00008CC70000}"/>
    <cellStyle name="Normal 33 4" xfId="51094" xr:uid="{00000000-0005-0000-0000-00008DC70000}"/>
    <cellStyle name="Normal 34" xfId="51095" xr:uid="{00000000-0005-0000-0000-00008EC70000}"/>
    <cellStyle name="Normal 34 2" xfId="51096" xr:uid="{00000000-0005-0000-0000-00008FC70000}"/>
    <cellStyle name="Normal 34 3" xfId="51097" xr:uid="{00000000-0005-0000-0000-000090C70000}"/>
    <cellStyle name="Normal 34 4" xfId="51098" xr:uid="{00000000-0005-0000-0000-000091C70000}"/>
    <cellStyle name="Normal 34 5" xfId="51099" xr:uid="{00000000-0005-0000-0000-000092C70000}"/>
    <cellStyle name="Normal 34 6" xfId="51100" xr:uid="{00000000-0005-0000-0000-000093C70000}"/>
    <cellStyle name="Normal 35" xfId="55" xr:uid="{00000000-0005-0000-0000-000094C70000}"/>
    <cellStyle name="Normal 35 10" xfId="51101" xr:uid="{00000000-0005-0000-0000-000095C70000}"/>
    <cellStyle name="Normal 35 11" xfId="51102" xr:uid="{00000000-0005-0000-0000-000096C70000}"/>
    <cellStyle name="Normal 35 12" xfId="51103" xr:uid="{00000000-0005-0000-0000-000097C70000}"/>
    <cellStyle name="Normal 35 13" xfId="51104" xr:uid="{00000000-0005-0000-0000-000098C70000}"/>
    <cellStyle name="Normal 35 14" xfId="51105" xr:uid="{00000000-0005-0000-0000-000099C70000}"/>
    <cellStyle name="Normal 35 15" xfId="51106" xr:uid="{00000000-0005-0000-0000-00009AC70000}"/>
    <cellStyle name="Normal 35 16" xfId="51107" xr:uid="{00000000-0005-0000-0000-00009BC70000}"/>
    <cellStyle name="Normal 35 17" xfId="51108" xr:uid="{00000000-0005-0000-0000-00009CC70000}"/>
    <cellStyle name="Normal 35 2" xfId="51109" xr:uid="{00000000-0005-0000-0000-00009DC70000}"/>
    <cellStyle name="Normal 35 3" xfId="51110" xr:uid="{00000000-0005-0000-0000-00009EC70000}"/>
    <cellStyle name="Normal 35 4" xfId="51111" xr:uid="{00000000-0005-0000-0000-00009FC70000}"/>
    <cellStyle name="Normal 35 5" xfId="51112" xr:uid="{00000000-0005-0000-0000-0000A0C70000}"/>
    <cellStyle name="Normal 35 6" xfId="51113" xr:uid="{00000000-0005-0000-0000-0000A1C70000}"/>
    <cellStyle name="Normal 35 7" xfId="51114" xr:uid="{00000000-0005-0000-0000-0000A2C70000}"/>
    <cellStyle name="Normal 35 8" xfId="51115" xr:uid="{00000000-0005-0000-0000-0000A3C70000}"/>
    <cellStyle name="Normal 35 9" xfId="51116" xr:uid="{00000000-0005-0000-0000-0000A4C70000}"/>
    <cellStyle name="Normal 36" xfId="51117" xr:uid="{00000000-0005-0000-0000-0000A5C70000}"/>
    <cellStyle name="Normal 36 2" xfId="51118" xr:uid="{00000000-0005-0000-0000-0000A6C70000}"/>
    <cellStyle name="Normal 36 3" xfId="51119" xr:uid="{00000000-0005-0000-0000-0000A7C70000}"/>
    <cellStyle name="Normal 37" xfId="51120" xr:uid="{00000000-0005-0000-0000-0000A8C70000}"/>
    <cellStyle name="Normal 37 2" xfId="51121" xr:uid="{00000000-0005-0000-0000-0000A9C70000}"/>
    <cellStyle name="Normal 37 2 10" xfId="51122" xr:uid="{00000000-0005-0000-0000-0000AAC70000}"/>
    <cellStyle name="Normal 37 2 10 10" xfId="51123" xr:uid="{00000000-0005-0000-0000-0000ABC70000}"/>
    <cellStyle name="Normal 37 2 10 10 2" xfId="51124" xr:uid="{00000000-0005-0000-0000-0000ACC70000}"/>
    <cellStyle name="Normal 37 2 10 10 3" xfId="51125" xr:uid="{00000000-0005-0000-0000-0000ADC70000}"/>
    <cellStyle name="Normal 37 2 10 11" xfId="51126" xr:uid="{00000000-0005-0000-0000-0000AEC70000}"/>
    <cellStyle name="Normal 37 2 10 11 2" xfId="51127" xr:uid="{00000000-0005-0000-0000-0000AFC70000}"/>
    <cellStyle name="Normal 37 2 10 11 3" xfId="51128" xr:uid="{00000000-0005-0000-0000-0000B0C70000}"/>
    <cellStyle name="Normal 37 2 10 12" xfId="51129" xr:uid="{00000000-0005-0000-0000-0000B1C70000}"/>
    <cellStyle name="Normal 37 2 10 12 2" xfId="51130" xr:uid="{00000000-0005-0000-0000-0000B2C70000}"/>
    <cellStyle name="Normal 37 2 10 12 3" xfId="51131" xr:uid="{00000000-0005-0000-0000-0000B3C70000}"/>
    <cellStyle name="Normal 37 2 10 13" xfId="51132" xr:uid="{00000000-0005-0000-0000-0000B4C70000}"/>
    <cellStyle name="Normal 37 2 10 13 2" xfId="51133" xr:uid="{00000000-0005-0000-0000-0000B5C70000}"/>
    <cellStyle name="Normal 37 2 10 13 3" xfId="51134" xr:uid="{00000000-0005-0000-0000-0000B6C70000}"/>
    <cellStyle name="Normal 37 2 10 14" xfId="51135" xr:uid="{00000000-0005-0000-0000-0000B7C70000}"/>
    <cellStyle name="Normal 37 2 10 14 2" xfId="51136" xr:uid="{00000000-0005-0000-0000-0000B8C70000}"/>
    <cellStyle name="Normal 37 2 10 14 3" xfId="51137" xr:uid="{00000000-0005-0000-0000-0000B9C70000}"/>
    <cellStyle name="Normal 37 2 10 15" xfId="51138" xr:uid="{00000000-0005-0000-0000-0000BAC70000}"/>
    <cellStyle name="Normal 37 2 10 16" xfId="51139" xr:uid="{00000000-0005-0000-0000-0000BBC70000}"/>
    <cellStyle name="Normal 37 2 10 2" xfId="51140" xr:uid="{00000000-0005-0000-0000-0000BCC70000}"/>
    <cellStyle name="Normal 37 2 10 2 2" xfId="51141" xr:uid="{00000000-0005-0000-0000-0000BDC70000}"/>
    <cellStyle name="Normal 37 2 10 2 3" xfId="51142" xr:uid="{00000000-0005-0000-0000-0000BEC70000}"/>
    <cellStyle name="Normal 37 2 10 3" xfId="51143" xr:uid="{00000000-0005-0000-0000-0000BFC70000}"/>
    <cellStyle name="Normal 37 2 10 3 2" xfId="51144" xr:uid="{00000000-0005-0000-0000-0000C0C70000}"/>
    <cellStyle name="Normal 37 2 10 3 3" xfId="51145" xr:uid="{00000000-0005-0000-0000-0000C1C70000}"/>
    <cellStyle name="Normal 37 2 10 4" xfId="51146" xr:uid="{00000000-0005-0000-0000-0000C2C70000}"/>
    <cellStyle name="Normal 37 2 10 4 2" xfId="51147" xr:uid="{00000000-0005-0000-0000-0000C3C70000}"/>
    <cellStyle name="Normal 37 2 10 4 3" xfId="51148" xr:uid="{00000000-0005-0000-0000-0000C4C70000}"/>
    <cellStyle name="Normal 37 2 10 5" xfId="51149" xr:uid="{00000000-0005-0000-0000-0000C5C70000}"/>
    <cellStyle name="Normal 37 2 10 5 2" xfId="51150" xr:uid="{00000000-0005-0000-0000-0000C6C70000}"/>
    <cellStyle name="Normal 37 2 10 5 3" xfId="51151" xr:uid="{00000000-0005-0000-0000-0000C7C70000}"/>
    <cellStyle name="Normal 37 2 10 6" xfId="51152" xr:uid="{00000000-0005-0000-0000-0000C8C70000}"/>
    <cellStyle name="Normal 37 2 10 6 2" xfId="51153" xr:uid="{00000000-0005-0000-0000-0000C9C70000}"/>
    <cellStyle name="Normal 37 2 10 6 3" xfId="51154" xr:uid="{00000000-0005-0000-0000-0000CAC70000}"/>
    <cellStyle name="Normal 37 2 10 7" xfId="51155" xr:uid="{00000000-0005-0000-0000-0000CBC70000}"/>
    <cellStyle name="Normal 37 2 10 7 2" xfId="51156" xr:uid="{00000000-0005-0000-0000-0000CCC70000}"/>
    <cellStyle name="Normal 37 2 10 7 3" xfId="51157" xr:uid="{00000000-0005-0000-0000-0000CDC70000}"/>
    <cellStyle name="Normal 37 2 10 8" xfId="51158" xr:uid="{00000000-0005-0000-0000-0000CEC70000}"/>
    <cellStyle name="Normal 37 2 10 8 2" xfId="51159" xr:uid="{00000000-0005-0000-0000-0000CFC70000}"/>
    <cellStyle name="Normal 37 2 10 8 3" xfId="51160" xr:uid="{00000000-0005-0000-0000-0000D0C70000}"/>
    <cellStyle name="Normal 37 2 10 9" xfId="51161" xr:uid="{00000000-0005-0000-0000-0000D1C70000}"/>
    <cellStyle name="Normal 37 2 10 9 2" xfId="51162" xr:uid="{00000000-0005-0000-0000-0000D2C70000}"/>
    <cellStyle name="Normal 37 2 10 9 3" xfId="51163" xr:uid="{00000000-0005-0000-0000-0000D3C70000}"/>
    <cellStyle name="Normal 37 2 11" xfId="51164" xr:uid="{00000000-0005-0000-0000-0000D4C70000}"/>
    <cellStyle name="Normal 37 2 11 10" xfId="51165" xr:uid="{00000000-0005-0000-0000-0000D5C70000}"/>
    <cellStyle name="Normal 37 2 11 10 2" xfId="51166" xr:uid="{00000000-0005-0000-0000-0000D6C70000}"/>
    <cellStyle name="Normal 37 2 11 10 3" xfId="51167" xr:uid="{00000000-0005-0000-0000-0000D7C70000}"/>
    <cellStyle name="Normal 37 2 11 11" xfId="51168" xr:uid="{00000000-0005-0000-0000-0000D8C70000}"/>
    <cellStyle name="Normal 37 2 11 11 2" xfId="51169" xr:uid="{00000000-0005-0000-0000-0000D9C70000}"/>
    <cellStyle name="Normal 37 2 11 11 3" xfId="51170" xr:uid="{00000000-0005-0000-0000-0000DAC70000}"/>
    <cellStyle name="Normal 37 2 11 12" xfId="51171" xr:uid="{00000000-0005-0000-0000-0000DBC70000}"/>
    <cellStyle name="Normal 37 2 11 12 2" xfId="51172" xr:uid="{00000000-0005-0000-0000-0000DCC70000}"/>
    <cellStyle name="Normal 37 2 11 12 3" xfId="51173" xr:uid="{00000000-0005-0000-0000-0000DDC70000}"/>
    <cellStyle name="Normal 37 2 11 13" xfId="51174" xr:uid="{00000000-0005-0000-0000-0000DEC70000}"/>
    <cellStyle name="Normal 37 2 11 13 2" xfId="51175" xr:uid="{00000000-0005-0000-0000-0000DFC70000}"/>
    <cellStyle name="Normal 37 2 11 13 3" xfId="51176" xr:uid="{00000000-0005-0000-0000-0000E0C70000}"/>
    <cellStyle name="Normal 37 2 11 14" xfId="51177" xr:uid="{00000000-0005-0000-0000-0000E1C70000}"/>
    <cellStyle name="Normal 37 2 11 14 2" xfId="51178" xr:uid="{00000000-0005-0000-0000-0000E2C70000}"/>
    <cellStyle name="Normal 37 2 11 14 3" xfId="51179" xr:uid="{00000000-0005-0000-0000-0000E3C70000}"/>
    <cellStyle name="Normal 37 2 11 15" xfId="51180" xr:uid="{00000000-0005-0000-0000-0000E4C70000}"/>
    <cellStyle name="Normal 37 2 11 16" xfId="51181" xr:uid="{00000000-0005-0000-0000-0000E5C70000}"/>
    <cellStyle name="Normal 37 2 11 2" xfId="51182" xr:uid="{00000000-0005-0000-0000-0000E6C70000}"/>
    <cellStyle name="Normal 37 2 11 2 2" xfId="51183" xr:uid="{00000000-0005-0000-0000-0000E7C70000}"/>
    <cellStyle name="Normal 37 2 11 2 3" xfId="51184" xr:uid="{00000000-0005-0000-0000-0000E8C70000}"/>
    <cellStyle name="Normal 37 2 11 3" xfId="51185" xr:uid="{00000000-0005-0000-0000-0000E9C70000}"/>
    <cellStyle name="Normal 37 2 11 3 2" xfId="51186" xr:uid="{00000000-0005-0000-0000-0000EAC70000}"/>
    <cellStyle name="Normal 37 2 11 3 3" xfId="51187" xr:uid="{00000000-0005-0000-0000-0000EBC70000}"/>
    <cellStyle name="Normal 37 2 11 4" xfId="51188" xr:uid="{00000000-0005-0000-0000-0000ECC70000}"/>
    <cellStyle name="Normal 37 2 11 4 2" xfId="51189" xr:uid="{00000000-0005-0000-0000-0000EDC70000}"/>
    <cellStyle name="Normal 37 2 11 4 3" xfId="51190" xr:uid="{00000000-0005-0000-0000-0000EEC70000}"/>
    <cellStyle name="Normal 37 2 11 5" xfId="51191" xr:uid="{00000000-0005-0000-0000-0000EFC70000}"/>
    <cellStyle name="Normal 37 2 11 5 2" xfId="51192" xr:uid="{00000000-0005-0000-0000-0000F0C70000}"/>
    <cellStyle name="Normal 37 2 11 5 3" xfId="51193" xr:uid="{00000000-0005-0000-0000-0000F1C70000}"/>
    <cellStyle name="Normal 37 2 11 6" xfId="51194" xr:uid="{00000000-0005-0000-0000-0000F2C70000}"/>
    <cellStyle name="Normal 37 2 11 6 2" xfId="51195" xr:uid="{00000000-0005-0000-0000-0000F3C70000}"/>
    <cellStyle name="Normal 37 2 11 6 3" xfId="51196" xr:uid="{00000000-0005-0000-0000-0000F4C70000}"/>
    <cellStyle name="Normal 37 2 11 7" xfId="51197" xr:uid="{00000000-0005-0000-0000-0000F5C70000}"/>
    <cellStyle name="Normal 37 2 11 7 2" xfId="51198" xr:uid="{00000000-0005-0000-0000-0000F6C70000}"/>
    <cellStyle name="Normal 37 2 11 7 3" xfId="51199" xr:uid="{00000000-0005-0000-0000-0000F7C70000}"/>
    <cellStyle name="Normal 37 2 11 8" xfId="51200" xr:uid="{00000000-0005-0000-0000-0000F8C70000}"/>
    <cellStyle name="Normal 37 2 11 8 2" xfId="51201" xr:uid="{00000000-0005-0000-0000-0000F9C70000}"/>
    <cellStyle name="Normal 37 2 11 8 3" xfId="51202" xr:uid="{00000000-0005-0000-0000-0000FAC70000}"/>
    <cellStyle name="Normal 37 2 11 9" xfId="51203" xr:uid="{00000000-0005-0000-0000-0000FBC70000}"/>
    <cellStyle name="Normal 37 2 11 9 2" xfId="51204" xr:uid="{00000000-0005-0000-0000-0000FCC70000}"/>
    <cellStyle name="Normal 37 2 11 9 3" xfId="51205" xr:uid="{00000000-0005-0000-0000-0000FDC70000}"/>
    <cellStyle name="Normal 37 2 12" xfId="51206" xr:uid="{00000000-0005-0000-0000-0000FEC70000}"/>
    <cellStyle name="Normal 37 2 12 10" xfId="51207" xr:uid="{00000000-0005-0000-0000-0000FFC70000}"/>
    <cellStyle name="Normal 37 2 12 10 2" xfId="51208" xr:uid="{00000000-0005-0000-0000-000000C80000}"/>
    <cellStyle name="Normal 37 2 12 10 3" xfId="51209" xr:uid="{00000000-0005-0000-0000-000001C80000}"/>
    <cellStyle name="Normal 37 2 12 11" xfId="51210" xr:uid="{00000000-0005-0000-0000-000002C80000}"/>
    <cellStyle name="Normal 37 2 12 11 2" xfId="51211" xr:uid="{00000000-0005-0000-0000-000003C80000}"/>
    <cellStyle name="Normal 37 2 12 11 3" xfId="51212" xr:uid="{00000000-0005-0000-0000-000004C80000}"/>
    <cellStyle name="Normal 37 2 12 12" xfId="51213" xr:uid="{00000000-0005-0000-0000-000005C80000}"/>
    <cellStyle name="Normal 37 2 12 12 2" xfId="51214" xr:uid="{00000000-0005-0000-0000-000006C80000}"/>
    <cellStyle name="Normal 37 2 12 12 3" xfId="51215" xr:uid="{00000000-0005-0000-0000-000007C80000}"/>
    <cellStyle name="Normal 37 2 12 13" xfId="51216" xr:uid="{00000000-0005-0000-0000-000008C80000}"/>
    <cellStyle name="Normal 37 2 12 13 2" xfId="51217" xr:uid="{00000000-0005-0000-0000-000009C80000}"/>
    <cellStyle name="Normal 37 2 12 13 3" xfId="51218" xr:uid="{00000000-0005-0000-0000-00000AC80000}"/>
    <cellStyle name="Normal 37 2 12 14" xfId="51219" xr:uid="{00000000-0005-0000-0000-00000BC80000}"/>
    <cellStyle name="Normal 37 2 12 14 2" xfId="51220" xr:uid="{00000000-0005-0000-0000-00000CC80000}"/>
    <cellStyle name="Normal 37 2 12 14 3" xfId="51221" xr:uid="{00000000-0005-0000-0000-00000DC80000}"/>
    <cellStyle name="Normal 37 2 12 15" xfId="51222" xr:uid="{00000000-0005-0000-0000-00000EC80000}"/>
    <cellStyle name="Normal 37 2 12 16" xfId="51223" xr:uid="{00000000-0005-0000-0000-00000FC80000}"/>
    <cellStyle name="Normal 37 2 12 2" xfId="51224" xr:uid="{00000000-0005-0000-0000-000010C80000}"/>
    <cellStyle name="Normal 37 2 12 2 2" xfId="51225" xr:uid="{00000000-0005-0000-0000-000011C80000}"/>
    <cellStyle name="Normal 37 2 12 2 3" xfId="51226" xr:uid="{00000000-0005-0000-0000-000012C80000}"/>
    <cellStyle name="Normal 37 2 12 3" xfId="51227" xr:uid="{00000000-0005-0000-0000-000013C80000}"/>
    <cellStyle name="Normal 37 2 12 3 2" xfId="51228" xr:uid="{00000000-0005-0000-0000-000014C80000}"/>
    <cellStyle name="Normal 37 2 12 3 3" xfId="51229" xr:uid="{00000000-0005-0000-0000-000015C80000}"/>
    <cellStyle name="Normal 37 2 12 4" xfId="51230" xr:uid="{00000000-0005-0000-0000-000016C80000}"/>
    <cellStyle name="Normal 37 2 12 4 2" xfId="51231" xr:uid="{00000000-0005-0000-0000-000017C80000}"/>
    <cellStyle name="Normal 37 2 12 4 3" xfId="51232" xr:uid="{00000000-0005-0000-0000-000018C80000}"/>
    <cellStyle name="Normal 37 2 12 5" xfId="51233" xr:uid="{00000000-0005-0000-0000-000019C80000}"/>
    <cellStyle name="Normal 37 2 12 5 2" xfId="51234" xr:uid="{00000000-0005-0000-0000-00001AC80000}"/>
    <cellStyle name="Normal 37 2 12 5 3" xfId="51235" xr:uid="{00000000-0005-0000-0000-00001BC80000}"/>
    <cellStyle name="Normal 37 2 12 6" xfId="51236" xr:uid="{00000000-0005-0000-0000-00001CC80000}"/>
    <cellStyle name="Normal 37 2 12 6 2" xfId="51237" xr:uid="{00000000-0005-0000-0000-00001DC80000}"/>
    <cellStyle name="Normal 37 2 12 6 3" xfId="51238" xr:uid="{00000000-0005-0000-0000-00001EC80000}"/>
    <cellStyle name="Normal 37 2 12 7" xfId="51239" xr:uid="{00000000-0005-0000-0000-00001FC80000}"/>
    <cellStyle name="Normal 37 2 12 7 2" xfId="51240" xr:uid="{00000000-0005-0000-0000-000020C80000}"/>
    <cellStyle name="Normal 37 2 12 7 3" xfId="51241" xr:uid="{00000000-0005-0000-0000-000021C80000}"/>
    <cellStyle name="Normal 37 2 12 8" xfId="51242" xr:uid="{00000000-0005-0000-0000-000022C80000}"/>
    <cellStyle name="Normal 37 2 12 8 2" xfId="51243" xr:uid="{00000000-0005-0000-0000-000023C80000}"/>
    <cellStyle name="Normal 37 2 12 8 3" xfId="51244" xr:uid="{00000000-0005-0000-0000-000024C80000}"/>
    <cellStyle name="Normal 37 2 12 9" xfId="51245" xr:uid="{00000000-0005-0000-0000-000025C80000}"/>
    <cellStyle name="Normal 37 2 12 9 2" xfId="51246" xr:uid="{00000000-0005-0000-0000-000026C80000}"/>
    <cellStyle name="Normal 37 2 12 9 3" xfId="51247" xr:uid="{00000000-0005-0000-0000-000027C80000}"/>
    <cellStyle name="Normal 37 2 13" xfId="51248" xr:uid="{00000000-0005-0000-0000-000028C80000}"/>
    <cellStyle name="Normal 37 2 13 10" xfId="51249" xr:uid="{00000000-0005-0000-0000-000029C80000}"/>
    <cellStyle name="Normal 37 2 13 10 2" xfId="51250" xr:uid="{00000000-0005-0000-0000-00002AC80000}"/>
    <cellStyle name="Normal 37 2 13 10 3" xfId="51251" xr:uid="{00000000-0005-0000-0000-00002BC80000}"/>
    <cellStyle name="Normal 37 2 13 11" xfId="51252" xr:uid="{00000000-0005-0000-0000-00002CC80000}"/>
    <cellStyle name="Normal 37 2 13 11 2" xfId="51253" xr:uid="{00000000-0005-0000-0000-00002DC80000}"/>
    <cellStyle name="Normal 37 2 13 11 3" xfId="51254" xr:uid="{00000000-0005-0000-0000-00002EC80000}"/>
    <cellStyle name="Normal 37 2 13 12" xfId="51255" xr:uid="{00000000-0005-0000-0000-00002FC80000}"/>
    <cellStyle name="Normal 37 2 13 12 2" xfId="51256" xr:uid="{00000000-0005-0000-0000-000030C80000}"/>
    <cellStyle name="Normal 37 2 13 12 3" xfId="51257" xr:uid="{00000000-0005-0000-0000-000031C80000}"/>
    <cellStyle name="Normal 37 2 13 13" xfId="51258" xr:uid="{00000000-0005-0000-0000-000032C80000}"/>
    <cellStyle name="Normal 37 2 13 13 2" xfId="51259" xr:uid="{00000000-0005-0000-0000-000033C80000}"/>
    <cellStyle name="Normal 37 2 13 13 3" xfId="51260" xr:uid="{00000000-0005-0000-0000-000034C80000}"/>
    <cellStyle name="Normal 37 2 13 14" xfId="51261" xr:uid="{00000000-0005-0000-0000-000035C80000}"/>
    <cellStyle name="Normal 37 2 13 14 2" xfId="51262" xr:uid="{00000000-0005-0000-0000-000036C80000}"/>
    <cellStyle name="Normal 37 2 13 14 3" xfId="51263" xr:uid="{00000000-0005-0000-0000-000037C80000}"/>
    <cellStyle name="Normal 37 2 13 15" xfId="51264" xr:uid="{00000000-0005-0000-0000-000038C80000}"/>
    <cellStyle name="Normal 37 2 13 16" xfId="51265" xr:uid="{00000000-0005-0000-0000-000039C80000}"/>
    <cellStyle name="Normal 37 2 13 2" xfId="51266" xr:uid="{00000000-0005-0000-0000-00003AC80000}"/>
    <cellStyle name="Normal 37 2 13 2 2" xfId="51267" xr:uid="{00000000-0005-0000-0000-00003BC80000}"/>
    <cellStyle name="Normal 37 2 13 2 3" xfId="51268" xr:uid="{00000000-0005-0000-0000-00003CC80000}"/>
    <cellStyle name="Normal 37 2 13 3" xfId="51269" xr:uid="{00000000-0005-0000-0000-00003DC80000}"/>
    <cellStyle name="Normal 37 2 13 3 2" xfId="51270" xr:uid="{00000000-0005-0000-0000-00003EC80000}"/>
    <cellStyle name="Normal 37 2 13 3 3" xfId="51271" xr:uid="{00000000-0005-0000-0000-00003FC80000}"/>
    <cellStyle name="Normal 37 2 13 4" xfId="51272" xr:uid="{00000000-0005-0000-0000-000040C80000}"/>
    <cellStyle name="Normal 37 2 13 4 2" xfId="51273" xr:uid="{00000000-0005-0000-0000-000041C80000}"/>
    <cellStyle name="Normal 37 2 13 4 3" xfId="51274" xr:uid="{00000000-0005-0000-0000-000042C80000}"/>
    <cellStyle name="Normal 37 2 13 5" xfId="51275" xr:uid="{00000000-0005-0000-0000-000043C80000}"/>
    <cellStyle name="Normal 37 2 13 5 2" xfId="51276" xr:uid="{00000000-0005-0000-0000-000044C80000}"/>
    <cellStyle name="Normal 37 2 13 5 3" xfId="51277" xr:uid="{00000000-0005-0000-0000-000045C80000}"/>
    <cellStyle name="Normal 37 2 13 6" xfId="51278" xr:uid="{00000000-0005-0000-0000-000046C80000}"/>
    <cellStyle name="Normal 37 2 13 6 2" xfId="51279" xr:uid="{00000000-0005-0000-0000-000047C80000}"/>
    <cellStyle name="Normal 37 2 13 6 3" xfId="51280" xr:uid="{00000000-0005-0000-0000-000048C80000}"/>
    <cellStyle name="Normal 37 2 13 7" xfId="51281" xr:uid="{00000000-0005-0000-0000-000049C80000}"/>
    <cellStyle name="Normal 37 2 13 7 2" xfId="51282" xr:uid="{00000000-0005-0000-0000-00004AC80000}"/>
    <cellStyle name="Normal 37 2 13 7 3" xfId="51283" xr:uid="{00000000-0005-0000-0000-00004BC80000}"/>
    <cellStyle name="Normal 37 2 13 8" xfId="51284" xr:uid="{00000000-0005-0000-0000-00004CC80000}"/>
    <cellStyle name="Normal 37 2 13 8 2" xfId="51285" xr:uid="{00000000-0005-0000-0000-00004DC80000}"/>
    <cellStyle name="Normal 37 2 13 8 3" xfId="51286" xr:uid="{00000000-0005-0000-0000-00004EC80000}"/>
    <cellStyle name="Normal 37 2 13 9" xfId="51287" xr:uid="{00000000-0005-0000-0000-00004FC80000}"/>
    <cellStyle name="Normal 37 2 13 9 2" xfId="51288" xr:uid="{00000000-0005-0000-0000-000050C80000}"/>
    <cellStyle name="Normal 37 2 13 9 3" xfId="51289" xr:uid="{00000000-0005-0000-0000-000051C80000}"/>
    <cellStyle name="Normal 37 2 14" xfId="51290" xr:uid="{00000000-0005-0000-0000-000052C80000}"/>
    <cellStyle name="Normal 37 2 14 10" xfId="51291" xr:uid="{00000000-0005-0000-0000-000053C80000}"/>
    <cellStyle name="Normal 37 2 14 10 2" xfId="51292" xr:uid="{00000000-0005-0000-0000-000054C80000}"/>
    <cellStyle name="Normal 37 2 14 10 3" xfId="51293" xr:uid="{00000000-0005-0000-0000-000055C80000}"/>
    <cellStyle name="Normal 37 2 14 11" xfId="51294" xr:uid="{00000000-0005-0000-0000-000056C80000}"/>
    <cellStyle name="Normal 37 2 14 11 2" xfId="51295" xr:uid="{00000000-0005-0000-0000-000057C80000}"/>
    <cellStyle name="Normal 37 2 14 11 3" xfId="51296" xr:uid="{00000000-0005-0000-0000-000058C80000}"/>
    <cellStyle name="Normal 37 2 14 12" xfId="51297" xr:uid="{00000000-0005-0000-0000-000059C80000}"/>
    <cellStyle name="Normal 37 2 14 12 2" xfId="51298" xr:uid="{00000000-0005-0000-0000-00005AC80000}"/>
    <cellStyle name="Normal 37 2 14 12 3" xfId="51299" xr:uid="{00000000-0005-0000-0000-00005BC80000}"/>
    <cellStyle name="Normal 37 2 14 13" xfId="51300" xr:uid="{00000000-0005-0000-0000-00005CC80000}"/>
    <cellStyle name="Normal 37 2 14 13 2" xfId="51301" xr:uid="{00000000-0005-0000-0000-00005DC80000}"/>
    <cellStyle name="Normal 37 2 14 13 3" xfId="51302" xr:uid="{00000000-0005-0000-0000-00005EC80000}"/>
    <cellStyle name="Normal 37 2 14 14" xfId="51303" xr:uid="{00000000-0005-0000-0000-00005FC80000}"/>
    <cellStyle name="Normal 37 2 14 14 2" xfId="51304" xr:uid="{00000000-0005-0000-0000-000060C80000}"/>
    <cellStyle name="Normal 37 2 14 14 3" xfId="51305" xr:uid="{00000000-0005-0000-0000-000061C80000}"/>
    <cellStyle name="Normal 37 2 14 15" xfId="51306" xr:uid="{00000000-0005-0000-0000-000062C80000}"/>
    <cellStyle name="Normal 37 2 14 16" xfId="51307" xr:uid="{00000000-0005-0000-0000-000063C80000}"/>
    <cellStyle name="Normal 37 2 14 2" xfId="51308" xr:uid="{00000000-0005-0000-0000-000064C80000}"/>
    <cellStyle name="Normal 37 2 14 2 2" xfId="51309" xr:uid="{00000000-0005-0000-0000-000065C80000}"/>
    <cellStyle name="Normal 37 2 14 2 3" xfId="51310" xr:uid="{00000000-0005-0000-0000-000066C80000}"/>
    <cellStyle name="Normal 37 2 14 3" xfId="51311" xr:uid="{00000000-0005-0000-0000-000067C80000}"/>
    <cellStyle name="Normal 37 2 14 3 2" xfId="51312" xr:uid="{00000000-0005-0000-0000-000068C80000}"/>
    <cellStyle name="Normal 37 2 14 3 3" xfId="51313" xr:uid="{00000000-0005-0000-0000-000069C80000}"/>
    <cellStyle name="Normal 37 2 14 4" xfId="51314" xr:uid="{00000000-0005-0000-0000-00006AC80000}"/>
    <cellStyle name="Normal 37 2 14 4 2" xfId="51315" xr:uid="{00000000-0005-0000-0000-00006BC80000}"/>
    <cellStyle name="Normal 37 2 14 4 3" xfId="51316" xr:uid="{00000000-0005-0000-0000-00006CC80000}"/>
    <cellStyle name="Normal 37 2 14 5" xfId="51317" xr:uid="{00000000-0005-0000-0000-00006DC80000}"/>
    <cellStyle name="Normal 37 2 14 5 2" xfId="51318" xr:uid="{00000000-0005-0000-0000-00006EC80000}"/>
    <cellStyle name="Normal 37 2 14 5 3" xfId="51319" xr:uid="{00000000-0005-0000-0000-00006FC80000}"/>
    <cellStyle name="Normal 37 2 14 6" xfId="51320" xr:uid="{00000000-0005-0000-0000-000070C80000}"/>
    <cellStyle name="Normal 37 2 14 6 2" xfId="51321" xr:uid="{00000000-0005-0000-0000-000071C80000}"/>
    <cellStyle name="Normal 37 2 14 6 3" xfId="51322" xr:uid="{00000000-0005-0000-0000-000072C80000}"/>
    <cellStyle name="Normal 37 2 14 7" xfId="51323" xr:uid="{00000000-0005-0000-0000-000073C80000}"/>
    <cellStyle name="Normal 37 2 14 7 2" xfId="51324" xr:uid="{00000000-0005-0000-0000-000074C80000}"/>
    <cellStyle name="Normal 37 2 14 7 3" xfId="51325" xr:uid="{00000000-0005-0000-0000-000075C80000}"/>
    <cellStyle name="Normal 37 2 14 8" xfId="51326" xr:uid="{00000000-0005-0000-0000-000076C80000}"/>
    <cellStyle name="Normal 37 2 14 8 2" xfId="51327" xr:uid="{00000000-0005-0000-0000-000077C80000}"/>
    <cellStyle name="Normal 37 2 14 8 3" xfId="51328" xr:uid="{00000000-0005-0000-0000-000078C80000}"/>
    <cellStyle name="Normal 37 2 14 9" xfId="51329" xr:uid="{00000000-0005-0000-0000-000079C80000}"/>
    <cellStyle name="Normal 37 2 14 9 2" xfId="51330" xr:uid="{00000000-0005-0000-0000-00007AC80000}"/>
    <cellStyle name="Normal 37 2 14 9 3" xfId="51331" xr:uid="{00000000-0005-0000-0000-00007BC80000}"/>
    <cellStyle name="Normal 37 2 15" xfId="51332" xr:uid="{00000000-0005-0000-0000-00007CC80000}"/>
    <cellStyle name="Normal 37 2 15 10" xfId="51333" xr:uid="{00000000-0005-0000-0000-00007DC80000}"/>
    <cellStyle name="Normal 37 2 15 10 2" xfId="51334" xr:uid="{00000000-0005-0000-0000-00007EC80000}"/>
    <cellStyle name="Normal 37 2 15 10 3" xfId="51335" xr:uid="{00000000-0005-0000-0000-00007FC80000}"/>
    <cellStyle name="Normal 37 2 15 11" xfId="51336" xr:uid="{00000000-0005-0000-0000-000080C80000}"/>
    <cellStyle name="Normal 37 2 15 11 2" xfId="51337" xr:uid="{00000000-0005-0000-0000-000081C80000}"/>
    <cellStyle name="Normal 37 2 15 11 3" xfId="51338" xr:uid="{00000000-0005-0000-0000-000082C80000}"/>
    <cellStyle name="Normal 37 2 15 12" xfId="51339" xr:uid="{00000000-0005-0000-0000-000083C80000}"/>
    <cellStyle name="Normal 37 2 15 12 2" xfId="51340" xr:uid="{00000000-0005-0000-0000-000084C80000}"/>
    <cellStyle name="Normal 37 2 15 12 3" xfId="51341" xr:uid="{00000000-0005-0000-0000-000085C80000}"/>
    <cellStyle name="Normal 37 2 15 13" xfId="51342" xr:uid="{00000000-0005-0000-0000-000086C80000}"/>
    <cellStyle name="Normal 37 2 15 13 2" xfId="51343" xr:uid="{00000000-0005-0000-0000-000087C80000}"/>
    <cellStyle name="Normal 37 2 15 13 3" xfId="51344" xr:uid="{00000000-0005-0000-0000-000088C80000}"/>
    <cellStyle name="Normal 37 2 15 14" xfId="51345" xr:uid="{00000000-0005-0000-0000-000089C80000}"/>
    <cellStyle name="Normal 37 2 15 14 2" xfId="51346" xr:uid="{00000000-0005-0000-0000-00008AC80000}"/>
    <cellStyle name="Normal 37 2 15 14 3" xfId="51347" xr:uid="{00000000-0005-0000-0000-00008BC80000}"/>
    <cellStyle name="Normal 37 2 15 15" xfId="51348" xr:uid="{00000000-0005-0000-0000-00008CC80000}"/>
    <cellStyle name="Normal 37 2 15 16" xfId="51349" xr:uid="{00000000-0005-0000-0000-00008DC80000}"/>
    <cellStyle name="Normal 37 2 15 2" xfId="51350" xr:uid="{00000000-0005-0000-0000-00008EC80000}"/>
    <cellStyle name="Normal 37 2 15 2 2" xfId="51351" xr:uid="{00000000-0005-0000-0000-00008FC80000}"/>
    <cellStyle name="Normal 37 2 15 2 3" xfId="51352" xr:uid="{00000000-0005-0000-0000-000090C80000}"/>
    <cellStyle name="Normal 37 2 15 3" xfId="51353" xr:uid="{00000000-0005-0000-0000-000091C80000}"/>
    <cellStyle name="Normal 37 2 15 3 2" xfId="51354" xr:uid="{00000000-0005-0000-0000-000092C80000}"/>
    <cellStyle name="Normal 37 2 15 3 3" xfId="51355" xr:uid="{00000000-0005-0000-0000-000093C80000}"/>
    <cellStyle name="Normal 37 2 15 4" xfId="51356" xr:uid="{00000000-0005-0000-0000-000094C80000}"/>
    <cellStyle name="Normal 37 2 15 4 2" xfId="51357" xr:uid="{00000000-0005-0000-0000-000095C80000}"/>
    <cellStyle name="Normal 37 2 15 4 3" xfId="51358" xr:uid="{00000000-0005-0000-0000-000096C80000}"/>
    <cellStyle name="Normal 37 2 15 5" xfId="51359" xr:uid="{00000000-0005-0000-0000-000097C80000}"/>
    <cellStyle name="Normal 37 2 15 5 2" xfId="51360" xr:uid="{00000000-0005-0000-0000-000098C80000}"/>
    <cellStyle name="Normal 37 2 15 5 3" xfId="51361" xr:uid="{00000000-0005-0000-0000-000099C80000}"/>
    <cellStyle name="Normal 37 2 15 6" xfId="51362" xr:uid="{00000000-0005-0000-0000-00009AC80000}"/>
    <cellStyle name="Normal 37 2 15 6 2" xfId="51363" xr:uid="{00000000-0005-0000-0000-00009BC80000}"/>
    <cellStyle name="Normal 37 2 15 6 3" xfId="51364" xr:uid="{00000000-0005-0000-0000-00009CC80000}"/>
    <cellStyle name="Normal 37 2 15 7" xfId="51365" xr:uid="{00000000-0005-0000-0000-00009DC80000}"/>
    <cellStyle name="Normal 37 2 15 7 2" xfId="51366" xr:uid="{00000000-0005-0000-0000-00009EC80000}"/>
    <cellStyle name="Normal 37 2 15 7 3" xfId="51367" xr:uid="{00000000-0005-0000-0000-00009FC80000}"/>
    <cellStyle name="Normal 37 2 15 8" xfId="51368" xr:uid="{00000000-0005-0000-0000-0000A0C80000}"/>
    <cellStyle name="Normal 37 2 15 8 2" xfId="51369" xr:uid="{00000000-0005-0000-0000-0000A1C80000}"/>
    <cellStyle name="Normal 37 2 15 8 3" xfId="51370" xr:uid="{00000000-0005-0000-0000-0000A2C80000}"/>
    <cellStyle name="Normal 37 2 15 9" xfId="51371" xr:uid="{00000000-0005-0000-0000-0000A3C80000}"/>
    <cellStyle name="Normal 37 2 15 9 2" xfId="51372" xr:uid="{00000000-0005-0000-0000-0000A4C80000}"/>
    <cellStyle name="Normal 37 2 15 9 3" xfId="51373" xr:uid="{00000000-0005-0000-0000-0000A5C80000}"/>
    <cellStyle name="Normal 37 2 16" xfId="51374" xr:uid="{00000000-0005-0000-0000-0000A6C80000}"/>
    <cellStyle name="Normal 37 2 16 10" xfId="51375" xr:uid="{00000000-0005-0000-0000-0000A7C80000}"/>
    <cellStyle name="Normal 37 2 16 10 2" xfId="51376" xr:uid="{00000000-0005-0000-0000-0000A8C80000}"/>
    <cellStyle name="Normal 37 2 16 10 3" xfId="51377" xr:uid="{00000000-0005-0000-0000-0000A9C80000}"/>
    <cellStyle name="Normal 37 2 16 11" xfId="51378" xr:uid="{00000000-0005-0000-0000-0000AAC80000}"/>
    <cellStyle name="Normal 37 2 16 11 2" xfId="51379" xr:uid="{00000000-0005-0000-0000-0000ABC80000}"/>
    <cellStyle name="Normal 37 2 16 11 3" xfId="51380" xr:uid="{00000000-0005-0000-0000-0000ACC80000}"/>
    <cellStyle name="Normal 37 2 16 12" xfId="51381" xr:uid="{00000000-0005-0000-0000-0000ADC80000}"/>
    <cellStyle name="Normal 37 2 16 12 2" xfId="51382" xr:uid="{00000000-0005-0000-0000-0000AEC80000}"/>
    <cellStyle name="Normal 37 2 16 12 3" xfId="51383" xr:uid="{00000000-0005-0000-0000-0000AFC80000}"/>
    <cellStyle name="Normal 37 2 16 13" xfId="51384" xr:uid="{00000000-0005-0000-0000-0000B0C80000}"/>
    <cellStyle name="Normal 37 2 16 13 2" xfId="51385" xr:uid="{00000000-0005-0000-0000-0000B1C80000}"/>
    <cellStyle name="Normal 37 2 16 13 3" xfId="51386" xr:uid="{00000000-0005-0000-0000-0000B2C80000}"/>
    <cellStyle name="Normal 37 2 16 14" xfId="51387" xr:uid="{00000000-0005-0000-0000-0000B3C80000}"/>
    <cellStyle name="Normal 37 2 16 14 2" xfId="51388" xr:uid="{00000000-0005-0000-0000-0000B4C80000}"/>
    <cellStyle name="Normal 37 2 16 14 3" xfId="51389" xr:uid="{00000000-0005-0000-0000-0000B5C80000}"/>
    <cellStyle name="Normal 37 2 16 15" xfId="51390" xr:uid="{00000000-0005-0000-0000-0000B6C80000}"/>
    <cellStyle name="Normal 37 2 16 16" xfId="51391" xr:uid="{00000000-0005-0000-0000-0000B7C80000}"/>
    <cellStyle name="Normal 37 2 16 2" xfId="51392" xr:uid="{00000000-0005-0000-0000-0000B8C80000}"/>
    <cellStyle name="Normal 37 2 16 2 2" xfId="51393" xr:uid="{00000000-0005-0000-0000-0000B9C80000}"/>
    <cellStyle name="Normal 37 2 16 2 3" xfId="51394" xr:uid="{00000000-0005-0000-0000-0000BAC80000}"/>
    <cellStyle name="Normal 37 2 16 3" xfId="51395" xr:uid="{00000000-0005-0000-0000-0000BBC80000}"/>
    <cellStyle name="Normal 37 2 16 3 2" xfId="51396" xr:uid="{00000000-0005-0000-0000-0000BCC80000}"/>
    <cellStyle name="Normal 37 2 16 3 3" xfId="51397" xr:uid="{00000000-0005-0000-0000-0000BDC80000}"/>
    <cellStyle name="Normal 37 2 16 4" xfId="51398" xr:uid="{00000000-0005-0000-0000-0000BEC80000}"/>
    <cellStyle name="Normal 37 2 16 4 2" xfId="51399" xr:uid="{00000000-0005-0000-0000-0000BFC80000}"/>
    <cellStyle name="Normal 37 2 16 4 3" xfId="51400" xr:uid="{00000000-0005-0000-0000-0000C0C80000}"/>
    <cellStyle name="Normal 37 2 16 5" xfId="51401" xr:uid="{00000000-0005-0000-0000-0000C1C80000}"/>
    <cellStyle name="Normal 37 2 16 5 2" xfId="51402" xr:uid="{00000000-0005-0000-0000-0000C2C80000}"/>
    <cellStyle name="Normal 37 2 16 5 3" xfId="51403" xr:uid="{00000000-0005-0000-0000-0000C3C80000}"/>
    <cellStyle name="Normal 37 2 16 6" xfId="51404" xr:uid="{00000000-0005-0000-0000-0000C4C80000}"/>
    <cellStyle name="Normal 37 2 16 6 2" xfId="51405" xr:uid="{00000000-0005-0000-0000-0000C5C80000}"/>
    <cellStyle name="Normal 37 2 16 6 3" xfId="51406" xr:uid="{00000000-0005-0000-0000-0000C6C80000}"/>
    <cellStyle name="Normal 37 2 16 7" xfId="51407" xr:uid="{00000000-0005-0000-0000-0000C7C80000}"/>
    <cellStyle name="Normal 37 2 16 7 2" xfId="51408" xr:uid="{00000000-0005-0000-0000-0000C8C80000}"/>
    <cellStyle name="Normal 37 2 16 7 3" xfId="51409" xr:uid="{00000000-0005-0000-0000-0000C9C80000}"/>
    <cellStyle name="Normal 37 2 16 8" xfId="51410" xr:uid="{00000000-0005-0000-0000-0000CAC80000}"/>
    <cellStyle name="Normal 37 2 16 8 2" xfId="51411" xr:uid="{00000000-0005-0000-0000-0000CBC80000}"/>
    <cellStyle name="Normal 37 2 16 8 3" xfId="51412" xr:uid="{00000000-0005-0000-0000-0000CCC80000}"/>
    <cellStyle name="Normal 37 2 16 9" xfId="51413" xr:uid="{00000000-0005-0000-0000-0000CDC80000}"/>
    <cellStyle name="Normal 37 2 16 9 2" xfId="51414" xr:uid="{00000000-0005-0000-0000-0000CEC80000}"/>
    <cellStyle name="Normal 37 2 16 9 3" xfId="51415" xr:uid="{00000000-0005-0000-0000-0000CFC80000}"/>
    <cellStyle name="Normal 37 2 17" xfId="51416" xr:uid="{00000000-0005-0000-0000-0000D0C80000}"/>
    <cellStyle name="Normal 37 2 17 10" xfId="51417" xr:uid="{00000000-0005-0000-0000-0000D1C80000}"/>
    <cellStyle name="Normal 37 2 17 10 2" xfId="51418" xr:uid="{00000000-0005-0000-0000-0000D2C80000}"/>
    <cellStyle name="Normal 37 2 17 10 3" xfId="51419" xr:uid="{00000000-0005-0000-0000-0000D3C80000}"/>
    <cellStyle name="Normal 37 2 17 11" xfId="51420" xr:uid="{00000000-0005-0000-0000-0000D4C80000}"/>
    <cellStyle name="Normal 37 2 17 11 2" xfId="51421" xr:uid="{00000000-0005-0000-0000-0000D5C80000}"/>
    <cellStyle name="Normal 37 2 17 11 3" xfId="51422" xr:uid="{00000000-0005-0000-0000-0000D6C80000}"/>
    <cellStyle name="Normal 37 2 17 12" xfId="51423" xr:uid="{00000000-0005-0000-0000-0000D7C80000}"/>
    <cellStyle name="Normal 37 2 17 12 2" xfId="51424" xr:uid="{00000000-0005-0000-0000-0000D8C80000}"/>
    <cellStyle name="Normal 37 2 17 12 3" xfId="51425" xr:uid="{00000000-0005-0000-0000-0000D9C80000}"/>
    <cellStyle name="Normal 37 2 17 13" xfId="51426" xr:uid="{00000000-0005-0000-0000-0000DAC80000}"/>
    <cellStyle name="Normal 37 2 17 13 2" xfId="51427" xr:uid="{00000000-0005-0000-0000-0000DBC80000}"/>
    <cellStyle name="Normal 37 2 17 13 3" xfId="51428" xr:uid="{00000000-0005-0000-0000-0000DCC80000}"/>
    <cellStyle name="Normal 37 2 17 14" xfId="51429" xr:uid="{00000000-0005-0000-0000-0000DDC80000}"/>
    <cellStyle name="Normal 37 2 17 14 2" xfId="51430" xr:uid="{00000000-0005-0000-0000-0000DEC80000}"/>
    <cellStyle name="Normal 37 2 17 14 3" xfId="51431" xr:uid="{00000000-0005-0000-0000-0000DFC80000}"/>
    <cellStyle name="Normal 37 2 17 15" xfId="51432" xr:uid="{00000000-0005-0000-0000-0000E0C80000}"/>
    <cellStyle name="Normal 37 2 17 16" xfId="51433" xr:uid="{00000000-0005-0000-0000-0000E1C80000}"/>
    <cellStyle name="Normal 37 2 17 2" xfId="51434" xr:uid="{00000000-0005-0000-0000-0000E2C80000}"/>
    <cellStyle name="Normal 37 2 17 2 2" xfId="51435" xr:uid="{00000000-0005-0000-0000-0000E3C80000}"/>
    <cellStyle name="Normal 37 2 17 2 3" xfId="51436" xr:uid="{00000000-0005-0000-0000-0000E4C80000}"/>
    <cellStyle name="Normal 37 2 17 3" xfId="51437" xr:uid="{00000000-0005-0000-0000-0000E5C80000}"/>
    <cellStyle name="Normal 37 2 17 3 2" xfId="51438" xr:uid="{00000000-0005-0000-0000-0000E6C80000}"/>
    <cellStyle name="Normal 37 2 17 3 3" xfId="51439" xr:uid="{00000000-0005-0000-0000-0000E7C80000}"/>
    <cellStyle name="Normal 37 2 17 4" xfId="51440" xr:uid="{00000000-0005-0000-0000-0000E8C80000}"/>
    <cellStyle name="Normal 37 2 17 4 2" xfId="51441" xr:uid="{00000000-0005-0000-0000-0000E9C80000}"/>
    <cellStyle name="Normal 37 2 17 4 3" xfId="51442" xr:uid="{00000000-0005-0000-0000-0000EAC80000}"/>
    <cellStyle name="Normal 37 2 17 5" xfId="51443" xr:uid="{00000000-0005-0000-0000-0000EBC80000}"/>
    <cellStyle name="Normal 37 2 17 5 2" xfId="51444" xr:uid="{00000000-0005-0000-0000-0000ECC80000}"/>
    <cellStyle name="Normal 37 2 17 5 3" xfId="51445" xr:uid="{00000000-0005-0000-0000-0000EDC80000}"/>
    <cellStyle name="Normal 37 2 17 6" xfId="51446" xr:uid="{00000000-0005-0000-0000-0000EEC80000}"/>
    <cellStyle name="Normal 37 2 17 6 2" xfId="51447" xr:uid="{00000000-0005-0000-0000-0000EFC80000}"/>
    <cellStyle name="Normal 37 2 17 6 3" xfId="51448" xr:uid="{00000000-0005-0000-0000-0000F0C80000}"/>
    <cellStyle name="Normal 37 2 17 7" xfId="51449" xr:uid="{00000000-0005-0000-0000-0000F1C80000}"/>
    <cellStyle name="Normal 37 2 17 7 2" xfId="51450" xr:uid="{00000000-0005-0000-0000-0000F2C80000}"/>
    <cellStyle name="Normal 37 2 17 7 3" xfId="51451" xr:uid="{00000000-0005-0000-0000-0000F3C80000}"/>
    <cellStyle name="Normal 37 2 17 8" xfId="51452" xr:uid="{00000000-0005-0000-0000-0000F4C80000}"/>
    <cellStyle name="Normal 37 2 17 8 2" xfId="51453" xr:uid="{00000000-0005-0000-0000-0000F5C80000}"/>
    <cellStyle name="Normal 37 2 17 8 3" xfId="51454" xr:uid="{00000000-0005-0000-0000-0000F6C80000}"/>
    <cellStyle name="Normal 37 2 17 9" xfId="51455" xr:uid="{00000000-0005-0000-0000-0000F7C80000}"/>
    <cellStyle name="Normal 37 2 17 9 2" xfId="51456" xr:uid="{00000000-0005-0000-0000-0000F8C80000}"/>
    <cellStyle name="Normal 37 2 17 9 3" xfId="51457" xr:uid="{00000000-0005-0000-0000-0000F9C80000}"/>
    <cellStyle name="Normal 37 2 18" xfId="51458" xr:uid="{00000000-0005-0000-0000-0000FAC80000}"/>
    <cellStyle name="Normal 37 2 18 2" xfId="51459" xr:uid="{00000000-0005-0000-0000-0000FBC80000}"/>
    <cellStyle name="Normal 37 2 18 3" xfId="51460" xr:uid="{00000000-0005-0000-0000-0000FCC80000}"/>
    <cellStyle name="Normal 37 2 19" xfId="51461" xr:uid="{00000000-0005-0000-0000-0000FDC80000}"/>
    <cellStyle name="Normal 37 2 19 2" xfId="51462" xr:uid="{00000000-0005-0000-0000-0000FEC80000}"/>
    <cellStyle name="Normal 37 2 19 3" xfId="51463" xr:uid="{00000000-0005-0000-0000-0000FFC80000}"/>
    <cellStyle name="Normal 37 2 2" xfId="51464" xr:uid="{00000000-0005-0000-0000-000000C90000}"/>
    <cellStyle name="Normal 37 2 20" xfId="51465" xr:uid="{00000000-0005-0000-0000-000001C90000}"/>
    <cellStyle name="Normal 37 2 20 2" xfId="51466" xr:uid="{00000000-0005-0000-0000-000002C90000}"/>
    <cellStyle name="Normal 37 2 20 3" xfId="51467" xr:uid="{00000000-0005-0000-0000-000003C90000}"/>
    <cellStyle name="Normal 37 2 21" xfId="51468" xr:uid="{00000000-0005-0000-0000-000004C90000}"/>
    <cellStyle name="Normal 37 2 21 2" xfId="51469" xr:uid="{00000000-0005-0000-0000-000005C90000}"/>
    <cellStyle name="Normal 37 2 21 3" xfId="51470" xr:uid="{00000000-0005-0000-0000-000006C90000}"/>
    <cellStyle name="Normal 37 2 22" xfId="51471" xr:uid="{00000000-0005-0000-0000-000007C90000}"/>
    <cellStyle name="Normal 37 2 22 2" xfId="51472" xr:uid="{00000000-0005-0000-0000-000008C90000}"/>
    <cellStyle name="Normal 37 2 22 3" xfId="51473" xr:uid="{00000000-0005-0000-0000-000009C90000}"/>
    <cellStyle name="Normal 37 2 23" xfId="51474" xr:uid="{00000000-0005-0000-0000-00000AC90000}"/>
    <cellStyle name="Normal 37 2 23 2" xfId="51475" xr:uid="{00000000-0005-0000-0000-00000BC90000}"/>
    <cellStyle name="Normal 37 2 23 3" xfId="51476" xr:uid="{00000000-0005-0000-0000-00000CC90000}"/>
    <cellStyle name="Normal 37 2 24" xfId="51477" xr:uid="{00000000-0005-0000-0000-00000DC90000}"/>
    <cellStyle name="Normal 37 2 24 2" xfId="51478" xr:uid="{00000000-0005-0000-0000-00000EC90000}"/>
    <cellStyle name="Normal 37 2 24 3" xfId="51479" xr:uid="{00000000-0005-0000-0000-00000FC90000}"/>
    <cellStyle name="Normal 37 2 25" xfId="51480" xr:uid="{00000000-0005-0000-0000-000010C90000}"/>
    <cellStyle name="Normal 37 2 25 2" xfId="51481" xr:uid="{00000000-0005-0000-0000-000011C90000}"/>
    <cellStyle name="Normal 37 2 25 3" xfId="51482" xr:uid="{00000000-0005-0000-0000-000012C90000}"/>
    <cellStyle name="Normal 37 2 26" xfId="51483" xr:uid="{00000000-0005-0000-0000-000013C90000}"/>
    <cellStyle name="Normal 37 2 26 2" xfId="51484" xr:uid="{00000000-0005-0000-0000-000014C90000}"/>
    <cellStyle name="Normal 37 2 26 3" xfId="51485" xr:uid="{00000000-0005-0000-0000-000015C90000}"/>
    <cellStyle name="Normal 37 2 27" xfId="51486" xr:uid="{00000000-0005-0000-0000-000016C90000}"/>
    <cellStyle name="Normal 37 2 27 2" xfId="51487" xr:uid="{00000000-0005-0000-0000-000017C90000}"/>
    <cellStyle name="Normal 37 2 27 3" xfId="51488" xr:uid="{00000000-0005-0000-0000-000018C90000}"/>
    <cellStyle name="Normal 37 2 28" xfId="51489" xr:uid="{00000000-0005-0000-0000-000019C90000}"/>
    <cellStyle name="Normal 37 2 28 2" xfId="51490" xr:uid="{00000000-0005-0000-0000-00001AC90000}"/>
    <cellStyle name="Normal 37 2 28 3" xfId="51491" xr:uid="{00000000-0005-0000-0000-00001BC90000}"/>
    <cellStyle name="Normal 37 2 29" xfId="51492" xr:uid="{00000000-0005-0000-0000-00001CC90000}"/>
    <cellStyle name="Normal 37 2 29 2" xfId="51493" xr:uid="{00000000-0005-0000-0000-00001DC90000}"/>
    <cellStyle name="Normal 37 2 29 3" xfId="51494" xr:uid="{00000000-0005-0000-0000-00001EC90000}"/>
    <cellStyle name="Normal 37 2 3" xfId="51495" xr:uid="{00000000-0005-0000-0000-00001FC90000}"/>
    <cellStyle name="Normal 37 2 30" xfId="51496" xr:uid="{00000000-0005-0000-0000-000020C90000}"/>
    <cellStyle name="Normal 37 2 30 2" xfId="51497" xr:uid="{00000000-0005-0000-0000-000021C90000}"/>
    <cellStyle name="Normal 37 2 30 3" xfId="51498" xr:uid="{00000000-0005-0000-0000-000022C90000}"/>
    <cellStyle name="Normal 37 2 31" xfId="51499" xr:uid="{00000000-0005-0000-0000-000023C90000}"/>
    <cellStyle name="Normal 37 2 32" xfId="51500" xr:uid="{00000000-0005-0000-0000-000024C90000}"/>
    <cellStyle name="Normal 37 2 33" xfId="51501" xr:uid="{00000000-0005-0000-0000-000025C90000}"/>
    <cellStyle name="Normal 37 2 34" xfId="51502" xr:uid="{00000000-0005-0000-0000-000026C90000}"/>
    <cellStyle name="Normal 37 2 35" xfId="51503" xr:uid="{00000000-0005-0000-0000-000027C90000}"/>
    <cellStyle name="Normal 37 2 36" xfId="51504" xr:uid="{00000000-0005-0000-0000-000028C90000}"/>
    <cellStyle name="Normal 37 2 37" xfId="51505" xr:uid="{00000000-0005-0000-0000-000029C90000}"/>
    <cellStyle name="Normal 37 2 38" xfId="51506" xr:uid="{00000000-0005-0000-0000-00002AC90000}"/>
    <cellStyle name="Normal 37 2 39" xfId="51507" xr:uid="{00000000-0005-0000-0000-00002BC90000}"/>
    <cellStyle name="Normal 37 2 4" xfId="51508" xr:uid="{00000000-0005-0000-0000-00002CC90000}"/>
    <cellStyle name="Normal 37 2 4 10" xfId="51509" xr:uid="{00000000-0005-0000-0000-00002DC90000}"/>
    <cellStyle name="Normal 37 2 4 10 2" xfId="51510" xr:uid="{00000000-0005-0000-0000-00002EC90000}"/>
    <cellStyle name="Normal 37 2 4 10 3" xfId="51511" xr:uid="{00000000-0005-0000-0000-00002FC90000}"/>
    <cellStyle name="Normal 37 2 4 11" xfId="51512" xr:uid="{00000000-0005-0000-0000-000030C90000}"/>
    <cellStyle name="Normal 37 2 4 11 2" xfId="51513" xr:uid="{00000000-0005-0000-0000-000031C90000}"/>
    <cellStyle name="Normal 37 2 4 11 3" xfId="51514" xr:uid="{00000000-0005-0000-0000-000032C90000}"/>
    <cellStyle name="Normal 37 2 4 12" xfId="51515" xr:uid="{00000000-0005-0000-0000-000033C90000}"/>
    <cellStyle name="Normal 37 2 4 12 2" xfId="51516" xr:uid="{00000000-0005-0000-0000-000034C90000}"/>
    <cellStyle name="Normal 37 2 4 12 3" xfId="51517" xr:uid="{00000000-0005-0000-0000-000035C90000}"/>
    <cellStyle name="Normal 37 2 4 13" xfId="51518" xr:uid="{00000000-0005-0000-0000-000036C90000}"/>
    <cellStyle name="Normal 37 2 4 13 2" xfId="51519" xr:uid="{00000000-0005-0000-0000-000037C90000}"/>
    <cellStyle name="Normal 37 2 4 13 3" xfId="51520" xr:uid="{00000000-0005-0000-0000-000038C90000}"/>
    <cellStyle name="Normal 37 2 4 14" xfId="51521" xr:uid="{00000000-0005-0000-0000-000039C90000}"/>
    <cellStyle name="Normal 37 2 4 14 2" xfId="51522" xr:uid="{00000000-0005-0000-0000-00003AC90000}"/>
    <cellStyle name="Normal 37 2 4 14 3" xfId="51523" xr:uid="{00000000-0005-0000-0000-00003BC90000}"/>
    <cellStyle name="Normal 37 2 4 15" xfId="51524" xr:uid="{00000000-0005-0000-0000-00003CC90000}"/>
    <cellStyle name="Normal 37 2 4 15 2" xfId="51525" xr:uid="{00000000-0005-0000-0000-00003DC90000}"/>
    <cellStyle name="Normal 37 2 4 15 3" xfId="51526" xr:uid="{00000000-0005-0000-0000-00003EC90000}"/>
    <cellStyle name="Normal 37 2 4 16" xfId="51527" xr:uid="{00000000-0005-0000-0000-00003FC90000}"/>
    <cellStyle name="Normal 37 2 4 17" xfId="51528" xr:uid="{00000000-0005-0000-0000-000040C90000}"/>
    <cellStyle name="Normal 37 2 4 2" xfId="51529" xr:uid="{00000000-0005-0000-0000-000041C90000}"/>
    <cellStyle name="Normal 37 2 4 2 10" xfId="51530" xr:uid="{00000000-0005-0000-0000-000042C90000}"/>
    <cellStyle name="Normal 37 2 4 2 10 2" xfId="51531" xr:uid="{00000000-0005-0000-0000-000043C90000}"/>
    <cellStyle name="Normal 37 2 4 2 10 3" xfId="51532" xr:uid="{00000000-0005-0000-0000-000044C90000}"/>
    <cellStyle name="Normal 37 2 4 2 11" xfId="51533" xr:uid="{00000000-0005-0000-0000-000045C90000}"/>
    <cellStyle name="Normal 37 2 4 2 11 2" xfId="51534" xr:uid="{00000000-0005-0000-0000-000046C90000}"/>
    <cellStyle name="Normal 37 2 4 2 11 3" xfId="51535" xr:uid="{00000000-0005-0000-0000-000047C90000}"/>
    <cellStyle name="Normal 37 2 4 2 12" xfId="51536" xr:uid="{00000000-0005-0000-0000-000048C90000}"/>
    <cellStyle name="Normal 37 2 4 2 12 2" xfId="51537" xr:uid="{00000000-0005-0000-0000-000049C90000}"/>
    <cellStyle name="Normal 37 2 4 2 12 3" xfId="51538" xr:uid="{00000000-0005-0000-0000-00004AC90000}"/>
    <cellStyle name="Normal 37 2 4 2 13" xfId="51539" xr:uid="{00000000-0005-0000-0000-00004BC90000}"/>
    <cellStyle name="Normal 37 2 4 2 13 2" xfId="51540" xr:uid="{00000000-0005-0000-0000-00004CC90000}"/>
    <cellStyle name="Normal 37 2 4 2 13 3" xfId="51541" xr:uid="{00000000-0005-0000-0000-00004DC90000}"/>
    <cellStyle name="Normal 37 2 4 2 14" xfId="51542" xr:uid="{00000000-0005-0000-0000-00004EC90000}"/>
    <cellStyle name="Normal 37 2 4 2 14 2" xfId="51543" xr:uid="{00000000-0005-0000-0000-00004FC90000}"/>
    <cellStyle name="Normal 37 2 4 2 14 3" xfId="51544" xr:uid="{00000000-0005-0000-0000-000050C90000}"/>
    <cellStyle name="Normal 37 2 4 2 15" xfId="51545" xr:uid="{00000000-0005-0000-0000-000051C90000}"/>
    <cellStyle name="Normal 37 2 4 2 16" xfId="51546" xr:uid="{00000000-0005-0000-0000-000052C90000}"/>
    <cellStyle name="Normal 37 2 4 2 2" xfId="51547" xr:uid="{00000000-0005-0000-0000-000053C90000}"/>
    <cellStyle name="Normal 37 2 4 2 2 2" xfId="51548" xr:uid="{00000000-0005-0000-0000-000054C90000}"/>
    <cellStyle name="Normal 37 2 4 2 2 3" xfId="51549" xr:uid="{00000000-0005-0000-0000-000055C90000}"/>
    <cellStyle name="Normal 37 2 4 2 3" xfId="51550" xr:uid="{00000000-0005-0000-0000-000056C90000}"/>
    <cellStyle name="Normal 37 2 4 2 3 2" xfId="51551" xr:uid="{00000000-0005-0000-0000-000057C90000}"/>
    <cellStyle name="Normal 37 2 4 2 3 3" xfId="51552" xr:uid="{00000000-0005-0000-0000-000058C90000}"/>
    <cellStyle name="Normal 37 2 4 2 4" xfId="51553" xr:uid="{00000000-0005-0000-0000-000059C90000}"/>
    <cellStyle name="Normal 37 2 4 2 4 2" xfId="51554" xr:uid="{00000000-0005-0000-0000-00005AC90000}"/>
    <cellStyle name="Normal 37 2 4 2 4 3" xfId="51555" xr:uid="{00000000-0005-0000-0000-00005BC90000}"/>
    <cellStyle name="Normal 37 2 4 2 5" xfId="51556" xr:uid="{00000000-0005-0000-0000-00005CC90000}"/>
    <cellStyle name="Normal 37 2 4 2 5 2" xfId="51557" xr:uid="{00000000-0005-0000-0000-00005DC90000}"/>
    <cellStyle name="Normal 37 2 4 2 5 3" xfId="51558" xr:uid="{00000000-0005-0000-0000-00005EC90000}"/>
    <cellStyle name="Normal 37 2 4 2 6" xfId="51559" xr:uid="{00000000-0005-0000-0000-00005FC90000}"/>
    <cellStyle name="Normal 37 2 4 2 6 2" xfId="51560" xr:uid="{00000000-0005-0000-0000-000060C90000}"/>
    <cellStyle name="Normal 37 2 4 2 6 3" xfId="51561" xr:uid="{00000000-0005-0000-0000-000061C90000}"/>
    <cellStyle name="Normal 37 2 4 2 7" xfId="51562" xr:uid="{00000000-0005-0000-0000-000062C90000}"/>
    <cellStyle name="Normal 37 2 4 2 7 2" xfId="51563" xr:uid="{00000000-0005-0000-0000-000063C90000}"/>
    <cellStyle name="Normal 37 2 4 2 7 3" xfId="51564" xr:uid="{00000000-0005-0000-0000-000064C90000}"/>
    <cellStyle name="Normal 37 2 4 2 8" xfId="51565" xr:uid="{00000000-0005-0000-0000-000065C90000}"/>
    <cellStyle name="Normal 37 2 4 2 8 2" xfId="51566" xr:uid="{00000000-0005-0000-0000-000066C90000}"/>
    <cellStyle name="Normal 37 2 4 2 8 3" xfId="51567" xr:uid="{00000000-0005-0000-0000-000067C90000}"/>
    <cellStyle name="Normal 37 2 4 2 9" xfId="51568" xr:uid="{00000000-0005-0000-0000-000068C90000}"/>
    <cellStyle name="Normal 37 2 4 2 9 2" xfId="51569" xr:uid="{00000000-0005-0000-0000-000069C90000}"/>
    <cellStyle name="Normal 37 2 4 2 9 3" xfId="51570" xr:uid="{00000000-0005-0000-0000-00006AC90000}"/>
    <cellStyle name="Normal 37 2 4 3" xfId="51571" xr:uid="{00000000-0005-0000-0000-00006BC90000}"/>
    <cellStyle name="Normal 37 2 4 3 2" xfId="51572" xr:uid="{00000000-0005-0000-0000-00006CC90000}"/>
    <cellStyle name="Normal 37 2 4 3 3" xfId="51573" xr:uid="{00000000-0005-0000-0000-00006DC90000}"/>
    <cellStyle name="Normal 37 2 4 4" xfId="51574" xr:uid="{00000000-0005-0000-0000-00006EC90000}"/>
    <cellStyle name="Normal 37 2 4 4 2" xfId="51575" xr:uid="{00000000-0005-0000-0000-00006FC90000}"/>
    <cellStyle name="Normal 37 2 4 4 3" xfId="51576" xr:uid="{00000000-0005-0000-0000-000070C90000}"/>
    <cellStyle name="Normal 37 2 4 5" xfId="51577" xr:uid="{00000000-0005-0000-0000-000071C90000}"/>
    <cellStyle name="Normal 37 2 4 5 2" xfId="51578" xr:uid="{00000000-0005-0000-0000-000072C90000}"/>
    <cellStyle name="Normal 37 2 4 5 3" xfId="51579" xr:uid="{00000000-0005-0000-0000-000073C90000}"/>
    <cellStyle name="Normal 37 2 4 6" xfId="51580" xr:uid="{00000000-0005-0000-0000-000074C90000}"/>
    <cellStyle name="Normal 37 2 4 6 2" xfId="51581" xr:uid="{00000000-0005-0000-0000-000075C90000}"/>
    <cellStyle name="Normal 37 2 4 6 3" xfId="51582" xr:uid="{00000000-0005-0000-0000-000076C90000}"/>
    <cellStyle name="Normal 37 2 4 7" xfId="51583" xr:uid="{00000000-0005-0000-0000-000077C90000}"/>
    <cellStyle name="Normal 37 2 4 7 2" xfId="51584" xr:uid="{00000000-0005-0000-0000-000078C90000}"/>
    <cellStyle name="Normal 37 2 4 7 3" xfId="51585" xr:uid="{00000000-0005-0000-0000-000079C90000}"/>
    <cellStyle name="Normal 37 2 4 8" xfId="51586" xr:uid="{00000000-0005-0000-0000-00007AC90000}"/>
    <cellStyle name="Normal 37 2 4 8 2" xfId="51587" xr:uid="{00000000-0005-0000-0000-00007BC90000}"/>
    <cellStyle name="Normal 37 2 4 8 3" xfId="51588" xr:uid="{00000000-0005-0000-0000-00007CC90000}"/>
    <cellStyle name="Normal 37 2 4 9" xfId="51589" xr:uid="{00000000-0005-0000-0000-00007DC90000}"/>
    <cellStyle name="Normal 37 2 4 9 2" xfId="51590" xr:uid="{00000000-0005-0000-0000-00007EC90000}"/>
    <cellStyle name="Normal 37 2 4 9 3" xfId="51591" xr:uid="{00000000-0005-0000-0000-00007FC90000}"/>
    <cellStyle name="Normal 37 2 40" xfId="51592" xr:uid="{00000000-0005-0000-0000-000080C90000}"/>
    <cellStyle name="Normal 37 2 41" xfId="51593" xr:uid="{00000000-0005-0000-0000-000081C90000}"/>
    <cellStyle name="Normal 37 2 42" xfId="51594" xr:uid="{00000000-0005-0000-0000-000082C90000}"/>
    <cellStyle name="Normal 37 2 43" xfId="51595" xr:uid="{00000000-0005-0000-0000-000083C90000}"/>
    <cellStyle name="Normal 37 2 5" xfId="51596" xr:uid="{00000000-0005-0000-0000-000084C90000}"/>
    <cellStyle name="Normal 37 2 5 10" xfId="51597" xr:uid="{00000000-0005-0000-0000-000085C90000}"/>
    <cellStyle name="Normal 37 2 5 10 2" xfId="51598" xr:uid="{00000000-0005-0000-0000-000086C90000}"/>
    <cellStyle name="Normal 37 2 5 10 3" xfId="51599" xr:uid="{00000000-0005-0000-0000-000087C90000}"/>
    <cellStyle name="Normal 37 2 5 11" xfId="51600" xr:uid="{00000000-0005-0000-0000-000088C90000}"/>
    <cellStyle name="Normal 37 2 5 11 2" xfId="51601" xr:uid="{00000000-0005-0000-0000-000089C90000}"/>
    <cellStyle name="Normal 37 2 5 11 3" xfId="51602" xr:uid="{00000000-0005-0000-0000-00008AC90000}"/>
    <cellStyle name="Normal 37 2 5 12" xfId="51603" xr:uid="{00000000-0005-0000-0000-00008BC90000}"/>
    <cellStyle name="Normal 37 2 5 12 2" xfId="51604" xr:uid="{00000000-0005-0000-0000-00008CC90000}"/>
    <cellStyle name="Normal 37 2 5 12 3" xfId="51605" xr:uid="{00000000-0005-0000-0000-00008DC90000}"/>
    <cellStyle name="Normal 37 2 5 13" xfId="51606" xr:uid="{00000000-0005-0000-0000-00008EC90000}"/>
    <cellStyle name="Normal 37 2 5 13 2" xfId="51607" xr:uid="{00000000-0005-0000-0000-00008FC90000}"/>
    <cellStyle name="Normal 37 2 5 13 3" xfId="51608" xr:uid="{00000000-0005-0000-0000-000090C90000}"/>
    <cellStyle name="Normal 37 2 5 14" xfId="51609" xr:uid="{00000000-0005-0000-0000-000091C90000}"/>
    <cellStyle name="Normal 37 2 5 14 2" xfId="51610" xr:uid="{00000000-0005-0000-0000-000092C90000}"/>
    <cellStyle name="Normal 37 2 5 14 3" xfId="51611" xr:uid="{00000000-0005-0000-0000-000093C90000}"/>
    <cellStyle name="Normal 37 2 5 15" xfId="51612" xr:uid="{00000000-0005-0000-0000-000094C90000}"/>
    <cellStyle name="Normal 37 2 5 15 2" xfId="51613" xr:uid="{00000000-0005-0000-0000-000095C90000}"/>
    <cellStyle name="Normal 37 2 5 15 3" xfId="51614" xr:uid="{00000000-0005-0000-0000-000096C90000}"/>
    <cellStyle name="Normal 37 2 5 16" xfId="51615" xr:uid="{00000000-0005-0000-0000-000097C90000}"/>
    <cellStyle name="Normal 37 2 5 17" xfId="51616" xr:uid="{00000000-0005-0000-0000-000098C90000}"/>
    <cellStyle name="Normal 37 2 5 2" xfId="51617" xr:uid="{00000000-0005-0000-0000-000099C90000}"/>
    <cellStyle name="Normal 37 2 5 2 10" xfId="51618" xr:uid="{00000000-0005-0000-0000-00009AC90000}"/>
    <cellStyle name="Normal 37 2 5 2 10 2" xfId="51619" xr:uid="{00000000-0005-0000-0000-00009BC90000}"/>
    <cellStyle name="Normal 37 2 5 2 10 3" xfId="51620" xr:uid="{00000000-0005-0000-0000-00009CC90000}"/>
    <cellStyle name="Normal 37 2 5 2 11" xfId="51621" xr:uid="{00000000-0005-0000-0000-00009DC90000}"/>
    <cellStyle name="Normal 37 2 5 2 11 2" xfId="51622" xr:uid="{00000000-0005-0000-0000-00009EC90000}"/>
    <cellStyle name="Normal 37 2 5 2 11 3" xfId="51623" xr:uid="{00000000-0005-0000-0000-00009FC90000}"/>
    <cellStyle name="Normal 37 2 5 2 12" xfId="51624" xr:uid="{00000000-0005-0000-0000-0000A0C90000}"/>
    <cellStyle name="Normal 37 2 5 2 12 2" xfId="51625" xr:uid="{00000000-0005-0000-0000-0000A1C90000}"/>
    <cellStyle name="Normal 37 2 5 2 12 3" xfId="51626" xr:uid="{00000000-0005-0000-0000-0000A2C90000}"/>
    <cellStyle name="Normal 37 2 5 2 13" xfId="51627" xr:uid="{00000000-0005-0000-0000-0000A3C90000}"/>
    <cellStyle name="Normal 37 2 5 2 13 2" xfId="51628" xr:uid="{00000000-0005-0000-0000-0000A4C90000}"/>
    <cellStyle name="Normal 37 2 5 2 13 3" xfId="51629" xr:uid="{00000000-0005-0000-0000-0000A5C90000}"/>
    <cellStyle name="Normal 37 2 5 2 14" xfId="51630" xr:uid="{00000000-0005-0000-0000-0000A6C90000}"/>
    <cellStyle name="Normal 37 2 5 2 14 2" xfId="51631" xr:uid="{00000000-0005-0000-0000-0000A7C90000}"/>
    <cellStyle name="Normal 37 2 5 2 14 3" xfId="51632" xr:uid="{00000000-0005-0000-0000-0000A8C90000}"/>
    <cellStyle name="Normal 37 2 5 2 15" xfId="51633" xr:uid="{00000000-0005-0000-0000-0000A9C90000}"/>
    <cellStyle name="Normal 37 2 5 2 16" xfId="51634" xr:uid="{00000000-0005-0000-0000-0000AAC90000}"/>
    <cellStyle name="Normal 37 2 5 2 2" xfId="51635" xr:uid="{00000000-0005-0000-0000-0000ABC90000}"/>
    <cellStyle name="Normal 37 2 5 2 2 2" xfId="51636" xr:uid="{00000000-0005-0000-0000-0000ACC90000}"/>
    <cellStyle name="Normal 37 2 5 2 2 3" xfId="51637" xr:uid="{00000000-0005-0000-0000-0000ADC90000}"/>
    <cellStyle name="Normal 37 2 5 2 3" xfId="51638" xr:uid="{00000000-0005-0000-0000-0000AEC90000}"/>
    <cellStyle name="Normal 37 2 5 2 3 2" xfId="51639" xr:uid="{00000000-0005-0000-0000-0000AFC90000}"/>
    <cellStyle name="Normal 37 2 5 2 3 3" xfId="51640" xr:uid="{00000000-0005-0000-0000-0000B0C90000}"/>
    <cellStyle name="Normal 37 2 5 2 4" xfId="51641" xr:uid="{00000000-0005-0000-0000-0000B1C90000}"/>
    <cellStyle name="Normal 37 2 5 2 4 2" xfId="51642" xr:uid="{00000000-0005-0000-0000-0000B2C90000}"/>
    <cellStyle name="Normal 37 2 5 2 4 3" xfId="51643" xr:uid="{00000000-0005-0000-0000-0000B3C90000}"/>
    <cellStyle name="Normal 37 2 5 2 5" xfId="51644" xr:uid="{00000000-0005-0000-0000-0000B4C90000}"/>
    <cellStyle name="Normal 37 2 5 2 5 2" xfId="51645" xr:uid="{00000000-0005-0000-0000-0000B5C90000}"/>
    <cellStyle name="Normal 37 2 5 2 5 3" xfId="51646" xr:uid="{00000000-0005-0000-0000-0000B6C90000}"/>
    <cellStyle name="Normal 37 2 5 2 6" xfId="51647" xr:uid="{00000000-0005-0000-0000-0000B7C90000}"/>
    <cellStyle name="Normal 37 2 5 2 6 2" xfId="51648" xr:uid="{00000000-0005-0000-0000-0000B8C90000}"/>
    <cellStyle name="Normal 37 2 5 2 6 3" xfId="51649" xr:uid="{00000000-0005-0000-0000-0000B9C90000}"/>
    <cellStyle name="Normal 37 2 5 2 7" xfId="51650" xr:uid="{00000000-0005-0000-0000-0000BAC90000}"/>
    <cellStyle name="Normal 37 2 5 2 7 2" xfId="51651" xr:uid="{00000000-0005-0000-0000-0000BBC90000}"/>
    <cellStyle name="Normal 37 2 5 2 7 3" xfId="51652" xr:uid="{00000000-0005-0000-0000-0000BCC90000}"/>
    <cellStyle name="Normal 37 2 5 2 8" xfId="51653" xr:uid="{00000000-0005-0000-0000-0000BDC90000}"/>
    <cellStyle name="Normal 37 2 5 2 8 2" xfId="51654" xr:uid="{00000000-0005-0000-0000-0000BEC90000}"/>
    <cellStyle name="Normal 37 2 5 2 8 3" xfId="51655" xr:uid="{00000000-0005-0000-0000-0000BFC90000}"/>
    <cellStyle name="Normal 37 2 5 2 9" xfId="51656" xr:uid="{00000000-0005-0000-0000-0000C0C90000}"/>
    <cellStyle name="Normal 37 2 5 2 9 2" xfId="51657" xr:uid="{00000000-0005-0000-0000-0000C1C90000}"/>
    <cellStyle name="Normal 37 2 5 2 9 3" xfId="51658" xr:uid="{00000000-0005-0000-0000-0000C2C90000}"/>
    <cellStyle name="Normal 37 2 5 3" xfId="51659" xr:uid="{00000000-0005-0000-0000-0000C3C90000}"/>
    <cellStyle name="Normal 37 2 5 3 2" xfId="51660" xr:uid="{00000000-0005-0000-0000-0000C4C90000}"/>
    <cellStyle name="Normal 37 2 5 3 3" xfId="51661" xr:uid="{00000000-0005-0000-0000-0000C5C90000}"/>
    <cellStyle name="Normal 37 2 5 4" xfId="51662" xr:uid="{00000000-0005-0000-0000-0000C6C90000}"/>
    <cellStyle name="Normal 37 2 5 4 2" xfId="51663" xr:uid="{00000000-0005-0000-0000-0000C7C90000}"/>
    <cellStyle name="Normal 37 2 5 4 3" xfId="51664" xr:uid="{00000000-0005-0000-0000-0000C8C90000}"/>
    <cellStyle name="Normal 37 2 5 5" xfId="51665" xr:uid="{00000000-0005-0000-0000-0000C9C90000}"/>
    <cellStyle name="Normal 37 2 5 5 2" xfId="51666" xr:uid="{00000000-0005-0000-0000-0000CAC90000}"/>
    <cellStyle name="Normal 37 2 5 5 3" xfId="51667" xr:uid="{00000000-0005-0000-0000-0000CBC90000}"/>
    <cellStyle name="Normal 37 2 5 6" xfId="51668" xr:uid="{00000000-0005-0000-0000-0000CCC90000}"/>
    <cellStyle name="Normal 37 2 5 6 2" xfId="51669" xr:uid="{00000000-0005-0000-0000-0000CDC90000}"/>
    <cellStyle name="Normal 37 2 5 6 3" xfId="51670" xr:uid="{00000000-0005-0000-0000-0000CEC90000}"/>
    <cellStyle name="Normal 37 2 5 7" xfId="51671" xr:uid="{00000000-0005-0000-0000-0000CFC90000}"/>
    <cellStyle name="Normal 37 2 5 7 2" xfId="51672" xr:uid="{00000000-0005-0000-0000-0000D0C90000}"/>
    <cellStyle name="Normal 37 2 5 7 3" xfId="51673" xr:uid="{00000000-0005-0000-0000-0000D1C90000}"/>
    <cellStyle name="Normal 37 2 5 8" xfId="51674" xr:uid="{00000000-0005-0000-0000-0000D2C90000}"/>
    <cellStyle name="Normal 37 2 5 8 2" xfId="51675" xr:uid="{00000000-0005-0000-0000-0000D3C90000}"/>
    <cellStyle name="Normal 37 2 5 8 3" xfId="51676" xr:uid="{00000000-0005-0000-0000-0000D4C90000}"/>
    <cellStyle name="Normal 37 2 5 9" xfId="51677" xr:uid="{00000000-0005-0000-0000-0000D5C90000}"/>
    <cellStyle name="Normal 37 2 5 9 2" xfId="51678" xr:uid="{00000000-0005-0000-0000-0000D6C90000}"/>
    <cellStyle name="Normal 37 2 5 9 3" xfId="51679" xr:uid="{00000000-0005-0000-0000-0000D7C90000}"/>
    <cellStyle name="Normal 37 2 6" xfId="51680" xr:uid="{00000000-0005-0000-0000-0000D8C90000}"/>
    <cellStyle name="Normal 37 2 6 10" xfId="51681" xr:uid="{00000000-0005-0000-0000-0000D9C90000}"/>
    <cellStyle name="Normal 37 2 6 10 2" xfId="51682" xr:uid="{00000000-0005-0000-0000-0000DAC90000}"/>
    <cellStyle name="Normal 37 2 6 10 3" xfId="51683" xr:uid="{00000000-0005-0000-0000-0000DBC90000}"/>
    <cellStyle name="Normal 37 2 6 11" xfId="51684" xr:uid="{00000000-0005-0000-0000-0000DCC90000}"/>
    <cellStyle name="Normal 37 2 6 11 2" xfId="51685" xr:uid="{00000000-0005-0000-0000-0000DDC90000}"/>
    <cellStyle name="Normal 37 2 6 11 3" xfId="51686" xr:uid="{00000000-0005-0000-0000-0000DEC90000}"/>
    <cellStyle name="Normal 37 2 6 12" xfId="51687" xr:uid="{00000000-0005-0000-0000-0000DFC90000}"/>
    <cellStyle name="Normal 37 2 6 12 2" xfId="51688" xr:uid="{00000000-0005-0000-0000-0000E0C90000}"/>
    <cellStyle name="Normal 37 2 6 12 3" xfId="51689" xr:uid="{00000000-0005-0000-0000-0000E1C90000}"/>
    <cellStyle name="Normal 37 2 6 13" xfId="51690" xr:uid="{00000000-0005-0000-0000-0000E2C90000}"/>
    <cellStyle name="Normal 37 2 6 13 2" xfId="51691" xr:uid="{00000000-0005-0000-0000-0000E3C90000}"/>
    <cellStyle name="Normal 37 2 6 13 3" xfId="51692" xr:uid="{00000000-0005-0000-0000-0000E4C90000}"/>
    <cellStyle name="Normal 37 2 6 14" xfId="51693" xr:uid="{00000000-0005-0000-0000-0000E5C90000}"/>
    <cellStyle name="Normal 37 2 6 14 2" xfId="51694" xr:uid="{00000000-0005-0000-0000-0000E6C90000}"/>
    <cellStyle name="Normal 37 2 6 14 3" xfId="51695" xr:uid="{00000000-0005-0000-0000-0000E7C90000}"/>
    <cellStyle name="Normal 37 2 6 15" xfId="51696" xr:uid="{00000000-0005-0000-0000-0000E8C90000}"/>
    <cellStyle name="Normal 37 2 6 15 2" xfId="51697" xr:uid="{00000000-0005-0000-0000-0000E9C90000}"/>
    <cellStyle name="Normal 37 2 6 15 3" xfId="51698" xr:uid="{00000000-0005-0000-0000-0000EAC90000}"/>
    <cellStyle name="Normal 37 2 6 16" xfId="51699" xr:uid="{00000000-0005-0000-0000-0000EBC90000}"/>
    <cellStyle name="Normal 37 2 6 17" xfId="51700" xr:uid="{00000000-0005-0000-0000-0000ECC90000}"/>
    <cellStyle name="Normal 37 2 6 2" xfId="51701" xr:uid="{00000000-0005-0000-0000-0000EDC90000}"/>
    <cellStyle name="Normal 37 2 6 2 10" xfId="51702" xr:uid="{00000000-0005-0000-0000-0000EEC90000}"/>
    <cellStyle name="Normal 37 2 6 2 10 2" xfId="51703" xr:uid="{00000000-0005-0000-0000-0000EFC90000}"/>
    <cellStyle name="Normal 37 2 6 2 10 3" xfId="51704" xr:uid="{00000000-0005-0000-0000-0000F0C90000}"/>
    <cellStyle name="Normal 37 2 6 2 11" xfId="51705" xr:uid="{00000000-0005-0000-0000-0000F1C90000}"/>
    <cellStyle name="Normal 37 2 6 2 11 2" xfId="51706" xr:uid="{00000000-0005-0000-0000-0000F2C90000}"/>
    <cellStyle name="Normal 37 2 6 2 11 3" xfId="51707" xr:uid="{00000000-0005-0000-0000-0000F3C90000}"/>
    <cellStyle name="Normal 37 2 6 2 12" xfId="51708" xr:uid="{00000000-0005-0000-0000-0000F4C90000}"/>
    <cellStyle name="Normal 37 2 6 2 12 2" xfId="51709" xr:uid="{00000000-0005-0000-0000-0000F5C90000}"/>
    <cellStyle name="Normal 37 2 6 2 12 3" xfId="51710" xr:uid="{00000000-0005-0000-0000-0000F6C90000}"/>
    <cellStyle name="Normal 37 2 6 2 13" xfId="51711" xr:uid="{00000000-0005-0000-0000-0000F7C90000}"/>
    <cellStyle name="Normal 37 2 6 2 13 2" xfId="51712" xr:uid="{00000000-0005-0000-0000-0000F8C90000}"/>
    <cellStyle name="Normal 37 2 6 2 13 3" xfId="51713" xr:uid="{00000000-0005-0000-0000-0000F9C90000}"/>
    <cellStyle name="Normal 37 2 6 2 14" xfId="51714" xr:uid="{00000000-0005-0000-0000-0000FAC90000}"/>
    <cellStyle name="Normal 37 2 6 2 14 2" xfId="51715" xr:uid="{00000000-0005-0000-0000-0000FBC90000}"/>
    <cellStyle name="Normal 37 2 6 2 14 3" xfId="51716" xr:uid="{00000000-0005-0000-0000-0000FCC90000}"/>
    <cellStyle name="Normal 37 2 6 2 15" xfId="51717" xr:uid="{00000000-0005-0000-0000-0000FDC90000}"/>
    <cellStyle name="Normal 37 2 6 2 16" xfId="51718" xr:uid="{00000000-0005-0000-0000-0000FEC90000}"/>
    <cellStyle name="Normal 37 2 6 2 2" xfId="51719" xr:uid="{00000000-0005-0000-0000-0000FFC90000}"/>
    <cellStyle name="Normal 37 2 6 2 2 2" xfId="51720" xr:uid="{00000000-0005-0000-0000-000000CA0000}"/>
    <cellStyle name="Normal 37 2 6 2 2 3" xfId="51721" xr:uid="{00000000-0005-0000-0000-000001CA0000}"/>
    <cellStyle name="Normal 37 2 6 2 3" xfId="51722" xr:uid="{00000000-0005-0000-0000-000002CA0000}"/>
    <cellStyle name="Normal 37 2 6 2 3 2" xfId="51723" xr:uid="{00000000-0005-0000-0000-000003CA0000}"/>
    <cellStyle name="Normal 37 2 6 2 3 3" xfId="51724" xr:uid="{00000000-0005-0000-0000-000004CA0000}"/>
    <cellStyle name="Normal 37 2 6 2 4" xfId="51725" xr:uid="{00000000-0005-0000-0000-000005CA0000}"/>
    <cellStyle name="Normal 37 2 6 2 4 2" xfId="51726" xr:uid="{00000000-0005-0000-0000-000006CA0000}"/>
    <cellStyle name="Normal 37 2 6 2 4 3" xfId="51727" xr:uid="{00000000-0005-0000-0000-000007CA0000}"/>
    <cellStyle name="Normal 37 2 6 2 5" xfId="51728" xr:uid="{00000000-0005-0000-0000-000008CA0000}"/>
    <cellStyle name="Normal 37 2 6 2 5 2" xfId="51729" xr:uid="{00000000-0005-0000-0000-000009CA0000}"/>
    <cellStyle name="Normal 37 2 6 2 5 3" xfId="51730" xr:uid="{00000000-0005-0000-0000-00000ACA0000}"/>
    <cellStyle name="Normal 37 2 6 2 6" xfId="51731" xr:uid="{00000000-0005-0000-0000-00000BCA0000}"/>
    <cellStyle name="Normal 37 2 6 2 6 2" xfId="51732" xr:uid="{00000000-0005-0000-0000-00000CCA0000}"/>
    <cellStyle name="Normal 37 2 6 2 6 3" xfId="51733" xr:uid="{00000000-0005-0000-0000-00000DCA0000}"/>
    <cellStyle name="Normal 37 2 6 2 7" xfId="51734" xr:uid="{00000000-0005-0000-0000-00000ECA0000}"/>
    <cellStyle name="Normal 37 2 6 2 7 2" xfId="51735" xr:uid="{00000000-0005-0000-0000-00000FCA0000}"/>
    <cellStyle name="Normal 37 2 6 2 7 3" xfId="51736" xr:uid="{00000000-0005-0000-0000-000010CA0000}"/>
    <cellStyle name="Normal 37 2 6 2 8" xfId="51737" xr:uid="{00000000-0005-0000-0000-000011CA0000}"/>
    <cellStyle name="Normal 37 2 6 2 8 2" xfId="51738" xr:uid="{00000000-0005-0000-0000-000012CA0000}"/>
    <cellStyle name="Normal 37 2 6 2 8 3" xfId="51739" xr:uid="{00000000-0005-0000-0000-000013CA0000}"/>
    <cellStyle name="Normal 37 2 6 2 9" xfId="51740" xr:uid="{00000000-0005-0000-0000-000014CA0000}"/>
    <cellStyle name="Normal 37 2 6 2 9 2" xfId="51741" xr:uid="{00000000-0005-0000-0000-000015CA0000}"/>
    <cellStyle name="Normal 37 2 6 2 9 3" xfId="51742" xr:uid="{00000000-0005-0000-0000-000016CA0000}"/>
    <cellStyle name="Normal 37 2 6 3" xfId="51743" xr:uid="{00000000-0005-0000-0000-000017CA0000}"/>
    <cellStyle name="Normal 37 2 6 3 2" xfId="51744" xr:uid="{00000000-0005-0000-0000-000018CA0000}"/>
    <cellStyle name="Normal 37 2 6 3 3" xfId="51745" xr:uid="{00000000-0005-0000-0000-000019CA0000}"/>
    <cellStyle name="Normal 37 2 6 4" xfId="51746" xr:uid="{00000000-0005-0000-0000-00001ACA0000}"/>
    <cellStyle name="Normal 37 2 6 4 2" xfId="51747" xr:uid="{00000000-0005-0000-0000-00001BCA0000}"/>
    <cellStyle name="Normal 37 2 6 4 3" xfId="51748" xr:uid="{00000000-0005-0000-0000-00001CCA0000}"/>
    <cellStyle name="Normal 37 2 6 5" xfId="51749" xr:uid="{00000000-0005-0000-0000-00001DCA0000}"/>
    <cellStyle name="Normal 37 2 6 5 2" xfId="51750" xr:uid="{00000000-0005-0000-0000-00001ECA0000}"/>
    <cellStyle name="Normal 37 2 6 5 3" xfId="51751" xr:uid="{00000000-0005-0000-0000-00001FCA0000}"/>
    <cellStyle name="Normal 37 2 6 6" xfId="51752" xr:uid="{00000000-0005-0000-0000-000020CA0000}"/>
    <cellStyle name="Normal 37 2 6 6 2" xfId="51753" xr:uid="{00000000-0005-0000-0000-000021CA0000}"/>
    <cellStyle name="Normal 37 2 6 6 3" xfId="51754" xr:uid="{00000000-0005-0000-0000-000022CA0000}"/>
    <cellStyle name="Normal 37 2 6 7" xfId="51755" xr:uid="{00000000-0005-0000-0000-000023CA0000}"/>
    <cellStyle name="Normal 37 2 6 7 2" xfId="51756" xr:uid="{00000000-0005-0000-0000-000024CA0000}"/>
    <cellStyle name="Normal 37 2 6 7 3" xfId="51757" xr:uid="{00000000-0005-0000-0000-000025CA0000}"/>
    <cellStyle name="Normal 37 2 6 8" xfId="51758" xr:uid="{00000000-0005-0000-0000-000026CA0000}"/>
    <cellStyle name="Normal 37 2 6 8 2" xfId="51759" xr:uid="{00000000-0005-0000-0000-000027CA0000}"/>
    <cellStyle name="Normal 37 2 6 8 3" xfId="51760" xr:uid="{00000000-0005-0000-0000-000028CA0000}"/>
    <cellStyle name="Normal 37 2 6 9" xfId="51761" xr:uid="{00000000-0005-0000-0000-000029CA0000}"/>
    <cellStyle name="Normal 37 2 6 9 2" xfId="51762" xr:uid="{00000000-0005-0000-0000-00002ACA0000}"/>
    <cellStyle name="Normal 37 2 6 9 3" xfId="51763" xr:uid="{00000000-0005-0000-0000-00002BCA0000}"/>
    <cellStyle name="Normal 37 2 7" xfId="51764" xr:uid="{00000000-0005-0000-0000-00002CCA0000}"/>
    <cellStyle name="Normal 37 2 7 10" xfId="51765" xr:uid="{00000000-0005-0000-0000-00002DCA0000}"/>
    <cellStyle name="Normal 37 2 7 10 2" xfId="51766" xr:uid="{00000000-0005-0000-0000-00002ECA0000}"/>
    <cellStyle name="Normal 37 2 7 10 3" xfId="51767" xr:uid="{00000000-0005-0000-0000-00002FCA0000}"/>
    <cellStyle name="Normal 37 2 7 11" xfId="51768" xr:uid="{00000000-0005-0000-0000-000030CA0000}"/>
    <cellStyle name="Normal 37 2 7 11 2" xfId="51769" xr:uid="{00000000-0005-0000-0000-000031CA0000}"/>
    <cellStyle name="Normal 37 2 7 11 3" xfId="51770" xr:uid="{00000000-0005-0000-0000-000032CA0000}"/>
    <cellStyle name="Normal 37 2 7 12" xfId="51771" xr:uid="{00000000-0005-0000-0000-000033CA0000}"/>
    <cellStyle name="Normal 37 2 7 12 2" xfId="51772" xr:uid="{00000000-0005-0000-0000-000034CA0000}"/>
    <cellStyle name="Normal 37 2 7 12 3" xfId="51773" xr:uid="{00000000-0005-0000-0000-000035CA0000}"/>
    <cellStyle name="Normal 37 2 7 13" xfId="51774" xr:uid="{00000000-0005-0000-0000-000036CA0000}"/>
    <cellStyle name="Normal 37 2 7 13 2" xfId="51775" xr:uid="{00000000-0005-0000-0000-000037CA0000}"/>
    <cellStyle name="Normal 37 2 7 13 3" xfId="51776" xr:uid="{00000000-0005-0000-0000-000038CA0000}"/>
    <cellStyle name="Normal 37 2 7 14" xfId="51777" xr:uid="{00000000-0005-0000-0000-000039CA0000}"/>
    <cellStyle name="Normal 37 2 7 14 2" xfId="51778" xr:uid="{00000000-0005-0000-0000-00003ACA0000}"/>
    <cellStyle name="Normal 37 2 7 14 3" xfId="51779" xr:uid="{00000000-0005-0000-0000-00003BCA0000}"/>
    <cellStyle name="Normal 37 2 7 15" xfId="51780" xr:uid="{00000000-0005-0000-0000-00003CCA0000}"/>
    <cellStyle name="Normal 37 2 7 16" xfId="51781" xr:uid="{00000000-0005-0000-0000-00003DCA0000}"/>
    <cellStyle name="Normal 37 2 7 2" xfId="51782" xr:uid="{00000000-0005-0000-0000-00003ECA0000}"/>
    <cellStyle name="Normal 37 2 7 2 2" xfId="51783" xr:uid="{00000000-0005-0000-0000-00003FCA0000}"/>
    <cellStyle name="Normal 37 2 7 2 3" xfId="51784" xr:uid="{00000000-0005-0000-0000-000040CA0000}"/>
    <cellStyle name="Normal 37 2 7 3" xfId="51785" xr:uid="{00000000-0005-0000-0000-000041CA0000}"/>
    <cellStyle name="Normal 37 2 7 3 2" xfId="51786" xr:uid="{00000000-0005-0000-0000-000042CA0000}"/>
    <cellStyle name="Normal 37 2 7 3 3" xfId="51787" xr:uid="{00000000-0005-0000-0000-000043CA0000}"/>
    <cellStyle name="Normal 37 2 7 4" xfId="51788" xr:uid="{00000000-0005-0000-0000-000044CA0000}"/>
    <cellStyle name="Normal 37 2 7 4 2" xfId="51789" xr:uid="{00000000-0005-0000-0000-000045CA0000}"/>
    <cellStyle name="Normal 37 2 7 4 3" xfId="51790" xr:uid="{00000000-0005-0000-0000-000046CA0000}"/>
    <cellStyle name="Normal 37 2 7 5" xfId="51791" xr:uid="{00000000-0005-0000-0000-000047CA0000}"/>
    <cellStyle name="Normal 37 2 7 5 2" xfId="51792" xr:uid="{00000000-0005-0000-0000-000048CA0000}"/>
    <cellStyle name="Normal 37 2 7 5 3" xfId="51793" xr:uid="{00000000-0005-0000-0000-000049CA0000}"/>
    <cellStyle name="Normal 37 2 7 6" xfId="51794" xr:uid="{00000000-0005-0000-0000-00004ACA0000}"/>
    <cellStyle name="Normal 37 2 7 6 2" xfId="51795" xr:uid="{00000000-0005-0000-0000-00004BCA0000}"/>
    <cellStyle name="Normal 37 2 7 6 3" xfId="51796" xr:uid="{00000000-0005-0000-0000-00004CCA0000}"/>
    <cellStyle name="Normal 37 2 7 7" xfId="51797" xr:uid="{00000000-0005-0000-0000-00004DCA0000}"/>
    <cellStyle name="Normal 37 2 7 7 2" xfId="51798" xr:uid="{00000000-0005-0000-0000-00004ECA0000}"/>
    <cellStyle name="Normal 37 2 7 7 3" xfId="51799" xr:uid="{00000000-0005-0000-0000-00004FCA0000}"/>
    <cellStyle name="Normal 37 2 7 8" xfId="51800" xr:uid="{00000000-0005-0000-0000-000050CA0000}"/>
    <cellStyle name="Normal 37 2 7 8 2" xfId="51801" xr:uid="{00000000-0005-0000-0000-000051CA0000}"/>
    <cellStyle name="Normal 37 2 7 8 3" xfId="51802" xr:uid="{00000000-0005-0000-0000-000052CA0000}"/>
    <cellStyle name="Normal 37 2 7 9" xfId="51803" xr:uid="{00000000-0005-0000-0000-000053CA0000}"/>
    <cellStyle name="Normal 37 2 7 9 2" xfId="51804" xr:uid="{00000000-0005-0000-0000-000054CA0000}"/>
    <cellStyle name="Normal 37 2 7 9 3" xfId="51805" xr:uid="{00000000-0005-0000-0000-000055CA0000}"/>
    <cellStyle name="Normal 37 2 8" xfId="51806" xr:uid="{00000000-0005-0000-0000-000056CA0000}"/>
    <cellStyle name="Normal 37 2 8 10" xfId="51807" xr:uid="{00000000-0005-0000-0000-000057CA0000}"/>
    <cellStyle name="Normal 37 2 8 10 2" xfId="51808" xr:uid="{00000000-0005-0000-0000-000058CA0000}"/>
    <cellStyle name="Normal 37 2 8 10 3" xfId="51809" xr:uid="{00000000-0005-0000-0000-000059CA0000}"/>
    <cellStyle name="Normal 37 2 8 11" xfId="51810" xr:uid="{00000000-0005-0000-0000-00005ACA0000}"/>
    <cellStyle name="Normal 37 2 8 11 2" xfId="51811" xr:uid="{00000000-0005-0000-0000-00005BCA0000}"/>
    <cellStyle name="Normal 37 2 8 11 3" xfId="51812" xr:uid="{00000000-0005-0000-0000-00005CCA0000}"/>
    <cellStyle name="Normal 37 2 8 12" xfId="51813" xr:uid="{00000000-0005-0000-0000-00005DCA0000}"/>
    <cellStyle name="Normal 37 2 8 12 2" xfId="51814" xr:uid="{00000000-0005-0000-0000-00005ECA0000}"/>
    <cellStyle name="Normal 37 2 8 12 3" xfId="51815" xr:uid="{00000000-0005-0000-0000-00005FCA0000}"/>
    <cellStyle name="Normal 37 2 8 13" xfId="51816" xr:uid="{00000000-0005-0000-0000-000060CA0000}"/>
    <cellStyle name="Normal 37 2 8 13 2" xfId="51817" xr:uid="{00000000-0005-0000-0000-000061CA0000}"/>
    <cellStyle name="Normal 37 2 8 13 3" xfId="51818" xr:uid="{00000000-0005-0000-0000-000062CA0000}"/>
    <cellStyle name="Normal 37 2 8 14" xfId="51819" xr:uid="{00000000-0005-0000-0000-000063CA0000}"/>
    <cellStyle name="Normal 37 2 8 14 2" xfId="51820" xr:uid="{00000000-0005-0000-0000-000064CA0000}"/>
    <cellStyle name="Normal 37 2 8 14 3" xfId="51821" xr:uid="{00000000-0005-0000-0000-000065CA0000}"/>
    <cellStyle name="Normal 37 2 8 15" xfId="51822" xr:uid="{00000000-0005-0000-0000-000066CA0000}"/>
    <cellStyle name="Normal 37 2 8 16" xfId="51823" xr:uid="{00000000-0005-0000-0000-000067CA0000}"/>
    <cellStyle name="Normal 37 2 8 2" xfId="51824" xr:uid="{00000000-0005-0000-0000-000068CA0000}"/>
    <cellStyle name="Normal 37 2 8 2 2" xfId="51825" xr:uid="{00000000-0005-0000-0000-000069CA0000}"/>
    <cellStyle name="Normal 37 2 8 2 3" xfId="51826" xr:uid="{00000000-0005-0000-0000-00006ACA0000}"/>
    <cellStyle name="Normal 37 2 8 3" xfId="51827" xr:uid="{00000000-0005-0000-0000-00006BCA0000}"/>
    <cellStyle name="Normal 37 2 8 3 2" xfId="51828" xr:uid="{00000000-0005-0000-0000-00006CCA0000}"/>
    <cellStyle name="Normal 37 2 8 3 3" xfId="51829" xr:uid="{00000000-0005-0000-0000-00006DCA0000}"/>
    <cellStyle name="Normal 37 2 8 4" xfId="51830" xr:uid="{00000000-0005-0000-0000-00006ECA0000}"/>
    <cellStyle name="Normal 37 2 8 4 2" xfId="51831" xr:uid="{00000000-0005-0000-0000-00006FCA0000}"/>
    <cellStyle name="Normal 37 2 8 4 3" xfId="51832" xr:uid="{00000000-0005-0000-0000-000070CA0000}"/>
    <cellStyle name="Normal 37 2 8 5" xfId="51833" xr:uid="{00000000-0005-0000-0000-000071CA0000}"/>
    <cellStyle name="Normal 37 2 8 5 2" xfId="51834" xr:uid="{00000000-0005-0000-0000-000072CA0000}"/>
    <cellStyle name="Normal 37 2 8 5 3" xfId="51835" xr:uid="{00000000-0005-0000-0000-000073CA0000}"/>
    <cellStyle name="Normal 37 2 8 6" xfId="51836" xr:uid="{00000000-0005-0000-0000-000074CA0000}"/>
    <cellStyle name="Normal 37 2 8 6 2" xfId="51837" xr:uid="{00000000-0005-0000-0000-000075CA0000}"/>
    <cellStyle name="Normal 37 2 8 6 3" xfId="51838" xr:uid="{00000000-0005-0000-0000-000076CA0000}"/>
    <cellStyle name="Normal 37 2 8 7" xfId="51839" xr:uid="{00000000-0005-0000-0000-000077CA0000}"/>
    <cellStyle name="Normal 37 2 8 7 2" xfId="51840" xr:uid="{00000000-0005-0000-0000-000078CA0000}"/>
    <cellStyle name="Normal 37 2 8 7 3" xfId="51841" xr:uid="{00000000-0005-0000-0000-000079CA0000}"/>
    <cellStyle name="Normal 37 2 8 8" xfId="51842" xr:uid="{00000000-0005-0000-0000-00007ACA0000}"/>
    <cellStyle name="Normal 37 2 8 8 2" xfId="51843" xr:uid="{00000000-0005-0000-0000-00007BCA0000}"/>
    <cellStyle name="Normal 37 2 8 8 3" xfId="51844" xr:uid="{00000000-0005-0000-0000-00007CCA0000}"/>
    <cellStyle name="Normal 37 2 8 9" xfId="51845" xr:uid="{00000000-0005-0000-0000-00007DCA0000}"/>
    <cellStyle name="Normal 37 2 8 9 2" xfId="51846" xr:uid="{00000000-0005-0000-0000-00007ECA0000}"/>
    <cellStyle name="Normal 37 2 8 9 3" xfId="51847" xr:uid="{00000000-0005-0000-0000-00007FCA0000}"/>
    <cellStyle name="Normal 37 2 9" xfId="51848" xr:uid="{00000000-0005-0000-0000-000080CA0000}"/>
    <cellStyle name="Normal 37 2 9 10" xfId="51849" xr:uid="{00000000-0005-0000-0000-000081CA0000}"/>
    <cellStyle name="Normal 37 2 9 10 2" xfId="51850" xr:uid="{00000000-0005-0000-0000-000082CA0000}"/>
    <cellStyle name="Normal 37 2 9 10 3" xfId="51851" xr:uid="{00000000-0005-0000-0000-000083CA0000}"/>
    <cellStyle name="Normal 37 2 9 11" xfId="51852" xr:uid="{00000000-0005-0000-0000-000084CA0000}"/>
    <cellStyle name="Normal 37 2 9 11 2" xfId="51853" xr:uid="{00000000-0005-0000-0000-000085CA0000}"/>
    <cellStyle name="Normal 37 2 9 11 3" xfId="51854" xr:uid="{00000000-0005-0000-0000-000086CA0000}"/>
    <cellStyle name="Normal 37 2 9 12" xfId="51855" xr:uid="{00000000-0005-0000-0000-000087CA0000}"/>
    <cellStyle name="Normal 37 2 9 12 2" xfId="51856" xr:uid="{00000000-0005-0000-0000-000088CA0000}"/>
    <cellStyle name="Normal 37 2 9 12 3" xfId="51857" xr:uid="{00000000-0005-0000-0000-000089CA0000}"/>
    <cellStyle name="Normal 37 2 9 13" xfId="51858" xr:uid="{00000000-0005-0000-0000-00008ACA0000}"/>
    <cellStyle name="Normal 37 2 9 13 2" xfId="51859" xr:uid="{00000000-0005-0000-0000-00008BCA0000}"/>
    <cellStyle name="Normal 37 2 9 13 3" xfId="51860" xr:uid="{00000000-0005-0000-0000-00008CCA0000}"/>
    <cellStyle name="Normal 37 2 9 14" xfId="51861" xr:uid="{00000000-0005-0000-0000-00008DCA0000}"/>
    <cellStyle name="Normal 37 2 9 14 2" xfId="51862" xr:uid="{00000000-0005-0000-0000-00008ECA0000}"/>
    <cellStyle name="Normal 37 2 9 14 3" xfId="51863" xr:uid="{00000000-0005-0000-0000-00008FCA0000}"/>
    <cellStyle name="Normal 37 2 9 15" xfId="51864" xr:uid="{00000000-0005-0000-0000-000090CA0000}"/>
    <cellStyle name="Normal 37 2 9 16" xfId="51865" xr:uid="{00000000-0005-0000-0000-000091CA0000}"/>
    <cellStyle name="Normal 37 2 9 2" xfId="51866" xr:uid="{00000000-0005-0000-0000-000092CA0000}"/>
    <cellStyle name="Normal 37 2 9 2 2" xfId="51867" xr:uid="{00000000-0005-0000-0000-000093CA0000}"/>
    <cellStyle name="Normal 37 2 9 2 3" xfId="51868" xr:uid="{00000000-0005-0000-0000-000094CA0000}"/>
    <cellStyle name="Normal 37 2 9 3" xfId="51869" xr:uid="{00000000-0005-0000-0000-000095CA0000}"/>
    <cellStyle name="Normal 37 2 9 3 2" xfId="51870" xr:uid="{00000000-0005-0000-0000-000096CA0000}"/>
    <cellStyle name="Normal 37 2 9 3 3" xfId="51871" xr:uid="{00000000-0005-0000-0000-000097CA0000}"/>
    <cellStyle name="Normal 37 2 9 4" xfId="51872" xr:uid="{00000000-0005-0000-0000-000098CA0000}"/>
    <cellStyle name="Normal 37 2 9 4 2" xfId="51873" xr:uid="{00000000-0005-0000-0000-000099CA0000}"/>
    <cellStyle name="Normal 37 2 9 4 3" xfId="51874" xr:uid="{00000000-0005-0000-0000-00009ACA0000}"/>
    <cellStyle name="Normal 37 2 9 5" xfId="51875" xr:uid="{00000000-0005-0000-0000-00009BCA0000}"/>
    <cellStyle name="Normal 37 2 9 5 2" xfId="51876" xr:uid="{00000000-0005-0000-0000-00009CCA0000}"/>
    <cellStyle name="Normal 37 2 9 5 3" xfId="51877" xr:uid="{00000000-0005-0000-0000-00009DCA0000}"/>
    <cellStyle name="Normal 37 2 9 6" xfId="51878" xr:uid="{00000000-0005-0000-0000-00009ECA0000}"/>
    <cellStyle name="Normal 37 2 9 6 2" xfId="51879" xr:uid="{00000000-0005-0000-0000-00009FCA0000}"/>
    <cellStyle name="Normal 37 2 9 6 3" xfId="51880" xr:uid="{00000000-0005-0000-0000-0000A0CA0000}"/>
    <cellStyle name="Normal 37 2 9 7" xfId="51881" xr:uid="{00000000-0005-0000-0000-0000A1CA0000}"/>
    <cellStyle name="Normal 37 2 9 7 2" xfId="51882" xr:uid="{00000000-0005-0000-0000-0000A2CA0000}"/>
    <cellStyle name="Normal 37 2 9 7 3" xfId="51883" xr:uid="{00000000-0005-0000-0000-0000A3CA0000}"/>
    <cellStyle name="Normal 37 2 9 8" xfId="51884" xr:uid="{00000000-0005-0000-0000-0000A4CA0000}"/>
    <cellStyle name="Normal 37 2 9 8 2" xfId="51885" xr:uid="{00000000-0005-0000-0000-0000A5CA0000}"/>
    <cellStyle name="Normal 37 2 9 8 3" xfId="51886" xr:uid="{00000000-0005-0000-0000-0000A6CA0000}"/>
    <cellStyle name="Normal 37 2 9 9" xfId="51887" xr:uid="{00000000-0005-0000-0000-0000A7CA0000}"/>
    <cellStyle name="Normal 37 2 9 9 2" xfId="51888" xr:uid="{00000000-0005-0000-0000-0000A8CA0000}"/>
    <cellStyle name="Normal 37 2 9 9 3" xfId="51889" xr:uid="{00000000-0005-0000-0000-0000A9CA0000}"/>
    <cellStyle name="Normal 37 2_End-use Summary" xfId="51890" xr:uid="{00000000-0005-0000-0000-0000AACA0000}"/>
    <cellStyle name="Normal 37 3" xfId="51891" xr:uid="{00000000-0005-0000-0000-0000ABCA0000}"/>
    <cellStyle name="Normal 37 4" xfId="51892" xr:uid="{00000000-0005-0000-0000-0000ACCA0000}"/>
    <cellStyle name="Normal 37 4 10" xfId="51893" xr:uid="{00000000-0005-0000-0000-0000ADCA0000}"/>
    <cellStyle name="Normal 37 4 10 10" xfId="51894" xr:uid="{00000000-0005-0000-0000-0000AECA0000}"/>
    <cellStyle name="Normal 37 4 10 10 2" xfId="51895" xr:uid="{00000000-0005-0000-0000-0000AFCA0000}"/>
    <cellStyle name="Normal 37 4 10 10 3" xfId="51896" xr:uid="{00000000-0005-0000-0000-0000B0CA0000}"/>
    <cellStyle name="Normal 37 4 10 11" xfId="51897" xr:uid="{00000000-0005-0000-0000-0000B1CA0000}"/>
    <cellStyle name="Normal 37 4 10 11 2" xfId="51898" xr:uid="{00000000-0005-0000-0000-0000B2CA0000}"/>
    <cellStyle name="Normal 37 4 10 11 3" xfId="51899" xr:uid="{00000000-0005-0000-0000-0000B3CA0000}"/>
    <cellStyle name="Normal 37 4 10 12" xfId="51900" xr:uid="{00000000-0005-0000-0000-0000B4CA0000}"/>
    <cellStyle name="Normal 37 4 10 12 2" xfId="51901" xr:uid="{00000000-0005-0000-0000-0000B5CA0000}"/>
    <cellStyle name="Normal 37 4 10 12 3" xfId="51902" xr:uid="{00000000-0005-0000-0000-0000B6CA0000}"/>
    <cellStyle name="Normal 37 4 10 13" xfId="51903" xr:uid="{00000000-0005-0000-0000-0000B7CA0000}"/>
    <cellStyle name="Normal 37 4 10 13 2" xfId="51904" xr:uid="{00000000-0005-0000-0000-0000B8CA0000}"/>
    <cellStyle name="Normal 37 4 10 13 3" xfId="51905" xr:uid="{00000000-0005-0000-0000-0000B9CA0000}"/>
    <cellStyle name="Normal 37 4 10 14" xfId="51906" xr:uid="{00000000-0005-0000-0000-0000BACA0000}"/>
    <cellStyle name="Normal 37 4 10 14 2" xfId="51907" xr:uid="{00000000-0005-0000-0000-0000BBCA0000}"/>
    <cellStyle name="Normal 37 4 10 14 3" xfId="51908" xr:uid="{00000000-0005-0000-0000-0000BCCA0000}"/>
    <cellStyle name="Normal 37 4 10 15" xfId="51909" xr:uid="{00000000-0005-0000-0000-0000BDCA0000}"/>
    <cellStyle name="Normal 37 4 10 16" xfId="51910" xr:uid="{00000000-0005-0000-0000-0000BECA0000}"/>
    <cellStyle name="Normal 37 4 10 2" xfId="51911" xr:uid="{00000000-0005-0000-0000-0000BFCA0000}"/>
    <cellStyle name="Normal 37 4 10 2 2" xfId="51912" xr:uid="{00000000-0005-0000-0000-0000C0CA0000}"/>
    <cellStyle name="Normal 37 4 10 2 3" xfId="51913" xr:uid="{00000000-0005-0000-0000-0000C1CA0000}"/>
    <cellStyle name="Normal 37 4 10 3" xfId="51914" xr:uid="{00000000-0005-0000-0000-0000C2CA0000}"/>
    <cellStyle name="Normal 37 4 10 3 2" xfId="51915" xr:uid="{00000000-0005-0000-0000-0000C3CA0000}"/>
    <cellStyle name="Normal 37 4 10 3 3" xfId="51916" xr:uid="{00000000-0005-0000-0000-0000C4CA0000}"/>
    <cellStyle name="Normal 37 4 10 4" xfId="51917" xr:uid="{00000000-0005-0000-0000-0000C5CA0000}"/>
    <cellStyle name="Normal 37 4 10 4 2" xfId="51918" xr:uid="{00000000-0005-0000-0000-0000C6CA0000}"/>
    <cellStyle name="Normal 37 4 10 4 3" xfId="51919" xr:uid="{00000000-0005-0000-0000-0000C7CA0000}"/>
    <cellStyle name="Normal 37 4 10 5" xfId="51920" xr:uid="{00000000-0005-0000-0000-0000C8CA0000}"/>
    <cellStyle name="Normal 37 4 10 5 2" xfId="51921" xr:uid="{00000000-0005-0000-0000-0000C9CA0000}"/>
    <cellStyle name="Normal 37 4 10 5 3" xfId="51922" xr:uid="{00000000-0005-0000-0000-0000CACA0000}"/>
    <cellStyle name="Normal 37 4 10 6" xfId="51923" xr:uid="{00000000-0005-0000-0000-0000CBCA0000}"/>
    <cellStyle name="Normal 37 4 10 6 2" xfId="51924" xr:uid="{00000000-0005-0000-0000-0000CCCA0000}"/>
    <cellStyle name="Normal 37 4 10 6 3" xfId="51925" xr:uid="{00000000-0005-0000-0000-0000CDCA0000}"/>
    <cellStyle name="Normal 37 4 10 7" xfId="51926" xr:uid="{00000000-0005-0000-0000-0000CECA0000}"/>
    <cellStyle name="Normal 37 4 10 7 2" xfId="51927" xr:uid="{00000000-0005-0000-0000-0000CFCA0000}"/>
    <cellStyle name="Normal 37 4 10 7 3" xfId="51928" xr:uid="{00000000-0005-0000-0000-0000D0CA0000}"/>
    <cellStyle name="Normal 37 4 10 8" xfId="51929" xr:uid="{00000000-0005-0000-0000-0000D1CA0000}"/>
    <cellStyle name="Normal 37 4 10 8 2" xfId="51930" xr:uid="{00000000-0005-0000-0000-0000D2CA0000}"/>
    <cellStyle name="Normal 37 4 10 8 3" xfId="51931" xr:uid="{00000000-0005-0000-0000-0000D3CA0000}"/>
    <cellStyle name="Normal 37 4 10 9" xfId="51932" xr:uid="{00000000-0005-0000-0000-0000D4CA0000}"/>
    <cellStyle name="Normal 37 4 10 9 2" xfId="51933" xr:uid="{00000000-0005-0000-0000-0000D5CA0000}"/>
    <cellStyle name="Normal 37 4 10 9 3" xfId="51934" xr:uid="{00000000-0005-0000-0000-0000D6CA0000}"/>
    <cellStyle name="Normal 37 4 11" xfId="51935" xr:uid="{00000000-0005-0000-0000-0000D7CA0000}"/>
    <cellStyle name="Normal 37 4 11 10" xfId="51936" xr:uid="{00000000-0005-0000-0000-0000D8CA0000}"/>
    <cellStyle name="Normal 37 4 11 10 2" xfId="51937" xr:uid="{00000000-0005-0000-0000-0000D9CA0000}"/>
    <cellStyle name="Normal 37 4 11 10 3" xfId="51938" xr:uid="{00000000-0005-0000-0000-0000DACA0000}"/>
    <cellStyle name="Normal 37 4 11 11" xfId="51939" xr:uid="{00000000-0005-0000-0000-0000DBCA0000}"/>
    <cellStyle name="Normal 37 4 11 11 2" xfId="51940" xr:uid="{00000000-0005-0000-0000-0000DCCA0000}"/>
    <cellStyle name="Normal 37 4 11 11 3" xfId="51941" xr:uid="{00000000-0005-0000-0000-0000DDCA0000}"/>
    <cellStyle name="Normal 37 4 11 12" xfId="51942" xr:uid="{00000000-0005-0000-0000-0000DECA0000}"/>
    <cellStyle name="Normal 37 4 11 12 2" xfId="51943" xr:uid="{00000000-0005-0000-0000-0000DFCA0000}"/>
    <cellStyle name="Normal 37 4 11 12 3" xfId="51944" xr:uid="{00000000-0005-0000-0000-0000E0CA0000}"/>
    <cellStyle name="Normal 37 4 11 13" xfId="51945" xr:uid="{00000000-0005-0000-0000-0000E1CA0000}"/>
    <cellStyle name="Normal 37 4 11 13 2" xfId="51946" xr:uid="{00000000-0005-0000-0000-0000E2CA0000}"/>
    <cellStyle name="Normal 37 4 11 13 3" xfId="51947" xr:uid="{00000000-0005-0000-0000-0000E3CA0000}"/>
    <cellStyle name="Normal 37 4 11 14" xfId="51948" xr:uid="{00000000-0005-0000-0000-0000E4CA0000}"/>
    <cellStyle name="Normal 37 4 11 14 2" xfId="51949" xr:uid="{00000000-0005-0000-0000-0000E5CA0000}"/>
    <cellStyle name="Normal 37 4 11 14 3" xfId="51950" xr:uid="{00000000-0005-0000-0000-0000E6CA0000}"/>
    <cellStyle name="Normal 37 4 11 15" xfId="51951" xr:uid="{00000000-0005-0000-0000-0000E7CA0000}"/>
    <cellStyle name="Normal 37 4 11 16" xfId="51952" xr:uid="{00000000-0005-0000-0000-0000E8CA0000}"/>
    <cellStyle name="Normal 37 4 11 2" xfId="51953" xr:uid="{00000000-0005-0000-0000-0000E9CA0000}"/>
    <cellStyle name="Normal 37 4 11 2 2" xfId="51954" xr:uid="{00000000-0005-0000-0000-0000EACA0000}"/>
    <cellStyle name="Normal 37 4 11 2 3" xfId="51955" xr:uid="{00000000-0005-0000-0000-0000EBCA0000}"/>
    <cellStyle name="Normal 37 4 11 3" xfId="51956" xr:uid="{00000000-0005-0000-0000-0000ECCA0000}"/>
    <cellStyle name="Normal 37 4 11 3 2" xfId="51957" xr:uid="{00000000-0005-0000-0000-0000EDCA0000}"/>
    <cellStyle name="Normal 37 4 11 3 3" xfId="51958" xr:uid="{00000000-0005-0000-0000-0000EECA0000}"/>
    <cellStyle name="Normal 37 4 11 4" xfId="51959" xr:uid="{00000000-0005-0000-0000-0000EFCA0000}"/>
    <cellStyle name="Normal 37 4 11 4 2" xfId="51960" xr:uid="{00000000-0005-0000-0000-0000F0CA0000}"/>
    <cellStyle name="Normal 37 4 11 4 3" xfId="51961" xr:uid="{00000000-0005-0000-0000-0000F1CA0000}"/>
    <cellStyle name="Normal 37 4 11 5" xfId="51962" xr:uid="{00000000-0005-0000-0000-0000F2CA0000}"/>
    <cellStyle name="Normal 37 4 11 5 2" xfId="51963" xr:uid="{00000000-0005-0000-0000-0000F3CA0000}"/>
    <cellStyle name="Normal 37 4 11 5 3" xfId="51964" xr:uid="{00000000-0005-0000-0000-0000F4CA0000}"/>
    <cellStyle name="Normal 37 4 11 6" xfId="51965" xr:uid="{00000000-0005-0000-0000-0000F5CA0000}"/>
    <cellStyle name="Normal 37 4 11 6 2" xfId="51966" xr:uid="{00000000-0005-0000-0000-0000F6CA0000}"/>
    <cellStyle name="Normal 37 4 11 6 3" xfId="51967" xr:uid="{00000000-0005-0000-0000-0000F7CA0000}"/>
    <cellStyle name="Normal 37 4 11 7" xfId="51968" xr:uid="{00000000-0005-0000-0000-0000F8CA0000}"/>
    <cellStyle name="Normal 37 4 11 7 2" xfId="51969" xr:uid="{00000000-0005-0000-0000-0000F9CA0000}"/>
    <cellStyle name="Normal 37 4 11 7 3" xfId="51970" xr:uid="{00000000-0005-0000-0000-0000FACA0000}"/>
    <cellStyle name="Normal 37 4 11 8" xfId="51971" xr:uid="{00000000-0005-0000-0000-0000FBCA0000}"/>
    <cellStyle name="Normal 37 4 11 8 2" xfId="51972" xr:uid="{00000000-0005-0000-0000-0000FCCA0000}"/>
    <cellStyle name="Normal 37 4 11 8 3" xfId="51973" xr:uid="{00000000-0005-0000-0000-0000FDCA0000}"/>
    <cellStyle name="Normal 37 4 11 9" xfId="51974" xr:uid="{00000000-0005-0000-0000-0000FECA0000}"/>
    <cellStyle name="Normal 37 4 11 9 2" xfId="51975" xr:uid="{00000000-0005-0000-0000-0000FFCA0000}"/>
    <cellStyle name="Normal 37 4 11 9 3" xfId="51976" xr:uid="{00000000-0005-0000-0000-000000CB0000}"/>
    <cellStyle name="Normal 37 4 12" xfId="51977" xr:uid="{00000000-0005-0000-0000-000001CB0000}"/>
    <cellStyle name="Normal 37 4 12 10" xfId="51978" xr:uid="{00000000-0005-0000-0000-000002CB0000}"/>
    <cellStyle name="Normal 37 4 12 10 2" xfId="51979" xr:uid="{00000000-0005-0000-0000-000003CB0000}"/>
    <cellStyle name="Normal 37 4 12 10 3" xfId="51980" xr:uid="{00000000-0005-0000-0000-000004CB0000}"/>
    <cellStyle name="Normal 37 4 12 11" xfId="51981" xr:uid="{00000000-0005-0000-0000-000005CB0000}"/>
    <cellStyle name="Normal 37 4 12 11 2" xfId="51982" xr:uid="{00000000-0005-0000-0000-000006CB0000}"/>
    <cellStyle name="Normal 37 4 12 11 3" xfId="51983" xr:uid="{00000000-0005-0000-0000-000007CB0000}"/>
    <cellStyle name="Normal 37 4 12 12" xfId="51984" xr:uid="{00000000-0005-0000-0000-000008CB0000}"/>
    <cellStyle name="Normal 37 4 12 12 2" xfId="51985" xr:uid="{00000000-0005-0000-0000-000009CB0000}"/>
    <cellStyle name="Normal 37 4 12 12 3" xfId="51986" xr:uid="{00000000-0005-0000-0000-00000ACB0000}"/>
    <cellStyle name="Normal 37 4 12 13" xfId="51987" xr:uid="{00000000-0005-0000-0000-00000BCB0000}"/>
    <cellStyle name="Normal 37 4 12 13 2" xfId="51988" xr:uid="{00000000-0005-0000-0000-00000CCB0000}"/>
    <cellStyle name="Normal 37 4 12 13 3" xfId="51989" xr:uid="{00000000-0005-0000-0000-00000DCB0000}"/>
    <cellStyle name="Normal 37 4 12 14" xfId="51990" xr:uid="{00000000-0005-0000-0000-00000ECB0000}"/>
    <cellStyle name="Normal 37 4 12 14 2" xfId="51991" xr:uid="{00000000-0005-0000-0000-00000FCB0000}"/>
    <cellStyle name="Normal 37 4 12 14 3" xfId="51992" xr:uid="{00000000-0005-0000-0000-000010CB0000}"/>
    <cellStyle name="Normal 37 4 12 15" xfId="51993" xr:uid="{00000000-0005-0000-0000-000011CB0000}"/>
    <cellStyle name="Normal 37 4 12 16" xfId="51994" xr:uid="{00000000-0005-0000-0000-000012CB0000}"/>
    <cellStyle name="Normal 37 4 12 2" xfId="51995" xr:uid="{00000000-0005-0000-0000-000013CB0000}"/>
    <cellStyle name="Normal 37 4 12 2 2" xfId="51996" xr:uid="{00000000-0005-0000-0000-000014CB0000}"/>
    <cellStyle name="Normal 37 4 12 2 3" xfId="51997" xr:uid="{00000000-0005-0000-0000-000015CB0000}"/>
    <cellStyle name="Normal 37 4 12 3" xfId="51998" xr:uid="{00000000-0005-0000-0000-000016CB0000}"/>
    <cellStyle name="Normal 37 4 12 3 2" xfId="51999" xr:uid="{00000000-0005-0000-0000-000017CB0000}"/>
    <cellStyle name="Normal 37 4 12 3 3" xfId="52000" xr:uid="{00000000-0005-0000-0000-000018CB0000}"/>
    <cellStyle name="Normal 37 4 12 4" xfId="52001" xr:uid="{00000000-0005-0000-0000-000019CB0000}"/>
    <cellStyle name="Normal 37 4 12 4 2" xfId="52002" xr:uid="{00000000-0005-0000-0000-00001ACB0000}"/>
    <cellStyle name="Normal 37 4 12 4 3" xfId="52003" xr:uid="{00000000-0005-0000-0000-00001BCB0000}"/>
    <cellStyle name="Normal 37 4 12 5" xfId="52004" xr:uid="{00000000-0005-0000-0000-00001CCB0000}"/>
    <cellStyle name="Normal 37 4 12 5 2" xfId="52005" xr:uid="{00000000-0005-0000-0000-00001DCB0000}"/>
    <cellStyle name="Normal 37 4 12 5 3" xfId="52006" xr:uid="{00000000-0005-0000-0000-00001ECB0000}"/>
    <cellStyle name="Normal 37 4 12 6" xfId="52007" xr:uid="{00000000-0005-0000-0000-00001FCB0000}"/>
    <cellStyle name="Normal 37 4 12 6 2" xfId="52008" xr:uid="{00000000-0005-0000-0000-000020CB0000}"/>
    <cellStyle name="Normal 37 4 12 6 3" xfId="52009" xr:uid="{00000000-0005-0000-0000-000021CB0000}"/>
    <cellStyle name="Normal 37 4 12 7" xfId="52010" xr:uid="{00000000-0005-0000-0000-000022CB0000}"/>
    <cellStyle name="Normal 37 4 12 7 2" xfId="52011" xr:uid="{00000000-0005-0000-0000-000023CB0000}"/>
    <cellStyle name="Normal 37 4 12 7 3" xfId="52012" xr:uid="{00000000-0005-0000-0000-000024CB0000}"/>
    <cellStyle name="Normal 37 4 12 8" xfId="52013" xr:uid="{00000000-0005-0000-0000-000025CB0000}"/>
    <cellStyle name="Normal 37 4 12 8 2" xfId="52014" xr:uid="{00000000-0005-0000-0000-000026CB0000}"/>
    <cellStyle name="Normal 37 4 12 8 3" xfId="52015" xr:uid="{00000000-0005-0000-0000-000027CB0000}"/>
    <cellStyle name="Normal 37 4 12 9" xfId="52016" xr:uid="{00000000-0005-0000-0000-000028CB0000}"/>
    <cellStyle name="Normal 37 4 12 9 2" xfId="52017" xr:uid="{00000000-0005-0000-0000-000029CB0000}"/>
    <cellStyle name="Normal 37 4 12 9 3" xfId="52018" xr:uid="{00000000-0005-0000-0000-00002ACB0000}"/>
    <cellStyle name="Normal 37 4 13" xfId="52019" xr:uid="{00000000-0005-0000-0000-00002BCB0000}"/>
    <cellStyle name="Normal 37 4 13 10" xfId="52020" xr:uid="{00000000-0005-0000-0000-00002CCB0000}"/>
    <cellStyle name="Normal 37 4 13 10 2" xfId="52021" xr:uid="{00000000-0005-0000-0000-00002DCB0000}"/>
    <cellStyle name="Normal 37 4 13 10 3" xfId="52022" xr:uid="{00000000-0005-0000-0000-00002ECB0000}"/>
    <cellStyle name="Normal 37 4 13 11" xfId="52023" xr:uid="{00000000-0005-0000-0000-00002FCB0000}"/>
    <cellStyle name="Normal 37 4 13 11 2" xfId="52024" xr:uid="{00000000-0005-0000-0000-000030CB0000}"/>
    <cellStyle name="Normal 37 4 13 11 3" xfId="52025" xr:uid="{00000000-0005-0000-0000-000031CB0000}"/>
    <cellStyle name="Normal 37 4 13 12" xfId="52026" xr:uid="{00000000-0005-0000-0000-000032CB0000}"/>
    <cellStyle name="Normal 37 4 13 12 2" xfId="52027" xr:uid="{00000000-0005-0000-0000-000033CB0000}"/>
    <cellStyle name="Normal 37 4 13 12 3" xfId="52028" xr:uid="{00000000-0005-0000-0000-000034CB0000}"/>
    <cellStyle name="Normal 37 4 13 13" xfId="52029" xr:uid="{00000000-0005-0000-0000-000035CB0000}"/>
    <cellStyle name="Normal 37 4 13 13 2" xfId="52030" xr:uid="{00000000-0005-0000-0000-000036CB0000}"/>
    <cellStyle name="Normal 37 4 13 13 3" xfId="52031" xr:uid="{00000000-0005-0000-0000-000037CB0000}"/>
    <cellStyle name="Normal 37 4 13 14" xfId="52032" xr:uid="{00000000-0005-0000-0000-000038CB0000}"/>
    <cellStyle name="Normal 37 4 13 14 2" xfId="52033" xr:uid="{00000000-0005-0000-0000-000039CB0000}"/>
    <cellStyle name="Normal 37 4 13 14 3" xfId="52034" xr:uid="{00000000-0005-0000-0000-00003ACB0000}"/>
    <cellStyle name="Normal 37 4 13 15" xfId="52035" xr:uid="{00000000-0005-0000-0000-00003BCB0000}"/>
    <cellStyle name="Normal 37 4 13 16" xfId="52036" xr:uid="{00000000-0005-0000-0000-00003CCB0000}"/>
    <cellStyle name="Normal 37 4 13 2" xfId="52037" xr:uid="{00000000-0005-0000-0000-00003DCB0000}"/>
    <cellStyle name="Normal 37 4 13 2 2" xfId="52038" xr:uid="{00000000-0005-0000-0000-00003ECB0000}"/>
    <cellStyle name="Normal 37 4 13 2 3" xfId="52039" xr:uid="{00000000-0005-0000-0000-00003FCB0000}"/>
    <cellStyle name="Normal 37 4 13 3" xfId="52040" xr:uid="{00000000-0005-0000-0000-000040CB0000}"/>
    <cellStyle name="Normal 37 4 13 3 2" xfId="52041" xr:uid="{00000000-0005-0000-0000-000041CB0000}"/>
    <cellStyle name="Normal 37 4 13 3 3" xfId="52042" xr:uid="{00000000-0005-0000-0000-000042CB0000}"/>
    <cellStyle name="Normal 37 4 13 4" xfId="52043" xr:uid="{00000000-0005-0000-0000-000043CB0000}"/>
    <cellStyle name="Normal 37 4 13 4 2" xfId="52044" xr:uid="{00000000-0005-0000-0000-000044CB0000}"/>
    <cellStyle name="Normal 37 4 13 4 3" xfId="52045" xr:uid="{00000000-0005-0000-0000-000045CB0000}"/>
    <cellStyle name="Normal 37 4 13 5" xfId="52046" xr:uid="{00000000-0005-0000-0000-000046CB0000}"/>
    <cellStyle name="Normal 37 4 13 5 2" xfId="52047" xr:uid="{00000000-0005-0000-0000-000047CB0000}"/>
    <cellStyle name="Normal 37 4 13 5 3" xfId="52048" xr:uid="{00000000-0005-0000-0000-000048CB0000}"/>
    <cellStyle name="Normal 37 4 13 6" xfId="52049" xr:uid="{00000000-0005-0000-0000-000049CB0000}"/>
    <cellStyle name="Normal 37 4 13 6 2" xfId="52050" xr:uid="{00000000-0005-0000-0000-00004ACB0000}"/>
    <cellStyle name="Normal 37 4 13 6 3" xfId="52051" xr:uid="{00000000-0005-0000-0000-00004BCB0000}"/>
    <cellStyle name="Normal 37 4 13 7" xfId="52052" xr:uid="{00000000-0005-0000-0000-00004CCB0000}"/>
    <cellStyle name="Normal 37 4 13 7 2" xfId="52053" xr:uid="{00000000-0005-0000-0000-00004DCB0000}"/>
    <cellStyle name="Normal 37 4 13 7 3" xfId="52054" xr:uid="{00000000-0005-0000-0000-00004ECB0000}"/>
    <cellStyle name="Normal 37 4 13 8" xfId="52055" xr:uid="{00000000-0005-0000-0000-00004FCB0000}"/>
    <cellStyle name="Normal 37 4 13 8 2" xfId="52056" xr:uid="{00000000-0005-0000-0000-000050CB0000}"/>
    <cellStyle name="Normal 37 4 13 8 3" xfId="52057" xr:uid="{00000000-0005-0000-0000-000051CB0000}"/>
    <cellStyle name="Normal 37 4 13 9" xfId="52058" xr:uid="{00000000-0005-0000-0000-000052CB0000}"/>
    <cellStyle name="Normal 37 4 13 9 2" xfId="52059" xr:uid="{00000000-0005-0000-0000-000053CB0000}"/>
    <cellStyle name="Normal 37 4 13 9 3" xfId="52060" xr:uid="{00000000-0005-0000-0000-000054CB0000}"/>
    <cellStyle name="Normal 37 4 14" xfId="52061" xr:uid="{00000000-0005-0000-0000-000055CB0000}"/>
    <cellStyle name="Normal 37 4 14 10" xfId="52062" xr:uid="{00000000-0005-0000-0000-000056CB0000}"/>
    <cellStyle name="Normal 37 4 14 10 2" xfId="52063" xr:uid="{00000000-0005-0000-0000-000057CB0000}"/>
    <cellStyle name="Normal 37 4 14 10 3" xfId="52064" xr:uid="{00000000-0005-0000-0000-000058CB0000}"/>
    <cellStyle name="Normal 37 4 14 11" xfId="52065" xr:uid="{00000000-0005-0000-0000-000059CB0000}"/>
    <cellStyle name="Normal 37 4 14 11 2" xfId="52066" xr:uid="{00000000-0005-0000-0000-00005ACB0000}"/>
    <cellStyle name="Normal 37 4 14 11 3" xfId="52067" xr:uid="{00000000-0005-0000-0000-00005BCB0000}"/>
    <cellStyle name="Normal 37 4 14 12" xfId="52068" xr:uid="{00000000-0005-0000-0000-00005CCB0000}"/>
    <cellStyle name="Normal 37 4 14 12 2" xfId="52069" xr:uid="{00000000-0005-0000-0000-00005DCB0000}"/>
    <cellStyle name="Normal 37 4 14 12 3" xfId="52070" xr:uid="{00000000-0005-0000-0000-00005ECB0000}"/>
    <cellStyle name="Normal 37 4 14 13" xfId="52071" xr:uid="{00000000-0005-0000-0000-00005FCB0000}"/>
    <cellStyle name="Normal 37 4 14 13 2" xfId="52072" xr:uid="{00000000-0005-0000-0000-000060CB0000}"/>
    <cellStyle name="Normal 37 4 14 13 3" xfId="52073" xr:uid="{00000000-0005-0000-0000-000061CB0000}"/>
    <cellStyle name="Normal 37 4 14 14" xfId="52074" xr:uid="{00000000-0005-0000-0000-000062CB0000}"/>
    <cellStyle name="Normal 37 4 14 14 2" xfId="52075" xr:uid="{00000000-0005-0000-0000-000063CB0000}"/>
    <cellStyle name="Normal 37 4 14 14 3" xfId="52076" xr:uid="{00000000-0005-0000-0000-000064CB0000}"/>
    <cellStyle name="Normal 37 4 14 15" xfId="52077" xr:uid="{00000000-0005-0000-0000-000065CB0000}"/>
    <cellStyle name="Normal 37 4 14 16" xfId="52078" xr:uid="{00000000-0005-0000-0000-000066CB0000}"/>
    <cellStyle name="Normal 37 4 14 2" xfId="52079" xr:uid="{00000000-0005-0000-0000-000067CB0000}"/>
    <cellStyle name="Normal 37 4 14 2 2" xfId="52080" xr:uid="{00000000-0005-0000-0000-000068CB0000}"/>
    <cellStyle name="Normal 37 4 14 2 3" xfId="52081" xr:uid="{00000000-0005-0000-0000-000069CB0000}"/>
    <cellStyle name="Normal 37 4 14 3" xfId="52082" xr:uid="{00000000-0005-0000-0000-00006ACB0000}"/>
    <cellStyle name="Normal 37 4 14 3 2" xfId="52083" xr:uid="{00000000-0005-0000-0000-00006BCB0000}"/>
    <cellStyle name="Normal 37 4 14 3 3" xfId="52084" xr:uid="{00000000-0005-0000-0000-00006CCB0000}"/>
    <cellStyle name="Normal 37 4 14 4" xfId="52085" xr:uid="{00000000-0005-0000-0000-00006DCB0000}"/>
    <cellStyle name="Normal 37 4 14 4 2" xfId="52086" xr:uid="{00000000-0005-0000-0000-00006ECB0000}"/>
    <cellStyle name="Normal 37 4 14 4 3" xfId="52087" xr:uid="{00000000-0005-0000-0000-00006FCB0000}"/>
    <cellStyle name="Normal 37 4 14 5" xfId="52088" xr:uid="{00000000-0005-0000-0000-000070CB0000}"/>
    <cellStyle name="Normal 37 4 14 5 2" xfId="52089" xr:uid="{00000000-0005-0000-0000-000071CB0000}"/>
    <cellStyle name="Normal 37 4 14 5 3" xfId="52090" xr:uid="{00000000-0005-0000-0000-000072CB0000}"/>
    <cellStyle name="Normal 37 4 14 6" xfId="52091" xr:uid="{00000000-0005-0000-0000-000073CB0000}"/>
    <cellStyle name="Normal 37 4 14 6 2" xfId="52092" xr:uid="{00000000-0005-0000-0000-000074CB0000}"/>
    <cellStyle name="Normal 37 4 14 6 3" xfId="52093" xr:uid="{00000000-0005-0000-0000-000075CB0000}"/>
    <cellStyle name="Normal 37 4 14 7" xfId="52094" xr:uid="{00000000-0005-0000-0000-000076CB0000}"/>
    <cellStyle name="Normal 37 4 14 7 2" xfId="52095" xr:uid="{00000000-0005-0000-0000-000077CB0000}"/>
    <cellStyle name="Normal 37 4 14 7 3" xfId="52096" xr:uid="{00000000-0005-0000-0000-000078CB0000}"/>
    <cellStyle name="Normal 37 4 14 8" xfId="52097" xr:uid="{00000000-0005-0000-0000-000079CB0000}"/>
    <cellStyle name="Normal 37 4 14 8 2" xfId="52098" xr:uid="{00000000-0005-0000-0000-00007ACB0000}"/>
    <cellStyle name="Normal 37 4 14 8 3" xfId="52099" xr:uid="{00000000-0005-0000-0000-00007BCB0000}"/>
    <cellStyle name="Normal 37 4 14 9" xfId="52100" xr:uid="{00000000-0005-0000-0000-00007CCB0000}"/>
    <cellStyle name="Normal 37 4 14 9 2" xfId="52101" xr:uid="{00000000-0005-0000-0000-00007DCB0000}"/>
    <cellStyle name="Normal 37 4 14 9 3" xfId="52102" xr:uid="{00000000-0005-0000-0000-00007ECB0000}"/>
    <cellStyle name="Normal 37 4 15" xfId="52103" xr:uid="{00000000-0005-0000-0000-00007FCB0000}"/>
    <cellStyle name="Normal 37 4 15 10" xfId="52104" xr:uid="{00000000-0005-0000-0000-000080CB0000}"/>
    <cellStyle name="Normal 37 4 15 10 2" xfId="52105" xr:uid="{00000000-0005-0000-0000-000081CB0000}"/>
    <cellStyle name="Normal 37 4 15 10 3" xfId="52106" xr:uid="{00000000-0005-0000-0000-000082CB0000}"/>
    <cellStyle name="Normal 37 4 15 11" xfId="52107" xr:uid="{00000000-0005-0000-0000-000083CB0000}"/>
    <cellStyle name="Normal 37 4 15 11 2" xfId="52108" xr:uid="{00000000-0005-0000-0000-000084CB0000}"/>
    <cellStyle name="Normal 37 4 15 11 3" xfId="52109" xr:uid="{00000000-0005-0000-0000-000085CB0000}"/>
    <cellStyle name="Normal 37 4 15 12" xfId="52110" xr:uid="{00000000-0005-0000-0000-000086CB0000}"/>
    <cellStyle name="Normal 37 4 15 12 2" xfId="52111" xr:uid="{00000000-0005-0000-0000-000087CB0000}"/>
    <cellStyle name="Normal 37 4 15 12 3" xfId="52112" xr:uid="{00000000-0005-0000-0000-000088CB0000}"/>
    <cellStyle name="Normal 37 4 15 13" xfId="52113" xr:uid="{00000000-0005-0000-0000-000089CB0000}"/>
    <cellStyle name="Normal 37 4 15 13 2" xfId="52114" xr:uid="{00000000-0005-0000-0000-00008ACB0000}"/>
    <cellStyle name="Normal 37 4 15 13 3" xfId="52115" xr:uid="{00000000-0005-0000-0000-00008BCB0000}"/>
    <cellStyle name="Normal 37 4 15 14" xfId="52116" xr:uid="{00000000-0005-0000-0000-00008CCB0000}"/>
    <cellStyle name="Normal 37 4 15 14 2" xfId="52117" xr:uid="{00000000-0005-0000-0000-00008DCB0000}"/>
    <cellStyle name="Normal 37 4 15 14 3" xfId="52118" xr:uid="{00000000-0005-0000-0000-00008ECB0000}"/>
    <cellStyle name="Normal 37 4 15 15" xfId="52119" xr:uid="{00000000-0005-0000-0000-00008FCB0000}"/>
    <cellStyle name="Normal 37 4 15 16" xfId="52120" xr:uid="{00000000-0005-0000-0000-000090CB0000}"/>
    <cellStyle name="Normal 37 4 15 2" xfId="52121" xr:uid="{00000000-0005-0000-0000-000091CB0000}"/>
    <cellStyle name="Normal 37 4 15 2 2" xfId="52122" xr:uid="{00000000-0005-0000-0000-000092CB0000}"/>
    <cellStyle name="Normal 37 4 15 2 3" xfId="52123" xr:uid="{00000000-0005-0000-0000-000093CB0000}"/>
    <cellStyle name="Normal 37 4 15 3" xfId="52124" xr:uid="{00000000-0005-0000-0000-000094CB0000}"/>
    <cellStyle name="Normal 37 4 15 3 2" xfId="52125" xr:uid="{00000000-0005-0000-0000-000095CB0000}"/>
    <cellStyle name="Normal 37 4 15 3 3" xfId="52126" xr:uid="{00000000-0005-0000-0000-000096CB0000}"/>
    <cellStyle name="Normal 37 4 15 4" xfId="52127" xr:uid="{00000000-0005-0000-0000-000097CB0000}"/>
    <cellStyle name="Normal 37 4 15 4 2" xfId="52128" xr:uid="{00000000-0005-0000-0000-000098CB0000}"/>
    <cellStyle name="Normal 37 4 15 4 3" xfId="52129" xr:uid="{00000000-0005-0000-0000-000099CB0000}"/>
    <cellStyle name="Normal 37 4 15 5" xfId="52130" xr:uid="{00000000-0005-0000-0000-00009ACB0000}"/>
    <cellStyle name="Normal 37 4 15 5 2" xfId="52131" xr:uid="{00000000-0005-0000-0000-00009BCB0000}"/>
    <cellStyle name="Normal 37 4 15 5 3" xfId="52132" xr:uid="{00000000-0005-0000-0000-00009CCB0000}"/>
    <cellStyle name="Normal 37 4 15 6" xfId="52133" xr:uid="{00000000-0005-0000-0000-00009DCB0000}"/>
    <cellStyle name="Normal 37 4 15 6 2" xfId="52134" xr:uid="{00000000-0005-0000-0000-00009ECB0000}"/>
    <cellStyle name="Normal 37 4 15 6 3" xfId="52135" xr:uid="{00000000-0005-0000-0000-00009FCB0000}"/>
    <cellStyle name="Normal 37 4 15 7" xfId="52136" xr:uid="{00000000-0005-0000-0000-0000A0CB0000}"/>
    <cellStyle name="Normal 37 4 15 7 2" xfId="52137" xr:uid="{00000000-0005-0000-0000-0000A1CB0000}"/>
    <cellStyle name="Normal 37 4 15 7 3" xfId="52138" xr:uid="{00000000-0005-0000-0000-0000A2CB0000}"/>
    <cellStyle name="Normal 37 4 15 8" xfId="52139" xr:uid="{00000000-0005-0000-0000-0000A3CB0000}"/>
    <cellStyle name="Normal 37 4 15 8 2" xfId="52140" xr:uid="{00000000-0005-0000-0000-0000A4CB0000}"/>
    <cellStyle name="Normal 37 4 15 8 3" xfId="52141" xr:uid="{00000000-0005-0000-0000-0000A5CB0000}"/>
    <cellStyle name="Normal 37 4 15 9" xfId="52142" xr:uid="{00000000-0005-0000-0000-0000A6CB0000}"/>
    <cellStyle name="Normal 37 4 15 9 2" xfId="52143" xr:uid="{00000000-0005-0000-0000-0000A7CB0000}"/>
    <cellStyle name="Normal 37 4 15 9 3" xfId="52144" xr:uid="{00000000-0005-0000-0000-0000A8CB0000}"/>
    <cellStyle name="Normal 37 4 16" xfId="52145" xr:uid="{00000000-0005-0000-0000-0000A9CB0000}"/>
    <cellStyle name="Normal 37 4 16 2" xfId="52146" xr:uid="{00000000-0005-0000-0000-0000AACB0000}"/>
    <cellStyle name="Normal 37 4 16 3" xfId="52147" xr:uid="{00000000-0005-0000-0000-0000ABCB0000}"/>
    <cellStyle name="Normal 37 4 17" xfId="52148" xr:uid="{00000000-0005-0000-0000-0000ACCB0000}"/>
    <cellStyle name="Normal 37 4 17 2" xfId="52149" xr:uid="{00000000-0005-0000-0000-0000ADCB0000}"/>
    <cellStyle name="Normal 37 4 17 3" xfId="52150" xr:uid="{00000000-0005-0000-0000-0000AECB0000}"/>
    <cellStyle name="Normal 37 4 18" xfId="52151" xr:uid="{00000000-0005-0000-0000-0000AFCB0000}"/>
    <cellStyle name="Normal 37 4 18 2" xfId="52152" xr:uid="{00000000-0005-0000-0000-0000B0CB0000}"/>
    <cellStyle name="Normal 37 4 18 3" xfId="52153" xr:uid="{00000000-0005-0000-0000-0000B1CB0000}"/>
    <cellStyle name="Normal 37 4 19" xfId="52154" xr:uid="{00000000-0005-0000-0000-0000B2CB0000}"/>
    <cellStyle name="Normal 37 4 19 2" xfId="52155" xr:uid="{00000000-0005-0000-0000-0000B3CB0000}"/>
    <cellStyle name="Normal 37 4 19 3" xfId="52156" xr:uid="{00000000-0005-0000-0000-0000B4CB0000}"/>
    <cellStyle name="Normal 37 4 2" xfId="52157" xr:uid="{00000000-0005-0000-0000-0000B5CB0000}"/>
    <cellStyle name="Normal 37 4 2 10" xfId="52158" xr:uid="{00000000-0005-0000-0000-0000B6CB0000}"/>
    <cellStyle name="Normal 37 4 2 10 2" xfId="52159" xr:uid="{00000000-0005-0000-0000-0000B7CB0000}"/>
    <cellStyle name="Normal 37 4 2 10 3" xfId="52160" xr:uid="{00000000-0005-0000-0000-0000B8CB0000}"/>
    <cellStyle name="Normal 37 4 2 11" xfId="52161" xr:uid="{00000000-0005-0000-0000-0000B9CB0000}"/>
    <cellStyle name="Normal 37 4 2 11 2" xfId="52162" xr:uid="{00000000-0005-0000-0000-0000BACB0000}"/>
    <cellStyle name="Normal 37 4 2 11 3" xfId="52163" xr:uid="{00000000-0005-0000-0000-0000BBCB0000}"/>
    <cellStyle name="Normal 37 4 2 12" xfId="52164" xr:uid="{00000000-0005-0000-0000-0000BCCB0000}"/>
    <cellStyle name="Normal 37 4 2 12 2" xfId="52165" xr:uid="{00000000-0005-0000-0000-0000BDCB0000}"/>
    <cellStyle name="Normal 37 4 2 12 3" xfId="52166" xr:uid="{00000000-0005-0000-0000-0000BECB0000}"/>
    <cellStyle name="Normal 37 4 2 13" xfId="52167" xr:uid="{00000000-0005-0000-0000-0000BFCB0000}"/>
    <cellStyle name="Normal 37 4 2 13 2" xfId="52168" xr:uid="{00000000-0005-0000-0000-0000C0CB0000}"/>
    <cellStyle name="Normal 37 4 2 13 3" xfId="52169" xr:uid="{00000000-0005-0000-0000-0000C1CB0000}"/>
    <cellStyle name="Normal 37 4 2 14" xfId="52170" xr:uid="{00000000-0005-0000-0000-0000C2CB0000}"/>
    <cellStyle name="Normal 37 4 2 14 2" xfId="52171" xr:uid="{00000000-0005-0000-0000-0000C3CB0000}"/>
    <cellStyle name="Normal 37 4 2 14 3" xfId="52172" xr:uid="{00000000-0005-0000-0000-0000C4CB0000}"/>
    <cellStyle name="Normal 37 4 2 15" xfId="52173" xr:uid="{00000000-0005-0000-0000-0000C5CB0000}"/>
    <cellStyle name="Normal 37 4 2 15 2" xfId="52174" xr:uid="{00000000-0005-0000-0000-0000C6CB0000}"/>
    <cellStyle name="Normal 37 4 2 15 3" xfId="52175" xr:uid="{00000000-0005-0000-0000-0000C7CB0000}"/>
    <cellStyle name="Normal 37 4 2 16" xfId="52176" xr:uid="{00000000-0005-0000-0000-0000C8CB0000}"/>
    <cellStyle name="Normal 37 4 2 17" xfId="52177" xr:uid="{00000000-0005-0000-0000-0000C9CB0000}"/>
    <cellStyle name="Normal 37 4 2 2" xfId="52178" xr:uid="{00000000-0005-0000-0000-0000CACB0000}"/>
    <cellStyle name="Normal 37 4 2 2 10" xfId="52179" xr:uid="{00000000-0005-0000-0000-0000CBCB0000}"/>
    <cellStyle name="Normal 37 4 2 2 10 2" xfId="52180" xr:uid="{00000000-0005-0000-0000-0000CCCB0000}"/>
    <cellStyle name="Normal 37 4 2 2 10 3" xfId="52181" xr:uid="{00000000-0005-0000-0000-0000CDCB0000}"/>
    <cellStyle name="Normal 37 4 2 2 11" xfId="52182" xr:uid="{00000000-0005-0000-0000-0000CECB0000}"/>
    <cellStyle name="Normal 37 4 2 2 11 2" xfId="52183" xr:uid="{00000000-0005-0000-0000-0000CFCB0000}"/>
    <cellStyle name="Normal 37 4 2 2 11 3" xfId="52184" xr:uid="{00000000-0005-0000-0000-0000D0CB0000}"/>
    <cellStyle name="Normal 37 4 2 2 12" xfId="52185" xr:uid="{00000000-0005-0000-0000-0000D1CB0000}"/>
    <cellStyle name="Normal 37 4 2 2 12 2" xfId="52186" xr:uid="{00000000-0005-0000-0000-0000D2CB0000}"/>
    <cellStyle name="Normal 37 4 2 2 12 3" xfId="52187" xr:uid="{00000000-0005-0000-0000-0000D3CB0000}"/>
    <cellStyle name="Normal 37 4 2 2 13" xfId="52188" xr:uid="{00000000-0005-0000-0000-0000D4CB0000}"/>
    <cellStyle name="Normal 37 4 2 2 13 2" xfId="52189" xr:uid="{00000000-0005-0000-0000-0000D5CB0000}"/>
    <cellStyle name="Normal 37 4 2 2 13 3" xfId="52190" xr:uid="{00000000-0005-0000-0000-0000D6CB0000}"/>
    <cellStyle name="Normal 37 4 2 2 14" xfId="52191" xr:uid="{00000000-0005-0000-0000-0000D7CB0000}"/>
    <cellStyle name="Normal 37 4 2 2 14 2" xfId="52192" xr:uid="{00000000-0005-0000-0000-0000D8CB0000}"/>
    <cellStyle name="Normal 37 4 2 2 14 3" xfId="52193" xr:uid="{00000000-0005-0000-0000-0000D9CB0000}"/>
    <cellStyle name="Normal 37 4 2 2 15" xfId="52194" xr:uid="{00000000-0005-0000-0000-0000DACB0000}"/>
    <cellStyle name="Normal 37 4 2 2 16" xfId="52195" xr:uid="{00000000-0005-0000-0000-0000DBCB0000}"/>
    <cellStyle name="Normal 37 4 2 2 2" xfId="52196" xr:uid="{00000000-0005-0000-0000-0000DCCB0000}"/>
    <cellStyle name="Normal 37 4 2 2 2 2" xfId="52197" xr:uid="{00000000-0005-0000-0000-0000DDCB0000}"/>
    <cellStyle name="Normal 37 4 2 2 2 3" xfId="52198" xr:uid="{00000000-0005-0000-0000-0000DECB0000}"/>
    <cellStyle name="Normal 37 4 2 2 3" xfId="52199" xr:uid="{00000000-0005-0000-0000-0000DFCB0000}"/>
    <cellStyle name="Normal 37 4 2 2 3 2" xfId="52200" xr:uid="{00000000-0005-0000-0000-0000E0CB0000}"/>
    <cellStyle name="Normal 37 4 2 2 3 3" xfId="52201" xr:uid="{00000000-0005-0000-0000-0000E1CB0000}"/>
    <cellStyle name="Normal 37 4 2 2 4" xfId="52202" xr:uid="{00000000-0005-0000-0000-0000E2CB0000}"/>
    <cellStyle name="Normal 37 4 2 2 4 2" xfId="52203" xr:uid="{00000000-0005-0000-0000-0000E3CB0000}"/>
    <cellStyle name="Normal 37 4 2 2 4 3" xfId="52204" xr:uid="{00000000-0005-0000-0000-0000E4CB0000}"/>
    <cellStyle name="Normal 37 4 2 2 5" xfId="52205" xr:uid="{00000000-0005-0000-0000-0000E5CB0000}"/>
    <cellStyle name="Normal 37 4 2 2 5 2" xfId="52206" xr:uid="{00000000-0005-0000-0000-0000E6CB0000}"/>
    <cellStyle name="Normal 37 4 2 2 5 3" xfId="52207" xr:uid="{00000000-0005-0000-0000-0000E7CB0000}"/>
    <cellStyle name="Normal 37 4 2 2 6" xfId="52208" xr:uid="{00000000-0005-0000-0000-0000E8CB0000}"/>
    <cellStyle name="Normal 37 4 2 2 6 2" xfId="52209" xr:uid="{00000000-0005-0000-0000-0000E9CB0000}"/>
    <cellStyle name="Normal 37 4 2 2 6 3" xfId="52210" xr:uid="{00000000-0005-0000-0000-0000EACB0000}"/>
    <cellStyle name="Normal 37 4 2 2 7" xfId="52211" xr:uid="{00000000-0005-0000-0000-0000EBCB0000}"/>
    <cellStyle name="Normal 37 4 2 2 7 2" xfId="52212" xr:uid="{00000000-0005-0000-0000-0000ECCB0000}"/>
    <cellStyle name="Normal 37 4 2 2 7 3" xfId="52213" xr:uid="{00000000-0005-0000-0000-0000EDCB0000}"/>
    <cellStyle name="Normal 37 4 2 2 8" xfId="52214" xr:uid="{00000000-0005-0000-0000-0000EECB0000}"/>
    <cellStyle name="Normal 37 4 2 2 8 2" xfId="52215" xr:uid="{00000000-0005-0000-0000-0000EFCB0000}"/>
    <cellStyle name="Normal 37 4 2 2 8 3" xfId="52216" xr:uid="{00000000-0005-0000-0000-0000F0CB0000}"/>
    <cellStyle name="Normal 37 4 2 2 9" xfId="52217" xr:uid="{00000000-0005-0000-0000-0000F1CB0000}"/>
    <cellStyle name="Normal 37 4 2 2 9 2" xfId="52218" xr:uid="{00000000-0005-0000-0000-0000F2CB0000}"/>
    <cellStyle name="Normal 37 4 2 2 9 3" xfId="52219" xr:uid="{00000000-0005-0000-0000-0000F3CB0000}"/>
    <cellStyle name="Normal 37 4 2 3" xfId="52220" xr:uid="{00000000-0005-0000-0000-0000F4CB0000}"/>
    <cellStyle name="Normal 37 4 2 3 2" xfId="52221" xr:uid="{00000000-0005-0000-0000-0000F5CB0000}"/>
    <cellStyle name="Normal 37 4 2 3 3" xfId="52222" xr:uid="{00000000-0005-0000-0000-0000F6CB0000}"/>
    <cellStyle name="Normal 37 4 2 4" xfId="52223" xr:uid="{00000000-0005-0000-0000-0000F7CB0000}"/>
    <cellStyle name="Normal 37 4 2 4 2" xfId="52224" xr:uid="{00000000-0005-0000-0000-0000F8CB0000}"/>
    <cellStyle name="Normal 37 4 2 4 3" xfId="52225" xr:uid="{00000000-0005-0000-0000-0000F9CB0000}"/>
    <cellStyle name="Normal 37 4 2 5" xfId="52226" xr:uid="{00000000-0005-0000-0000-0000FACB0000}"/>
    <cellStyle name="Normal 37 4 2 5 2" xfId="52227" xr:uid="{00000000-0005-0000-0000-0000FBCB0000}"/>
    <cellStyle name="Normal 37 4 2 5 3" xfId="52228" xr:uid="{00000000-0005-0000-0000-0000FCCB0000}"/>
    <cellStyle name="Normal 37 4 2 6" xfId="52229" xr:uid="{00000000-0005-0000-0000-0000FDCB0000}"/>
    <cellStyle name="Normal 37 4 2 6 2" xfId="52230" xr:uid="{00000000-0005-0000-0000-0000FECB0000}"/>
    <cellStyle name="Normal 37 4 2 6 3" xfId="52231" xr:uid="{00000000-0005-0000-0000-0000FFCB0000}"/>
    <cellStyle name="Normal 37 4 2 7" xfId="52232" xr:uid="{00000000-0005-0000-0000-000000CC0000}"/>
    <cellStyle name="Normal 37 4 2 7 2" xfId="52233" xr:uid="{00000000-0005-0000-0000-000001CC0000}"/>
    <cellStyle name="Normal 37 4 2 7 3" xfId="52234" xr:uid="{00000000-0005-0000-0000-000002CC0000}"/>
    <cellStyle name="Normal 37 4 2 8" xfId="52235" xr:uid="{00000000-0005-0000-0000-000003CC0000}"/>
    <cellStyle name="Normal 37 4 2 8 2" xfId="52236" xr:uid="{00000000-0005-0000-0000-000004CC0000}"/>
    <cellStyle name="Normal 37 4 2 8 3" xfId="52237" xr:uid="{00000000-0005-0000-0000-000005CC0000}"/>
    <cellStyle name="Normal 37 4 2 9" xfId="52238" xr:uid="{00000000-0005-0000-0000-000006CC0000}"/>
    <cellStyle name="Normal 37 4 2 9 2" xfId="52239" xr:uid="{00000000-0005-0000-0000-000007CC0000}"/>
    <cellStyle name="Normal 37 4 2 9 3" xfId="52240" xr:uid="{00000000-0005-0000-0000-000008CC0000}"/>
    <cellStyle name="Normal 37 4 20" xfId="52241" xr:uid="{00000000-0005-0000-0000-000009CC0000}"/>
    <cellStyle name="Normal 37 4 20 2" xfId="52242" xr:uid="{00000000-0005-0000-0000-00000ACC0000}"/>
    <cellStyle name="Normal 37 4 20 3" xfId="52243" xr:uid="{00000000-0005-0000-0000-00000BCC0000}"/>
    <cellStyle name="Normal 37 4 21" xfId="52244" xr:uid="{00000000-0005-0000-0000-00000CCC0000}"/>
    <cellStyle name="Normal 37 4 21 2" xfId="52245" xr:uid="{00000000-0005-0000-0000-00000DCC0000}"/>
    <cellStyle name="Normal 37 4 21 3" xfId="52246" xr:uid="{00000000-0005-0000-0000-00000ECC0000}"/>
    <cellStyle name="Normal 37 4 22" xfId="52247" xr:uid="{00000000-0005-0000-0000-00000FCC0000}"/>
    <cellStyle name="Normal 37 4 22 2" xfId="52248" xr:uid="{00000000-0005-0000-0000-000010CC0000}"/>
    <cellStyle name="Normal 37 4 22 3" xfId="52249" xr:uid="{00000000-0005-0000-0000-000011CC0000}"/>
    <cellStyle name="Normal 37 4 23" xfId="52250" xr:uid="{00000000-0005-0000-0000-000012CC0000}"/>
    <cellStyle name="Normal 37 4 23 2" xfId="52251" xr:uid="{00000000-0005-0000-0000-000013CC0000}"/>
    <cellStyle name="Normal 37 4 23 3" xfId="52252" xr:uid="{00000000-0005-0000-0000-000014CC0000}"/>
    <cellStyle name="Normal 37 4 24" xfId="52253" xr:uid="{00000000-0005-0000-0000-000015CC0000}"/>
    <cellStyle name="Normal 37 4 24 2" xfId="52254" xr:uid="{00000000-0005-0000-0000-000016CC0000}"/>
    <cellStyle name="Normal 37 4 24 3" xfId="52255" xr:uid="{00000000-0005-0000-0000-000017CC0000}"/>
    <cellStyle name="Normal 37 4 25" xfId="52256" xr:uid="{00000000-0005-0000-0000-000018CC0000}"/>
    <cellStyle name="Normal 37 4 25 2" xfId="52257" xr:uid="{00000000-0005-0000-0000-000019CC0000}"/>
    <cellStyle name="Normal 37 4 25 3" xfId="52258" xr:uid="{00000000-0005-0000-0000-00001ACC0000}"/>
    <cellStyle name="Normal 37 4 26" xfId="52259" xr:uid="{00000000-0005-0000-0000-00001BCC0000}"/>
    <cellStyle name="Normal 37 4 26 2" xfId="52260" xr:uid="{00000000-0005-0000-0000-00001CCC0000}"/>
    <cellStyle name="Normal 37 4 26 3" xfId="52261" xr:uid="{00000000-0005-0000-0000-00001DCC0000}"/>
    <cellStyle name="Normal 37 4 27" xfId="52262" xr:uid="{00000000-0005-0000-0000-00001ECC0000}"/>
    <cellStyle name="Normal 37 4 27 2" xfId="52263" xr:uid="{00000000-0005-0000-0000-00001FCC0000}"/>
    <cellStyle name="Normal 37 4 27 3" xfId="52264" xr:uid="{00000000-0005-0000-0000-000020CC0000}"/>
    <cellStyle name="Normal 37 4 28" xfId="52265" xr:uid="{00000000-0005-0000-0000-000021CC0000}"/>
    <cellStyle name="Normal 37 4 28 2" xfId="52266" xr:uid="{00000000-0005-0000-0000-000022CC0000}"/>
    <cellStyle name="Normal 37 4 28 3" xfId="52267" xr:uid="{00000000-0005-0000-0000-000023CC0000}"/>
    <cellStyle name="Normal 37 4 29" xfId="52268" xr:uid="{00000000-0005-0000-0000-000024CC0000}"/>
    <cellStyle name="Normal 37 4 3" xfId="52269" xr:uid="{00000000-0005-0000-0000-000025CC0000}"/>
    <cellStyle name="Normal 37 4 3 10" xfId="52270" xr:uid="{00000000-0005-0000-0000-000026CC0000}"/>
    <cellStyle name="Normal 37 4 3 10 2" xfId="52271" xr:uid="{00000000-0005-0000-0000-000027CC0000}"/>
    <cellStyle name="Normal 37 4 3 10 3" xfId="52272" xr:uid="{00000000-0005-0000-0000-000028CC0000}"/>
    <cellStyle name="Normal 37 4 3 11" xfId="52273" xr:uid="{00000000-0005-0000-0000-000029CC0000}"/>
    <cellStyle name="Normal 37 4 3 11 2" xfId="52274" xr:uid="{00000000-0005-0000-0000-00002ACC0000}"/>
    <cellStyle name="Normal 37 4 3 11 3" xfId="52275" xr:uid="{00000000-0005-0000-0000-00002BCC0000}"/>
    <cellStyle name="Normal 37 4 3 12" xfId="52276" xr:uid="{00000000-0005-0000-0000-00002CCC0000}"/>
    <cellStyle name="Normal 37 4 3 12 2" xfId="52277" xr:uid="{00000000-0005-0000-0000-00002DCC0000}"/>
    <cellStyle name="Normal 37 4 3 12 3" xfId="52278" xr:uid="{00000000-0005-0000-0000-00002ECC0000}"/>
    <cellStyle name="Normal 37 4 3 13" xfId="52279" xr:uid="{00000000-0005-0000-0000-00002FCC0000}"/>
    <cellStyle name="Normal 37 4 3 13 2" xfId="52280" xr:uid="{00000000-0005-0000-0000-000030CC0000}"/>
    <cellStyle name="Normal 37 4 3 13 3" xfId="52281" xr:uid="{00000000-0005-0000-0000-000031CC0000}"/>
    <cellStyle name="Normal 37 4 3 14" xfId="52282" xr:uid="{00000000-0005-0000-0000-000032CC0000}"/>
    <cellStyle name="Normal 37 4 3 14 2" xfId="52283" xr:uid="{00000000-0005-0000-0000-000033CC0000}"/>
    <cellStyle name="Normal 37 4 3 14 3" xfId="52284" xr:uid="{00000000-0005-0000-0000-000034CC0000}"/>
    <cellStyle name="Normal 37 4 3 15" xfId="52285" xr:uid="{00000000-0005-0000-0000-000035CC0000}"/>
    <cellStyle name="Normal 37 4 3 15 2" xfId="52286" xr:uid="{00000000-0005-0000-0000-000036CC0000}"/>
    <cellStyle name="Normal 37 4 3 15 3" xfId="52287" xr:uid="{00000000-0005-0000-0000-000037CC0000}"/>
    <cellStyle name="Normal 37 4 3 16" xfId="52288" xr:uid="{00000000-0005-0000-0000-000038CC0000}"/>
    <cellStyle name="Normal 37 4 3 17" xfId="52289" xr:uid="{00000000-0005-0000-0000-000039CC0000}"/>
    <cellStyle name="Normal 37 4 3 2" xfId="52290" xr:uid="{00000000-0005-0000-0000-00003ACC0000}"/>
    <cellStyle name="Normal 37 4 3 2 10" xfId="52291" xr:uid="{00000000-0005-0000-0000-00003BCC0000}"/>
    <cellStyle name="Normal 37 4 3 2 10 2" xfId="52292" xr:uid="{00000000-0005-0000-0000-00003CCC0000}"/>
    <cellStyle name="Normal 37 4 3 2 10 3" xfId="52293" xr:uid="{00000000-0005-0000-0000-00003DCC0000}"/>
    <cellStyle name="Normal 37 4 3 2 11" xfId="52294" xr:uid="{00000000-0005-0000-0000-00003ECC0000}"/>
    <cellStyle name="Normal 37 4 3 2 11 2" xfId="52295" xr:uid="{00000000-0005-0000-0000-00003FCC0000}"/>
    <cellStyle name="Normal 37 4 3 2 11 3" xfId="52296" xr:uid="{00000000-0005-0000-0000-000040CC0000}"/>
    <cellStyle name="Normal 37 4 3 2 12" xfId="52297" xr:uid="{00000000-0005-0000-0000-000041CC0000}"/>
    <cellStyle name="Normal 37 4 3 2 12 2" xfId="52298" xr:uid="{00000000-0005-0000-0000-000042CC0000}"/>
    <cellStyle name="Normal 37 4 3 2 12 3" xfId="52299" xr:uid="{00000000-0005-0000-0000-000043CC0000}"/>
    <cellStyle name="Normal 37 4 3 2 13" xfId="52300" xr:uid="{00000000-0005-0000-0000-000044CC0000}"/>
    <cellStyle name="Normal 37 4 3 2 13 2" xfId="52301" xr:uid="{00000000-0005-0000-0000-000045CC0000}"/>
    <cellStyle name="Normal 37 4 3 2 13 3" xfId="52302" xr:uid="{00000000-0005-0000-0000-000046CC0000}"/>
    <cellStyle name="Normal 37 4 3 2 14" xfId="52303" xr:uid="{00000000-0005-0000-0000-000047CC0000}"/>
    <cellStyle name="Normal 37 4 3 2 14 2" xfId="52304" xr:uid="{00000000-0005-0000-0000-000048CC0000}"/>
    <cellStyle name="Normal 37 4 3 2 14 3" xfId="52305" xr:uid="{00000000-0005-0000-0000-000049CC0000}"/>
    <cellStyle name="Normal 37 4 3 2 15" xfId="52306" xr:uid="{00000000-0005-0000-0000-00004ACC0000}"/>
    <cellStyle name="Normal 37 4 3 2 16" xfId="52307" xr:uid="{00000000-0005-0000-0000-00004BCC0000}"/>
    <cellStyle name="Normal 37 4 3 2 2" xfId="52308" xr:uid="{00000000-0005-0000-0000-00004CCC0000}"/>
    <cellStyle name="Normal 37 4 3 2 2 2" xfId="52309" xr:uid="{00000000-0005-0000-0000-00004DCC0000}"/>
    <cellStyle name="Normal 37 4 3 2 2 3" xfId="52310" xr:uid="{00000000-0005-0000-0000-00004ECC0000}"/>
    <cellStyle name="Normal 37 4 3 2 3" xfId="52311" xr:uid="{00000000-0005-0000-0000-00004FCC0000}"/>
    <cellStyle name="Normal 37 4 3 2 3 2" xfId="52312" xr:uid="{00000000-0005-0000-0000-000050CC0000}"/>
    <cellStyle name="Normal 37 4 3 2 3 3" xfId="52313" xr:uid="{00000000-0005-0000-0000-000051CC0000}"/>
    <cellStyle name="Normal 37 4 3 2 4" xfId="52314" xr:uid="{00000000-0005-0000-0000-000052CC0000}"/>
    <cellStyle name="Normal 37 4 3 2 4 2" xfId="52315" xr:uid="{00000000-0005-0000-0000-000053CC0000}"/>
    <cellStyle name="Normal 37 4 3 2 4 3" xfId="52316" xr:uid="{00000000-0005-0000-0000-000054CC0000}"/>
    <cellStyle name="Normal 37 4 3 2 5" xfId="52317" xr:uid="{00000000-0005-0000-0000-000055CC0000}"/>
    <cellStyle name="Normal 37 4 3 2 5 2" xfId="52318" xr:uid="{00000000-0005-0000-0000-000056CC0000}"/>
    <cellStyle name="Normal 37 4 3 2 5 3" xfId="52319" xr:uid="{00000000-0005-0000-0000-000057CC0000}"/>
    <cellStyle name="Normal 37 4 3 2 6" xfId="52320" xr:uid="{00000000-0005-0000-0000-000058CC0000}"/>
    <cellStyle name="Normal 37 4 3 2 6 2" xfId="52321" xr:uid="{00000000-0005-0000-0000-000059CC0000}"/>
    <cellStyle name="Normal 37 4 3 2 6 3" xfId="52322" xr:uid="{00000000-0005-0000-0000-00005ACC0000}"/>
    <cellStyle name="Normal 37 4 3 2 7" xfId="52323" xr:uid="{00000000-0005-0000-0000-00005BCC0000}"/>
    <cellStyle name="Normal 37 4 3 2 7 2" xfId="52324" xr:uid="{00000000-0005-0000-0000-00005CCC0000}"/>
    <cellStyle name="Normal 37 4 3 2 7 3" xfId="52325" xr:uid="{00000000-0005-0000-0000-00005DCC0000}"/>
    <cellStyle name="Normal 37 4 3 2 8" xfId="52326" xr:uid="{00000000-0005-0000-0000-00005ECC0000}"/>
    <cellStyle name="Normal 37 4 3 2 8 2" xfId="52327" xr:uid="{00000000-0005-0000-0000-00005FCC0000}"/>
    <cellStyle name="Normal 37 4 3 2 8 3" xfId="52328" xr:uid="{00000000-0005-0000-0000-000060CC0000}"/>
    <cellStyle name="Normal 37 4 3 2 9" xfId="52329" xr:uid="{00000000-0005-0000-0000-000061CC0000}"/>
    <cellStyle name="Normal 37 4 3 2 9 2" xfId="52330" xr:uid="{00000000-0005-0000-0000-000062CC0000}"/>
    <cellStyle name="Normal 37 4 3 2 9 3" xfId="52331" xr:uid="{00000000-0005-0000-0000-000063CC0000}"/>
    <cellStyle name="Normal 37 4 3 3" xfId="52332" xr:uid="{00000000-0005-0000-0000-000064CC0000}"/>
    <cellStyle name="Normal 37 4 3 3 2" xfId="52333" xr:uid="{00000000-0005-0000-0000-000065CC0000}"/>
    <cellStyle name="Normal 37 4 3 3 3" xfId="52334" xr:uid="{00000000-0005-0000-0000-000066CC0000}"/>
    <cellStyle name="Normal 37 4 3 4" xfId="52335" xr:uid="{00000000-0005-0000-0000-000067CC0000}"/>
    <cellStyle name="Normal 37 4 3 4 2" xfId="52336" xr:uid="{00000000-0005-0000-0000-000068CC0000}"/>
    <cellStyle name="Normal 37 4 3 4 3" xfId="52337" xr:uid="{00000000-0005-0000-0000-000069CC0000}"/>
    <cellStyle name="Normal 37 4 3 5" xfId="52338" xr:uid="{00000000-0005-0000-0000-00006ACC0000}"/>
    <cellStyle name="Normal 37 4 3 5 2" xfId="52339" xr:uid="{00000000-0005-0000-0000-00006BCC0000}"/>
    <cellStyle name="Normal 37 4 3 5 3" xfId="52340" xr:uid="{00000000-0005-0000-0000-00006CCC0000}"/>
    <cellStyle name="Normal 37 4 3 6" xfId="52341" xr:uid="{00000000-0005-0000-0000-00006DCC0000}"/>
    <cellStyle name="Normal 37 4 3 6 2" xfId="52342" xr:uid="{00000000-0005-0000-0000-00006ECC0000}"/>
    <cellStyle name="Normal 37 4 3 6 3" xfId="52343" xr:uid="{00000000-0005-0000-0000-00006FCC0000}"/>
    <cellStyle name="Normal 37 4 3 7" xfId="52344" xr:uid="{00000000-0005-0000-0000-000070CC0000}"/>
    <cellStyle name="Normal 37 4 3 7 2" xfId="52345" xr:uid="{00000000-0005-0000-0000-000071CC0000}"/>
    <cellStyle name="Normal 37 4 3 7 3" xfId="52346" xr:uid="{00000000-0005-0000-0000-000072CC0000}"/>
    <cellStyle name="Normal 37 4 3 8" xfId="52347" xr:uid="{00000000-0005-0000-0000-000073CC0000}"/>
    <cellStyle name="Normal 37 4 3 8 2" xfId="52348" xr:uid="{00000000-0005-0000-0000-000074CC0000}"/>
    <cellStyle name="Normal 37 4 3 8 3" xfId="52349" xr:uid="{00000000-0005-0000-0000-000075CC0000}"/>
    <cellStyle name="Normal 37 4 3 9" xfId="52350" xr:uid="{00000000-0005-0000-0000-000076CC0000}"/>
    <cellStyle name="Normal 37 4 3 9 2" xfId="52351" xr:uid="{00000000-0005-0000-0000-000077CC0000}"/>
    <cellStyle name="Normal 37 4 3 9 3" xfId="52352" xr:uid="{00000000-0005-0000-0000-000078CC0000}"/>
    <cellStyle name="Normal 37 4 30" xfId="52353" xr:uid="{00000000-0005-0000-0000-000079CC0000}"/>
    <cellStyle name="Normal 37 4 31" xfId="52354" xr:uid="{00000000-0005-0000-0000-00007ACC0000}"/>
    <cellStyle name="Normal 37 4 32" xfId="52355" xr:uid="{00000000-0005-0000-0000-00007BCC0000}"/>
    <cellStyle name="Normal 37 4 33" xfId="52356" xr:uid="{00000000-0005-0000-0000-00007CCC0000}"/>
    <cellStyle name="Normal 37 4 34" xfId="52357" xr:uid="{00000000-0005-0000-0000-00007DCC0000}"/>
    <cellStyle name="Normal 37 4 35" xfId="52358" xr:uid="{00000000-0005-0000-0000-00007ECC0000}"/>
    <cellStyle name="Normal 37 4 36" xfId="52359" xr:uid="{00000000-0005-0000-0000-00007FCC0000}"/>
    <cellStyle name="Normal 37 4 37" xfId="52360" xr:uid="{00000000-0005-0000-0000-000080CC0000}"/>
    <cellStyle name="Normal 37 4 38" xfId="52361" xr:uid="{00000000-0005-0000-0000-000081CC0000}"/>
    <cellStyle name="Normal 37 4 39" xfId="52362" xr:uid="{00000000-0005-0000-0000-000082CC0000}"/>
    <cellStyle name="Normal 37 4 4" xfId="52363" xr:uid="{00000000-0005-0000-0000-000083CC0000}"/>
    <cellStyle name="Normal 37 4 4 10" xfId="52364" xr:uid="{00000000-0005-0000-0000-000084CC0000}"/>
    <cellStyle name="Normal 37 4 4 10 2" xfId="52365" xr:uid="{00000000-0005-0000-0000-000085CC0000}"/>
    <cellStyle name="Normal 37 4 4 10 3" xfId="52366" xr:uid="{00000000-0005-0000-0000-000086CC0000}"/>
    <cellStyle name="Normal 37 4 4 11" xfId="52367" xr:uid="{00000000-0005-0000-0000-000087CC0000}"/>
    <cellStyle name="Normal 37 4 4 11 2" xfId="52368" xr:uid="{00000000-0005-0000-0000-000088CC0000}"/>
    <cellStyle name="Normal 37 4 4 11 3" xfId="52369" xr:uid="{00000000-0005-0000-0000-000089CC0000}"/>
    <cellStyle name="Normal 37 4 4 12" xfId="52370" xr:uid="{00000000-0005-0000-0000-00008ACC0000}"/>
    <cellStyle name="Normal 37 4 4 12 2" xfId="52371" xr:uid="{00000000-0005-0000-0000-00008BCC0000}"/>
    <cellStyle name="Normal 37 4 4 12 3" xfId="52372" xr:uid="{00000000-0005-0000-0000-00008CCC0000}"/>
    <cellStyle name="Normal 37 4 4 13" xfId="52373" xr:uid="{00000000-0005-0000-0000-00008DCC0000}"/>
    <cellStyle name="Normal 37 4 4 13 2" xfId="52374" xr:uid="{00000000-0005-0000-0000-00008ECC0000}"/>
    <cellStyle name="Normal 37 4 4 13 3" xfId="52375" xr:uid="{00000000-0005-0000-0000-00008FCC0000}"/>
    <cellStyle name="Normal 37 4 4 14" xfId="52376" xr:uid="{00000000-0005-0000-0000-000090CC0000}"/>
    <cellStyle name="Normal 37 4 4 14 2" xfId="52377" xr:uid="{00000000-0005-0000-0000-000091CC0000}"/>
    <cellStyle name="Normal 37 4 4 14 3" xfId="52378" xr:uid="{00000000-0005-0000-0000-000092CC0000}"/>
    <cellStyle name="Normal 37 4 4 15" xfId="52379" xr:uid="{00000000-0005-0000-0000-000093CC0000}"/>
    <cellStyle name="Normal 37 4 4 15 2" xfId="52380" xr:uid="{00000000-0005-0000-0000-000094CC0000}"/>
    <cellStyle name="Normal 37 4 4 15 3" xfId="52381" xr:uid="{00000000-0005-0000-0000-000095CC0000}"/>
    <cellStyle name="Normal 37 4 4 16" xfId="52382" xr:uid="{00000000-0005-0000-0000-000096CC0000}"/>
    <cellStyle name="Normal 37 4 4 17" xfId="52383" xr:uid="{00000000-0005-0000-0000-000097CC0000}"/>
    <cellStyle name="Normal 37 4 4 2" xfId="52384" xr:uid="{00000000-0005-0000-0000-000098CC0000}"/>
    <cellStyle name="Normal 37 4 4 2 10" xfId="52385" xr:uid="{00000000-0005-0000-0000-000099CC0000}"/>
    <cellStyle name="Normal 37 4 4 2 10 2" xfId="52386" xr:uid="{00000000-0005-0000-0000-00009ACC0000}"/>
    <cellStyle name="Normal 37 4 4 2 10 3" xfId="52387" xr:uid="{00000000-0005-0000-0000-00009BCC0000}"/>
    <cellStyle name="Normal 37 4 4 2 11" xfId="52388" xr:uid="{00000000-0005-0000-0000-00009CCC0000}"/>
    <cellStyle name="Normal 37 4 4 2 11 2" xfId="52389" xr:uid="{00000000-0005-0000-0000-00009DCC0000}"/>
    <cellStyle name="Normal 37 4 4 2 11 3" xfId="52390" xr:uid="{00000000-0005-0000-0000-00009ECC0000}"/>
    <cellStyle name="Normal 37 4 4 2 12" xfId="52391" xr:uid="{00000000-0005-0000-0000-00009FCC0000}"/>
    <cellStyle name="Normal 37 4 4 2 12 2" xfId="52392" xr:uid="{00000000-0005-0000-0000-0000A0CC0000}"/>
    <cellStyle name="Normal 37 4 4 2 12 3" xfId="52393" xr:uid="{00000000-0005-0000-0000-0000A1CC0000}"/>
    <cellStyle name="Normal 37 4 4 2 13" xfId="52394" xr:uid="{00000000-0005-0000-0000-0000A2CC0000}"/>
    <cellStyle name="Normal 37 4 4 2 13 2" xfId="52395" xr:uid="{00000000-0005-0000-0000-0000A3CC0000}"/>
    <cellStyle name="Normal 37 4 4 2 13 3" xfId="52396" xr:uid="{00000000-0005-0000-0000-0000A4CC0000}"/>
    <cellStyle name="Normal 37 4 4 2 14" xfId="52397" xr:uid="{00000000-0005-0000-0000-0000A5CC0000}"/>
    <cellStyle name="Normal 37 4 4 2 14 2" xfId="52398" xr:uid="{00000000-0005-0000-0000-0000A6CC0000}"/>
    <cellStyle name="Normal 37 4 4 2 14 3" xfId="52399" xr:uid="{00000000-0005-0000-0000-0000A7CC0000}"/>
    <cellStyle name="Normal 37 4 4 2 15" xfId="52400" xr:uid="{00000000-0005-0000-0000-0000A8CC0000}"/>
    <cellStyle name="Normal 37 4 4 2 16" xfId="52401" xr:uid="{00000000-0005-0000-0000-0000A9CC0000}"/>
    <cellStyle name="Normal 37 4 4 2 2" xfId="52402" xr:uid="{00000000-0005-0000-0000-0000AACC0000}"/>
    <cellStyle name="Normal 37 4 4 2 2 2" xfId="52403" xr:uid="{00000000-0005-0000-0000-0000ABCC0000}"/>
    <cellStyle name="Normal 37 4 4 2 2 3" xfId="52404" xr:uid="{00000000-0005-0000-0000-0000ACCC0000}"/>
    <cellStyle name="Normal 37 4 4 2 3" xfId="52405" xr:uid="{00000000-0005-0000-0000-0000ADCC0000}"/>
    <cellStyle name="Normal 37 4 4 2 3 2" xfId="52406" xr:uid="{00000000-0005-0000-0000-0000AECC0000}"/>
    <cellStyle name="Normal 37 4 4 2 3 3" xfId="52407" xr:uid="{00000000-0005-0000-0000-0000AFCC0000}"/>
    <cellStyle name="Normal 37 4 4 2 4" xfId="52408" xr:uid="{00000000-0005-0000-0000-0000B0CC0000}"/>
    <cellStyle name="Normal 37 4 4 2 4 2" xfId="52409" xr:uid="{00000000-0005-0000-0000-0000B1CC0000}"/>
    <cellStyle name="Normal 37 4 4 2 4 3" xfId="52410" xr:uid="{00000000-0005-0000-0000-0000B2CC0000}"/>
    <cellStyle name="Normal 37 4 4 2 5" xfId="52411" xr:uid="{00000000-0005-0000-0000-0000B3CC0000}"/>
    <cellStyle name="Normal 37 4 4 2 5 2" xfId="52412" xr:uid="{00000000-0005-0000-0000-0000B4CC0000}"/>
    <cellStyle name="Normal 37 4 4 2 5 3" xfId="52413" xr:uid="{00000000-0005-0000-0000-0000B5CC0000}"/>
    <cellStyle name="Normal 37 4 4 2 6" xfId="52414" xr:uid="{00000000-0005-0000-0000-0000B6CC0000}"/>
    <cellStyle name="Normal 37 4 4 2 6 2" xfId="52415" xr:uid="{00000000-0005-0000-0000-0000B7CC0000}"/>
    <cellStyle name="Normal 37 4 4 2 6 3" xfId="52416" xr:uid="{00000000-0005-0000-0000-0000B8CC0000}"/>
    <cellStyle name="Normal 37 4 4 2 7" xfId="52417" xr:uid="{00000000-0005-0000-0000-0000B9CC0000}"/>
    <cellStyle name="Normal 37 4 4 2 7 2" xfId="52418" xr:uid="{00000000-0005-0000-0000-0000BACC0000}"/>
    <cellStyle name="Normal 37 4 4 2 7 3" xfId="52419" xr:uid="{00000000-0005-0000-0000-0000BBCC0000}"/>
    <cellStyle name="Normal 37 4 4 2 8" xfId="52420" xr:uid="{00000000-0005-0000-0000-0000BCCC0000}"/>
    <cellStyle name="Normal 37 4 4 2 8 2" xfId="52421" xr:uid="{00000000-0005-0000-0000-0000BDCC0000}"/>
    <cellStyle name="Normal 37 4 4 2 8 3" xfId="52422" xr:uid="{00000000-0005-0000-0000-0000BECC0000}"/>
    <cellStyle name="Normal 37 4 4 2 9" xfId="52423" xr:uid="{00000000-0005-0000-0000-0000BFCC0000}"/>
    <cellStyle name="Normal 37 4 4 2 9 2" xfId="52424" xr:uid="{00000000-0005-0000-0000-0000C0CC0000}"/>
    <cellStyle name="Normal 37 4 4 2 9 3" xfId="52425" xr:uid="{00000000-0005-0000-0000-0000C1CC0000}"/>
    <cellStyle name="Normal 37 4 4 3" xfId="52426" xr:uid="{00000000-0005-0000-0000-0000C2CC0000}"/>
    <cellStyle name="Normal 37 4 4 3 2" xfId="52427" xr:uid="{00000000-0005-0000-0000-0000C3CC0000}"/>
    <cellStyle name="Normal 37 4 4 3 3" xfId="52428" xr:uid="{00000000-0005-0000-0000-0000C4CC0000}"/>
    <cellStyle name="Normal 37 4 4 4" xfId="52429" xr:uid="{00000000-0005-0000-0000-0000C5CC0000}"/>
    <cellStyle name="Normal 37 4 4 4 2" xfId="52430" xr:uid="{00000000-0005-0000-0000-0000C6CC0000}"/>
    <cellStyle name="Normal 37 4 4 4 3" xfId="52431" xr:uid="{00000000-0005-0000-0000-0000C7CC0000}"/>
    <cellStyle name="Normal 37 4 4 5" xfId="52432" xr:uid="{00000000-0005-0000-0000-0000C8CC0000}"/>
    <cellStyle name="Normal 37 4 4 5 2" xfId="52433" xr:uid="{00000000-0005-0000-0000-0000C9CC0000}"/>
    <cellStyle name="Normal 37 4 4 5 3" xfId="52434" xr:uid="{00000000-0005-0000-0000-0000CACC0000}"/>
    <cellStyle name="Normal 37 4 4 6" xfId="52435" xr:uid="{00000000-0005-0000-0000-0000CBCC0000}"/>
    <cellStyle name="Normal 37 4 4 6 2" xfId="52436" xr:uid="{00000000-0005-0000-0000-0000CCCC0000}"/>
    <cellStyle name="Normal 37 4 4 6 3" xfId="52437" xr:uid="{00000000-0005-0000-0000-0000CDCC0000}"/>
    <cellStyle name="Normal 37 4 4 7" xfId="52438" xr:uid="{00000000-0005-0000-0000-0000CECC0000}"/>
    <cellStyle name="Normal 37 4 4 7 2" xfId="52439" xr:uid="{00000000-0005-0000-0000-0000CFCC0000}"/>
    <cellStyle name="Normal 37 4 4 7 3" xfId="52440" xr:uid="{00000000-0005-0000-0000-0000D0CC0000}"/>
    <cellStyle name="Normal 37 4 4 8" xfId="52441" xr:uid="{00000000-0005-0000-0000-0000D1CC0000}"/>
    <cellStyle name="Normal 37 4 4 8 2" xfId="52442" xr:uid="{00000000-0005-0000-0000-0000D2CC0000}"/>
    <cellStyle name="Normal 37 4 4 8 3" xfId="52443" xr:uid="{00000000-0005-0000-0000-0000D3CC0000}"/>
    <cellStyle name="Normal 37 4 4 9" xfId="52444" xr:uid="{00000000-0005-0000-0000-0000D4CC0000}"/>
    <cellStyle name="Normal 37 4 4 9 2" xfId="52445" xr:uid="{00000000-0005-0000-0000-0000D5CC0000}"/>
    <cellStyle name="Normal 37 4 4 9 3" xfId="52446" xr:uid="{00000000-0005-0000-0000-0000D6CC0000}"/>
    <cellStyle name="Normal 37 4 40" xfId="52447" xr:uid="{00000000-0005-0000-0000-0000D7CC0000}"/>
    <cellStyle name="Normal 37 4 41" xfId="52448" xr:uid="{00000000-0005-0000-0000-0000D8CC0000}"/>
    <cellStyle name="Normal 37 4 5" xfId="52449" xr:uid="{00000000-0005-0000-0000-0000D9CC0000}"/>
    <cellStyle name="Normal 37 4 5 10" xfId="52450" xr:uid="{00000000-0005-0000-0000-0000DACC0000}"/>
    <cellStyle name="Normal 37 4 5 10 2" xfId="52451" xr:uid="{00000000-0005-0000-0000-0000DBCC0000}"/>
    <cellStyle name="Normal 37 4 5 10 3" xfId="52452" xr:uid="{00000000-0005-0000-0000-0000DCCC0000}"/>
    <cellStyle name="Normal 37 4 5 11" xfId="52453" xr:uid="{00000000-0005-0000-0000-0000DDCC0000}"/>
    <cellStyle name="Normal 37 4 5 11 2" xfId="52454" xr:uid="{00000000-0005-0000-0000-0000DECC0000}"/>
    <cellStyle name="Normal 37 4 5 11 3" xfId="52455" xr:uid="{00000000-0005-0000-0000-0000DFCC0000}"/>
    <cellStyle name="Normal 37 4 5 12" xfId="52456" xr:uid="{00000000-0005-0000-0000-0000E0CC0000}"/>
    <cellStyle name="Normal 37 4 5 12 2" xfId="52457" xr:uid="{00000000-0005-0000-0000-0000E1CC0000}"/>
    <cellStyle name="Normal 37 4 5 12 3" xfId="52458" xr:uid="{00000000-0005-0000-0000-0000E2CC0000}"/>
    <cellStyle name="Normal 37 4 5 13" xfId="52459" xr:uid="{00000000-0005-0000-0000-0000E3CC0000}"/>
    <cellStyle name="Normal 37 4 5 13 2" xfId="52460" xr:uid="{00000000-0005-0000-0000-0000E4CC0000}"/>
    <cellStyle name="Normal 37 4 5 13 3" xfId="52461" xr:uid="{00000000-0005-0000-0000-0000E5CC0000}"/>
    <cellStyle name="Normal 37 4 5 14" xfId="52462" xr:uid="{00000000-0005-0000-0000-0000E6CC0000}"/>
    <cellStyle name="Normal 37 4 5 14 2" xfId="52463" xr:uid="{00000000-0005-0000-0000-0000E7CC0000}"/>
    <cellStyle name="Normal 37 4 5 14 3" xfId="52464" xr:uid="{00000000-0005-0000-0000-0000E8CC0000}"/>
    <cellStyle name="Normal 37 4 5 15" xfId="52465" xr:uid="{00000000-0005-0000-0000-0000E9CC0000}"/>
    <cellStyle name="Normal 37 4 5 16" xfId="52466" xr:uid="{00000000-0005-0000-0000-0000EACC0000}"/>
    <cellStyle name="Normal 37 4 5 2" xfId="52467" xr:uid="{00000000-0005-0000-0000-0000EBCC0000}"/>
    <cellStyle name="Normal 37 4 5 2 2" xfId="52468" xr:uid="{00000000-0005-0000-0000-0000ECCC0000}"/>
    <cellStyle name="Normal 37 4 5 2 3" xfId="52469" xr:uid="{00000000-0005-0000-0000-0000EDCC0000}"/>
    <cellStyle name="Normal 37 4 5 3" xfId="52470" xr:uid="{00000000-0005-0000-0000-0000EECC0000}"/>
    <cellStyle name="Normal 37 4 5 3 2" xfId="52471" xr:uid="{00000000-0005-0000-0000-0000EFCC0000}"/>
    <cellStyle name="Normal 37 4 5 3 3" xfId="52472" xr:uid="{00000000-0005-0000-0000-0000F0CC0000}"/>
    <cellStyle name="Normal 37 4 5 4" xfId="52473" xr:uid="{00000000-0005-0000-0000-0000F1CC0000}"/>
    <cellStyle name="Normal 37 4 5 4 2" xfId="52474" xr:uid="{00000000-0005-0000-0000-0000F2CC0000}"/>
    <cellStyle name="Normal 37 4 5 4 3" xfId="52475" xr:uid="{00000000-0005-0000-0000-0000F3CC0000}"/>
    <cellStyle name="Normal 37 4 5 5" xfId="52476" xr:uid="{00000000-0005-0000-0000-0000F4CC0000}"/>
    <cellStyle name="Normal 37 4 5 5 2" xfId="52477" xr:uid="{00000000-0005-0000-0000-0000F5CC0000}"/>
    <cellStyle name="Normal 37 4 5 5 3" xfId="52478" xr:uid="{00000000-0005-0000-0000-0000F6CC0000}"/>
    <cellStyle name="Normal 37 4 5 6" xfId="52479" xr:uid="{00000000-0005-0000-0000-0000F7CC0000}"/>
    <cellStyle name="Normal 37 4 5 6 2" xfId="52480" xr:uid="{00000000-0005-0000-0000-0000F8CC0000}"/>
    <cellStyle name="Normal 37 4 5 6 3" xfId="52481" xr:uid="{00000000-0005-0000-0000-0000F9CC0000}"/>
    <cellStyle name="Normal 37 4 5 7" xfId="52482" xr:uid="{00000000-0005-0000-0000-0000FACC0000}"/>
    <cellStyle name="Normal 37 4 5 7 2" xfId="52483" xr:uid="{00000000-0005-0000-0000-0000FBCC0000}"/>
    <cellStyle name="Normal 37 4 5 7 3" xfId="52484" xr:uid="{00000000-0005-0000-0000-0000FCCC0000}"/>
    <cellStyle name="Normal 37 4 5 8" xfId="52485" xr:uid="{00000000-0005-0000-0000-0000FDCC0000}"/>
    <cellStyle name="Normal 37 4 5 8 2" xfId="52486" xr:uid="{00000000-0005-0000-0000-0000FECC0000}"/>
    <cellStyle name="Normal 37 4 5 8 3" xfId="52487" xr:uid="{00000000-0005-0000-0000-0000FFCC0000}"/>
    <cellStyle name="Normal 37 4 5 9" xfId="52488" xr:uid="{00000000-0005-0000-0000-000000CD0000}"/>
    <cellStyle name="Normal 37 4 5 9 2" xfId="52489" xr:uid="{00000000-0005-0000-0000-000001CD0000}"/>
    <cellStyle name="Normal 37 4 5 9 3" xfId="52490" xr:uid="{00000000-0005-0000-0000-000002CD0000}"/>
    <cellStyle name="Normal 37 4 6" xfId="52491" xr:uid="{00000000-0005-0000-0000-000003CD0000}"/>
    <cellStyle name="Normal 37 4 6 10" xfId="52492" xr:uid="{00000000-0005-0000-0000-000004CD0000}"/>
    <cellStyle name="Normal 37 4 6 10 2" xfId="52493" xr:uid="{00000000-0005-0000-0000-000005CD0000}"/>
    <cellStyle name="Normal 37 4 6 10 3" xfId="52494" xr:uid="{00000000-0005-0000-0000-000006CD0000}"/>
    <cellStyle name="Normal 37 4 6 11" xfId="52495" xr:uid="{00000000-0005-0000-0000-000007CD0000}"/>
    <cellStyle name="Normal 37 4 6 11 2" xfId="52496" xr:uid="{00000000-0005-0000-0000-000008CD0000}"/>
    <cellStyle name="Normal 37 4 6 11 3" xfId="52497" xr:uid="{00000000-0005-0000-0000-000009CD0000}"/>
    <cellStyle name="Normal 37 4 6 12" xfId="52498" xr:uid="{00000000-0005-0000-0000-00000ACD0000}"/>
    <cellStyle name="Normal 37 4 6 12 2" xfId="52499" xr:uid="{00000000-0005-0000-0000-00000BCD0000}"/>
    <cellStyle name="Normal 37 4 6 12 3" xfId="52500" xr:uid="{00000000-0005-0000-0000-00000CCD0000}"/>
    <cellStyle name="Normal 37 4 6 13" xfId="52501" xr:uid="{00000000-0005-0000-0000-00000DCD0000}"/>
    <cellStyle name="Normal 37 4 6 13 2" xfId="52502" xr:uid="{00000000-0005-0000-0000-00000ECD0000}"/>
    <cellStyle name="Normal 37 4 6 13 3" xfId="52503" xr:uid="{00000000-0005-0000-0000-00000FCD0000}"/>
    <cellStyle name="Normal 37 4 6 14" xfId="52504" xr:uid="{00000000-0005-0000-0000-000010CD0000}"/>
    <cellStyle name="Normal 37 4 6 14 2" xfId="52505" xr:uid="{00000000-0005-0000-0000-000011CD0000}"/>
    <cellStyle name="Normal 37 4 6 14 3" xfId="52506" xr:uid="{00000000-0005-0000-0000-000012CD0000}"/>
    <cellStyle name="Normal 37 4 6 15" xfId="52507" xr:uid="{00000000-0005-0000-0000-000013CD0000}"/>
    <cellStyle name="Normal 37 4 6 16" xfId="52508" xr:uid="{00000000-0005-0000-0000-000014CD0000}"/>
    <cellStyle name="Normal 37 4 6 2" xfId="52509" xr:uid="{00000000-0005-0000-0000-000015CD0000}"/>
    <cellStyle name="Normal 37 4 6 2 2" xfId="52510" xr:uid="{00000000-0005-0000-0000-000016CD0000}"/>
    <cellStyle name="Normal 37 4 6 2 3" xfId="52511" xr:uid="{00000000-0005-0000-0000-000017CD0000}"/>
    <cellStyle name="Normal 37 4 6 3" xfId="52512" xr:uid="{00000000-0005-0000-0000-000018CD0000}"/>
    <cellStyle name="Normal 37 4 6 3 2" xfId="52513" xr:uid="{00000000-0005-0000-0000-000019CD0000}"/>
    <cellStyle name="Normal 37 4 6 3 3" xfId="52514" xr:uid="{00000000-0005-0000-0000-00001ACD0000}"/>
    <cellStyle name="Normal 37 4 6 4" xfId="52515" xr:uid="{00000000-0005-0000-0000-00001BCD0000}"/>
    <cellStyle name="Normal 37 4 6 4 2" xfId="52516" xr:uid="{00000000-0005-0000-0000-00001CCD0000}"/>
    <cellStyle name="Normal 37 4 6 4 3" xfId="52517" xr:uid="{00000000-0005-0000-0000-00001DCD0000}"/>
    <cellStyle name="Normal 37 4 6 5" xfId="52518" xr:uid="{00000000-0005-0000-0000-00001ECD0000}"/>
    <cellStyle name="Normal 37 4 6 5 2" xfId="52519" xr:uid="{00000000-0005-0000-0000-00001FCD0000}"/>
    <cellStyle name="Normal 37 4 6 5 3" xfId="52520" xr:uid="{00000000-0005-0000-0000-000020CD0000}"/>
    <cellStyle name="Normal 37 4 6 6" xfId="52521" xr:uid="{00000000-0005-0000-0000-000021CD0000}"/>
    <cellStyle name="Normal 37 4 6 6 2" xfId="52522" xr:uid="{00000000-0005-0000-0000-000022CD0000}"/>
    <cellStyle name="Normal 37 4 6 6 3" xfId="52523" xr:uid="{00000000-0005-0000-0000-000023CD0000}"/>
    <cellStyle name="Normal 37 4 6 7" xfId="52524" xr:uid="{00000000-0005-0000-0000-000024CD0000}"/>
    <cellStyle name="Normal 37 4 6 7 2" xfId="52525" xr:uid="{00000000-0005-0000-0000-000025CD0000}"/>
    <cellStyle name="Normal 37 4 6 7 3" xfId="52526" xr:uid="{00000000-0005-0000-0000-000026CD0000}"/>
    <cellStyle name="Normal 37 4 6 8" xfId="52527" xr:uid="{00000000-0005-0000-0000-000027CD0000}"/>
    <cellStyle name="Normal 37 4 6 8 2" xfId="52528" xr:uid="{00000000-0005-0000-0000-000028CD0000}"/>
    <cellStyle name="Normal 37 4 6 8 3" xfId="52529" xr:uid="{00000000-0005-0000-0000-000029CD0000}"/>
    <cellStyle name="Normal 37 4 6 9" xfId="52530" xr:uid="{00000000-0005-0000-0000-00002ACD0000}"/>
    <cellStyle name="Normal 37 4 6 9 2" xfId="52531" xr:uid="{00000000-0005-0000-0000-00002BCD0000}"/>
    <cellStyle name="Normal 37 4 6 9 3" xfId="52532" xr:uid="{00000000-0005-0000-0000-00002CCD0000}"/>
    <cellStyle name="Normal 37 4 7" xfId="52533" xr:uid="{00000000-0005-0000-0000-00002DCD0000}"/>
    <cellStyle name="Normal 37 4 7 10" xfId="52534" xr:uid="{00000000-0005-0000-0000-00002ECD0000}"/>
    <cellStyle name="Normal 37 4 7 10 2" xfId="52535" xr:uid="{00000000-0005-0000-0000-00002FCD0000}"/>
    <cellStyle name="Normal 37 4 7 10 3" xfId="52536" xr:uid="{00000000-0005-0000-0000-000030CD0000}"/>
    <cellStyle name="Normal 37 4 7 11" xfId="52537" xr:uid="{00000000-0005-0000-0000-000031CD0000}"/>
    <cellStyle name="Normal 37 4 7 11 2" xfId="52538" xr:uid="{00000000-0005-0000-0000-000032CD0000}"/>
    <cellStyle name="Normal 37 4 7 11 3" xfId="52539" xr:uid="{00000000-0005-0000-0000-000033CD0000}"/>
    <cellStyle name="Normal 37 4 7 12" xfId="52540" xr:uid="{00000000-0005-0000-0000-000034CD0000}"/>
    <cellStyle name="Normal 37 4 7 12 2" xfId="52541" xr:uid="{00000000-0005-0000-0000-000035CD0000}"/>
    <cellStyle name="Normal 37 4 7 12 3" xfId="52542" xr:uid="{00000000-0005-0000-0000-000036CD0000}"/>
    <cellStyle name="Normal 37 4 7 13" xfId="52543" xr:uid="{00000000-0005-0000-0000-000037CD0000}"/>
    <cellStyle name="Normal 37 4 7 13 2" xfId="52544" xr:uid="{00000000-0005-0000-0000-000038CD0000}"/>
    <cellStyle name="Normal 37 4 7 13 3" xfId="52545" xr:uid="{00000000-0005-0000-0000-000039CD0000}"/>
    <cellStyle name="Normal 37 4 7 14" xfId="52546" xr:uid="{00000000-0005-0000-0000-00003ACD0000}"/>
    <cellStyle name="Normal 37 4 7 14 2" xfId="52547" xr:uid="{00000000-0005-0000-0000-00003BCD0000}"/>
    <cellStyle name="Normal 37 4 7 14 3" xfId="52548" xr:uid="{00000000-0005-0000-0000-00003CCD0000}"/>
    <cellStyle name="Normal 37 4 7 15" xfId="52549" xr:uid="{00000000-0005-0000-0000-00003DCD0000}"/>
    <cellStyle name="Normal 37 4 7 16" xfId="52550" xr:uid="{00000000-0005-0000-0000-00003ECD0000}"/>
    <cellStyle name="Normal 37 4 7 2" xfId="52551" xr:uid="{00000000-0005-0000-0000-00003FCD0000}"/>
    <cellStyle name="Normal 37 4 7 2 2" xfId="52552" xr:uid="{00000000-0005-0000-0000-000040CD0000}"/>
    <cellStyle name="Normal 37 4 7 2 3" xfId="52553" xr:uid="{00000000-0005-0000-0000-000041CD0000}"/>
    <cellStyle name="Normal 37 4 7 3" xfId="52554" xr:uid="{00000000-0005-0000-0000-000042CD0000}"/>
    <cellStyle name="Normal 37 4 7 3 2" xfId="52555" xr:uid="{00000000-0005-0000-0000-000043CD0000}"/>
    <cellStyle name="Normal 37 4 7 3 3" xfId="52556" xr:uid="{00000000-0005-0000-0000-000044CD0000}"/>
    <cellStyle name="Normal 37 4 7 4" xfId="52557" xr:uid="{00000000-0005-0000-0000-000045CD0000}"/>
    <cellStyle name="Normal 37 4 7 4 2" xfId="52558" xr:uid="{00000000-0005-0000-0000-000046CD0000}"/>
    <cellStyle name="Normal 37 4 7 4 3" xfId="52559" xr:uid="{00000000-0005-0000-0000-000047CD0000}"/>
    <cellStyle name="Normal 37 4 7 5" xfId="52560" xr:uid="{00000000-0005-0000-0000-000048CD0000}"/>
    <cellStyle name="Normal 37 4 7 5 2" xfId="52561" xr:uid="{00000000-0005-0000-0000-000049CD0000}"/>
    <cellStyle name="Normal 37 4 7 5 3" xfId="52562" xr:uid="{00000000-0005-0000-0000-00004ACD0000}"/>
    <cellStyle name="Normal 37 4 7 6" xfId="52563" xr:uid="{00000000-0005-0000-0000-00004BCD0000}"/>
    <cellStyle name="Normal 37 4 7 6 2" xfId="52564" xr:uid="{00000000-0005-0000-0000-00004CCD0000}"/>
    <cellStyle name="Normal 37 4 7 6 3" xfId="52565" xr:uid="{00000000-0005-0000-0000-00004DCD0000}"/>
    <cellStyle name="Normal 37 4 7 7" xfId="52566" xr:uid="{00000000-0005-0000-0000-00004ECD0000}"/>
    <cellStyle name="Normal 37 4 7 7 2" xfId="52567" xr:uid="{00000000-0005-0000-0000-00004FCD0000}"/>
    <cellStyle name="Normal 37 4 7 7 3" xfId="52568" xr:uid="{00000000-0005-0000-0000-000050CD0000}"/>
    <cellStyle name="Normal 37 4 7 8" xfId="52569" xr:uid="{00000000-0005-0000-0000-000051CD0000}"/>
    <cellStyle name="Normal 37 4 7 8 2" xfId="52570" xr:uid="{00000000-0005-0000-0000-000052CD0000}"/>
    <cellStyle name="Normal 37 4 7 8 3" xfId="52571" xr:uid="{00000000-0005-0000-0000-000053CD0000}"/>
    <cellStyle name="Normal 37 4 7 9" xfId="52572" xr:uid="{00000000-0005-0000-0000-000054CD0000}"/>
    <cellStyle name="Normal 37 4 7 9 2" xfId="52573" xr:uid="{00000000-0005-0000-0000-000055CD0000}"/>
    <cellStyle name="Normal 37 4 7 9 3" xfId="52574" xr:uid="{00000000-0005-0000-0000-000056CD0000}"/>
    <cellStyle name="Normal 37 4 8" xfId="52575" xr:uid="{00000000-0005-0000-0000-000057CD0000}"/>
    <cellStyle name="Normal 37 4 8 10" xfId="52576" xr:uid="{00000000-0005-0000-0000-000058CD0000}"/>
    <cellStyle name="Normal 37 4 8 10 2" xfId="52577" xr:uid="{00000000-0005-0000-0000-000059CD0000}"/>
    <cellStyle name="Normal 37 4 8 10 3" xfId="52578" xr:uid="{00000000-0005-0000-0000-00005ACD0000}"/>
    <cellStyle name="Normal 37 4 8 11" xfId="52579" xr:uid="{00000000-0005-0000-0000-00005BCD0000}"/>
    <cellStyle name="Normal 37 4 8 11 2" xfId="52580" xr:uid="{00000000-0005-0000-0000-00005CCD0000}"/>
    <cellStyle name="Normal 37 4 8 11 3" xfId="52581" xr:uid="{00000000-0005-0000-0000-00005DCD0000}"/>
    <cellStyle name="Normal 37 4 8 12" xfId="52582" xr:uid="{00000000-0005-0000-0000-00005ECD0000}"/>
    <cellStyle name="Normal 37 4 8 12 2" xfId="52583" xr:uid="{00000000-0005-0000-0000-00005FCD0000}"/>
    <cellStyle name="Normal 37 4 8 12 3" xfId="52584" xr:uid="{00000000-0005-0000-0000-000060CD0000}"/>
    <cellStyle name="Normal 37 4 8 13" xfId="52585" xr:uid="{00000000-0005-0000-0000-000061CD0000}"/>
    <cellStyle name="Normal 37 4 8 13 2" xfId="52586" xr:uid="{00000000-0005-0000-0000-000062CD0000}"/>
    <cellStyle name="Normal 37 4 8 13 3" xfId="52587" xr:uid="{00000000-0005-0000-0000-000063CD0000}"/>
    <cellStyle name="Normal 37 4 8 14" xfId="52588" xr:uid="{00000000-0005-0000-0000-000064CD0000}"/>
    <cellStyle name="Normal 37 4 8 14 2" xfId="52589" xr:uid="{00000000-0005-0000-0000-000065CD0000}"/>
    <cellStyle name="Normal 37 4 8 14 3" xfId="52590" xr:uid="{00000000-0005-0000-0000-000066CD0000}"/>
    <cellStyle name="Normal 37 4 8 15" xfId="52591" xr:uid="{00000000-0005-0000-0000-000067CD0000}"/>
    <cellStyle name="Normal 37 4 8 16" xfId="52592" xr:uid="{00000000-0005-0000-0000-000068CD0000}"/>
    <cellStyle name="Normal 37 4 8 2" xfId="52593" xr:uid="{00000000-0005-0000-0000-000069CD0000}"/>
    <cellStyle name="Normal 37 4 8 2 2" xfId="52594" xr:uid="{00000000-0005-0000-0000-00006ACD0000}"/>
    <cellStyle name="Normal 37 4 8 2 3" xfId="52595" xr:uid="{00000000-0005-0000-0000-00006BCD0000}"/>
    <cellStyle name="Normal 37 4 8 3" xfId="52596" xr:uid="{00000000-0005-0000-0000-00006CCD0000}"/>
    <cellStyle name="Normal 37 4 8 3 2" xfId="52597" xr:uid="{00000000-0005-0000-0000-00006DCD0000}"/>
    <cellStyle name="Normal 37 4 8 3 3" xfId="52598" xr:uid="{00000000-0005-0000-0000-00006ECD0000}"/>
    <cellStyle name="Normal 37 4 8 4" xfId="52599" xr:uid="{00000000-0005-0000-0000-00006FCD0000}"/>
    <cellStyle name="Normal 37 4 8 4 2" xfId="52600" xr:uid="{00000000-0005-0000-0000-000070CD0000}"/>
    <cellStyle name="Normal 37 4 8 4 3" xfId="52601" xr:uid="{00000000-0005-0000-0000-000071CD0000}"/>
    <cellStyle name="Normal 37 4 8 5" xfId="52602" xr:uid="{00000000-0005-0000-0000-000072CD0000}"/>
    <cellStyle name="Normal 37 4 8 5 2" xfId="52603" xr:uid="{00000000-0005-0000-0000-000073CD0000}"/>
    <cellStyle name="Normal 37 4 8 5 3" xfId="52604" xr:uid="{00000000-0005-0000-0000-000074CD0000}"/>
    <cellStyle name="Normal 37 4 8 6" xfId="52605" xr:uid="{00000000-0005-0000-0000-000075CD0000}"/>
    <cellStyle name="Normal 37 4 8 6 2" xfId="52606" xr:uid="{00000000-0005-0000-0000-000076CD0000}"/>
    <cellStyle name="Normal 37 4 8 6 3" xfId="52607" xr:uid="{00000000-0005-0000-0000-000077CD0000}"/>
    <cellStyle name="Normal 37 4 8 7" xfId="52608" xr:uid="{00000000-0005-0000-0000-000078CD0000}"/>
    <cellStyle name="Normal 37 4 8 7 2" xfId="52609" xr:uid="{00000000-0005-0000-0000-000079CD0000}"/>
    <cellStyle name="Normal 37 4 8 7 3" xfId="52610" xr:uid="{00000000-0005-0000-0000-00007ACD0000}"/>
    <cellStyle name="Normal 37 4 8 8" xfId="52611" xr:uid="{00000000-0005-0000-0000-00007BCD0000}"/>
    <cellStyle name="Normal 37 4 8 8 2" xfId="52612" xr:uid="{00000000-0005-0000-0000-00007CCD0000}"/>
    <cellStyle name="Normal 37 4 8 8 3" xfId="52613" xr:uid="{00000000-0005-0000-0000-00007DCD0000}"/>
    <cellStyle name="Normal 37 4 8 9" xfId="52614" xr:uid="{00000000-0005-0000-0000-00007ECD0000}"/>
    <cellStyle name="Normal 37 4 8 9 2" xfId="52615" xr:uid="{00000000-0005-0000-0000-00007FCD0000}"/>
    <cellStyle name="Normal 37 4 8 9 3" xfId="52616" xr:uid="{00000000-0005-0000-0000-000080CD0000}"/>
    <cellStyle name="Normal 37 4 9" xfId="52617" xr:uid="{00000000-0005-0000-0000-000081CD0000}"/>
    <cellStyle name="Normal 37 4 9 10" xfId="52618" xr:uid="{00000000-0005-0000-0000-000082CD0000}"/>
    <cellStyle name="Normal 37 4 9 10 2" xfId="52619" xr:uid="{00000000-0005-0000-0000-000083CD0000}"/>
    <cellStyle name="Normal 37 4 9 10 3" xfId="52620" xr:uid="{00000000-0005-0000-0000-000084CD0000}"/>
    <cellStyle name="Normal 37 4 9 11" xfId="52621" xr:uid="{00000000-0005-0000-0000-000085CD0000}"/>
    <cellStyle name="Normal 37 4 9 11 2" xfId="52622" xr:uid="{00000000-0005-0000-0000-000086CD0000}"/>
    <cellStyle name="Normal 37 4 9 11 3" xfId="52623" xr:uid="{00000000-0005-0000-0000-000087CD0000}"/>
    <cellStyle name="Normal 37 4 9 12" xfId="52624" xr:uid="{00000000-0005-0000-0000-000088CD0000}"/>
    <cellStyle name="Normal 37 4 9 12 2" xfId="52625" xr:uid="{00000000-0005-0000-0000-000089CD0000}"/>
    <cellStyle name="Normal 37 4 9 12 3" xfId="52626" xr:uid="{00000000-0005-0000-0000-00008ACD0000}"/>
    <cellStyle name="Normal 37 4 9 13" xfId="52627" xr:uid="{00000000-0005-0000-0000-00008BCD0000}"/>
    <cellStyle name="Normal 37 4 9 13 2" xfId="52628" xr:uid="{00000000-0005-0000-0000-00008CCD0000}"/>
    <cellStyle name="Normal 37 4 9 13 3" xfId="52629" xr:uid="{00000000-0005-0000-0000-00008DCD0000}"/>
    <cellStyle name="Normal 37 4 9 14" xfId="52630" xr:uid="{00000000-0005-0000-0000-00008ECD0000}"/>
    <cellStyle name="Normal 37 4 9 14 2" xfId="52631" xr:uid="{00000000-0005-0000-0000-00008FCD0000}"/>
    <cellStyle name="Normal 37 4 9 14 3" xfId="52632" xr:uid="{00000000-0005-0000-0000-000090CD0000}"/>
    <cellStyle name="Normal 37 4 9 15" xfId="52633" xr:uid="{00000000-0005-0000-0000-000091CD0000}"/>
    <cellStyle name="Normal 37 4 9 16" xfId="52634" xr:uid="{00000000-0005-0000-0000-000092CD0000}"/>
    <cellStyle name="Normal 37 4 9 2" xfId="52635" xr:uid="{00000000-0005-0000-0000-000093CD0000}"/>
    <cellStyle name="Normal 37 4 9 2 2" xfId="52636" xr:uid="{00000000-0005-0000-0000-000094CD0000}"/>
    <cellStyle name="Normal 37 4 9 2 3" xfId="52637" xr:uid="{00000000-0005-0000-0000-000095CD0000}"/>
    <cellStyle name="Normal 37 4 9 3" xfId="52638" xr:uid="{00000000-0005-0000-0000-000096CD0000}"/>
    <cellStyle name="Normal 37 4 9 3 2" xfId="52639" xr:uid="{00000000-0005-0000-0000-000097CD0000}"/>
    <cellStyle name="Normal 37 4 9 3 3" xfId="52640" xr:uid="{00000000-0005-0000-0000-000098CD0000}"/>
    <cellStyle name="Normal 37 4 9 4" xfId="52641" xr:uid="{00000000-0005-0000-0000-000099CD0000}"/>
    <cellStyle name="Normal 37 4 9 4 2" xfId="52642" xr:uid="{00000000-0005-0000-0000-00009ACD0000}"/>
    <cellStyle name="Normal 37 4 9 4 3" xfId="52643" xr:uid="{00000000-0005-0000-0000-00009BCD0000}"/>
    <cellStyle name="Normal 37 4 9 5" xfId="52644" xr:uid="{00000000-0005-0000-0000-00009CCD0000}"/>
    <cellStyle name="Normal 37 4 9 5 2" xfId="52645" xr:uid="{00000000-0005-0000-0000-00009DCD0000}"/>
    <cellStyle name="Normal 37 4 9 5 3" xfId="52646" xr:uid="{00000000-0005-0000-0000-00009ECD0000}"/>
    <cellStyle name="Normal 37 4 9 6" xfId="52647" xr:uid="{00000000-0005-0000-0000-00009FCD0000}"/>
    <cellStyle name="Normal 37 4 9 6 2" xfId="52648" xr:uid="{00000000-0005-0000-0000-0000A0CD0000}"/>
    <cellStyle name="Normal 37 4 9 6 3" xfId="52649" xr:uid="{00000000-0005-0000-0000-0000A1CD0000}"/>
    <cellStyle name="Normal 37 4 9 7" xfId="52650" xr:uid="{00000000-0005-0000-0000-0000A2CD0000}"/>
    <cellStyle name="Normal 37 4 9 7 2" xfId="52651" xr:uid="{00000000-0005-0000-0000-0000A3CD0000}"/>
    <cellStyle name="Normal 37 4 9 7 3" xfId="52652" xr:uid="{00000000-0005-0000-0000-0000A4CD0000}"/>
    <cellStyle name="Normal 37 4 9 8" xfId="52653" xr:uid="{00000000-0005-0000-0000-0000A5CD0000}"/>
    <cellStyle name="Normal 37 4 9 8 2" xfId="52654" xr:uid="{00000000-0005-0000-0000-0000A6CD0000}"/>
    <cellStyle name="Normal 37 4 9 8 3" xfId="52655" xr:uid="{00000000-0005-0000-0000-0000A7CD0000}"/>
    <cellStyle name="Normal 37 4 9 9" xfId="52656" xr:uid="{00000000-0005-0000-0000-0000A8CD0000}"/>
    <cellStyle name="Normal 37 4 9 9 2" xfId="52657" xr:uid="{00000000-0005-0000-0000-0000A9CD0000}"/>
    <cellStyle name="Normal 37 4 9 9 3" xfId="52658" xr:uid="{00000000-0005-0000-0000-0000AACD0000}"/>
    <cellStyle name="Normal 38" xfId="52659" xr:uid="{00000000-0005-0000-0000-0000ABCD0000}"/>
    <cellStyle name="Normal 38 10" xfId="52660" xr:uid="{00000000-0005-0000-0000-0000ACCD0000}"/>
    <cellStyle name="Normal 38 10 10" xfId="52661" xr:uid="{00000000-0005-0000-0000-0000ADCD0000}"/>
    <cellStyle name="Normal 38 10 10 2" xfId="52662" xr:uid="{00000000-0005-0000-0000-0000AECD0000}"/>
    <cellStyle name="Normal 38 10 10 3" xfId="52663" xr:uid="{00000000-0005-0000-0000-0000AFCD0000}"/>
    <cellStyle name="Normal 38 10 11" xfId="52664" xr:uid="{00000000-0005-0000-0000-0000B0CD0000}"/>
    <cellStyle name="Normal 38 10 11 2" xfId="52665" xr:uid="{00000000-0005-0000-0000-0000B1CD0000}"/>
    <cellStyle name="Normal 38 10 11 3" xfId="52666" xr:uid="{00000000-0005-0000-0000-0000B2CD0000}"/>
    <cellStyle name="Normal 38 10 12" xfId="52667" xr:uid="{00000000-0005-0000-0000-0000B3CD0000}"/>
    <cellStyle name="Normal 38 10 12 2" xfId="52668" xr:uid="{00000000-0005-0000-0000-0000B4CD0000}"/>
    <cellStyle name="Normal 38 10 12 3" xfId="52669" xr:uid="{00000000-0005-0000-0000-0000B5CD0000}"/>
    <cellStyle name="Normal 38 10 13" xfId="52670" xr:uid="{00000000-0005-0000-0000-0000B6CD0000}"/>
    <cellStyle name="Normal 38 10 13 2" xfId="52671" xr:uid="{00000000-0005-0000-0000-0000B7CD0000}"/>
    <cellStyle name="Normal 38 10 13 3" xfId="52672" xr:uid="{00000000-0005-0000-0000-0000B8CD0000}"/>
    <cellStyle name="Normal 38 10 14" xfId="52673" xr:uid="{00000000-0005-0000-0000-0000B9CD0000}"/>
    <cellStyle name="Normal 38 10 14 2" xfId="52674" xr:uid="{00000000-0005-0000-0000-0000BACD0000}"/>
    <cellStyle name="Normal 38 10 14 3" xfId="52675" xr:uid="{00000000-0005-0000-0000-0000BBCD0000}"/>
    <cellStyle name="Normal 38 10 15" xfId="52676" xr:uid="{00000000-0005-0000-0000-0000BCCD0000}"/>
    <cellStyle name="Normal 38 10 16" xfId="52677" xr:uid="{00000000-0005-0000-0000-0000BDCD0000}"/>
    <cellStyle name="Normal 38 10 2" xfId="52678" xr:uid="{00000000-0005-0000-0000-0000BECD0000}"/>
    <cellStyle name="Normal 38 10 2 2" xfId="52679" xr:uid="{00000000-0005-0000-0000-0000BFCD0000}"/>
    <cellStyle name="Normal 38 10 2 3" xfId="52680" xr:uid="{00000000-0005-0000-0000-0000C0CD0000}"/>
    <cellStyle name="Normal 38 10 3" xfId="52681" xr:uid="{00000000-0005-0000-0000-0000C1CD0000}"/>
    <cellStyle name="Normal 38 10 3 2" xfId="52682" xr:uid="{00000000-0005-0000-0000-0000C2CD0000}"/>
    <cellStyle name="Normal 38 10 3 3" xfId="52683" xr:uid="{00000000-0005-0000-0000-0000C3CD0000}"/>
    <cellStyle name="Normal 38 10 4" xfId="52684" xr:uid="{00000000-0005-0000-0000-0000C4CD0000}"/>
    <cellStyle name="Normal 38 10 4 2" xfId="52685" xr:uid="{00000000-0005-0000-0000-0000C5CD0000}"/>
    <cellStyle name="Normal 38 10 4 3" xfId="52686" xr:uid="{00000000-0005-0000-0000-0000C6CD0000}"/>
    <cellStyle name="Normal 38 10 5" xfId="52687" xr:uid="{00000000-0005-0000-0000-0000C7CD0000}"/>
    <cellStyle name="Normal 38 10 5 2" xfId="52688" xr:uid="{00000000-0005-0000-0000-0000C8CD0000}"/>
    <cellStyle name="Normal 38 10 5 3" xfId="52689" xr:uid="{00000000-0005-0000-0000-0000C9CD0000}"/>
    <cellStyle name="Normal 38 10 6" xfId="52690" xr:uid="{00000000-0005-0000-0000-0000CACD0000}"/>
    <cellStyle name="Normal 38 10 6 2" xfId="52691" xr:uid="{00000000-0005-0000-0000-0000CBCD0000}"/>
    <cellStyle name="Normal 38 10 6 3" xfId="52692" xr:uid="{00000000-0005-0000-0000-0000CCCD0000}"/>
    <cellStyle name="Normal 38 10 7" xfId="52693" xr:uid="{00000000-0005-0000-0000-0000CDCD0000}"/>
    <cellStyle name="Normal 38 10 7 2" xfId="52694" xr:uid="{00000000-0005-0000-0000-0000CECD0000}"/>
    <cellStyle name="Normal 38 10 7 3" xfId="52695" xr:uid="{00000000-0005-0000-0000-0000CFCD0000}"/>
    <cellStyle name="Normal 38 10 8" xfId="52696" xr:uid="{00000000-0005-0000-0000-0000D0CD0000}"/>
    <cellStyle name="Normal 38 10 8 2" xfId="52697" xr:uid="{00000000-0005-0000-0000-0000D1CD0000}"/>
    <cellStyle name="Normal 38 10 8 3" xfId="52698" xr:uid="{00000000-0005-0000-0000-0000D2CD0000}"/>
    <cellStyle name="Normal 38 10 9" xfId="52699" xr:uid="{00000000-0005-0000-0000-0000D3CD0000}"/>
    <cellStyle name="Normal 38 10 9 2" xfId="52700" xr:uid="{00000000-0005-0000-0000-0000D4CD0000}"/>
    <cellStyle name="Normal 38 10 9 3" xfId="52701" xr:uid="{00000000-0005-0000-0000-0000D5CD0000}"/>
    <cellStyle name="Normal 38 11" xfId="52702" xr:uid="{00000000-0005-0000-0000-0000D6CD0000}"/>
    <cellStyle name="Normal 38 11 10" xfId="52703" xr:uid="{00000000-0005-0000-0000-0000D7CD0000}"/>
    <cellStyle name="Normal 38 11 10 2" xfId="52704" xr:uid="{00000000-0005-0000-0000-0000D8CD0000}"/>
    <cellStyle name="Normal 38 11 10 3" xfId="52705" xr:uid="{00000000-0005-0000-0000-0000D9CD0000}"/>
    <cellStyle name="Normal 38 11 11" xfId="52706" xr:uid="{00000000-0005-0000-0000-0000DACD0000}"/>
    <cellStyle name="Normal 38 11 11 2" xfId="52707" xr:uid="{00000000-0005-0000-0000-0000DBCD0000}"/>
    <cellStyle name="Normal 38 11 11 3" xfId="52708" xr:uid="{00000000-0005-0000-0000-0000DCCD0000}"/>
    <cellStyle name="Normal 38 11 12" xfId="52709" xr:uid="{00000000-0005-0000-0000-0000DDCD0000}"/>
    <cellStyle name="Normal 38 11 12 2" xfId="52710" xr:uid="{00000000-0005-0000-0000-0000DECD0000}"/>
    <cellStyle name="Normal 38 11 12 3" xfId="52711" xr:uid="{00000000-0005-0000-0000-0000DFCD0000}"/>
    <cellStyle name="Normal 38 11 13" xfId="52712" xr:uid="{00000000-0005-0000-0000-0000E0CD0000}"/>
    <cellStyle name="Normal 38 11 13 2" xfId="52713" xr:uid="{00000000-0005-0000-0000-0000E1CD0000}"/>
    <cellStyle name="Normal 38 11 13 3" xfId="52714" xr:uid="{00000000-0005-0000-0000-0000E2CD0000}"/>
    <cellStyle name="Normal 38 11 14" xfId="52715" xr:uid="{00000000-0005-0000-0000-0000E3CD0000}"/>
    <cellStyle name="Normal 38 11 14 2" xfId="52716" xr:uid="{00000000-0005-0000-0000-0000E4CD0000}"/>
    <cellStyle name="Normal 38 11 14 3" xfId="52717" xr:uid="{00000000-0005-0000-0000-0000E5CD0000}"/>
    <cellStyle name="Normal 38 11 15" xfId="52718" xr:uid="{00000000-0005-0000-0000-0000E6CD0000}"/>
    <cellStyle name="Normal 38 11 16" xfId="52719" xr:uid="{00000000-0005-0000-0000-0000E7CD0000}"/>
    <cellStyle name="Normal 38 11 2" xfId="52720" xr:uid="{00000000-0005-0000-0000-0000E8CD0000}"/>
    <cellStyle name="Normal 38 11 2 2" xfId="52721" xr:uid="{00000000-0005-0000-0000-0000E9CD0000}"/>
    <cellStyle name="Normal 38 11 2 3" xfId="52722" xr:uid="{00000000-0005-0000-0000-0000EACD0000}"/>
    <cellStyle name="Normal 38 11 3" xfId="52723" xr:uid="{00000000-0005-0000-0000-0000EBCD0000}"/>
    <cellStyle name="Normal 38 11 3 2" xfId="52724" xr:uid="{00000000-0005-0000-0000-0000ECCD0000}"/>
    <cellStyle name="Normal 38 11 3 3" xfId="52725" xr:uid="{00000000-0005-0000-0000-0000EDCD0000}"/>
    <cellStyle name="Normal 38 11 4" xfId="52726" xr:uid="{00000000-0005-0000-0000-0000EECD0000}"/>
    <cellStyle name="Normal 38 11 4 2" xfId="52727" xr:uid="{00000000-0005-0000-0000-0000EFCD0000}"/>
    <cellStyle name="Normal 38 11 4 3" xfId="52728" xr:uid="{00000000-0005-0000-0000-0000F0CD0000}"/>
    <cellStyle name="Normal 38 11 5" xfId="52729" xr:uid="{00000000-0005-0000-0000-0000F1CD0000}"/>
    <cellStyle name="Normal 38 11 5 2" xfId="52730" xr:uid="{00000000-0005-0000-0000-0000F2CD0000}"/>
    <cellStyle name="Normal 38 11 5 3" xfId="52731" xr:uid="{00000000-0005-0000-0000-0000F3CD0000}"/>
    <cellStyle name="Normal 38 11 6" xfId="52732" xr:uid="{00000000-0005-0000-0000-0000F4CD0000}"/>
    <cellStyle name="Normal 38 11 6 2" xfId="52733" xr:uid="{00000000-0005-0000-0000-0000F5CD0000}"/>
    <cellStyle name="Normal 38 11 6 3" xfId="52734" xr:uid="{00000000-0005-0000-0000-0000F6CD0000}"/>
    <cellStyle name="Normal 38 11 7" xfId="52735" xr:uid="{00000000-0005-0000-0000-0000F7CD0000}"/>
    <cellStyle name="Normal 38 11 7 2" xfId="52736" xr:uid="{00000000-0005-0000-0000-0000F8CD0000}"/>
    <cellStyle name="Normal 38 11 7 3" xfId="52737" xr:uid="{00000000-0005-0000-0000-0000F9CD0000}"/>
    <cellStyle name="Normal 38 11 8" xfId="52738" xr:uid="{00000000-0005-0000-0000-0000FACD0000}"/>
    <cellStyle name="Normal 38 11 8 2" xfId="52739" xr:uid="{00000000-0005-0000-0000-0000FBCD0000}"/>
    <cellStyle name="Normal 38 11 8 3" xfId="52740" xr:uid="{00000000-0005-0000-0000-0000FCCD0000}"/>
    <cellStyle name="Normal 38 11 9" xfId="52741" xr:uid="{00000000-0005-0000-0000-0000FDCD0000}"/>
    <cellStyle name="Normal 38 11 9 2" xfId="52742" xr:uid="{00000000-0005-0000-0000-0000FECD0000}"/>
    <cellStyle name="Normal 38 11 9 3" xfId="52743" xr:uid="{00000000-0005-0000-0000-0000FFCD0000}"/>
    <cellStyle name="Normal 38 12" xfId="52744" xr:uid="{00000000-0005-0000-0000-000000CE0000}"/>
    <cellStyle name="Normal 38 12 10" xfId="52745" xr:uid="{00000000-0005-0000-0000-000001CE0000}"/>
    <cellStyle name="Normal 38 12 10 2" xfId="52746" xr:uid="{00000000-0005-0000-0000-000002CE0000}"/>
    <cellStyle name="Normal 38 12 10 3" xfId="52747" xr:uid="{00000000-0005-0000-0000-000003CE0000}"/>
    <cellStyle name="Normal 38 12 11" xfId="52748" xr:uid="{00000000-0005-0000-0000-000004CE0000}"/>
    <cellStyle name="Normal 38 12 11 2" xfId="52749" xr:uid="{00000000-0005-0000-0000-000005CE0000}"/>
    <cellStyle name="Normal 38 12 11 3" xfId="52750" xr:uid="{00000000-0005-0000-0000-000006CE0000}"/>
    <cellStyle name="Normal 38 12 12" xfId="52751" xr:uid="{00000000-0005-0000-0000-000007CE0000}"/>
    <cellStyle name="Normal 38 12 12 2" xfId="52752" xr:uid="{00000000-0005-0000-0000-000008CE0000}"/>
    <cellStyle name="Normal 38 12 12 3" xfId="52753" xr:uid="{00000000-0005-0000-0000-000009CE0000}"/>
    <cellStyle name="Normal 38 12 13" xfId="52754" xr:uid="{00000000-0005-0000-0000-00000ACE0000}"/>
    <cellStyle name="Normal 38 12 13 2" xfId="52755" xr:uid="{00000000-0005-0000-0000-00000BCE0000}"/>
    <cellStyle name="Normal 38 12 13 3" xfId="52756" xr:uid="{00000000-0005-0000-0000-00000CCE0000}"/>
    <cellStyle name="Normal 38 12 14" xfId="52757" xr:uid="{00000000-0005-0000-0000-00000DCE0000}"/>
    <cellStyle name="Normal 38 12 14 2" xfId="52758" xr:uid="{00000000-0005-0000-0000-00000ECE0000}"/>
    <cellStyle name="Normal 38 12 14 3" xfId="52759" xr:uid="{00000000-0005-0000-0000-00000FCE0000}"/>
    <cellStyle name="Normal 38 12 15" xfId="52760" xr:uid="{00000000-0005-0000-0000-000010CE0000}"/>
    <cellStyle name="Normal 38 12 16" xfId="52761" xr:uid="{00000000-0005-0000-0000-000011CE0000}"/>
    <cellStyle name="Normal 38 12 2" xfId="52762" xr:uid="{00000000-0005-0000-0000-000012CE0000}"/>
    <cellStyle name="Normal 38 12 2 2" xfId="52763" xr:uid="{00000000-0005-0000-0000-000013CE0000}"/>
    <cellStyle name="Normal 38 12 2 3" xfId="52764" xr:uid="{00000000-0005-0000-0000-000014CE0000}"/>
    <cellStyle name="Normal 38 12 3" xfId="52765" xr:uid="{00000000-0005-0000-0000-000015CE0000}"/>
    <cellStyle name="Normal 38 12 3 2" xfId="52766" xr:uid="{00000000-0005-0000-0000-000016CE0000}"/>
    <cellStyle name="Normal 38 12 3 3" xfId="52767" xr:uid="{00000000-0005-0000-0000-000017CE0000}"/>
    <cellStyle name="Normal 38 12 4" xfId="52768" xr:uid="{00000000-0005-0000-0000-000018CE0000}"/>
    <cellStyle name="Normal 38 12 4 2" xfId="52769" xr:uid="{00000000-0005-0000-0000-000019CE0000}"/>
    <cellStyle name="Normal 38 12 4 3" xfId="52770" xr:uid="{00000000-0005-0000-0000-00001ACE0000}"/>
    <cellStyle name="Normal 38 12 5" xfId="52771" xr:uid="{00000000-0005-0000-0000-00001BCE0000}"/>
    <cellStyle name="Normal 38 12 5 2" xfId="52772" xr:uid="{00000000-0005-0000-0000-00001CCE0000}"/>
    <cellStyle name="Normal 38 12 5 3" xfId="52773" xr:uid="{00000000-0005-0000-0000-00001DCE0000}"/>
    <cellStyle name="Normal 38 12 6" xfId="52774" xr:uid="{00000000-0005-0000-0000-00001ECE0000}"/>
    <cellStyle name="Normal 38 12 6 2" xfId="52775" xr:uid="{00000000-0005-0000-0000-00001FCE0000}"/>
    <cellStyle name="Normal 38 12 6 3" xfId="52776" xr:uid="{00000000-0005-0000-0000-000020CE0000}"/>
    <cellStyle name="Normal 38 12 7" xfId="52777" xr:uid="{00000000-0005-0000-0000-000021CE0000}"/>
    <cellStyle name="Normal 38 12 7 2" xfId="52778" xr:uid="{00000000-0005-0000-0000-000022CE0000}"/>
    <cellStyle name="Normal 38 12 7 3" xfId="52779" xr:uid="{00000000-0005-0000-0000-000023CE0000}"/>
    <cellStyle name="Normal 38 12 8" xfId="52780" xr:uid="{00000000-0005-0000-0000-000024CE0000}"/>
    <cellStyle name="Normal 38 12 8 2" xfId="52781" xr:uid="{00000000-0005-0000-0000-000025CE0000}"/>
    <cellStyle name="Normal 38 12 8 3" xfId="52782" xr:uid="{00000000-0005-0000-0000-000026CE0000}"/>
    <cellStyle name="Normal 38 12 9" xfId="52783" xr:uid="{00000000-0005-0000-0000-000027CE0000}"/>
    <cellStyle name="Normal 38 12 9 2" xfId="52784" xr:uid="{00000000-0005-0000-0000-000028CE0000}"/>
    <cellStyle name="Normal 38 12 9 3" xfId="52785" xr:uid="{00000000-0005-0000-0000-000029CE0000}"/>
    <cellStyle name="Normal 38 13" xfId="52786" xr:uid="{00000000-0005-0000-0000-00002ACE0000}"/>
    <cellStyle name="Normal 38 13 10" xfId="52787" xr:uid="{00000000-0005-0000-0000-00002BCE0000}"/>
    <cellStyle name="Normal 38 13 10 2" xfId="52788" xr:uid="{00000000-0005-0000-0000-00002CCE0000}"/>
    <cellStyle name="Normal 38 13 10 3" xfId="52789" xr:uid="{00000000-0005-0000-0000-00002DCE0000}"/>
    <cellStyle name="Normal 38 13 11" xfId="52790" xr:uid="{00000000-0005-0000-0000-00002ECE0000}"/>
    <cellStyle name="Normal 38 13 11 2" xfId="52791" xr:uid="{00000000-0005-0000-0000-00002FCE0000}"/>
    <cellStyle name="Normal 38 13 11 3" xfId="52792" xr:uid="{00000000-0005-0000-0000-000030CE0000}"/>
    <cellStyle name="Normal 38 13 12" xfId="52793" xr:uid="{00000000-0005-0000-0000-000031CE0000}"/>
    <cellStyle name="Normal 38 13 12 2" xfId="52794" xr:uid="{00000000-0005-0000-0000-000032CE0000}"/>
    <cellStyle name="Normal 38 13 12 3" xfId="52795" xr:uid="{00000000-0005-0000-0000-000033CE0000}"/>
    <cellStyle name="Normal 38 13 13" xfId="52796" xr:uid="{00000000-0005-0000-0000-000034CE0000}"/>
    <cellStyle name="Normal 38 13 13 2" xfId="52797" xr:uid="{00000000-0005-0000-0000-000035CE0000}"/>
    <cellStyle name="Normal 38 13 13 3" xfId="52798" xr:uid="{00000000-0005-0000-0000-000036CE0000}"/>
    <cellStyle name="Normal 38 13 14" xfId="52799" xr:uid="{00000000-0005-0000-0000-000037CE0000}"/>
    <cellStyle name="Normal 38 13 14 2" xfId="52800" xr:uid="{00000000-0005-0000-0000-000038CE0000}"/>
    <cellStyle name="Normal 38 13 14 3" xfId="52801" xr:uid="{00000000-0005-0000-0000-000039CE0000}"/>
    <cellStyle name="Normal 38 13 15" xfId="52802" xr:uid="{00000000-0005-0000-0000-00003ACE0000}"/>
    <cellStyle name="Normal 38 13 16" xfId="52803" xr:uid="{00000000-0005-0000-0000-00003BCE0000}"/>
    <cellStyle name="Normal 38 13 2" xfId="52804" xr:uid="{00000000-0005-0000-0000-00003CCE0000}"/>
    <cellStyle name="Normal 38 13 2 2" xfId="52805" xr:uid="{00000000-0005-0000-0000-00003DCE0000}"/>
    <cellStyle name="Normal 38 13 2 3" xfId="52806" xr:uid="{00000000-0005-0000-0000-00003ECE0000}"/>
    <cellStyle name="Normal 38 13 3" xfId="52807" xr:uid="{00000000-0005-0000-0000-00003FCE0000}"/>
    <cellStyle name="Normal 38 13 3 2" xfId="52808" xr:uid="{00000000-0005-0000-0000-000040CE0000}"/>
    <cellStyle name="Normal 38 13 3 3" xfId="52809" xr:uid="{00000000-0005-0000-0000-000041CE0000}"/>
    <cellStyle name="Normal 38 13 4" xfId="52810" xr:uid="{00000000-0005-0000-0000-000042CE0000}"/>
    <cellStyle name="Normal 38 13 4 2" xfId="52811" xr:uid="{00000000-0005-0000-0000-000043CE0000}"/>
    <cellStyle name="Normal 38 13 4 3" xfId="52812" xr:uid="{00000000-0005-0000-0000-000044CE0000}"/>
    <cellStyle name="Normal 38 13 5" xfId="52813" xr:uid="{00000000-0005-0000-0000-000045CE0000}"/>
    <cellStyle name="Normal 38 13 5 2" xfId="52814" xr:uid="{00000000-0005-0000-0000-000046CE0000}"/>
    <cellStyle name="Normal 38 13 5 3" xfId="52815" xr:uid="{00000000-0005-0000-0000-000047CE0000}"/>
    <cellStyle name="Normal 38 13 6" xfId="52816" xr:uid="{00000000-0005-0000-0000-000048CE0000}"/>
    <cellStyle name="Normal 38 13 6 2" xfId="52817" xr:uid="{00000000-0005-0000-0000-000049CE0000}"/>
    <cellStyle name="Normal 38 13 6 3" xfId="52818" xr:uid="{00000000-0005-0000-0000-00004ACE0000}"/>
    <cellStyle name="Normal 38 13 7" xfId="52819" xr:uid="{00000000-0005-0000-0000-00004BCE0000}"/>
    <cellStyle name="Normal 38 13 7 2" xfId="52820" xr:uid="{00000000-0005-0000-0000-00004CCE0000}"/>
    <cellStyle name="Normal 38 13 7 3" xfId="52821" xr:uid="{00000000-0005-0000-0000-00004DCE0000}"/>
    <cellStyle name="Normal 38 13 8" xfId="52822" xr:uid="{00000000-0005-0000-0000-00004ECE0000}"/>
    <cellStyle name="Normal 38 13 8 2" xfId="52823" xr:uid="{00000000-0005-0000-0000-00004FCE0000}"/>
    <cellStyle name="Normal 38 13 8 3" xfId="52824" xr:uid="{00000000-0005-0000-0000-000050CE0000}"/>
    <cellStyle name="Normal 38 13 9" xfId="52825" xr:uid="{00000000-0005-0000-0000-000051CE0000}"/>
    <cellStyle name="Normal 38 13 9 2" xfId="52826" xr:uid="{00000000-0005-0000-0000-000052CE0000}"/>
    <cellStyle name="Normal 38 13 9 3" xfId="52827" xr:uid="{00000000-0005-0000-0000-000053CE0000}"/>
    <cellStyle name="Normal 38 14" xfId="52828" xr:uid="{00000000-0005-0000-0000-000054CE0000}"/>
    <cellStyle name="Normal 38 14 10" xfId="52829" xr:uid="{00000000-0005-0000-0000-000055CE0000}"/>
    <cellStyle name="Normal 38 14 10 2" xfId="52830" xr:uid="{00000000-0005-0000-0000-000056CE0000}"/>
    <cellStyle name="Normal 38 14 10 3" xfId="52831" xr:uid="{00000000-0005-0000-0000-000057CE0000}"/>
    <cellStyle name="Normal 38 14 11" xfId="52832" xr:uid="{00000000-0005-0000-0000-000058CE0000}"/>
    <cellStyle name="Normal 38 14 11 2" xfId="52833" xr:uid="{00000000-0005-0000-0000-000059CE0000}"/>
    <cellStyle name="Normal 38 14 11 3" xfId="52834" xr:uid="{00000000-0005-0000-0000-00005ACE0000}"/>
    <cellStyle name="Normal 38 14 12" xfId="52835" xr:uid="{00000000-0005-0000-0000-00005BCE0000}"/>
    <cellStyle name="Normal 38 14 12 2" xfId="52836" xr:uid="{00000000-0005-0000-0000-00005CCE0000}"/>
    <cellStyle name="Normal 38 14 12 3" xfId="52837" xr:uid="{00000000-0005-0000-0000-00005DCE0000}"/>
    <cellStyle name="Normal 38 14 13" xfId="52838" xr:uid="{00000000-0005-0000-0000-00005ECE0000}"/>
    <cellStyle name="Normal 38 14 13 2" xfId="52839" xr:uid="{00000000-0005-0000-0000-00005FCE0000}"/>
    <cellStyle name="Normal 38 14 13 3" xfId="52840" xr:uid="{00000000-0005-0000-0000-000060CE0000}"/>
    <cellStyle name="Normal 38 14 14" xfId="52841" xr:uid="{00000000-0005-0000-0000-000061CE0000}"/>
    <cellStyle name="Normal 38 14 14 2" xfId="52842" xr:uid="{00000000-0005-0000-0000-000062CE0000}"/>
    <cellStyle name="Normal 38 14 14 3" xfId="52843" xr:uid="{00000000-0005-0000-0000-000063CE0000}"/>
    <cellStyle name="Normal 38 14 15" xfId="52844" xr:uid="{00000000-0005-0000-0000-000064CE0000}"/>
    <cellStyle name="Normal 38 14 16" xfId="52845" xr:uid="{00000000-0005-0000-0000-000065CE0000}"/>
    <cellStyle name="Normal 38 14 2" xfId="52846" xr:uid="{00000000-0005-0000-0000-000066CE0000}"/>
    <cellStyle name="Normal 38 14 2 2" xfId="52847" xr:uid="{00000000-0005-0000-0000-000067CE0000}"/>
    <cellStyle name="Normal 38 14 2 3" xfId="52848" xr:uid="{00000000-0005-0000-0000-000068CE0000}"/>
    <cellStyle name="Normal 38 14 3" xfId="52849" xr:uid="{00000000-0005-0000-0000-000069CE0000}"/>
    <cellStyle name="Normal 38 14 3 2" xfId="52850" xr:uid="{00000000-0005-0000-0000-00006ACE0000}"/>
    <cellStyle name="Normal 38 14 3 3" xfId="52851" xr:uid="{00000000-0005-0000-0000-00006BCE0000}"/>
    <cellStyle name="Normal 38 14 4" xfId="52852" xr:uid="{00000000-0005-0000-0000-00006CCE0000}"/>
    <cellStyle name="Normal 38 14 4 2" xfId="52853" xr:uid="{00000000-0005-0000-0000-00006DCE0000}"/>
    <cellStyle name="Normal 38 14 4 3" xfId="52854" xr:uid="{00000000-0005-0000-0000-00006ECE0000}"/>
    <cellStyle name="Normal 38 14 5" xfId="52855" xr:uid="{00000000-0005-0000-0000-00006FCE0000}"/>
    <cellStyle name="Normal 38 14 5 2" xfId="52856" xr:uid="{00000000-0005-0000-0000-000070CE0000}"/>
    <cellStyle name="Normal 38 14 5 3" xfId="52857" xr:uid="{00000000-0005-0000-0000-000071CE0000}"/>
    <cellStyle name="Normal 38 14 6" xfId="52858" xr:uid="{00000000-0005-0000-0000-000072CE0000}"/>
    <cellStyle name="Normal 38 14 6 2" xfId="52859" xr:uid="{00000000-0005-0000-0000-000073CE0000}"/>
    <cellStyle name="Normal 38 14 6 3" xfId="52860" xr:uid="{00000000-0005-0000-0000-000074CE0000}"/>
    <cellStyle name="Normal 38 14 7" xfId="52861" xr:uid="{00000000-0005-0000-0000-000075CE0000}"/>
    <cellStyle name="Normal 38 14 7 2" xfId="52862" xr:uid="{00000000-0005-0000-0000-000076CE0000}"/>
    <cellStyle name="Normal 38 14 7 3" xfId="52863" xr:uid="{00000000-0005-0000-0000-000077CE0000}"/>
    <cellStyle name="Normal 38 14 8" xfId="52864" xr:uid="{00000000-0005-0000-0000-000078CE0000}"/>
    <cellStyle name="Normal 38 14 8 2" xfId="52865" xr:uid="{00000000-0005-0000-0000-000079CE0000}"/>
    <cellStyle name="Normal 38 14 8 3" xfId="52866" xr:uid="{00000000-0005-0000-0000-00007ACE0000}"/>
    <cellStyle name="Normal 38 14 9" xfId="52867" xr:uid="{00000000-0005-0000-0000-00007BCE0000}"/>
    <cellStyle name="Normal 38 14 9 2" xfId="52868" xr:uid="{00000000-0005-0000-0000-00007CCE0000}"/>
    <cellStyle name="Normal 38 14 9 3" xfId="52869" xr:uid="{00000000-0005-0000-0000-00007DCE0000}"/>
    <cellStyle name="Normal 38 15" xfId="52870" xr:uid="{00000000-0005-0000-0000-00007ECE0000}"/>
    <cellStyle name="Normal 38 15 10" xfId="52871" xr:uid="{00000000-0005-0000-0000-00007FCE0000}"/>
    <cellStyle name="Normal 38 15 10 2" xfId="52872" xr:uid="{00000000-0005-0000-0000-000080CE0000}"/>
    <cellStyle name="Normal 38 15 10 3" xfId="52873" xr:uid="{00000000-0005-0000-0000-000081CE0000}"/>
    <cellStyle name="Normal 38 15 11" xfId="52874" xr:uid="{00000000-0005-0000-0000-000082CE0000}"/>
    <cellStyle name="Normal 38 15 11 2" xfId="52875" xr:uid="{00000000-0005-0000-0000-000083CE0000}"/>
    <cellStyle name="Normal 38 15 11 3" xfId="52876" xr:uid="{00000000-0005-0000-0000-000084CE0000}"/>
    <cellStyle name="Normal 38 15 12" xfId="52877" xr:uid="{00000000-0005-0000-0000-000085CE0000}"/>
    <cellStyle name="Normal 38 15 12 2" xfId="52878" xr:uid="{00000000-0005-0000-0000-000086CE0000}"/>
    <cellStyle name="Normal 38 15 12 3" xfId="52879" xr:uid="{00000000-0005-0000-0000-000087CE0000}"/>
    <cellStyle name="Normal 38 15 13" xfId="52880" xr:uid="{00000000-0005-0000-0000-000088CE0000}"/>
    <cellStyle name="Normal 38 15 13 2" xfId="52881" xr:uid="{00000000-0005-0000-0000-000089CE0000}"/>
    <cellStyle name="Normal 38 15 13 3" xfId="52882" xr:uid="{00000000-0005-0000-0000-00008ACE0000}"/>
    <cellStyle name="Normal 38 15 14" xfId="52883" xr:uid="{00000000-0005-0000-0000-00008BCE0000}"/>
    <cellStyle name="Normal 38 15 14 2" xfId="52884" xr:uid="{00000000-0005-0000-0000-00008CCE0000}"/>
    <cellStyle name="Normal 38 15 14 3" xfId="52885" xr:uid="{00000000-0005-0000-0000-00008DCE0000}"/>
    <cellStyle name="Normal 38 15 15" xfId="52886" xr:uid="{00000000-0005-0000-0000-00008ECE0000}"/>
    <cellStyle name="Normal 38 15 16" xfId="52887" xr:uid="{00000000-0005-0000-0000-00008FCE0000}"/>
    <cellStyle name="Normal 38 15 2" xfId="52888" xr:uid="{00000000-0005-0000-0000-000090CE0000}"/>
    <cellStyle name="Normal 38 15 2 2" xfId="52889" xr:uid="{00000000-0005-0000-0000-000091CE0000}"/>
    <cellStyle name="Normal 38 15 2 3" xfId="52890" xr:uid="{00000000-0005-0000-0000-000092CE0000}"/>
    <cellStyle name="Normal 38 15 3" xfId="52891" xr:uid="{00000000-0005-0000-0000-000093CE0000}"/>
    <cellStyle name="Normal 38 15 3 2" xfId="52892" xr:uid="{00000000-0005-0000-0000-000094CE0000}"/>
    <cellStyle name="Normal 38 15 3 3" xfId="52893" xr:uid="{00000000-0005-0000-0000-000095CE0000}"/>
    <cellStyle name="Normal 38 15 4" xfId="52894" xr:uid="{00000000-0005-0000-0000-000096CE0000}"/>
    <cellStyle name="Normal 38 15 4 2" xfId="52895" xr:uid="{00000000-0005-0000-0000-000097CE0000}"/>
    <cellStyle name="Normal 38 15 4 3" xfId="52896" xr:uid="{00000000-0005-0000-0000-000098CE0000}"/>
    <cellStyle name="Normal 38 15 5" xfId="52897" xr:uid="{00000000-0005-0000-0000-000099CE0000}"/>
    <cellStyle name="Normal 38 15 5 2" xfId="52898" xr:uid="{00000000-0005-0000-0000-00009ACE0000}"/>
    <cellStyle name="Normal 38 15 5 3" xfId="52899" xr:uid="{00000000-0005-0000-0000-00009BCE0000}"/>
    <cellStyle name="Normal 38 15 6" xfId="52900" xr:uid="{00000000-0005-0000-0000-00009CCE0000}"/>
    <cellStyle name="Normal 38 15 6 2" xfId="52901" xr:uid="{00000000-0005-0000-0000-00009DCE0000}"/>
    <cellStyle name="Normal 38 15 6 3" xfId="52902" xr:uid="{00000000-0005-0000-0000-00009ECE0000}"/>
    <cellStyle name="Normal 38 15 7" xfId="52903" xr:uid="{00000000-0005-0000-0000-00009FCE0000}"/>
    <cellStyle name="Normal 38 15 7 2" xfId="52904" xr:uid="{00000000-0005-0000-0000-0000A0CE0000}"/>
    <cellStyle name="Normal 38 15 7 3" xfId="52905" xr:uid="{00000000-0005-0000-0000-0000A1CE0000}"/>
    <cellStyle name="Normal 38 15 8" xfId="52906" xr:uid="{00000000-0005-0000-0000-0000A2CE0000}"/>
    <cellStyle name="Normal 38 15 8 2" xfId="52907" xr:uid="{00000000-0005-0000-0000-0000A3CE0000}"/>
    <cellStyle name="Normal 38 15 8 3" xfId="52908" xr:uid="{00000000-0005-0000-0000-0000A4CE0000}"/>
    <cellStyle name="Normal 38 15 9" xfId="52909" xr:uid="{00000000-0005-0000-0000-0000A5CE0000}"/>
    <cellStyle name="Normal 38 15 9 2" xfId="52910" xr:uid="{00000000-0005-0000-0000-0000A6CE0000}"/>
    <cellStyle name="Normal 38 15 9 3" xfId="52911" xr:uid="{00000000-0005-0000-0000-0000A7CE0000}"/>
    <cellStyle name="Normal 38 16" xfId="52912" xr:uid="{00000000-0005-0000-0000-0000A8CE0000}"/>
    <cellStyle name="Normal 38 16 10" xfId="52913" xr:uid="{00000000-0005-0000-0000-0000A9CE0000}"/>
    <cellStyle name="Normal 38 16 10 2" xfId="52914" xr:uid="{00000000-0005-0000-0000-0000AACE0000}"/>
    <cellStyle name="Normal 38 16 10 3" xfId="52915" xr:uid="{00000000-0005-0000-0000-0000ABCE0000}"/>
    <cellStyle name="Normal 38 16 11" xfId="52916" xr:uid="{00000000-0005-0000-0000-0000ACCE0000}"/>
    <cellStyle name="Normal 38 16 11 2" xfId="52917" xr:uid="{00000000-0005-0000-0000-0000ADCE0000}"/>
    <cellStyle name="Normal 38 16 11 3" xfId="52918" xr:uid="{00000000-0005-0000-0000-0000AECE0000}"/>
    <cellStyle name="Normal 38 16 12" xfId="52919" xr:uid="{00000000-0005-0000-0000-0000AFCE0000}"/>
    <cellStyle name="Normal 38 16 12 2" xfId="52920" xr:uid="{00000000-0005-0000-0000-0000B0CE0000}"/>
    <cellStyle name="Normal 38 16 12 3" xfId="52921" xr:uid="{00000000-0005-0000-0000-0000B1CE0000}"/>
    <cellStyle name="Normal 38 16 13" xfId="52922" xr:uid="{00000000-0005-0000-0000-0000B2CE0000}"/>
    <cellStyle name="Normal 38 16 13 2" xfId="52923" xr:uid="{00000000-0005-0000-0000-0000B3CE0000}"/>
    <cellStyle name="Normal 38 16 13 3" xfId="52924" xr:uid="{00000000-0005-0000-0000-0000B4CE0000}"/>
    <cellStyle name="Normal 38 16 14" xfId="52925" xr:uid="{00000000-0005-0000-0000-0000B5CE0000}"/>
    <cellStyle name="Normal 38 16 14 2" xfId="52926" xr:uid="{00000000-0005-0000-0000-0000B6CE0000}"/>
    <cellStyle name="Normal 38 16 14 3" xfId="52927" xr:uid="{00000000-0005-0000-0000-0000B7CE0000}"/>
    <cellStyle name="Normal 38 16 15" xfId="52928" xr:uid="{00000000-0005-0000-0000-0000B8CE0000}"/>
    <cellStyle name="Normal 38 16 16" xfId="52929" xr:uid="{00000000-0005-0000-0000-0000B9CE0000}"/>
    <cellStyle name="Normal 38 16 2" xfId="52930" xr:uid="{00000000-0005-0000-0000-0000BACE0000}"/>
    <cellStyle name="Normal 38 16 2 2" xfId="52931" xr:uid="{00000000-0005-0000-0000-0000BBCE0000}"/>
    <cellStyle name="Normal 38 16 2 3" xfId="52932" xr:uid="{00000000-0005-0000-0000-0000BCCE0000}"/>
    <cellStyle name="Normal 38 16 3" xfId="52933" xr:uid="{00000000-0005-0000-0000-0000BDCE0000}"/>
    <cellStyle name="Normal 38 16 3 2" xfId="52934" xr:uid="{00000000-0005-0000-0000-0000BECE0000}"/>
    <cellStyle name="Normal 38 16 3 3" xfId="52935" xr:uid="{00000000-0005-0000-0000-0000BFCE0000}"/>
    <cellStyle name="Normal 38 16 4" xfId="52936" xr:uid="{00000000-0005-0000-0000-0000C0CE0000}"/>
    <cellStyle name="Normal 38 16 4 2" xfId="52937" xr:uid="{00000000-0005-0000-0000-0000C1CE0000}"/>
    <cellStyle name="Normal 38 16 4 3" xfId="52938" xr:uid="{00000000-0005-0000-0000-0000C2CE0000}"/>
    <cellStyle name="Normal 38 16 5" xfId="52939" xr:uid="{00000000-0005-0000-0000-0000C3CE0000}"/>
    <cellStyle name="Normal 38 16 5 2" xfId="52940" xr:uid="{00000000-0005-0000-0000-0000C4CE0000}"/>
    <cellStyle name="Normal 38 16 5 3" xfId="52941" xr:uid="{00000000-0005-0000-0000-0000C5CE0000}"/>
    <cellStyle name="Normal 38 16 6" xfId="52942" xr:uid="{00000000-0005-0000-0000-0000C6CE0000}"/>
    <cellStyle name="Normal 38 16 6 2" xfId="52943" xr:uid="{00000000-0005-0000-0000-0000C7CE0000}"/>
    <cellStyle name="Normal 38 16 6 3" xfId="52944" xr:uid="{00000000-0005-0000-0000-0000C8CE0000}"/>
    <cellStyle name="Normal 38 16 7" xfId="52945" xr:uid="{00000000-0005-0000-0000-0000C9CE0000}"/>
    <cellStyle name="Normal 38 16 7 2" xfId="52946" xr:uid="{00000000-0005-0000-0000-0000CACE0000}"/>
    <cellStyle name="Normal 38 16 7 3" xfId="52947" xr:uid="{00000000-0005-0000-0000-0000CBCE0000}"/>
    <cellStyle name="Normal 38 16 8" xfId="52948" xr:uid="{00000000-0005-0000-0000-0000CCCE0000}"/>
    <cellStyle name="Normal 38 16 8 2" xfId="52949" xr:uid="{00000000-0005-0000-0000-0000CDCE0000}"/>
    <cellStyle name="Normal 38 16 8 3" xfId="52950" xr:uid="{00000000-0005-0000-0000-0000CECE0000}"/>
    <cellStyle name="Normal 38 16 9" xfId="52951" xr:uid="{00000000-0005-0000-0000-0000CFCE0000}"/>
    <cellStyle name="Normal 38 16 9 2" xfId="52952" xr:uid="{00000000-0005-0000-0000-0000D0CE0000}"/>
    <cellStyle name="Normal 38 16 9 3" xfId="52953" xr:uid="{00000000-0005-0000-0000-0000D1CE0000}"/>
    <cellStyle name="Normal 38 17" xfId="52954" xr:uid="{00000000-0005-0000-0000-0000D2CE0000}"/>
    <cellStyle name="Normal 38 17 10" xfId="52955" xr:uid="{00000000-0005-0000-0000-0000D3CE0000}"/>
    <cellStyle name="Normal 38 17 10 2" xfId="52956" xr:uid="{00000000-0005-0000-0000-0000D4CE0000}"/>
    <cellStyle name="Normal 38 17 10 3" xfId="52957" xr:uid="{00000000-0005-0000-0000-0000D5CE0000}"/>
    <cellStyle name="Normal 38 17 11" xfId="52958" xr:uid="{00000000-0005-0000-0000-0000D6CE0000}"/>
    <cellStyle name="Normal 38 17 11 2" xfId="52959" xr:uid="{00000000-0005-0000-0000-0000D7CE0000}"/>
    <cellStyle name="Normal 38 17 11 3" xfId="52960" xr:uid="{00000000-0005-0000-0000-0000D8CE0000}"/>
    <cellStyle name="Normal 38 17 12" xfId="52961" xr:uid="{00000000-0005-0000-0000-0000D9CE0000}"/>
    <cellStyle name="Normal 38 17 12 2" xfId="52962" xr:uid="{00000000-0005-0000-0000-0000DACE0000}"/>
    <cellStyle name="Normal 38 17 12 3" xfId="52963" xr:uid="{00000000-0005-0000-0000-0000DBCE0000}"/>
    <cellStyle name="Normal 38 17 13" xfId="52964" xr:uid="{00000000-0005-0000-0000-0000DCCE0000}"/>
    <cellStyle name="Normal 38 17 13 2" xfId="52965" xr:uid="{00000000-0005-0000-0000-0000DDCE0000}"/>
    <cellStyle name="Normal 38 17 13 3" xfId="52966" xr:uid="{00000000-0005-0000-0000-0000DECE0000}"/>
    <cellStyle name="Normal 38 17 14" xfId="52967" xr:uid="{00000000-0005-0000-0000-0000DFCE0000}"/>
    <cellStyle name="Normal 38 17 14 2" xfId="52968" xr:uid="{00000000-0005-0000-0000-0000E0CE0000}"/>
    <cellStyle name="Normal 38 17 14 3" xfId="52969" xr:uid="{00000000-0005-0000-0000-0000E1CE0000}"/>
    <cellStyle name="Normal 38 17 15" xfId="52970" xr:uid="{00000000-0005-0000-0000-0000E2CE0000}"/>
    <cellStyle name="Normal 38 17 16" xfId="52971" xr:uid="{00000000-0005-0000-0000-0000E3CE0000}"/>
    <cellStyle name="Normal 38 17 2" xfId="52972" xr:uid="{00000000-0005-0000-0000-0000E4CE0000}"/>
    <cellStyle name="Normal 38 17 2 2" xfId="52973" xr:uid="{00000000-0005-0000-0000-0000E5CE0000}"/>
    <cellStyle name="Normal 38 17 2 3" xfId="52974" xr:uid="{00000000-0005-0000-0000-0000E6CE0000}"/>
    <cellStyle name="Normal 38 17 3" xfId="52975" xr:uid="{00000000-0005-0000-0000-0000E7CE0000}"/>
    <cellStyle name="Normal 38 17 3 2" xfId="52976" xr:uid="{00000000-0005-0000-0000-0000E8CE0000}"/>
    <cellStyle name="Normal 38 17 3 3" xfId="52977" xr:uid="{00000000-0005-0000-0000-0000E9CE0000}"/>
    <cellStyle name="Normal 38 17 4" xfId="52978" xr:uid="{00000000-0005-0000-0000-0000EACE0000}"/>
    <cellStyle name="Normal 38 17 4 2" xfId="52979" xr:uid="{00000000-0005-0000-0000-0000EBCE0000}"/>
    <cellStyle name="Normal 38 17 4 3" xfId="52980" xr:uid="{00000000-0005-0000-0000-0000ECCE0000}"/>
    <cellStyle name="Normal 38 17 5" xfId="52981" xr:uid="{00000000-0005-0000-0000-0000EDCE0000}"/>
    <cellStyle name="Normal 38 17 5 2" xfId="52982" xr:uid="{00000000-0005-0000-0000-0000EECE0000}"/>
    <cellStyle name="Normal 38 17 5 3" xfId="52983" xr:uid="{00000000-0005-0000-0000-0000EFCE0000}"/>
    <cellStyle name="Normal 38 17 6" xfId="52984" xr:uid="{00000000-0005-0000-0000-0000F0CE0000}"/>
    <cellStyle name="Normal 38 17 6 2" xfId="52985" xr:uid="{00000000-0005-0000-0000-0000F1CE0000}"/>
    <cellStyle name="Normal 38 17 6 3" xfId="52986" xr:uid="{00000000-0005-0000-0000-0000F2CE0000}"/>
    <cellStyle name="Normal 38 17 7" xfId="52987" xr:uid="{00000000-0005-0000-0000-0000F3CE0000}"/>
    <cellStyle name="Normal 38 17 7 2" xfId="52988" xr:uid="{00000000-0005-0000-0000-0000F4CE0000}"/>
    <cellStyle name="Normal 38 17 7 3" xfId="52989" xr:uid="{00000000-0005-0000-0000-0000F5CE0000}"/>
    <cellStyle name="Normal 38 17 8" xfId="52990" xr:uid="{00000000-0005-0000-0000-0000F6CE0000}"/>
    <cellStyle name="Normal 38 17 8 2" xfId="52991" xr:uid="{00000000-0005-0000-0000-0000F7CE0000}"/>
    <cellStyle name="Normal 38 17 8 3" xfId="52992" xr:uid="{00000000-0005-0000-0000-0000F8CE0000}"/>
    <cellStyle name="Normal 38 17 9" xfId="52993" xr:uid="{00000000-0005-0000-0000-0000F9CE0000}"/>
    <cellStyle name="Normal 38 17 9 2" xfId="52994" xr:uid="{00000000-0005-0000-0000-0000FACE0000}"/>
    <cellStyle name="Normal 38 17 9 3" xfId="52995" xr:uid="{00000000-0005-0000-0000-0000FBCE0000}"/>
    <cellStyle name="Normal 38 18" xfId="52996" xr:uid="{00000000-0005-0000-0000-0000FCCE0000}"/>
    <cellStyle name="Normal 38 18 2" xfId="52997" xr:uid="{00000000-0005-0000-0000-0000FDCE0000}"/>
    <cellStyle name="Normal 38 18 3" xfId="52998" xr:uid="{00000000-0005-0000-0000-0000FECE0000}"/>
    <cellStyle name="Normal 38 19" xfId="52999" xr:uid="{00000000-0005-0000-0000-0000FFCE0000}"/>
    <cellStyle name="Normal 38 19 2" xfId="53000" xr:uid="{00000000-0005-0000-0000-000000CF0000}"/>
    <cellStyle name="Normal 38 19 3" xfId="53001" xr:uid="{00000000-0005-0000-0000-000001CF0000}"/>
    <cellStyle name="Normal 38 2" xfId="53002" xr:uid="{00000000-0005-0000-0000-000002CF0000}"/>
    <cellStyle name="Normal 38 2 10" xfId="53003" xr:uid="{00000000-0005-0000-0000-000003CF0000}"/>
    <cellStyle name="Normal 38 2 11" xfId="53004" xr:uid="{00000000-0005-0000-0000-000004CF0000}"/>
    <cellStyle name="Normal 38 2 12" xfId="53005" xr:uid="{00000000-0005-0000-0000-000005CF0000}"/>
    <cellStyle name="Normal 38 2 13" xfId="53006" xr:uid="{00000000-0005-0000-0000-000006CF0000}"/>
    <cellStyle name="Normal 38 2 14" xfId="53007" xr:uid="{00000000-0005-0000-0000-000007CF0000}"/>
    <cellStyle name="Normal 38 2 15" xfId="53008" xr:uid="{00000000-0005-0000-0000-000008CF0000}"/>
    <cellStyle name="Normal 38 2 16" xfId="53009" xr:uid="{00000000-0005-0000-0000-000009CF0000}"/>
    <cellStyle name="Normal 38 2 17" xfId="53010" xr:uid="{00000000-0005-0000-0000-00000ACF0000}"/>
    <cellStyle name="Normal 38 2 2" xfId="53011" xr:uid="{00000000-0005-0000-0000-00000BCF0000}"/>
    <cellStyle name="Normal 38 2 2 10" xfId="53012" xr:uid="{00000000-0005-0000-0000-00000CCF0000}"/>
    <cellStyle name="Normal 38 2 2 11" xfId="53013" xr:uid="{00000000-0005-0000-0000-00000DCF0000}"/>
    <cellStyle name="Normal 38 2 2 12" xfId="53014" xr:uid="{00000000-0005-0000-0000-00000ECF0000}"/>
    <cellStyle name="Normal 38 2 2 13" xfId="53015" xr:uid="{00000000-0005-0000-0000-00000FCF0000}"/>
    <cellStyle name="Normal 38 2 2 14" xfId="53016" xr:uid="{00000000-0005-0000-0000-000010CF0000}"/>
    <cellStyle name="Normal 38 2 2 2" xfId="53017" xr:uid="{00000000-0005-0000-0000-000011CF0000}"/>
    <cellStyle name="Normal 38 2 2 2 2" xfId="53018" xr:uid="{00000000-0005-0000-0000-000012CF0000}"/>
    <cellStyle name="Normal 38 2 2 2 2 2" xfId="53019" xr:uid="{00000000-0005-0000-0000-000013CF0000}"/>
    <cellStyle name="Normal 38 2 2 2 2 3" xfId="53020" xr:uid="{00000000-0005-0000-0000-000014CF0000}"/>
    <cellStyle name="Normal 38 2 2 2 3" xfId="53021" xr:uid="{00000000-0005-0000-0000-000015CF0000}"/>
    <cellStyle name="Normal 38 2 2 3" xfId="53022" xr:uid="{00000000-0005-0000-0000-000016CF0000}"/>
    <cellStyle name="Normal 38 2 2 4" xfId="53023" xr:uid="{00000000-0005-0000-0000-000017CF0000}"/>
    <cellStyle name="Normal 38 2 2 5" xfId="53024" xr:uid="{00000000-0005-0000-0000-000018CF0000}"/>
    <cellStyle name="Normal 38 2 2 6" xfId="53025" xr:uid="{00000000-0005-0000-0000-000019CF0000}"/>
    <cellStyle name="Normal 38 2 2 7" xfId="53026" xr:uid="{00000000-0005-0000-0000-00001ACF0000}"/>
    <cellStyle name="Normal 38 2 2 8" xfId="53027" xr:uid="{00000000-0005-0000-0000-00001BCF0000}"/>
    <cellStyle name="Normal 38 2 2 9" xfId="53028" xr:uid="{00000000-0005-0000-0000-00001CCF0000}"/>
    <cellStyle name="Normal 38 2 3" xfId="53029" xr:uid="{00000000-0005-0000-0000-00001DCF0000}"/>
    <cellStyle name="Normal 38 2 4" xfId="53030" xr:uid="{00000000-0005-0000-0000-00001ECF0000}"/>
    <cellStyle name="Normal 38 2 5" xfId="53031" xr:uid="{00000000-0005-0000-0000-00001FCF0000}"/>
    <cellStyle name="Normal 38 2 6" xfId="53032" xr:uid="{00000000-0005-0000-0000-000020CF0000}"/>
    <cellStyle name="Normal 38 2 6 2" xfId="53033" xr:uid="{00000000-0005-0000-0000-000021CF0000}"/>
    <cellStyle name="Normal 38 2 6 2 2" xfId="53034" xr:uid="{00000000-0005-0000-0000-000022CF0000}"/>
    <cellStyle name="Normal 38 2 6 2 3" xfId="53035" xr:uid="{00000000-0005-0000-0000-000023CF0000}"/>
    <cellStyle name="Normal 38 2 6 3" xfId="53036" xr:uid="{00000000-0005-0000-0000-000024CF0000}"/>
    <cellStyle name="Normal 38 2 7" xfId="53037" xr:uid="{00000000-0005-0000-0000-000025CF0000}"/>
    <cellStyle name="Normal 38 2 7 2" xfId="53038" xr:uid="{00000000-0005-0000-0000-000026CF0000}"/>
    <cellStyle name="Normal 38 2 7 2 2" xfId="53039" xr:uid="{00000000-0005-0000-0000-000027CF0000}"/>
    <cellStyle name="Normal 38 2 7 2 3" xfId="53040" xr:uid="{00000000-0005-0000-0000-000028CF0000}"/>
    <cellStyle name="Normal 38 2 7 3" xfId="53041" xr:uid="{00000000-0005-0000-0000-000029CF0000}"/>
    <cellStyle name="Normal 38 2 8" xfId="53042" xr:uid="{00000000-0005-0000-0000-00002ACF0000}"/>
    <cellStyle name="Normal 38 2 9" xfId="53043" xr:uid="{00000000-0005-0000-0000-00002BCF0000}"/>
    <cellStyle name="Normal 38 20" xfId="53044" xr:uid="{00000000-0005-0000-0000-00002CCF0000}"/>
    <cellStyle name="Normal 38 20 2" xfId="53045" xr:uid="{00000000-0005-0000-0000-00002DCF0000}"/>
    <cellStyle name="Normal 38 20 3" xfId="53046" xr:uid="{00000000-0005-0000-0000-00002ECF0000}"/>
    <cellStyle name="Normal 38 21" xfId="53047" xr:uid="{00000000-0005-0000-0000-00002FCF0000}"/>
    <cellStyle name="Normal 38 21 2" xfId="53048" xr:uid="{00000000-0005-0000-0000-000030CF0000}"/>
    <cellStyle name="Normal 38 21 3" xfId="53049" xr:uid="{00000000-0005-0000-0000-000031CF0000}"/>
    <cellStyle name="Normal 38 22" xfId="53050" xr:uid="{00000000-0005-0000-0000-000032CF0000}"/>
    <cellStyle name="Normal 38 22 2" xfId="53051" xr:uid="{00000000-0005-0000-0000-000033CF0000}"/>
    <cellStyle name="Normal 38 22 3" xfId="53052" xr:uid="{00000000-0005-0000-0000-000034CF0000}"/>
    <cellStyle name="Normal 38 23" xfId="53053" xr:uid="{00000000-0005-0000-0000-000035CF0000}"/>
    <cellStyle name="Normal 38 23 2" xfId="53054" xr:uid="{00000000-0005-0000-0000-000036CF0000}"/>
    <cellStyle name="Normal 38 23 3" xfId="53055" xr:uid="{00000000-0005-0000-0000-000037CF0000}"/>
    <cellStyle name="Normal 38 24" xfId="53056" xr:uid="{00000000-0005-0000-0000-000038CF0000}"/>
    <cellStyle name="Normal 38 24 2" xfId="53057" xr:uid="{00000000-0005-0000-0000-000039CF0000}"/>
    <cellStyle name="Normal 38 24 3" xfId="53058" xr:uid="{00000000-0005-0000-0000-00003ACF0000}"/>
    <cellStyle name="Normal 38 25" xfId="53059" xr:uid="{00000000-0005-0000-0000-00003BCF0000}"/>
    <cellStyle name="Normal 38 25 2" xfId="53060" xr:uid="{00000000-0005-0000-0000-00003CCF0000}"/>
    <cellStyle name="Normal 38 25 3" xfId="53061" xr:uid="{00000000-0005-0000-0000-00003DCF0000}"/>
    <cellStyle name="Normal 38 26" xfId="53062" xr:uid="{00000000-0005-0000-0000-00003ECF0000}"/>
    <cellStyle name="Normal 38 26 2" xfId="53063" xr:uid="{00000000-0005-0000-0000-00003FCF0000}"/>
    <cellStyle name="Normal 38 26 3" xfId="53064" xr:uid="{00000000-0005-0000-0000-000040CF0000}"/>
    <cellStyle name="Normal 38 27" xfId="53065" xr:uid="{00000000-0005-0000-0000-000041CF0000}"/>
    <cellStyle name="Normal 38 27 2" xfId="53066" xr:uid="{00000000-0005-0000-0000-000042CF0000}"/>
    <cellStyle name="Normal 38 27 3" xfId="53067" xr:uid="{00000000-0005-0000-0000-000043CF0000}"/>
    <cellStyle name="Normal 38 28" xfId="53068" xr:uid="{00000000-0005-0000-0000-000044CF0000}"/>
    <cellStyle name="Normal 38 28 2" xfId="53069" xr:uid="{00000000-0005-0000-0000-000045CF0000}"/>
    <cellStyle name="Normal 38 28 3" xfId="53070" xr:uid="{00000000-0005-0000-0000-000046CF0000}"/>
    <cellStyle name="Normal 38 29" xfId="53071" xr:uid="{00000000-0005-0000-0000-000047CF0000}"/>
    <cellStyle name="Normal 38 29 2" xfId="53072" xr:uid="{00000000-0005-0000-0000-000048CF0000}"/>
    <cellStyle name="Normal 38 29 3" xfId="53073" xr:uid="{00000000-0005-0000-0000-000049CF0000}"/>
    <cellStyle name="Normal 38 3" xfId="53074" xr:uid="{00000000-0005-0000-0000-00004ACF0000}"/>
    <cellStyle name="Normal 38 30" xfId="53075" xr:uid="{00000000-0005-0000-0000-00004BCF0000}"/>
    <cellStyle name="Normal 38 30 2" xfId="53076" xr:uid="{00000000-0005-0000-0000-00004CCF0000}"/>
    <cellStyle name="Normal 38 30 3" xfId="53077" xr:uid="{00000000-0005-0000-0000-00004DCF0000}"/>
    <cellStyle name="Normal 38 31" xfId="53078" xr:uid="{00000000-0005-0000-0000-00004ECF0000}"/>
    <cellStyle name="Normal 38 32" xfId="53079" xr:uid="{00000000-0005-0000-0000-00004FCF0000}"/>
    <cellStyle name="Normal 38 33" xfId="53080" xr:uid="{00000000-0005-0000-0000-000050CF0000}"/>
    <cellStyle name="Normal 38 34" xfId="53081" xr:uid="{00000000-0005-0000-0000-000051CF0000}"/>
    <cellStyle name="Normal 38 35" xfId="53082" xr:uid="{00000000-0005-0000-0000-000052CF0000}"/>
    <cellStyle name="Normal 38 36" xfId="53083" xr:uid="{00000000-0005-0000-0000-000053CF0000}"/>
    <cellStyle name="Normal 38 37" xfId="53084" xr:uid="{00000000-0005-0000-0000-000054CF0000}"/>
    <cellStyle name="Normal 38 38" xfId="53085" xr:uid="{00000000-0005-0000-0000-000055CF0000}"/>
    <cellStyle name="Normal 38 39" xfId="53086" xr:uid="{00000000-0005-0000-0000-000056CF0000}"/>
    <cellStyle name="Normal 38 4" xfId="53087" xr:uid="{00000000-0005-0000-0000-000057CF0000}"/>
    <cellStyle name="Normal 38 4 10" xfId="53088" xr:uid="{00000000-0005-0000-0000-000058CF0000}"/>
    <cellStyle name="Normal 38 4 10 2" xfId="53089" xr:uid="{00000000-0005-0000-0000-000059CF0000}"/>
    <cellStyle name="Normal 38 4 10 3" xfId="53090" xr:uid="{00000000-0005-0000-0000-00005ACF0000}"/>
    <cellStyle name="Normal 38 4 11" xfId="53091" xr:uid="{00000000-0005-0000-0000-00005BCF0000}"/>
    <cellStyle name="Normal 38 4 11 2" xfId="53092" xr:uid="{00000000-0005-0000-0000-00005CCF0000}"/>
    <cellStyle name="Normal 38 4 11 3" xfId="53093" xr:uid="{00000000-0005-0000-0000-00005DCF0000}"/>
    <cellStyle name="Normal 38 4 12" xfId="53094" xr:uid="{00000000-0005-0000-0000-00005ECF0000}"/>
    <cellStyle name="Normal 38 4 12 2" xfId="53095" xr:uid="{00000000-0005-0000-0000-00005FCF0000}"/>
    <cellStyle name="Normal 38 4 12 3" xfId="53096" xr:uid="{00000000-0005-0000-0000-000060CF0000}"/>
    <cellStyle name="Normal 38 4 13" xfId="53097" xr:uid="{00000000-0005-0000-0000-000061CF0000}"/>
    <cellStyle name="Normal 38 4 13 2" xfId="53098" xr:uid="{00000000-0005-0000-0000-000062CF0000}"/>
    <cellStyle name="Normal 38 4 13 3" xfId="53099" xr:uid="{00000000-0005-0000-0000-000063CF0000}"/>
    <cellStyle name="Normal 38 4 14" xfId="53100" xr:uid="{00000000-0005-0000-0000-000064CF0000}"/>
    <cellStyle name="Normal 38 4 14 2" xfId="53101" xr:uid="{00000000-0005-0000-0000-000065CF0000}"/>
    <cellStyle name="Normal 38 4 14 3" xfId="53102" xr:uid="{00000000-0005-0000-0000-000066CF0000}"/>
    <cellStyle name="Normal 38 4 15" xfId="53103" xr:uid="{00000000-0005-0000-0000-000067CF0000}"/>
    <cellStyle name="Normal 38 4 15 2" xfId="53104" xr:uid="{00000000-0005-0000-0000-000068CF0000}"/>
    <cellStyle name="Normal 38 4 15 3" xfId="53105" xr:uid="{00000000-0005-0000-0000-000069CF0000}"/>
    <cellStyle name="Normal 38 4 16" xfId="53106" xr:uid="{00000000-0005-0000-0000-00006ACF0000}"/>
    <cellStyle name="Normal 38 4 17" xfId="53107" xr:uid="{00000000-0005-0000-0000-00006BCF0000}"/>
    <cellStyle name="Normal 38 4 18" xfId="53108" xr:uid="{00000000-0005-0000-0000-00006CCF0000}"/>
    <cellStyle name="Normal 38 4 19" xfId="53109" xr:uid="{00000000-0005-0000-0000-00006DCF0000}"/>
    <cellStyle name="Normal 38 4 2" xfId="53110" xr:uid="{00000000-0005-0000-0000-00006ECF0000}"/>
    <cellStyle name="Normal 38 4 2 10" xfId="53111" xr:uid="{00000000-0005-0000-0000-00006FCF0000}"/>
    <cellStyle name="Normal 38 4 2 10 2" xfId="53112" xr:uid="{00000000-0005-0000-0000-000070CF0000}"/>
    <cellStyle name="Normal 38 4 2 10 3" xfId="53113" xr:uid="{00000000-0005-0000-0000-000071CF0000}"/>
    <cellStyle name="Normal 38 4 2 11" xfId="53114" xr:uid="{00000000-0005-0000-0000-000072CF0000}"/>
    <cellStyle name="Normal 38 4 2 11 2" xfId="53115" xr:uid="{00000000-0005-0000-0000-000073CF0000}"/>
    <cellStyle name="Normal 38 4 2 11 3" xfId="53116" xr:uid="{00000000-0005-0000-0000-000074CF0000}"/>
    <cellStyle name="Normal 38 4 2 12" xfId="53117" xr:uid="{00000000-0005-0000-0000-000075CF0000}"/>
    <cellStyle name="Normal 38 4 2 12 2" xfId="53118" xr:uid="{00000000-0005-0000-0000-000076CF0000}"/>
    <cellStyle name="Normal 38 4 2 12 3" xfId="53119" xr:uid="{00000000-0005-0000-0000-000077CF0000}"/>
    <cellStyle name="Normal 38 4 2 13" xfId="53120" xr:uid="{00000000-0005-0000-0000-000078CF0000}"/>
    <cellStyle name="Normal 38 4 2 13 2" xfId="53121" xr:uid="{00000000-0005-0000-0000-000079CF0000}"/>
    <cellStyle name="Normal 38 4 2 13 3" xfId="53122" xr:uid="{00000000-0005-0000-0000-00007ACF0000}"/>
    <cellStyle name="Normal 38 4 2 14" xfId="53123" xr:uid="{00000000-0005-0000-0000-00007BCF0000}"/>
    <cellStyle name="Normal 38 4 2 14 2" xfId="53124" xr:uid="{00000000-0005-0000-0000-00007CCF0000}"/>
    <cellStyle name="Normal 38 4 2 14 3" xfId="53125" xr:uid="{00000000-0005-0000-0000-00007DCF0000}"/>
    <cellStyle name="Normal 38 4 2 15" xfId="53126" xr:uid="{00000000-0005-0000-0000-00007ECF0000}"/>
    <cellStyle name="Normal 38 4 2 16" xfId="53127" xr:uid="{00000000-0005-0000-0000-00007FCF0000}"/>
    <cellStyle name="Normal 38 4 2 2" xfId="53128" xr:uid="{00000000-0005-0000-0000-000080CF0000}"/>
    <cellStyle name="Normal 38 4 2 2 2" xfId="53129" xr:uid="{00000000-0005-0000-0000-000081CF0000}"/>
    <cellStyle name="Normal 38 4 2 2 3" xfId="53130" xr:uid="{00000000-0005-0000-0000-000082CF0000}"/>
    <cellStyle name="Normal 38 4 2 3" xfId="53131" xr:uid="{00000000-0005-0000-0000-000083CF0000}"/>
    <cellStyle name="Normal 38 4 2 3 2" xfId="53132" xr:uid="{00000000-0005-0000-0000-000084CF0000}"/>
    <cellStyle name="Normal 38 4 2 3 3" xfId="53133" xr:uid="{00000000-0005-0000-0000-000085CF0000}"/>
    <cellStyle name="Normal 38 4 2 4" xfId="53134" xr:uid="{00000000-0005-0000-0000-000086CF0000}"/>
    <cellStyle name="Normal 38 4 2 4 2" xfId="53135" xr:uid="{00000000-0005-0000-0000-000087CF0000}"/>
    <cellStyle name="Normal 38 4 2 4 3" xfId="53136" xr:uid="{00000000-0005-0000-0000-000088CF0000}"/>
    <cellStyle name="Normal 38 4 2 5" xfId="53137" xr:uid="{00000000-0005-0000-0000-000089CF0000}"/>
    <cellStyle name="Normal 38 4 2 5 2" xfId="53138" xr:uid="{00000000-0005-0000-0000-00008ACF0000}"/>
    <cellStyle name="Normal 38 4 2 5 3" xfId="53139" xr:uid="{00000000-0005-0000-0000-00008BCF0000}"/>
    <cellStyle name="Normal 38 4 2 6" xfId="53140" xr:uid="{00000000-0005-0000-0000-00008CCF0000}"/>
    <cellStyle name="Normal 38 4 2 6 2" xfId="53141" xr:uid="{00000000-0005-0000-0000-00008DCF0000}"/>
    <cellStyle name="Normal 38 4 2 6 3" xfId="53142" xr:uid="{00000000-0005-0000-0000-00008ECF0000}"/>
    <cellStyle name="Normal 38 4 2 7" xfId="53143" xr:uid="{00000000-0005-0000-0000-00008FCF0000}"/>
    <cellStyle name="Normal 38 4 2 7 2" xfId="53144" xr:uid="{00000000-0005-0000-0000-000090CF0000}"/>
    <cellStyle name="Normal 38 4 2 7 3" xfId="53145" xr:uid="{00000000-0005-0000-0000-000091CF0000}"/>
    <cellStyle name="Normal 38 4 2 8" xfId="53146" xr:uid="{00000000-0005-0000-0000-000092CF0000}"/>
    <cellStyle name="Normal 38 4 2 8 2" xfId="53147" xr:uid="{00000000-0005-0000-0000-000093CF0000}"/>
    <cellStyle name="Normal 38 4 2 8 3" xfId="53148" xr:uid="{00000000-0005-0000-0000-000094CF0000}"/>
    <cellStyle name="Normal 38 4 2 9" xfId="53149" xr:uid="{00000000-0005-0000-0000-000095CF0000}"/>
    <cellStyle name="Normal 38 4 2 9 2" xfId="53150" xr:uid="{00000000-0005-0000-0000-000096CF0000}"/>
    <cellStyle name="Normal 38 4 2 9 3" xfId="53151" xr:uid="{00000000-0005-0000-0000-000097CF0000}"/>
    <cellStyle name="Normal 38 4 20" xfId="53152" xr:uid="{00000000-0005-0000-0000-000098CF0000}"/>
    <cellStyle name="Normal 38 4 21" xfId="53153" xr:uid="{00000000-0005-0000-0000-000099CF0000}"/>
    <cellStyle name="Normal 38 4 22" xfId="53154" xr:uid="{00000000-0005-0000-0000-00009ACF0000}"/>
    <cellStyle name="Normal 38 4 23" xfId="53155" xr:uid="{00000000-0005-0000-0000-00009BCF0000}"/>
    <cellStyle name="Normal 38 4 24" xfId="53156" xr:uid="{00000000-0005-0000-0000-00009CCF0000}"/>
    <cellStyle name="Normal 38 4 25" xfId="53157" xr:uid="{00000000-0005-0000-0000-00009DCF0000}"/>
    <cellStyle name="Normal 38 4 26" xfId="53158" xr:uid="{00000000-0005-0000-0000-00009ECF0000}"/>
    <cellStyle name="Normal 38 4 27" xfId="53159" xr:uid="{00000000-0005-0000-0000-00009FCF0000}"/>
    <cellStyle name="Normal 38 4 28" xfId="53160" xr:uid="{00000000-0005-0000-0000-0000A0CF0000}"/>
    <cellStyle name="Normal 38 4 3" xfId="53161" xr:uid="{00000000-0005-0000-0000-0000A1CF0000}"/>
    <cellStyle name="Normal 38 4 3 2" xfId="53162" xr:uid="{00000000-0005-0000-0000-0000A2CF0000}"/>
    <cellStyle name="Normal 38 4 3 3" xfId="53163" xr:uid="{00000000-0005-0000-0000-0000A3CF0000}"/>
    <cellStyle name="Normal 38 4 4" xfId="53164" xr:uid="{00000000-0005-0000-0000-0000A4CF0000}"/>
    <cellStyle name="Normal 38 4 4 2" xfId="53165" xr:uid="{00000000-0005-0000-0000-0000A5CF0000}"/>
    <cellStyle name="Normal 38 4 4 3" xfId="53166" xr:uid="{00000000-0005-0000-0000-0000A6CF0000}"/>
    <cellStyle name="Normal 38 4 5" xfId="53167" xr:uid="{00000000-0005-0000-0000-0000A7CF0000}"/>
    <cellStyle name="Normal 38 4 5 2" xfId="53168" xr:uid="{00000000-0005-0000-0000-0000A8CF0000}"/>
    <cellStyle name="Normal 38 4 5 3" xfId="53169" xr:uid="{00000000-0005-0000-0000-0000A9CF0000}"/>
    <cellStyle name="Normal 38 4 6" xfId="53170" xr:uid="{00000000-0005-0000-0000-0000AACF0000}"/>
    <cellStyle name="Normal 38 4 6 2" xfId="53171" xr:uid="{00000000-0005-0000-0000-0000ABCF0000}"/>
    <cellStyle name="Normal 38 4 6 3" xfId="53172" xr:uid="{00000000-0005-0000-0000-0000ACCF0000}"/>
    <cellStyle name="Normal 38 4 7" xfId="53173" xr:uid="{00000000-0005-0000-0000-0000ADCF0000}"/>
    <cellStyle name="Normal 38 4 7 2" xfId="53174" xr:uid="{00000000-0005-0000-0000-0000AECF0000}"/>
    <cellStyle name="Normal 38 4 7 3" xfId="53175" xr:uid="{00000000-0005-0000-0000-0000AFCF0000}"/>
    <cellStyle name="Normal 38 4 8" xfId="53176" xr:uid="{00000000-0005-0000-0000-0000B0CF0000}"/>
    <cellStyle name="Normal 38 4 8 2" xfId="53177" xr:uid="{00000000-0005-0000-0000-0000B1CF0000}"/>
    <cellStyle name="Normal 38 4 8 3" xfId="53178" xr:uid="{00000000-0005-0000-0000-0000B2CF0000}"/>
    <cellStyle name="Normal 38 4 9" xfId="53179" xr:uid="{00000000-0005-0000-0000-0000B3CF0000}"/>
    <cellStyle name="Normal 38 4 9 2" xfId="53180" xr:uid="{00000000-0005-0000-0000-0000B4CF0000}"/>
    <cellStyle name="Normal 38 4 9 3" xfId="53181" xr:uid="{00000000-0005-0000-0000-0000B5CF0000}"/>
    <cellStyle name="Normal 38 40" xfId="53182" xr:uid="{00000000-0005-0000-0000-0000B6CF0000}"/>
    <cellStyle name="Normal 38 41" xfId="53183" xr:uid="{00000000-0005-0000-0000-0000B7CF0000}"/>
    <cellStyle name="Normal 38 42" xfId="53184" xr:uid="{00000000-0005-0000-0000-0000B8CF0000}"/>
    <cellStyle name="Normal 38 43" xfId="53185" xr:uid="{00000000-0005-0000-0000-0000B9CF0000}"/>
    <cellStyle name="Normal 38 5" xfId="53186" xr:uid="{00000000-0005-0000-0000-0000BACF0000}"/>
    <cellStyle name="Normal 38 5 10" xfId="53187" xr:uid="{00000000-0005-0000-0000-0000BBCF0000}"/>
    <cellStyle name="Normal 38 5 10 2" xfId="53188" xr:uid="{00000000-0005-0000-0000-0000BCCF0000}"/>
    <cellStyle name="Normal 38 5 10 3" xfId="53189" xr:uid="{00000000-0005-0000-0000-0000BDCF0000}"/>
    <cellStyle name="Normal 38 5 11" xfId="53190" xr:uid="{00000000-0005-0000-0000-0000BECF0000}"/>
    <cellStyle name="Normal 38 5 11 2" xfId="53191" xr:uid="{00000000-0005-0000-0000-0000BFCF0000}"/>
    <cellStyle name="Normal 38 5 11 3" xfId="53192" xr:uid="{00000000-0005-0000-0000-0000C0CF0000}"/>
    <cellStyle name="Normal 38 5 12" xfId="53193" xr:uid="{00000000-0005-0000-0000-0000C1CF0000}"/>
    <cellStyle name="Normal 38 5 12 2" xfId="53194" xr:uid="{00000000-0005-0000-0000-0000C2CF0000}"/>
    <cellStyle name="Normal 38 5 12 3" xfId="53195" xr:uid="{00000000-0005-0000-0000-0000C3CF0000}"/>
    <cellStyle name="Normal 38 5 13" xfId="53196" xr:uid="{00000000-0005-0000-0000-0000C4CF0000}"/>
    <cellStyle name="Normal 38 5 13 2" xfId="53197" xr:uid="{00000000-0005-0000-0000-0000C5CF0000}"/>
    <cellStyle name="Normal 38 5 13 3" xfId="53198" xr:uid="{00000000-0005-0000-0000-0000C6CF0000}"/>
    <cellStyle name="Normal 38 5 14" xfId="53199" xr:uid="{00000000-0005-0000-0000-0000C7CF0000}"/>
    <cellStyle name="Normal 38 5 14 2" xfId="53200" xr:uid="{00000000-0005-0000-0000-0000C8CF0000}"/>
    <cellStyle name="Normal 38 5 14 3" xfId="53201" xr:uid="{00000000-0005-0000-0000-0000C9CF0000}"/>
    <cellStyle name="Normal 38 5 15" xfId="53202" xr:uid="{00000000-0005-0000-0000-0000CACF0000}"/>
    <cellStyle name="Normal 38 5 15 2" xfId="53203" xr:uid="{00000000-0005-0000-0000-0000CBCF0000}"/>
    <cellStyle name="Normal 38 5 15 3" xfId="53204" xr:uid="{00000000-0005-0000-0000-0000CCCF0000}"/>
    <cellStyle name="Normal 38 5 16" xfId="53205" xr:uid="{00000000-0005-0000-0000-0000CDCF0000}"/>
    <cellStyle name="Normal 38 5 17" xfId="53206" xr:uid="{00000000-0005-0000-0000-0000CECF0000}"/>
    <cellStyle name="Normal 38 5 18" xfId="53207" xr:uid="{00000000-0005-0000-0000-0000CFCF0000}"/>
    <cellStyle name="Normal 38 5 19" xfId="53208" xr:uid="{00000000-0005-0000-0000-0000D0CF0000}"/>
    <cellStyle name="Normal 38 5 2" xfId="53209" xr:uid="{00000000-0005-0000-0000-0000D1CF0000}"/>
    <cellStyle name="Normal 38 5 2 10" xfId="53210" xr:uid="{00000000-0005-0000-0000-0000D2CF0000}"/>
    <cellStyle name="Normal 38 5 2 10 2" xfId="53211" xr:uid="{00000000-0005-0000-0000-0000D3CF0000}"/>
    <cellStyle name="Normal 38 5 2 10 3" xfId="53212" xr:uid="{00000000-0005-0000-0000-0000D4CF0000}"/>
    <cellStyle name="Normal 38 5 2 11" xfId="53213" xr:uid="{00000000-0005-0000-0000-0000D5CF0000}"/>
    <cellStyle name="Normal 38 5 2 11 2" xfId="53214" xr:uid="{00000000-0005-0000-0000-0000D6CF0000}"/>
    <cellStyle name="Normal 38 5 2 11 3" xfId="53215" xr:uid="{00000000-0005-0000-0000-0000D7CF0000}"/>
    <cellStyle name="Normal 38 5 2 12" xfId="53216" xr:uid="{00000000-0005-0000-0000-0000D8CF0000}"/>
    <cellStyle name="Normal 38 5 2 12 2" xfId="53217" xr:uid="{00000000-0005-0000-0000-0000D9CF0000}"/>
    <cellStyle name="Normal 38 5 2 12 3" xfId="53218" xr:uid="{00000000-0005-0000-0000-0000DACF0000}"/>
    <cellStyle name="Normal 38 5 2 13" xfId="53219" xr:uid="{00000000-0005-0000-0000-0000DBCF0000}"/>
    <cellStyle name="Normal 38 5 2 13 2" xfId="53220" xr:uid="{00000000-0005-0000-0000-0000DCCF0000}"/>
    <cellStyle name="Normal 38 5 2 13 3" xfId="53221" xr:uid="{00000000-0005-0000-0000-0000DDCF0000}"/>
    <cellStyle name="Normal 38 5 2 14" xfId="53222" xr:uid="{00000000-0005-0000-0000-0000DECF0000}"/>
    <cellStyle name="Normal 38 5 2 14 2" xfId="53223" xr:uid="{00000000-0005-0000-0000-0000DFCF0000}"/>
    <cellStyle name="Normal 38 5 2 14 3" xfId="53224" xr:uid="{00000000-0005-0000-0000-0000E0CF0000}"/>
    <cellStyle name="Normal 38 5 2 15" xfId="53225" xr:uid="{00000000-0005-0000-0000-0000E1CF0000}"/>
    <cellStyle name="Normal 38 5 2 16" xfId="53226" xr:uid="{00000000-0005-0000-0000-0000E2CF0000}"/>
    <cellStyle name="Normal 38 5 2 2" xfId="53227" xr:uid="{00000000-0005-0000-0000-0000E3CF0000}"/>
    <cellStyle name="Normal 38 5 2 2 2" xfId="53228" xr:uid="{00000000-0005-0000-0000-0000E4CF0000}"/>
    <cellStyle name="Normal 38 5 2 2 3" xfId="53229" xr:uid="{00000000-0005-0000-0000-0000E5CF0000}"/>
    <cellStyle name="Normal 38 5 2 3" xfId="53230" xr:uid="{00000000-0005-0000-0000-0000E6CF0000}"/>
    <cellStyle name="Normal 38 5 2 3 2" xfId="53231" xr:uid="{00000000-0005-0000-0000-0000E7CF0000}"/>
    <cellStyle name="Normal 38 5 2 3 3" xfId="53232" xr:uid="{00000000-0005-0000-0000-0000E8CF0000}"/>
    <cellStyle name="Normal 38 5 2 4" xfId="53233" xr:uid="{00000000-0005-0000-0000-0000E9CF0000}"/>
    <cellStyle name="Normal 38 5 2 4 2" xfId="53234" xr:uid="{00000000-0005-0000-0000-0000EACF0000}"/>
    <cellStyle name="Normal 38 5 2 4 3" xfId="53235" xr:uid="{00000000-0005-0000-0000-0000EBCF0000}"/>
    <cellStyle name="Normal 38 5 2 5" xfId="53236" xr:uid="{00000000-0005-0000-0000-0000ECCF0000}"/>
    <cellStyle name="Normal 38 5 2 5 2" xfId="53237" xr:uid="{00000000-0005-0000-0000-0000EDCF0000}"/>
    <cellStyle name="Normal 38 5 2 5 3" xfId="53238" xr:uid="{00000000-0005-0000-0000-0000EECF0000}"/>
    <cellStyle name="Normal 38 5 2 6" xfId="53239" xr:uid="{00000000-0005-0000-0000-0000EFCF0000}"/>
    <cellStyle name="Normal 38 5 2 6 2" xfId="53240" xr:uid="{00000000-0005-0000-0000-0000F0CF0000}"/>
    <cellStyle name="Normal 38 5 2 6 3" xfId="53241" xr:uid="{00000000-0005-0000-0000-0000F1CF0000}"/>
    <cellStyle name="Normal 38 5 2 7" xfId="53242" xr:uid="{00000000-0005-0000-0000-0000F2CF0000}"/>
    <cellStyle name="Normal 38 5 2 7 2" xfId="53243" xr:uid="{00000000-0005-0000-0000-0000F3CF0000}"/>
    <cellStyle name="Normal 38 5 2 7 3" xfId="53244" xr:uid="{00000000-0005-0000-0000-0000F4CF0000}"/>
    <cellStyle name="Normal 38 5 2 8" xfId="53245" xr:uid="{00000000-0005-0000-0000-0000F5CF0000}"/>
    <cellStyle name="Normal 38 5 2 8 2" xfId="53246" xr:uid="{00000000-0005-0000-0000-0000F6CF0000}"/>
    <cellStyle name="Normal 38 5 2 8 3" xfId="53247" xr:uid="{00000000-0005-0000-0000-0000F7CF0000}"/>
    <cellStyle name="Normal 38 5 2 9" xfId="53248" xr:uid="{00000000-0005-0000-0000-0000F8CF0000}"/>
    <cellStyle name="Normal 38 5 2 9 2" xfId="53249" xr:uid="{00000000-0005-0000-0000-0000F9CF0000}"/>
    <cellStyle name="Normal 38 5 2 9 3" xfId="53250" xr:uid="{00000000-0005-0000-0000-0000FACF0000}"/>
    <cellStyle name="Normal 38 5 20" xfId="53251" xr:uid="{00000000-0005-0000-0000-0000FBCF0000}"/>
    <cellStyle name="Normal 38 5 21" xfId="53252" xr:uid="{00000000-0005-0000-0000-0000FCCF0000}"/>
    <cellStyle name="Normal 38 5 22" xfId="53253" xr:uid="{00000000-0005-0000-0000-0000FDCF0000}"/>
    <cellStyle name="Normal 38 5 23" xfId="53254" xr:uid="{00000000-0005-0000-0000-0000FECF0000}"/>
    <cellStyle name="Normal 38 5 24" xfId="53255" xr:uid="{00000000-0005-0000-0000-0000FFCF0000}"/>
    <cellStyle name="Normal 38 5 25" xfId="53256" xr:uid="{00000000-0005-0000-0000-000000D00000}"/>
    <cellStyle name="Normal 38 5 26" xfId="53257" xr:uid="{00000000-0005-0000-0000-000001D00000}"/>
    <cellStyle name="Normal 38 5 27" xfId="53258" xr:uid="{00000000-0005-0000-0000-000002D00000}"/>
    <cellStyle name="Normal 38 5 28" xfId="53259" xr:uid="{00000000-0005-0000-0000-000003D00000}"/>
    <cellStyle name="Normal 38 5 3" xfId="53260" xr:uid="{00000000-0005-0000-0000-000004D00000}"/>
    <cellStyle name="Normal 38 5 3 2" xfId="53261" xr:uid="{00000000-0005-0000-0000-000005D00000}"/>
    <cellStyle name="Normal 38 5 3 3" xfId="53262" xr:uid="{00000000-0005-0000-0000-000006D00000}"/>
    <cellStyle name="Normal 38 5 4" xfId="53263" xr:uid="{00000000-0005-0000-0000-000007D00000}"/>
    <cellStyle name="Normal 38 5 4 2" xfId="53264" xr:uid="{00000000-0005-0000-0000-000008D00000}"/>
    <cellStyle name="Normal 38 5 4 3" xfId="53265" xr:uid="{00000000-0005-0000-0000-000009D00000}"/>
    <cellStyle name="Normal 38 5 5" xfId="53266" xr:uid="{00000000-0005-0000-0000-00000AD00000}"/>
    <cellStyle name="Normal 38 5 5 2" xfId="53267" xr:uid="{00000000-0005-0000-0000-00000BD00000}"/>
    <cellStyle name="Normal 38 5 5 3" xfId="53268" xr:uid="{00000000-0005-0000-0000-00000CD00000}"/>
    <cellStyle name="Normal 38 5 6" xfId="53269" xr:uid="{00000000-0005-0000-0000-00000DD00000}"/>
    <cellStyle name="Normal 38 5 6 2" xfId="53270" xr:uid="{00000000-0005-0000-0000-00000ED00000}"/>
    <cellStyle name="Normal 38 5 6 3" xfId="53271" xr:uid="{00000000-0005-0000-0000-00000FD00000}"/>
    <cellStyle name="Normal 38 5 7" xfId="53272" xr:uid="{00000000-0005-0000-0000-000010D00000}"/>
    <cellStyle name="Normal 38 5 7 2" xfId="53273" xr:uid="{00000000-0005-0000-0000-000011D00000}"/>
    <cellStyle name="Normal 38 5 7 3" xfId="53274" xr:uid="{00000000-0005-0000-0000-000012D00000}"/>
    <cellStyle name="Normal 38 5 8" xfId="53275" xr:uid="{00000000-0005-0000-0000-000013D00000}"/>
    <cellStyle name="Normal 38 5 8 2" xfId="53276" xr:uid="{00000000-0005-0000-0000-000014D00000}"/>
    <cellStyle name="Normal 38 5 8 3" xfId="53277" xr:uid="{00000000-0005-0000-0000-000015D00000}"/>
    <cellStyle name="Normal 38 5 9" xfId="53278" xr:uid="{00000000-0005-0000-0000-000016D00000}"/>
    <cellStyle name="Normal 38 5 9 2" xfId="53279" xr:uid="{00000000-0005-0000-0000-000017D00000}"/>
    <cellStyle name="Normal 38 5 9 3" xfId="53280" xr:uid="{00000000-0005-0000-0000-000018D00000}"/>
    <cellStyle name="Normal 38 6" xfId="53281" xr:uid="{00000000-0005-0000-0000-000019D00000}"/>
    <cellStyle name="Normal 38 6 10" xfId="53282" xr:uid="{00000000-0005-0000-0000-00001AD00000}"/>
    <cellStyle name="Normal 38 6 10 2" xfId="53283" xr:uid="{00000000-0005-0000-0000-00001BD00000}"/>
    <cellStyle name="Normal 38 6 10 3" xfId="53284" xr:uid="{00000000-0005-0000-0000-00001CD00000}"/>
    <cellStyle name="Normal 38 6 11" xfId="53285" xr:uid="{00000000-0005-0000-0000-00001DD00000}"/>
    <cellStyle name="Normal 38 6 11 2" xfId="53286" xr:uid="{00000000-0005-0000-0000-00001ED00000}"/>
    <cellStyle name="Normal 38 6 11 3" xfId="53287" xr:uid="{00000000-0005-0000-0000-00001FD00000}"/>
    <cellStyle name="Normal 38 6 12" xfId="53288" xr:uid="{00000000-0005-0000-0000-000020D00000}"/>
    <cellStyle name="Normal 38 6 12 2" xfId="53289" xr:uid="{00000000-0005-0000-0000-000021D00000}"/>
    <cellStyle name="Normal 38 6 12 3" xfId="53290" xr:uid="{00000000-0005-0000-0000-000022D00000}"/>
    <cellStyle name="Normal 38 6 13" xfId="53291" xr:uid="{00000000-0005-0000-0000-000023D00000}"/>
    <cellStyle name="Normal 38 6 13 2" xfId="53292" xr:uid="{00000000-0005-0000-0000-000024D00000}"/>
    <cellStyle name="Normal 38 6 13 3" xfId="53293" xr:uid="{00000000-0005-0000-0000-000025D00000}"/>
    <cellStyle name="Normal 38 6 14" xfId="53294" xr:uid="{00000000-0005-0000-0000-000026D00000}"/>
    <cellStyle name="Normal 38 6 14 2" xfId="53295" xr:uid="{00000000-0005-0000-0000-000027D00000}"/>
    <cellStyle name="Normal 38 6 14 3" xfId="53296" xr:uid="{00000000-0005-0000-0000-000028D00000}"/>
    <cellStyle name="Normal 38 6 15" xfId="53297" xr:uid="{00000000-0005-0000-0000-000029D00000}"/>
    <cellStyle name="Normal 38 6 15 2" xfId="53298" xr:uid="{00000000-0005-0000-0000-00002AD00000}"/>
    <cellStyle name="Normal 38 6 15 3" xfId="53299" xr:uid="{00000000-0005-0000-0000-00002BD00000}"/>
    <cellStyle name="Normal 38 6 16" xfId="53300" xr:uid="{00000000-0005-0000-0000-00002CD00000}"/>
    <cellStyle name="Normal 38 6 17" xfId="53301" xr:uid="{00000000-0005-0000-0000-00002DD00000}"/>
    <cellStyle name="Normal 38 6 18" xfId="53302" xr:uid="{00000000-0005-0000-0000-00002ED00000}"/>
    <cellStyle name="Normal 38 6 19" xfId="53303" xr:uid="{00000000-0005-0000-0000-00002FD00000}"/>
    <cellStyle name="Normal 38 6 2" xfId="53304" xr:uid="{00000000-0005-0000-0000-000030D00000}"/>
    <cellStyle name="Normal 38 6 2 10" xfId="53305" xr:uid="{00000000-0005-0000-0000-000031D00000}"/>
    <cellStyle name="Normal 38 6 2 10 2" xfId="53306" xr:uid="{00000000-0005-0000-0000-000032D00000}"/>
    <cellStyle name="Normal 38 6 2 10 3" xfId="53307" xr:uid="{00000000-0005-0000-0000-000033D00000}"/>
    <cellStyle name="Normal 38 6 2 11" xfId="53308" xr:uid="{00000000-0005-0000-0000-000034D00000}"/>
    <cellStyle name="Normal 38 6 2 11 2" xfId="53309" xr:uid="{00000000-0005-0000-0000-000035D00000}"/>
    <cellStyle name="Normal 38 6 2 11 3" xfId="53310" xr:uid="{00000000-0005-0000-0000-000036D00000}"/>
    <cellStyle name="Normal 38 6 2 12" xfId="53311" xr:uid="{00000000-0005-0000-0000-000037D00000}"/>
    <cellStyle name="Normal 38 6 2 12 2" xfId="53312" xr:uid="{00000000-0005-0000-0000-000038D00000}"/>
    <cellStyle name="Normal 38 6 2 12 3" xfId="53313" xr:uid="{00000000-0005-0000-0000-000039D00000}"/>
    <cellStyle name="Normal 38 6 2 13" xfId="53314" xr:uid="{00000000-0005-0000-0000-00003AD00000}"/>
    <cellStyle name="Normal 38 6 2 13 2" xfId="53315" xr:uid="{00000000-0005-0000-0000-00003BD00000}"/>
    <cellStyle name="Normal 38 6 2 13 3" xfId="53316" xr:uid="{00000000-0005-0000-0000-00003CD00000}"/>
    <cellStyle name="Normal 38 6 2 14" xfId="53317" xr:uid="{00000000-0005-0000-0000-00003DD00000}"/>
    <cellStyle name="Normal 38 6 2 14 2" xfId="53318" xr:uid="{00000000-0005-0000-0000-00003ED00000}"/>
    <cellStyle name="Normal 38 6 2 14 3" xfId="53319" xr:uid="{00000000-0005-0000-0000-00003FD00000}"/>
    <cellStyle name="Normal 38 6 2 15" xfId="53320" xr:uid="{00000000-0005-0000-0000-000040D00000}"/>
    <cellStyle name="Normal 38 6 2 16" xfId="53321" xr:uid="{00000000-0005-0000-0000-000041D00000}"/>
    <cellStyle name="Normal 38 6 2 2" xfId="53322" xr:uid="{00000000-0005-0000-0000-000042D00000}"/>
    <cellStyle name="Normal 38 6 2 2 2" xfId="53323" xr:uid="{00000000-0005-0000-0000-000043D00000}"/>
    <cellStyle name="Normal 38 6 2 2 3" xfId="53324" xr:uid="{00000000-0005-0000-0000-000044D00000}"/>
    <cellStyle name="Normal 38 6 2 3" xfId="53325" xr:uid="{00000000-0005-0000-0000-000045D00000}"/>
    <cellStyle name="Normal 38 6 2 3 2" xfId="53326" xr:uid="{00000000-0005-0000-0000-000046D00000}"/>
    <cellStyle name="Normal 38 6 2 3 3" xfId="53327" xr:uid="{00000000-0005-0000-0000-000047D00000}"/>
    <cellStyle name="Normal 38 6 2 4" xfId="53328" xr:uid="{00000000-0005-0000-0000-000048D00000}"/>
    <cellStyle name="Normal 38 6 2 4 2" xfId="53329" xr:uid="{00000000-0005-0000-0000-000049D00000}"/>
    <cellStyle name="Normal 38 6 2 4 3" xfId="53330" xr:uid="{00000000-0005-0000-0000-00004AD00000}"/>
    <cellStyle name="Normal 38 6 2 5" xfId="53331" xr:uid="{00000000-0005-0000-0000-00004BD00000}"/>
    <cellStyle name="Normal 38 6 2 5 2" xfId="53332" xr:uid="{00000000-0005-0000-0000-00004CD00000}"/>
    <cellStyle name="Normal 38 6 2 5 3" xfId="53333" xr:uid="{00000000-0005-0000-0000-00004DD00000}"/>
    <cellStyle name="Normal 38 6 2 6" xfId="53334" xr:uid="{00000000-0005-0000-0000-00004ED00000}"/>
    <cellStyle name="Normal 38 6 2 6 2" xfId="53335" xr:uid="{00000000-0005-0000-0000-00004FD00000}"/>
    <cellStyle name="Normal 38 6 2 6 3" xfId="53336" xr:uid="{00000000-0005-0000-0000-000050D00000}"/>
    <cellStyle name="Normal 38 6 2 7" xfId="53337" xr:uid="{00000000-0005-0000-0000-000051D00000}"/>
    <cellStyle name="Normal 38 6 2 7 2" xfId="53338" xr:uid="{00000000-0005-0000-0000-000052D00000}"/>
    <cellStyle name="Normal 38 6 2 7 3" xfId="53339" xr:uid="{00000000-0005-0000-0000-000053D00000}"/>
    <cellStyle name="Normal 38 6 2 8" xfId="53340" xr:uid="{00000000-0005-0000-0000-000054D00000}"/>
    <cellStyle name="Normal 38 6 2 8 2" xfId="53341" xr:uid="{00000000-0005-0000-0000-000055D00000}"/>
    <cellStyle name="Normal 38 6 2 8 3" xfId="53342" xr:uid="{00000000-0005-0000-0000-000056D00000}"/>
    <cellStyle name="Normal 38 6 2 9" xfId="53343" xr:uid="{00000000-0005-0000-0000-000057D00000}"/>
    <cellStyle name="Normal 38 6 2 9 2" xfId="53344" xr:uid="{00000000-0005-0000-0000-000058D00000}"/>
    <cellStyle name="Normal 38 6 2 9 3" xfId="53345" xr:uid="{00000000-0005-0000-0000-000059D00000}"/>
    <cellStyle name="Normal 38 6 20" xfId="53346" xr:uid="{00000000-0005-0000-0000-00005AD00000}"/>
    <cellStyle name="Normal 38 6 21" xfId="53347" xr:uid="{00000000-0005-0000-0000-00005BD00000}"/>
    <cellStyle name="Normal 38 6 22" xfId="53348" xr:uid="{00000000-0005-0000-0000-00005CD00000}"/>
    <cellStyle name="Normal 38 6 23" xfId="53349" xr:uid="{00000000-0005-0000-0000-00005DD00000}"/>
    <cellStyle name="Normal 38 6 24" xfId="53350" xr:uid="{00000000-0005-0000-0000-00005ED00000}"/>
    <cellStyle name="Normal 38 6 25" xfId="53351" xr:uid="{00000000-0005-0000-0000-00005FD00000}"/>
    <cellStyle name="Normal 38 6 26" xfId="53352" xr:uid="{00000000-0005-0000-0000-000060D00000}"/>
    <cellStyle name="Normal 38 6 27" xfId="53353" xr:uid="{00000000-0005-0000-0000-000061D00000}"/>
    <cellStyle name="Normal 38 6 28" xfId="53354" xr:uid="{00000000-0005-0000-0000-000062D00000}"/>
    <cellStyle name="Normal 38 6 3" xfId="53355" xr:uid="{00000000-0005-0000-0000-000063D00000}"/>
    <cellStyle name="Normal 38 6 3 2" xfId="53356" xr:uid="{00000000-0005-0000-0000-000064D00000}"/>
    <cellStyle name="Normal 38 6 3 3" xfId="53357" xr:uid="{00000000-0005-0000-0000-000065D00000}"/>
    <cellStyle name="Normal 38 6 4" xfId="53358" xr:uid="{00000000-0005-0000-0000-000066D00000}"/>
    <cellStyle name="Normal 38 6 4 2" xfId="53359" xr:uid="{00000000-0005-0000-0000-000067D00000}"/>
    <cellStyle name="Normal 38 6 4 3" xfId="53360" xr:uid="{00000000-0005-0000-0000-000068D00000}"/>
    <cellStyle name="Normal 38 6 5" xfId="53361" xr:uid="{00000000-0005-0000-0000-000069D00000}"/>
    <cellStyle name="Normal 38 6 5 2" xfId="53362" xr:uid="{00000000-0005-0000-0000-00006AD00000}"/>
    <cellStyle name="Normal 38 6 5 3" xfId="53363" xr:uid="{00000000-0005-0000-0000-00006BD00000}"/>
    <cellStyle name="Normal 38 6 6" xfId="53364" xr:uid="{00000000-0005-0000-0000-00006CD00000}"/>
    <cellStyle name="Normal 38 6 6 2" xfId="53365" xr:uid="{00000000-0005-0000-0000-00006DD00000}"/>
    <cellStyle name="Normal 38 6 6 3" xfId="53366" xr:uid="{00000000-0005-0000-0000-00006ED00000}"/>
    <cellStyle name="Normal 38 6 7" xfId="53367" xr:uid="{00000000-0005-0000-0000-00006FD00000}"/>
    <cellStyle name="Normal 38 6 7 2" xfId="53368" xr:uid="{00000000-0005-0000-0000-000070D00000}"/>
    <cellStyle name="Normal 38 6 7 3" xfId="53369" xr:uid="{00000000-0005-0000-0000-000071D00000}"/>
    <cellStyle name="Normal 38 6 8" xfId="53370" xr:uid="{00000000-0005-0000-0000-000072D00000}"/>
    <cellStyle name="Normal 38 6 8 2" xfId="53371" xr:uid="{00000000-0005-0000-0000-000073D00000}"/>
    <cellStyle name="Normal 38 6 8 3" xfId="53372" xr:uid="{00000000-0005-0000-0000-000074D00000}"/>
    <cellStyle name="Normal 38 6 9" xfId="53373" xr:uid="{00000000-0005-0000-0000-000075D00000}"/>
    <cellStyle name="Normal 38 6 9 2" xfId="53374" xr:uid="{00000000-0005-0000-0000-000076D00000}"/>
    <cellStyle name="Normal 38 6 9 3" xfId="53375" xr:uid="{00000000-0005-0000-0000-000077D00000}"/>
    <cellStyle name="Normal 38 7" xfId="53376" xr:uid="{00000000-0005-0000-0000-000078D00000}"/>
    <cellStyle name="Normal 38 7 10" xfId="53377" xr:uid="{00000000-0005-0000-0000-000079D00000}"/>
    <cellStyle name="Normal 38 7 10 2" xfId="53378" xr:uid="{00000000-0005-0000-0000-00007AD00000}"/>
    <cellStyle name="Normal 38 7 10 3" xfId="53379" xr:uid="{00000000-0005-0000-0000-00007BD00000}"/>
    <cellStyle name="Normal 38 7 11" xfId="53380" xr:uid="{00000000-0005-0000-0000-00007CD00000}"/>
    <cellStyle name="Normal 38 7 11 2" xfId="53381" xr:uid="{00000000-0005-0000-0000-00007DD00000}"/>
    <cellStyle name="Normal 38 7 11 3" xfId="53382" xr:uid="{00000000-0005-0000-0000-00007ED00000}"/>
    <cellStyle name="Normal 38 7 12" xfId="53383" xr:uid="{00000000-0005-0000-0000-00007FD00000}"/>
    <cellStyle name="Normal 38 7 12 2" xfId="53384" xr:uid="{00000000-0005-0000-0000-000080D00000}"/>
    <cellStyle name="Normal 38 7 12 3" xfId="53385" xr:uid="{00000000-0005-0000-0000-000081D00000}"/>
    <cellStyle name="Normal 38 7 13" xfId="53386" xr:uid="{00000000-0005-0000-0000-000082D00000}"/>
    <cellStyle name="Normal 38 7 13 2" xfId="53387" xr:uid="{00000000-0005-0000-0000-000083D00000}"/>
    <cellStyle name="Normal 38 7 13 3" xfId="53388" xr:uid="{00000000-0005-0000-0000-000084D00000}"/>
    <cellStyle name="Normal 38 7 14" xfId="53389" xr:uid="{00000000-0005-0000-0000-000085D00000}"/>
    <cellStyle name="Normal 38 7 14 2" xfId="53390" xr:uid="{00000000-0005-0000-0000-000086D00000}"/>
    <cellStyle name="Normal 38 7 14 3" xfId="53391" xr:uid="{00000000-0005-0000-0000-000087D00000}"/>
    <cellStyle name="Normal 38 7 15" xfId="53392" xr:uid="{00000000-0005-0000-0000-000088D00000}"/>
    <cellStyle name="Normal 38 7 16" xfId="53393" xr:uid="{00000000-0005-0000-0000-000089D00000}"/>
    <cellStyle name="Normal 38 7 2" xfId="53394" xr:uid="{00000000-0005-0000-0000-00008AD00000}"/>
    <cellStyle name="Normal 38 7 2 2" xfId="53395" xr:uid="{00000000-0005-0000-0000-00008BD00000}"/>
    <cellStyle name="Normal 38 7 2 3" xfId="53396" xr:uid="{00000000-0005-0000-0000-00008CD00000}"/>
    <cellStyle name="Normal 38 7 3" xfId="53397" xr:uid="{00000000-0005-0000-0000-00008DD00000}"/>
    <cellStyle name="Normal 38 7 3 2" xfId="53398" xr:uid="{00000000-0005-0000-0000-00008ED00000}"/>
    <cellStyle name="Normal 38 7 3 3" xfId="53399" xr:uid="{00000000-0005-0000-0000-00008FD00000}"/>
    <cellStyle name="Normal 38 7 4" xfId="53400" xr:uid="{00000000-0005-0000-0000-000090D00000}"/>
    <cellStyle name="Normal 38 7 4 2" xfId="53401" xr:uid="{00000000-0005-0000-0000-000091D00000}"/>
    <cellStyle name="Normal 38 7 4 3" xfId="53402" xr:uid="{00000000-0005-0000-0000-000092D00000}"/>
    <cellStyle name="Normal 38 7 5" xfId="53403" xr:uid="{00000000-0005-0000-0000-000093D00000}"/>
    <cellStyle name="Normal 38 7 5 2" xfId="53404" xr:uid="{00000000-0005-0000-0000-000094D00000}"/>
    <cellStyle name="Normal 38 7 5 3" xfId="53405" xr:uid="{00000000-0005-0000-0000-000095D00000}"/>
    <cellStyle name="Normal 38 7 6" xfId="53406" xr:uid="{00000000-0005-0000-0000-000096D00000}"/>
    <cellStyle name="Normal 38 7 6 2" xfId="53407" xr:uid="{00000000-0005-0000-0000-000097D00000}"/>
    <cellStyle name="Normal 38 7 6 3" xfId="53408" xr:uid="{00000000-0005-0000-0000-000098D00000}"/>
    <cellStyle name="Normal 38 7 7" xfId="53409" xr:uid="{00000000-0005-0000-0000-000099D00000}"/>
    <cellStyle name="Normal 38 7 7 2" xfId="53410" xr:uid="{00000000-0005-0000-0000-00009AD00000}"/>
    <cellStyle name="Normal 38 7 7 3" xfId="53411" xr:uid="{00000000-0005-0000-0000-00009BD00000}"/>
    <cellStyle name="Normal 38 7 8" xfId="53412" xr:uid="{00000000-0005-0000-0000-00009CD00000}"/>
    <cellStyle name="Normal 38 7 8 2" xfId="53413" xr:uid="{00000000-0005-0000-0000-00009DD00000}"/>
    <cellStyle name="Normal 38 7 8 3" xfId="53414" xr:uid="{00000000-0005-0000-0000-00009ED00000}"/>
    <cellStyle name="Normal 38 7 9" xfId="53415" xr:uid="{00000000-0005-0000-0000-00009FD00000}"/>
    <cellStyle name="Normal 38 7 9 2" xfId="53416" xr:uid="{00000000-0005-0000-0000-0000A0D00000}"/>
    <cellStyle name="Normal 38 7 9 3" xfId="53417" xr:uid="{00000000-0005-0000-0000-0000A1D00000}"/>
    <cellStyle name="Normal 38 8" xfId="53418" xr:uid="{00000000-0005-0000-0000-0000A2D00000}"/>
    <cellStyle name="Normal 38 8 10" xfId="53419" xr:uid="{00000000-0005-0000-0000-0000A3D00000}"/>
    <cellStyle name="Normal 38 8 10 2" xfId="53420" xr:uid="{00000000-0005-0000-0000-0000A4D00000}"/>
    <cellStyle name="Normal 38 8 10 3" xfId="53421" xr:uid="{00000000-0005-0000-0000-0000A5D00000}"/>
    <cellStyle name="Normal 38 8 11" xfId="53422" xr:uid="{00000000-0005-0000-0000-0000A6D00000}"/>
    <cellStyle name="Normal 38 8 11 2" xfId="53423" xr:uid="{00000000-0005-0000-0000-0000A7D00000}"/>
    <cellStyle name="Normal 38 8 11 3" xfId="53424" xr:uid="{00000000-0005-0000-0000-0000A8D00000}"/>
    <cellStyle name="Normal 38 8 12" xfId="53425" xr:uid="{00000000-0005-0000-0000-0000A9D00000}"/>
    <cellStyle name="Normal 38 8 12 2" xfId="53426" xr:uid="{00000000-0005-0000-0000-0000AAD00000}"/>
    <cellStyle name="Normal 38 8 12 3" xfId="53427" xr:uid="{00000000-0005-0000-0000-0000ABD00000}"/>
    <cellStyle name="Normal 38 8 13" xfId="53428" xr:uid="{00000000-0005-0000-0000-0000ACD00000}"/>
    <cellStyle name="Normal 38 8 13 2" xfId="53429" xr:uid="{00000000-0005-0000-0000-0000ADD00000}"/>
    <cellStyle name="Normal 38 8 13 3" xfId="53430" xr:uid="{00000000-0005-0000-0000-0000AED00000}"/>
    <cellStyle name="Normal 38 8 14" xfId="53431" xr:uid="{00000000-0005-0000-0000-0000AFD00000}"/>
    <cellStyle name="Normal 38 8 14 2" xfId="53432" xr:uid="{00000000-0005-0000-0000-0000B0D00000}"/>
    <cellStyle name="Normal 38 8 14 3" xfId="53433" xr:uid="{00000000-0005-0000-0000-0000B1D00000}"/>
    <cellStyle name="Normal 38 8 15" xfId="53434" xr:uid="{00000000-0005-0000-0000-0000B2D00000}"/>
    <cellStyle name="Normal 38 8 16" xfId="53435" xr:uid="{00000000-0005-0000-0000-0000B3D00000}"/>
    <cellStyle name="Normal 38 8 2" xfId="53436" xr:uid="{00000000-0005-0000-0000-0000B4D00000}"/>
    <cellStyle name="Normal 38 8 2 2" xfId="53437" xr:uid="{00000000-0005-0000-0000-0000B5D00000}"/>
    <cellStyle name="Normal 38 8 2 3" xfId="53438" xr:uid="{00000000-0005-0000-0000-0000B6D00000}"/>
    <cellStyle name="Normal 38 8 3" xfId="53439" xr:uid="{00000000-0005-0000-0000-0000B7D00000}"/>
    <cellStyle name="Normal 38 8 3 2" xfId="53440" xr:uid="{00000000-0005-0000-0000-0000B8D00000}"/>
    <cellStyle name="Normal 38 8 3 3" xfId="53441" xr:uid="{00000000-0005-0000-0000-0000B9D00000}"/>
    <cellStyle name="Normal 38 8 4" xfId="53442" xr:uid="{00000000-0005-0000-0000-0000BAD00000}"/>
    <cellStyle name="Normal 38 8 4 2" xfId="53443" xr:uid="{00000000-0005-0000-0000-0000BBD00000}"/>
    <cellStyle name="Normal 38 8 4 3" xfId="53444" xr:uid="{00000000-0005-0000-0000-0000BCD00000}"/>
    <cellStyle name="Normal 38 8 5" xfId="53445" xr:uid="{00000000-0005-0000-0000-0000BDD00000}"/>
    <cellStyle name="Normal 38 8 5 2" xfId="53446" xr:uid="{00000000-0005-0000-0000-0000BED00000}"/>
    <cellStyle name="Normal 38 8 5 3" xfId="53447" xr:uid="{00000000-0005-0000-0000-0000BFD00000}"/>
    <cellStyle name="Normal 38 8 6" xfId="53448" xr:uid="{00000000-0005-0000-0000-0000C0D00000}"/>
    <cellStyle name="Normal 38 8 6 2" xfId="53449" xr:uid="{00000000-0005-0000-0000-0000C1D00000}"/>
    <cellStyle name="Normal 38 8 6 3" xfId="53450" xr:uid="{00000000-0005-0000-0000-0000C2D00000}"/>
    <cellStyle name="Normal 38 8 7" xfId="53451" xr:uid="{00000000-0005-0000-0000-0000C3D00000}"/>
    <cellStyle name="Normal 38 8 7 2" xfId="53452" xr:uid="{00000000-0005-0000-0000-0000C4D00000}"/>
    <cellStyle name="Normal 38 8 7 3" xfId="53453" xr:uid="{00000000-0005-0000-0000-0000C5D00000}"/>
    <cellStyle name="Normal 38 8 8" xfId="53454" xr:uid="{00000000-0005-0000-0000-0000C6D00000}"/>
    <cellStyle name="Normal 38 8 8 2" xfId="53455" xr:uid="{00000000-0005-0000-0000-0000C7D00000}"/>
    <cellStyle name="Normal 38 8 8 3" xfId="53456" xr:uid="{00000000-0005-0000-0000-0000C8D00000}"/>
    <cellStyle name="Normal 38 8 9" xfId="53457" xr:uid="{00000000-0005-0000-0000-0000C9D00000}"/>
    <cellStyle name="Normal 38 8 9 2" xfId="53458" xr:uid="{00000000-0005-0000-0000-0000CAD00000}"/>
    <cellStyle name="Normal 38 8 9 3" xfId="53459" xr:uid="{00000000-0005-0000-0000-0000CBD00000}"/>
    <cellStyle name="Normal 38 9" xfId="53460" xr:uid="{00000000-0005-0000-0000-0000CCD00000}"/>
    <cellStyle name="Normal 38 9 10" xfId="53461" xr:uid="{00000000-0005-0000-0000-0000CDD00000}"/>
    <cellStyle name="Normal 38 9 10 2" xfId="53462" xr:uid="{00000000-0005-0000-0000-0000CED00000}"/>
    <cellStyle name="Normal 38 9 10 3" xfId="53463" xr:uid="{00000000-0005-0000-0000-0000CFD00000}"/>
    <cellStyle name="Normal 38 9 11" xfId="53464" xr:uid="{00000000-0005-0000-0000-0000D0D00000}"/>
    <cellStyle name="Normal 38 9 11 2" xfId="53465" xr:uid="{00000000-0005-0000-0000-0000D1D00000}"/>
    <cellStyle name="Normal 38 9 11 3" xfId="53466" xr:uid="{00000000-0005-0000-0000-0000D2D00000}"/>
    <cellStyle name="Normal 38 9 12" xfId="53467" xr:uid="{00000000-0005-0000-0000-0000D3D00000}"/>
    <cellStyle name="Normal 38 9 12 2" xfId="53468" xr:uid="{00000000-0005-0000-0000-0000D4D00000}"/>
    <cellStyle name="Normal 38 9 12 3" xfId="53469" xr:uid="{00000000-0005-0000-0000-0000D5D00000}"/>
    <cellStyle name="Normal 38 9 13" xfId="53470" xr:uid="{00000000-0005-0000-0000-0000D6D00000}"/>
    <cellStyle name="Normal 38 9 13 2" xfId="53471" xr:uid="{00000000-0005-0000-0000-0000D7D00000}"/>
    <cellStyle name="Normal 38 9 13 3" xfId="53472" xr:uid="{00000000-0005-0000-0000-0000D8D00000}"/>
    <cellStyle name="Normal 38 9 14" xfId="53473" xr:uid="{00000000-0005-0000-0000-0000D9D00000}"/>
    <cellStyle name="Normal 38 9 14 2" xfId="53474" xr:uid="{00000000-0005-0000-0000-0000DAD00000}"/>
    <cellStyle name="Normal 38 9 14 3" xfId="53475" xr:uid="{00000000-0005-0000-0000-0000DBD00000}"/>
    <cellStyle name="Normal 38 9 15" xfId="53476" xr:uid="{00000000-0005-0000-0000-0000DCD00000}"/>
    <cellStyle name="Normal 38 9 16" xfId="53477" xr:uid="{00000000-0005-0000-0000-0000DDD00000}"/>
    <cellStyle name="Normal 38 9 2" xfId="53478" xr:uid="{00000000-0005-0000-0000-0000DED00000}"/>
    <cellStyle name="Normal 38 9 2 2" xfId="53479" xr:uid="{00000000-0005-0000-0000-0000DFD00000}"/>
    <cellStyle name="Normal 38 9 2 3" xfId="53480" xr:uid="{00000000-0005-0000-0000-0000E0D00000}"/>
    <cellStyle name="Normal 38 9 3" xfId="53481" xr:uid="{00000000-0005-0000-0000-0000E1D00000}"/>
    <cellStyle name="Normal 38 9 3 2" xfId="53482" xr:uid="{00000000-0005-0000-0000-0000E2D00000}"/>
    <cellStyle name="Normal 38 9 3 3" xfId="53483" xr:uid="{00000000-0005-0000-0000-0000E3D00000}"/>
    <cellStyle name="Normal 38 9 4" xfId="53484" xr:uid="{00000000-0005-0000-0000-0000E4D00000}"/>
    <cellStyle name="Normal 38 9 4 2" xfId="53485" xr:uid="{00000000-0005-0000-0000-0000E5D00000}"/>
    <cellStyle name="Normal 38 9 4 3" xfId="53486" xr:uid="{00000000-0005-0000-0000-0000E6D00000}"/>
    <cellStyle name="Normal 38 9 5" xfId="53487" xr:uid="{00000000-0005-0000-0000-0000E7D00000}"/>
    <cellStyle name="Normal 38 9 5 2" xfId="53488" xr:uid="{00000000-0005-0000-0000-0000E8D00000}"/>
    <cellStyle name="Normal 38 9 5 3" xfId="53489" xr:uid="{00000000-0005-0000-0000-0000E9D00000}"/>
    <cellStyle name="Normal 38 9 6" xfId="53490" xr:uid="{00000000-0005-0000-0000-0000EAD00000}"/>
    <cellStyle name="Normal 38 9 6 2" xfId="53491" xr:uid="{00000000-0005-0000-0000-0000EBD00000}"/>
    <cellStyle name="Normal 38 9 6 3" xfId="53492" xr:uid="{00000000-0005-0000-0000-0000ECD00000}"/>
    <cellStyle name="Normal 38 9 7" xfId="53493" xr:uid="{00000000-0005-0000-0000-0000EDD00000}"/>
    <cellStyle name="Normal 38 9 7 2" xfId="53494" xr:uid="{00000000-0005-0000-0000-0000EED00000}"/>
    <cellStyle name="Normal 38 9 7 3" xfId="53495" xr:uid="{00000000-0005-0000-0000-0000EFD00000}"/>
    <cellStyle name="Normal 38 9 8" xfId="53496" xr:uid="{00000000-0005-0000-0000-0000F0D00000}"/>
    <cellStyle name="Normal 38 9 8 2" xfId="53497" xr:uid="{00000000-0005-0000-0000-0000F1D00000}"/>
    <cellStyle name="Normal 38 9 8 3" xfId="53498" xr:uid="{00000000-0005-0000-0000-0000F2D00000}"/>
    <cellStyle name="Normal 38 9 9" xfId="53499" xr:uid="{00000000-0005-0000-0000-0000F3D00000}"/>
    <cellStyle name="Normal 38 9 9 2" xfId="53500" xr:uid="{00000000-0005-0000-0000-0000F4D00000}"/>
    <cellStyle name="Normal 38 9 9 3" xfId="53501" xr:uid="{00000000-0005-0000-0000-0000F5D00000}"/>
    <cellStyle name="Normal 38_End-use Summary" xfId="53502" xr:uid="{00000000-0005-0000-0000-0000F6D00000}"/>
    <cellStyle name="Normal 39" xfId="53503" xr:uid="{00000000-0005-0000-0000-0000F7D00000}"/>
    <cellStyle name="Normal 39 10" xfId="53504" xr:uid="{00000000-0005-0000-0000-0000F8D00000}"/>
    <cellStyle name="Normal 39 10 10" xfId="53505" xr:uid="{00000000-0005-0000-0000-0000F9D00000}"/>
    <cellStyle name="Normal 39 10 10 2" xfId="53506" xr:uid="{00000000-0005-0000-0000-0000FAD00000}"/>
    <cellStyle name="Normal 39 10 10 3" xfId="53507" xr:uid="{00000000-0005-0000-0000-0000FBD00000}"/>
    <cellStyle name="Normal 39 10 11" xfId="53508" xr:uid="{00000000-0005-0000-0000-0000FCD00000}"/>
    <cellStyle name="Normal 39 10 11 2" xfId="53509" xr:uid="{00000000-0005-0000-0000-0000FDD00000}"/>
    <cellStyle name="Normal 39 10 11 3" xfId="53510" xr:uid="{00000000-0005-0000-0000-0000FED00000}"/>
    <cellStyle name="Normal 39 10 12" xfId="53511" xr:uid="{00000000-0005-0000-0000-0000FFD00000}"/>
    <cellStyle name="Normal 39 10 12 2" xfId="53512" xr:uid="{00000000-0005-0000-0000-000000D10000}"/>
    <cellStyle name="Normal 39 10 12 3" xfId="53513" xr:uid="{00000000-0005-0000-0000-000001D10000}"/>
    <cellStyle name="Normal 39 10 13" xfId="53514" xr:uid="{00000000-0005-0000-0000-000002D10000}"/>
    <cellStyle name="Normal 39 10 13 2" xfId="53515" xr:uid="{00000000-0005-0000-0000-000003D10000}"/>
    <cellStyle name="Normal 39 10 13 3" xfId="53516" xr:uid="{00000000-0005-0000-0000-000004D10000}"/>
    <cellStyle name="Normal 39 10 14" xfId="53517" xr:uid="{00000000-0005-0000-0000-000005D10000}"/>
    <cellStyle name="Normal 39 10 14 2" xfId="53518" xr:uid="{00000000-0005-0000-0000-000006D10000}"/>
    <cellStyle name="Normal 39 10 14 3" xfId="53519" xr:uid="{00000000-0005-0000-0000-000007D10000}"/>
    <cellStyle name="Normal 39 10 15" xfId="53520" xr:uid="{00000000-0005-0000-0000-000008D10000}"/>
    <cellStyle name="Normal 39 10 16" xfId="53521" xr:uid="{00000000-0005-0000-0000-000009D10000}"/>
    <cellStyle name="Normal 39 10 2" xfId="53522" xr:uid="{00000000-0005-0000-0000-00000AD10000}"/>
    <cellStyle name="Normal 39 10 2 2" xfId="53523" xr:uid="{00000000-0005-0000-0000-00000BD10000}"/>
    <cellStyle name="Normal 39 10 2 3" xfId="53524" xr:uid="{00000000-0005-0000-0000-00000CD10000}"/>
    <cellStyle name="Normal 39 10 3" xfId="53525" xr:uid="{00000000-0005-0000-0000-00000DD10000}"/>
    <cellStyle name="Normal 39 10 3 2" xfId="53526" xr:uid="{00000000-0005-0000-0000-00000ED10000}"/>
    <cellStyle name="Normal 39 10 3 3" xfId="53527" xr:uid="{00000000-0005-0000-0000-00000FD10000}"/>
    <cellStyle name="Normal 39 10 4" xfId="53528" xr:uid="{00000000-0005-0000-0000-000010D10000}"/>
    <cellStyle name="Normal 39 10 4 2" xfId="53529" xr:uid="{00000000-0005-0000-0000-000011D10000}"/>
    <cellStyle name="Normal 39 10 4 3" xfId="53530" xr:uid="{00000000-0005-0000-0000-000012D10000}"/>
    <cellStyle name="Normal 39 10 5" xfId="53531" xr:uid="{00000000-0005-0000-0000-000013D10000}"/>
    <cellStyle name="Normal 39 10 5 2" xfId="53532" xr:uid="{00000000-0005-0000-0000-000014D10000}"/>
    <cellStyle name="Normal 39 10 5 3" xfId="53533" xr:uid="{00000000-0005-0000-0000-000015D10000}"/>
    <cellStyle name="Normal 39 10 6" xfId="53534" xr:uid="{00000000-0005-0000-0000-000016D10000}"/>
    <cellStyle name="Normal 39 10 6 2" xfId="53535" xr:uid="{00000000-0005-0000-0000-000017D10000}"/>
    <cellStyle name="Normal 39 10 6 3" xfId="53536" xr:uid="{00000000-0005-0000-0000-000018D10000}"/>
    <cellStyle name="Normal 39 10 7" xfId="53537" xr:uid="{00000000-0005-0000-0000-000019D10000}"/>
    <cellStyle name="Normal 39 10 7 2" xfId="53538" xr:uid="{00000000-0005-0000-0000-00001AD10000}"/>
    <cellStyle name="Normal 39 10 7 3" xfId="53539" xr:uid="{00000000-0005-0000-0000-00001BD10000}"/>
    <cellStyle name="Normal 39 10 8" xfId="53540" xr:uid="{00000000-0005-0000-0000-00001CD10000}"/>
    <cellStyle name="Normal 39 10 8 2" xfId="53541" xr:uid="{00000000-0005-0000-0000-00001DD10000}"/>
    <cellStyle name="Normal 39 10 8 3" xfId="53542" xr:uid="{00000000-0005-0000-0000-00001ED10000}"/>
    <cellStyle name="Normal 39 10 9" xfId="53543" xr:uid="{00000000-0005-0000-0000-00001FD10000}"/>
    <cellStyle name="Normal 39 10 9 2" xfId="53544" xr:uid="{00000000-0005-0000-0000-000020D10000}"/>
    <cellStyle name="Normal 39 10 9 3" xfId="53545" xr:uid="{00000000-0005-0000-0000-000021D10000}"/>
    <cellStyle name="Normal 39 11" xfId="53546" xr:uid="{00000000-0005-0000-0000-000022D10000}"/>
    <cellStyle name="Normal 39 11 10" xfId="53547" xr:uid="{00000000-0005-0000-0000-000023D10000}"/>
    <cellStyle name="Normal 39 11 10 2" xfId="53548" xr:uid="{00000000-0005-0000-0000-000024D10000}"/>
    <cellStyle name="Normal 39 11 10 3" xfId="53549" xr:uid="{00000000-0005-0000-0000-000025D10000}"/>
    <cellStyle name="Normal 39 11 11" xfId="53550" xr:uid="{00000000-0005-0000-0000-000026D10000}"/>
    <cellStyle name="Normal 39 11 11 2" xfId="53551" xr:uid="{00000000-0005-0000-0000-000027D10000}"/>
    <cellStyle name="Normal 39 11 11 3" xfId="53552" xr:uid="{00000000-0005-0000-0000-000028D10000}"/>
    <cellStyle name="Normal 39 11 12" xfId="53553" xr:uid="{00000000-0005-0000-0000-000029D10000}"/>
    <cellStyle name="Normal 39 11 12 2" xfId="53554" xr:uid="{00000000-0005-0000-0000-00002AD10000}"/>
    <cellStyle name="Normal 39 11 12 3" xfId="53555" xr:uid="{00000000-0005-0000-0000-00002BD10000}"/>
    <cellStyle name="Normal 39 11 13" xfId="53556" xr:uid="{00000000-0005-0000-0000-00002CD10000}"/>
    <cellStyle name="Normal 39 11 13 2" xfId="53557" xr:uid="{00000000-0005-0000-0000-00002DD10000}"/>
    <cellStyle name="Normal 39 11 13 3" xfId="53558" xr:uid="{00000000-0005-0000-0000-00002ED10000}"/>
    <cellStyle name="Normal 39 11 14" xfId="53559" xr:uid="{00000000-0005-0000-0000-00002FD10000}"/>
    <cellStyle name="Normal 39 11 14 2" xfId="53560" xr:uid="{00000000-0005-0000-0000-000030D10000}"/>
    <cellStyle name="Normal 39 11 14 3" xfId="53561" xr:uid="{00000000-0005-0000-0000-000031D10000}"/>
    <cellStyle name="Normal 39 11 15" xfId="53562" xr:uid="{00000000-0005-0000-0000-000032D10000}"/>
    <cellStyle name="Normal 39 11 16" xfId="53563" xr:uid="{00000000-0005-0000-0000-000033D10000}"/>
    <cellStyle name="Normal 39 11 2" xfId="53564" xr:uid="{00000000-0005-0000-0000-000034D10000}"/>
    <cellStyle name="Normal 39 11 2 2" xfId="53565" xr:uid="{00000000-0005-0000-0000-000035D10000}"/>
    <cellStyle name="Normal 39 11 2 3" xfId="53566" xr:uid="{00000000-0005-0000-0000-000036D10000}"/>
    <cellStyle name="Normal 39 11 3" xfId="53567" xr:uid="{00000000-0005-0000-0000-000037D10000}"/>
    <cellStyle name="Normal 39 11 3 2" xfId="53568" xr:uid="{00000000-0005-0000-0000-000038D10000}"/>
    <cellStyle name="Normal 39 11 3 3" xfId="53569" xr:uid="{00000000-0005-0000-0000-000039D10000}"/>
    <cellStyle name="Normal 39 11 4" xfId="53570" xr:uid="{00000000-0005-0000-0000-00003AD10000}"/>
    <cellStyle name="Normal 39 11 4 2" xfId="53571" xr:uid="{00000000-0005-0000-0000-00003BD10000}"/>
    <cellStyle name="Normal 39 11 4 3" xfId="53572" xr:uid="{00000000-0005-0000-0000-00003CD10000}"/>
    <cellStyle name="Normal 39 11 5" xfId="53573" xr:uid="{00000000-0005-0000-0000-00003DD10000}"/>
    <cellStyle name="Normal 39 11 5 2" xfId="53574" xr:uid="{00000000-0005-0000-0000-00003ED10000}"/>
    <cellStyle name="Normal 39 11 5 3" xfId="53575" xr:uid="{00000000-0005-0000-0000-00003FD10000}"/>
    <cellStyle name="Normal 39 11 6" xfId="53576" xr:uid="{00000000-0005-0000-0000-000040D10000}"/>
    <cellStyle name="Normal 39 11 6 2" xfId="53577" xr:uid="{00000000-0005-0000-0000-000041D10000}"/>
    <cellStyle name="Normal 39 11 6 3" xfId="53578" xr:uid="{00000000-0005-0000-0000-000042D10000}"/>
    <cellStyle name="Normal 39 11 7" xfId="53579" xr:uid="{00000000-0005-0000-0000-000043D10000}"/>
    <cellStyle name="Normal 39 11 7 2" xfId="53580" xr:uid="{00000000-0005-0000-0000-000044D10000}"/>
    <cellStyle name="Normal 39 11 7 3" xfId="53581" xr:uid="{00000000-0005-0000-0000-000045D10000}"/>
    <cellStyle name="Normal 39 11 8" xfId="53582" xr:uid="{00000000-0005-0000-0000-000046D10000}"/>
    <cellStyle name="Normal 39 11 8 2" xfId="53583" xr:uid="{00000000-0005-0000-0000-000047D10000}"/>
    <cellStyle name="Normal 39 11 8 3" xfId="53584" xr:uid="{00000000-0005-0000-0000-000048D10000}"/>
    <cellStyle name="Normal 39 11 9" xfId="53585" xr:uid="{00000000-0005-0000-0000-000049D10000}"/>
    <cellStyle name="Normal 39 11 9 2" xfId="53586" xr:uid="{00000000-0005-0000-0000-00004AD10000}"/>
    <cellStyle name="Normal 39 11 9 3" xfId="53587" xr:uid="{00000000-0005-0000-0000-00004BD10000}"/>
    <cellStyle name="Normal 39 12" xfId="53588" xr:uid="{00000000-0005-0000-0000-00004CD10000}"/>
    <cellStyle name="Normal 39 12 10" xfId="53589" xr:uid="{00000000-0005-0000-0000-00004DD10000}"/>
    <cellStyle name="Normal 39 12 10 2" xfId="53590" xr:uid="{00000000-0005-0000-0000-00004ED10000}"/>
    <cellStyle name="Normal 39 12 10 3" xfId="53591" xr:uid="{00000000-0005-0000-0000-00004FD10000}"/>
    <cellStyle name="Normal 39 12 11" xfId="53592" xr:uid="{00000000-0005-0000-0000-000050D10000}"/>
    <cellStyle name="Normal 39 12 11 2" xfId="53593" xr:uid="{00000000-0005-0000-0000-000051D10000}"/>
    <cellStyle name="Normal 39 12 11 3" xfId="53594" xr:uid="{00000000-0005-0000-0000-000052D10000}"/>
    <cellStyle name="Normal 39 12 12" xfId="53595" xr:uid="{00000000-0005-0000-0000-000053D10000}"/>
    <cellStyle name="Normal 39 12 12 2" xfId="53596" xr:uid="{00000000-0005-0000-0000-000054D10000}"/>
    <cellStyle name="Normal 39 12 12 3" xfId="53597" xr:uid="{00000000-0005-0000-0000-000055D10000}"/>
    <cellStyle name="Normal 39 12 13" xfId="53598" xr:uid="{00000000-0005-0000-0000-000056D10000}"/>
    <cellStyle name="Normal 39 12 13 2" xfId="53599" xr:uid="{00000000-0005-0000-0000-000057D10000}"/>
    <cellStyle name="Normal 39 12 13 3" xfId="53600" xr:uid="{00000000-0005-0000-0000-000058D10000}"/>
    <cellStyle name="Normal 39 12 14" xfId="53601" xr:uid="{00000000-0005-0000-0000-000059D10000}"/>
    <cellStyle name="Normal 39 12 14 2" xfId="53602" xr:uid="{00000000-0005-0000-0000-00005AD10000}"/>
    <cellStyle name="Normal 39 12 14 3" xfId="53603" xr:uid="{00000000-0005-0000-0000-00005BD10000}"/>
    <cellStyle name="Normal 39 12 15" xfId="53604" xr:uid="{00000000-0005-0000-0000-00005CD10000}"/>
    <cellStyle name="Normal 39 12 16" xfId="53605" xr:uid="{00000000-0005-0000-0000-00005DD10000}"/>
    <cellStyle name="Normal 39 12 2" xfId="53606" xr:uid="{00000000-0005-0000-0000-00005ED10000}"/>
    <cellStyle name="Normal 39 12 2 2" xfId="53607" xr:uid="{00000000-0005-0000-0000-00005FD10000}"/>
    <cellStyle name="Normal 39 12 2 3" xfId="53608" xr:uid="{00000000-0005-0000-0000-000060D10000}"/>
    <cellStyle name="Normal 39 12 3" xfId="53609" xr:uid="{00000000-0005-0000-0000-000061D10000}"/>
    <cellStyle name="Normal 39 12 3 2" xfId="53610" xr:uid="{00000000-0005-0000-0000-000062D10000}"/>
    <cellStyle name="Normal 39 12 3 3" xfId="53611" xr:uid="{00000000-0005-0000-0000-000063D10000}"/>
    <cellStyle name="Normal 39 12 4" xfId="53612" xr:uid="{00000000-0005-0000-0000-000064D10000}"/>
    <cellStyle name="Normal 39 12 4 2" xfId="53613" xr:uid="{00000000-0005-0000-0000-000065D10000}"/>
    <cellStyle name="Normal 39 12 4 3" xfId="53614" xr:uid="{00000000-0005-0000-0000-000066D10000}"/>
    <cellStyle name="Normal 39 12 5" xfId="53615" xr:uid="{00000000-0005-0000-0000-000067D10000}"/>
    <cellStyle name="Normal 39 12 5 2" xfId="53616" xr:uid="{00000000-0005-0000-0000-000068D10000}"/>
    <cellStyle name="Normal 39 12 5 3" xfId="53617" xr:uid="{00000000-0005-0000-0000-000069D10000}"/>
    <cellStyle name="Normal 39 12 6" xfId="53618" xr:uid="{00000000-0005-0000-0000-00006AD10000}"/>
    <cellStyle name="Normal 39 12 6 2" xfId="53619" xr:uid="{00000000-0005-0000-0000-00006BD10000}"/>
    <cellStyle name="Normal 39 12 6 3" xfId="53620" xr:uid="{00000000-0005-0000-0000-00006CD10000}"/>
    <cellStyle name="Normal 39 12 7" xfId="53621" xr:uid="{00000000-0005-0000-0000-00006DD10000}"/>
    <cellStyle name="Normal 39 12 7 2" xfId="53622" xr:uid="{00000000-0005-0000-0000-00006ED10000}"/>
    <cellStyle name="Normal 39 12 7 3" xfId="53623" xr:uid="{00000000-0005-0000-0000-00006FD10000}"/>
    <cellStyle name="Normal 39 12 8" xfId="53624" xr:uid="{00000000-0005-0000-0000-000070D10000}"/>
    <cellStyle name="Normal 39 12 8 2" xfId="53625" xr:uid="{00000000-0005-0000-0000-000071D10000}"/>
    <cellStyle name="Normal 39 12 8 3" xfId="53626" xr:uid="{00000000-0005-0000-0000-000072D10000}"/>
    <cellStyle name="Normal 39 12 9" xfId="53627" xr:uid="{00000000-0005-0000-0000-000073D10000}"/>
    <cellStyle name="Normal 39 12 9 2" xfId="53628" xr:uid="{00000000-0005-0000-0000-000074D10000}"/>
    <cellStyle name="Normal 39 12 9 3" xfId="53629" xr:uid="{00000000-0005-0000-0000-000075D10000}"/>
    <cellStyle name="Normal 39 13" xfId="53630" xr:uid="{00000000-0005-0000-0000-000076D10000}"/>
    <cellStyle name="Normal 39 13 10" xfId="53631" xr:uid="{00000000-0005-0000-0000-000077D10000}"/>
    <cellStyle name="Normal 39 13 10 2" xfId="53632" xr:uid="{00000000-0005-0000-0000-000078D10000}"/>
    <cellStyle name="Normal 39 13 10 3" xfId="53633" xr:uid="{00000000-0005-0000-0000-000079D10000}"/>
    <cellStyle name="Normal 39 13 11" xfId="53634" xr:uid="{00000000-0005-0000-0000-00007AD10000}"/>
    <cellStyle name="Normal 39 13 11 2" xfId="53635" xr:uid="{00000000-0005-0000-0000-00007BD10000}"/>
    <cellStyle name="Normal 39 13 11 3" xfId="53636" xr:uid="{00000000-0005-0000-0000-00007CD10000}"/>
    <cellStyle name="Normal 39 13 12" xfId="53637" xr:uid="{00000000-0005-0000-0000-00007DD10000}"/>
    <cellStyle name="Normal 39 13 12 2" xfId="53638" xr:uid="{00000000-0005-0000-0000-00007ED10000}"/>
    <cellStyle name="Normal 39 13 12 3" xfId="53639" xr:uid="{00000000-0005-0000-0000-00007FD10000}"/>
    <cellStyle name="Normal 39 13 13" xfId="53640" xr:uid="{00000000-0005-0000-0000-000080D10000}"/>
    <cellStyle name="Normal 39 13 13 2" xfId="53641" xr:uid="{00000000-0005-0000-0000-000081D10000}"/>
    <cellStyle name="Normal 39 13 13 3" xfId="53642" xr:uid="{00000000-0005-0000-0000-000082D10000}"/>
    <cellStyle name="Normal 39 13 14" xfId="53643" xr:uid="{00000000-0005-0000-0000-000083D10000}"/>
    <cellStyle name="Normal 39 13 14 2" xfId="53644" xr:uid="{00000000-0005-0000-0000-000084D10000}"/>
    <cellStyle name="Normal 39 13 14 3" xfId="53645" xr:uid="{00000000-0005-0000-0000-000085D10000}"/>
    <cellStyle name="Normal 39 13 15" xfId="53646" xr:uid="{00000000-0005-0000-0000-000086D10000}"/>
    <cellStyle name="Normal 39 13 16" xfId="53647" xr:uid="{00000000-0005-0000-0000-000087D10000}"/>
    <cellStyle name="Normal 39 13 2" xfId="53648" xr:uid="{00000000-0005-0000-0000-000088D10000}"/>
    <cellStyle name="Normal 39 13 2 2" xfId="53649" xr:uid="{00000000-0005-0000-0000-000089D10000}"/>
    <cellStyle name="Normal 39 13 2 3" xfId="53650" xr:uid="{00000000-0005-0000-0000-00008AD10000}"/>
    <cellStyle name="Normal 39 13 3" xfId="53651" xr:uid="{00000000-0005-0000-0000-00008BD10000}"/>
    <cellStyle name="Normal 39 13 3 2" xfId="53652" xr:uid="{00000000-0005-0000-0000-00008CD10000}"/>
    <cellStyle name="Normal 39 13 3 3" xfId="53653" xr:uid="{00000000-0005-0000-0000-00008DD10000}"/>
    <cellStyle name="Normal 39 13 4" xfId="53654" xr:uid="{00000000-0005-0000-0000-00008ED10000}"/>
    <cellStyle name="Normal 39 13 4 2" xfId="53655" xr:uid="{00000000-0005-0000-0000-00008FD10000}"/>
    <cellStyle name="Normal 39 13 4 3" xfId="53656" xr:uid="{00000000-0005-0000-0000-000090D10000}"/>
    <cellStyle name="Normal 39 13 5" xfId="53657" xr:uid="{00000000-0005-0000-0000-000091D10000}"/>
    <cellStyle name="Normal 39 13 5 2" xfId="53658" xr:uid="{00000000-0005-0000-0000-000092D10000}"/>
    <cellStyle name="Normal 39 13 5 3" xfId="53659" xr:uid="{00000000-0005-0000-0000-000093D10000}"/>
    <cellStyle name="Normal 39 13 6" xfId="53660" xr:uid="{00000000-0005-0000-0000-000094D10000}"/>
    <cellStyle name="Normal 39 13 6 2" xfId="53661" xr:uid="{00000000-0005-0000-0000-000095D10000}"/>
    <cellStyle name="Normal 39 13 6 3" xfId="53662" xr:uid="{00000000-0005-0000-0000-000096D10000}"/>
    <cellStyle name="Normal 39 13 7" xfId="53663" xr:uid="{00000000-0005-0000-0000-000097D10000}"/>
    <cellStyle name="Normal 39 13 7 2" xfId="53664" xr:uid="{00000000-0005-0000-0000-000098D10000}"/>
    <cellStyle name="Normal 39 13 7 3" xfId="53665" xr:uid="{00000000-0005-0000-0000-000099D10000}"/>
    <cellStyle name="Normal 39 13 8" xfId="53666" xr:uid="{00000000-0005-0000-0000-00009AD10000}"/>
    <cellStyle name="Normal 39 13 8 2" xfId="53667" xr:uid="{00000000-0005-0000-0000-00009BD10000}"/>
    <cellStyle name="Normal 39 13 8 3" xfId="53668" xr:uid="{00000000-0005-0000-0000-00009CD10000}"/>
    <cellStyle name="Normal 39 13 9" xfId="53669" xr:uid="{00000000-0005-0000-0000-00009DD10000}"/>
    <cellStyle name="Normal 39 13 9 2" xfId="53670" xr:uid="{00000000-0005-0000-0000-00009ED10000}"/>
    <cellStyle name="Normal 39 13 9 3" xfId="53671" xr:uid="{00000000-0005-0000-0000-00009FD10000}"/>
    <cellStyle name="Normal 39 14" xfId="53672" xr:uid="{00000000-0005-0000-0000-0000A0D10000}"/>
    <cellStyle name="Normal 39 14 10" xfId="53673" xr:uid="{00000000-0005-0000-0000-0000A1D10000}"/>
    <cellStyle name="Normal 39 14 10 2" xfId="53674" xr:uid="{00000000-0005-0000-0000-0000A2D10000}"/>
    <cellStyle name="Normal 39 14 10 3" xfId="53675" xr:uid="{00000000-0005-0000-0000-0000A3D10000}"/>
    <cellStyle name="Normal 39 14 11" xfId="53676" xr:uid="{00000000-0005-0000-0000-0000A4D10000}"/>
    <cellStyle name="Normal 39 14 11 2" xfId="53677" xr:uid="{00000000-0005-0000-0000-0000A5D10000}"/>
    <cellStyle name="Normal 39 14 11 3" xfId="53678" xr:uid="{00000000-0005-0000-0000-0000A6D10000}"/>
    <cellStyle name="Normal 39 14 12" xfId="53679" xr:uid="{00000000-0005-0000-0000-0000A7D10000}"/>
    <cellStyle name="Normal 39 14 12 2" xfId="53680" xr:uid="{00000000-0005-0000-0000-0000A8D10000}"/>
    <cellStyle name="Normal 39 14 12 3" xfId="53681" xr:uid="{00000000-0005-0000-0000-0000A9D10000}"/>
    <cellStyle name="Normal 39 14 13" xfId="53682" xr:uid="{00000000-0005-0000-0000-0000AAD10000}"/>
    <cellStyle name="Normal 39 14 13 2" xfId="53683" xr:uid="{00000000-0005-0000-0000-0000ABD10000}"/>
    <cellStyle name="Normal 39 14 13 3" xfId="53684" xr:uid="{00000000-0005-0000-0000-0000ACD10000}"/>
    <cellStyle name="Normal 39 14 14" xfId="53685" xr:uid="{00000000-0005-0000-0000-0000ADD10000}"/>
    <cellStyle name="Normal 39 14 14 2" xfId="53686" xr:uid="{00000000-0005-0000-0000-0000AED10000}"/>
    <cellStyle name="Normal 39 14 14 3" xfId="53687" xr:uid="{00000000-0005-0000-0000-0000AFD10000}"/>
    <cellStyle name="Normal 39 14 15" xfId="53688" xr:uid="{00000000-0005-0000-0000-0000B0D10000}"/>
    <cellStyle name="Normal 39 14 16" xfId="53689" xr:uid="{00000000-0005-0000-0000-0000B1D10000}"/>
    <cellStyle name="Normal 39 14 2" xfId="53690" xr:uid="{00000000-0005-0000-0000-0000B2D10000}"/>
    <cellStyle name="Normal 39 14 2 2" xfId="53691" xr:uid="{00000000-0005-0000-0000-0000B3D10000}"/>
    <cellStyle name="Normal 39 14 2 3" xfId="53692" xr:uid="{00000000-0005-0000-0000-0000B4D10000}"/>
    <cellStyle name="Normal 39 14 3" xfId="53693" xr:uid="{00000000-0005-0000-0000-0000B5D10000}"/>
    <cellStyle name="Normal 39 14 3 2" xfId="53694" xr:uid="{00000000-0005-0000-0000-0000B6D10000}"/>
    <cellStyle name="Normal 39 14 3 3" xfId="53695" xr:uid="{00000000-0005-0000-0000-0000B7D10000}"/>
    <cellStyle name="Normal 39 14 4" xfId="53696" xr:uid="{00000000-0005-0000-0000-0000B8D10000}"/>
    <cellStyle name="Normal 39 14 4 2" xfId="53697" xr:uid="{00000000-0005-0000-0000-0000B9D10000}"/>
    <cellStyle name="Normal 39 14 4 3" xfId="53698" xr:uid="{00000000-0005-0000-0000-0000BAD10000}"/>
    <cellStyle name="Normal 39 14 5" xfId="53699" xr:uid="{00000000-0005-0000-0000-0000BBD10000}"/>
    <cellStyle name="Normal 39 14 5 2" xfId="53700" xr:uid="{00000000-0005-0000-0000-0000BCD10000}"/>
    <cellStyle name="Normal 39 14 5 3" xfId="53701" xr:uid="{00000000-0005-0000-0000-0000BDD10000}"/>
    <cellStyle name="Normal 39 14 6" xfId="53702" xr:uid="{00000000-0005-0000-0000-0000BED10000}"/>
    <cellStyle name="Normal 39 14 6 2" xfId="53703" xr:uid="{00000000-0005-0000-0000-0000BFD10000}"/>
    <cellStyle name="Normal 39 14 6 3" xfId="53704" xr:uid="{00000000-0005-0000-0000-0000C0D10000}"/>
    <cellStyle name="Normal 39 14 7" xfId="53705" xr:uid="{00000000-0005-0000-0000-0000C1D10000}"/>
    <cellStyle name="Normal 39 14 7 2" xfId="53706" xr:uid="{00000000-0005-0000-0000-0000C2D10000}"/>
    <cellStyle name="Normal 39 14 7 3" xfId="53707" xr:uid="{00000000-0005-0000-0000-0000C3D10000}"/>
    <cellStyle name="Normal 39 14 8" xfId="53708" xr:uid="{00000000-0005-0000-0000-0000C4D10000}"/>
    <cellStyle name="Normal 39 14 8 2" xfId="53709" xr:uid="{00000000-0005-0000-0000-0000C5D10000}"/>
    <cellStyle name="Normal 39 14 8 3" xfId="53710" xr:uid="{00000000-0005-0000-0000-0000C6D10000}"/>
    <cellStyle name="Normal 39 14 9" xfId="53711" xr:uid="{00000000-0005-0000-0000-0000C7D10000}"/>
    <cellStyle name="Normal 39 14 9 2" xfId="53712" xr:uid="{00000000-0005-0000-0000-0000C8D10000}"/>
    <cellStyle name="Normal 39 14 9 3" xfId="53713" xr:uid="{00000000-0005-0000-0000-0000C9D10000}"/>
    <cellStyle name="Normal 39 15" xfId="53714" xr:uid="{00000000-0005-0000-0000-0000CAD10000}"/>
    <cellStyle name="Normal 39 15 10" xfId="53715" xr:uid="{00000000-0005-0000-0000-0000CBD10000}"/>
    <cellStyle name="Normal 39 15 10 2" xfId="53716" xr:uid="{00000000-0005-0000-0000-0000CCD10000}"/>
    <cellStyle name="Normal 39 15 10 3" xfId="53717" xr:uid="{00000000-0005-0000-0000-0000CDD10000}"/>
    <cellStyle name="Normal 39 15 11" xfId="53718" xr:uid="{00000000-0005-0000-0000-0000CED10000}"/>
    <cellStyle name="Normal 39 15 11 2" xfId="53719" xr:uid="{00000000-0005-0000-0000-0000CFD10000}"/>
    <cellStyle name="Normal 39 15 11 3" xfId="53720" xr:uid="{00000000-0005-0000-0000-0000D0D10000}"/>
    <cellStyle name="Normal 39 15 12" xfId="53721" xr:uid="{00000000-0005-0000-0000-0000D1D10000}"/>
    <cellStyle name="Normal 39 15 12 2" xfId="53722" xr:uid="{00000000-0005-0000-0000-0000D2D10000}"/>
    <cellStyle name="Normal 39 15 12 3" xfId="53723" xr:uid="{00000000-0005-0000-0000-0000D3D10000}"/>
    <cellStyle name="Normal 39 15 13" xfId="53724" xr:uid="{00000000-0005-0000-0000-0000D4D10000}"/>
    <cellStyle name="Normal 39 15 13 2" xfId="53725" xr:uid="{00000000-0005-0000-0000-0000D5D10000}"/>
    <cellStyle name="Normal 39 15 13 3" xfId="53726" xr:uid="{00000000-0005-0000-0000-0000D6D10000}"/>
    <cellStyle name="Normal 39 15 14" xfId="53727" xr:uid="{00000000-0005-0000-0000-0000D7D10000}"/>
    <cellStyle name="Normal 39 15 14 2" xfId="53728" xr:uid="{00000000-0005-0000-0000-0000D8D10000}"/>
    <cellStyle name="Normal 39 15 14 3" xfId="53729" xr:uid="{00000000-0005-0000-0000-0000D9D10000}"/>
    <cellStyle name="Normal 39 15 15" xfId="53730" xr:uid="{00000000-0005-0000-0000-0000DAD10000}"/>
    <cellStyle name="Normal 39 15 16" xfId="53731" xr:uid="{00000000-0005-0000-0000-0000DBD10000}"/>
    <cellStyle name="Normal 39 15 2" xfId="53732" xr:uid="{00000000-0005-0000-0000-0000DCD10000}"/>
    <cellStyle name="Normal 39 15 2 2" xfId="53733" xr:uid="{00000000-0005-0000-0000-0000DDD10000}"/>
    <cellStyle name="Normal 39 15 2 3" xfId="53734" xr:uid="{00000000-0005-0000-0000-0000DED10000}"/>
    <cellStyle name="Normal 39 15 3" xfId="53735" xr:uid="{00000000-0005-0000-0000-0000DFD10000}"/>
    <cellStyle name="Normal 39 15 3 2" xfId="53736" xr:uid="{00000000-0005-0000-0000-0000E0D10000}"/>
    <cellStyle name="Normal 39 15 3 3" xfId="53737" xr:uid="{00000000-0005-0000-0000-0000E1D10000}"/>
    <cellStyle name="Normal 39 15 4" xfId="53738" xr:uid="{00000000-0005-0000-0000-0000E2D10000}"/>
    <cellStyle name="Normal 39 15 4 2" xfId="53739" xr:uid="{00000000-0005-0000-0000-0000E3D10000}"/>
    <cellStyle name="Normal 39 15 4 3" xfId="53740" xr:uid="{00000000-0005-0000-0000-0000E4D10000}"/>
    <cellStyle name="Normal 39 15 5" xfId="53741" xr:uid="{00000000-0005-0000-0000-0000E5D10000}"/>
    <cellStyle name="Normal 39 15 5 2" xfId="53742" xr:uid="{00000000-0005-0000-0000-0000E6D10000}"/>
    <cellStyle name="Normal 39 15 5 3" xfId="53743" xr:uid="{00000000-0005-0000-0000-0000E7D10000}"/>
    <cellStyle name="Normal 39 15 6" xfId="53744" xr:uid="{00000000-0005-0000-0000-0000E8D10000}"/>
    <cellStyle name="Normal 39 15 6 2" xfId="53745" xr:uid="{00000000-0005-0000-0000-0000E9D10000}"/>
    <cellStyle name="Normal 39 15 6 3" xfId="53746" xr:uid="{00000000-0005-0000-0000-0000EAD10000}"/>
    <cellStyle name="Normal 39 15 7" xfId="53747" xr:uid="{00000000-0005-0000-0000-0000EBD10000}"/>
    <cellStyle name="Normal 39 15 7 2" xfId="53748" xr:uid="{00000000-0005-0000-0000-0000ECD10000}"/>
    <cellStyle name="Normal 39 15 7 3" xfId="53749" xr:uid="{00000000-0005-0000-0000-0000EDD10000}"/>
    <cellStyle name="Normal 39 15 8" xfId="53750" xr:uid="{00000000-0005-0000-0000-0000EED10000}"/>
    <cellStyle name="Normal 39 15 8 2" xfId="53751" xr:uid="{00000000-0005-0000-0000-0000EFD10000}"/>
    <cellStyle name="Normal 39 15 8 3" xfId="53752" xr:uid="{00000000-0005-0000-0000-0000F0D10000}"/>
    <cellStyle name="Normal 39 15 9" xfId="53753" xr:uid="{00000000-0005-0000-0000-0000F1D10000}"/>
    <cellStyle name="Normal 39 15 9 2" xfId="53754" xr:uid="{00000000-0005-0000-0000-0000F2D10000}"/>
    <cellStyle name="Normal 39 15 9 3" xfId="53755" xr:uid="{00000000-0005-0000-0000-0000F3D10000}"/>
    <cellStyle name="Normal 39 16" xfId="53756" xr:uid="{00000000-0005-0000-0000-0000F4D10000}"/>
    <cellStyle name="Normal 39 16 10" xfId="53757" xr:uid="{00000000-0005-0000-0000-0000F5D10000}"/>
    <cellStyle name="Normal 39 16 10 2" xfId="53758" xr:uid="{00000000-0005-0000-0000-0000F6D10000}"/>
    <cellStyle name="Normal 39 16 10 3" xfId="53759" xr:uid="{00000000-0005-0000-0000-0000F7D10000}"/>
    <cellStyle name="Normal 39 16 11" xfId="53760" xr:uid="{00000000-0005-0000-0000-0000F8D10000}"/>
    <cellStyle name="Normal 39 16 11 2" xfId="53761" xr:uid="{00000000-0005-0000-0000-0000F9D10000}"/>
    <cellStyle name="Normal 39 16 11 3" xfId="53762" xr:uid="{00000000-0005-0000-0000-0000FAD10000}"/>
    <cellStyle name="Normal 39 16 12" xfId="53763" xr:uid="{00000000-0005-0000-0000-0000FBD10000}"/>
    <cellStyle name="Normal 39 16 12 2" xfId="53764" xr:uid="{00000000-0005-0000-0000-0000FCD10000}"/>
    <cellStyle name="Normal 39 16 12 3" xfId="53765" xr:uid="{00000000-0005-0000-0000-0000FDD10000}"/>
    <cellStyle name="Normal 39 16 13" xfId="53766" xr:uid="{00000000-0005-0000-0000-0000FED10000}"/>
    <cellStyle name="Normal 39 16 13 2" xfId="53767" xr:uid="{00000000-0005-0000-0000-0000FFD10000}"/>
    <cellStyle name="Normal 39 16 13 3" xfId="53768" xr:uid="{00000000-0005-0000-0000-000000D20000}"/>
    <cellStyle name="Normal 39 16 14" xfId="53769" xr:uid="{00000000-0005-0000-0000-000001D20000}"/>
    <cellStyle name="Normal 39 16 14 2" xfId="53770" xr:uid="{00000000-0005-0000-0000-000002D20000}"/>
    <cellStyle name="Normal 39 16 14 3" xfId="53771" xr:uid="{00000000-0005-0000-0000-000003D20000}"/>
    <cellStyle name="Normal 39 16 15" xfId="53772" xr:uid="{00000000-0005-0000-0000-000004D20000}"/>
    <cellStyle name="Normal 39 16 16" xfId="53773" xr:uid="{00000000-0005-0000-0000-000005D20000}"/>
    <cellStyle name="Normal 39 16 2" xfId="53774" xr:uid="{00000000-0005-0000-0000-000006D20000}"/>
    <cellStyle name="Normal 39 16 2 2" xfId="53775" xr:uid="{00000000-0005-0000-0000-000007D20000}"/>
    <cellStyle name="Normal 39 16 2 3" xfId="53776" xr:uid="{00000000-0005-0000-0000-000008D20000}"/>
    <cellStyle name="Normal 39 16 3" xfId="53777" xr:uid="{00000000-0005-0000-0000-000009D20000}"/>
    <cellStyle name="Normal 39 16 3 2" xfId="53778" xr:uid="{00000000-0005-0000-0000-00000AD20000}"/>
    <cellStyle name="Normal 39 16 3 3" xfId="53779" xr:uid="{00000000-0005-0000-0000-00000BD20000}"/>
    <cellStyle name="Normal 39 16 4" xfId="53780" xr:uid="{00000000-0005-0000-0000-00000CD20000}"/>
    <cellStyle name="Normal 39 16 4 2" xfId="53781" xr:uid="{00000000-0005-0000-0000-00000DD20000}"/>
    <cellStyle name="Normal 39 16 4 3" xfId="53782" xr:uid="{00000000-0005-0000-0000-00000ED20000}"/>
    <cellStyle name="Normal 39 16 5" xfId="53783" xr:uid="{00000000-0005-0000-0000-00000FD20000}"/>
    <cellStyle name="Normal 39 16 5 2" xfId="53784" xr:uid="{00000000-0005-0000-0000-000010D20000}"/>
    <cellStyle name="Normal 39 16 5 3" xfId="53785" xr:uid="{00000000-0005-0000-0000-000011D20000}"/>
    <cellStyle name="Normal 39 16 6" xfId="53786" xr:uid="{00000000-0005-0000-0000-000012D20000}"/>
    <cellStyle name="Normal 39 16 6 2" xfId="53787" xr:uid="{00000000-0005-0000-0000-000013D20000}"/>
    <cellStyle name="Normal 39 16 6 3" xfId="53788" xr:uid="{00000000-0005-0000-0000-000014D20000}"/>
    <cellStyle name="Normal 39 16 7" xfId="53789" xr:uid="{00000000-0005-0000-0000-000015D20000}"/>
    <cellStyle name="Normal 39 16 7 2" xfId="53790" xr:uid="{00000000-0005-0000-0000-000016D20000}"/>
    <cellStyle name="Normal 39 16 7 3" xfId="53791" xr:uid="{00000000-0005-0000-0000-000017D20000}"/>
    <cellStyle name="Normal 39 16 8" xfId="53792" xr:uid="{00000000-0005-0000-0000-000018D20000}"/>
    <cellStyle name="Normal 39 16 8 2" xfId="53793" xr:uid="{00000000-0005-0000-0000-000019D20000}"/>
    <cellStyle name="Normal 39 16 8 3" xfId="53794" xr:uid="{00000000-0005-0000-0000-00001AD20000}"/>
    <cellStyle name="Normal 39 16 9" xfId="53795" xr:uid="{00000000-0005-0000-0000-00001BD20000}"/>
    <cellStyle name="Normal 39 16 9 2" xfId="53796" xr:uid="{00000000-0005-0000-0000-00001CD20000}"/>
    <cellStyle name="Normal 39 16 9 3" xfId="53797" xr:uid="{00000000-0005-0000-0000-00001DD20000}"/>
    <cellStyle name="Normal 39 17" xfId="53798" xr:uid="{00000000-0005-0000-0000-00001ED20000}"/>
    <cellStyle name="Normal 39 17 10" xfId="53799" xr:uid="{00000000-0005-0000-0000-00001FD20000}"/>
    <cellStyle name="Normal 39 17 10 2" xfId="53800" xr:uid="{00000000-0005-0000-0000-000020D20000}"/>
    <cellStyle name="Normal 39 17 10 3" xfId="53801" xr:uid="{00000000-0005-0000-0000-000021D20000}"/>
    <cellStyle name="Normal 39 17 11" xfId="53802" xr:uid="{00000000-0005-0000-0000-000022D20000}"/>
    <cellStyle name="Normal 39 17 11 2" xfId="53803" xr:uid="{00000000-0005-0000-0000-000023D20000}"/>
    <cellStyle name="Normal 39 17 11 3" xfId="53804" xr:uid="{00000000-0005-0000-0000-000024D20000}"/>
    <cellStyle name="Normal 39 17 12" xfId="53805" xr:uid="{00000000-0005-0000-0000-000025D20000}"/>
    <cellStyle name="Normal 39 17 12 2" xfId="53806" xr:uid="{00000000-0005-0000-0000-000026D20000}"/>
    <cellStyle name="Normal 39 17 12 3" xfId="53807" xr:uid="{00000000-0005-0000-0000-000027D20000}"/>
    <cellStyle name="Normal 39 17 13" xfId="53808" xr:uid="{00000000-0005-0000-0000-000028D20000}"/>
    <cellStyle name="Normal 39 17 13 2" xfId="53809" xr:uid="{00000000-0005-0000-0000-000029D20000}"/>
    <cellStyle name="Normal 39 17 13 3" xfId="53810" xr:uid="{00000000-0005-0000-0000-00002AD20000}"/>
    <cellStyle name="Normal 39 17 14" xfId="53811" xr:uid="{00000000-0005-0000-0000-00002BD20000}"/>
    <cellStyle name="Normal 39 17 14 2" xfId="53812" xr:uid="{00000000-0005-0000-0000-00002CD20000}"/>
    <cellStyle name="Normal 39 17 14 3" xfId="53813" xr:uid="{00000000-0005-0000-0000-00002DD20000}"/>
    <cellStyle name="Normal 39 17 15" xfId="53814" xr:uid="{00000000-0005-0000-0000-00002ED20000}"/>
    <cellStyle name="Normal 39 17 16" xfId="53815" xr:uid="{00000000-0005-0000-0000-00002FD20000}"/>
    <cellStyle name="Normal 39 17 2" xfId="53816" xr:uid="{00000000-0005-0000-0000-000030D20000}"/>
    <cellStyle name="Normal 39 17 2 2" xfId="53817" xr:uid="{00000000-0005-0000-0000-000031D20000}"/>
    <cellStyle name="Normal 39 17 2 3" xfId="53818" xr:uid="{00000000-0005-0000-0000-000032D20000}"/>
    <cellStyle name="Normal 39 17 3" xfId="53819" xr:uid="{00000000-0005-0000-0000-000033D20000}"/>
    <cellStyle name="Normal 39 17 3 2" xfId="53820" xr:uid="{00000000-0005-0000-0000-000034D20000}"/>
    <cellStyle name="Normal 39 17 3 3" xfId="53821" xr:uid="{00000000-0005-0000-0000-000035D20000}"/>
    <cellStyle name="Normal 39 17 4" xfId="53822" xr:uid="{00000000-0005-0000-0000-000036D20000}"/>
    <cellStyle name="Normal 39 17 4 2" xfId="53823" xr:uid="{00000000-0005-0000-0000-000037D20000}"/>
    <cellStyle name="Normal 39 17 4 3" xfId="53824" xr:uid="{00000000-0005-0000-0000-000038D20000}"/>
    <cellStyle name="Normal 39 17 5" xfId="53825" xr:uid="{00000000-0005-0000-0000-000039D20000}"/>
    <cellStyle name="Normal 39 17 5 2" xfId="53826" xr:uid="{00000000-0005-0000-0000-00003AD20000}"/>
    <cellStyle name="Normal 39 17 5 3" xfId="53827" xr:uid="{00000000-0005-0000-0000-00003BD20000}"/>
    <cellStyle name="Normal 39 17 6" xfId="53828" xr:uid="{00000000-0005-0000-0000-00003CD20000}"/>
    <cellStyle name="Normal 39 17 6 2" xfId="53829" xr:uid="{00000000-0005-0000-0000-00003DD20000}"/>
    <cellStyle name="Normal 39 17 6 3" xfId="53830" xr:uid="{00000000-0005-0000-0000-00003ED20000}"/>
    <cellStyle name="Normal 39 17 7" xfId="53831" xr:uid="{00000000-0005-0000-0000-00003FD20000}"/>
    <cellStyle name="Normal 39 17 7 2" xfId="53832" xr:uid="{00000000-0005-0000-0000-000040D20000}"/>
    <cellStyle name="Normal 39 17 7 3" xfId="53833" xr:uid="{00000000-0005-0000-0000-000041D20000}"/>
    <cellStyle name="Normal 39 17 8" xfId="53834" xr:uid="{00000000-0005-0000-0000-000042D20000}"/>
    <cellStyle name="Normal 39 17 8 2" xfId="53835" xr:uid="{00000000-0005-0000-0000-000043D20000}"/>
    <cellStyle name="Normal 39 17 8 3" xfId="53836" xr:uid="{00000000-0005-0000-0000-000044D20000}"/>
    <cellStyle name="Normal 39 17 9" xfId="53837" xr:uid="{00000000-0005-0000-0000-000045D20000}"/>
    <cellStyle name="Normal 39 17 9 2" xfId="53838" xr:uid="{00000000-0005-0000-0000-000046D20000}"/>
    <cellStyle name="Normal 39 17 9 3" xfId="53839" xr:uid="{00000000-0005-0000-0000-000047D20000}"/>
    <cellStyle name="Normal 39 18" xfId="53840" xr:uid="{00000000-0005-0000-0000-000048D20000}"/>
    <cellStyle name="Normal 39 18 2" xfId="53841" xr:uid="{00000000-0005-0000-0000-000049D20000}"/>
    <cellStyle name="Normal 39 18 3" xfId="53842" xr:uid="{00000000-0005-0000-0000-00004AD20000}"/>
    <cellStyle name="Normal 39 19" xfId="53843" xr:uid="{00000000-0005-0000-0000-00004BD20000}"/>
    <cellStyle name="Normal 39 19 2" xfId="53844" xr:uid="{00000000-0005-0000-0000-00004CD20000}"/>
    <cellStyle name="Normal 39 19 3" xfId="53845" xr:uid="{00000000-0005-0000-0000-00004DD20000}"/>
    <cellStyle name="Normal 39 2" xfId="53846" xr:uid="{00000000-0005-0000-0000-00004ED20000}"/>
    <cellStyle name="Normal 39 2 10" xfId="53847" xr:uid="{00000000-0005-0000-0000-00004FD20000}"/>
    <cellStyle name="Normal 39 2 11" xfId="53848" xr:uid="{00000000-0005-0000-0000-000050D20000}"/>
    <cellStyle name="Normal 39 2 12" xfId="53849" xr:uid="{00000000-0005-0000-0000-000051D20000}"/>
    <cellStyle name="Normal 39 2 13" xfId="53850" xr:uid="{00000000-0005-0000-0000-000052D20000}"/>
    <cellStyle name="Normal 39 2 14" xfId="53851" xr:uid="{00000000-0005-0000-0000-000053D20000}"/>
    <cellStyle name="Normal 39 2 15" xfId="53852" xr:uid="{00000000-0005-0000-0000-000054D20000}"/>
    <cellStyle name="Normal 39 2 16" xfId="53853" xr:uid="{00000000-0005-0000-0000-000055D20000}"/>
    <cellStyle name="Normal 39 2 17" xfId="53854" xr:uid="{00000000-0005-0000-0000-000056D20000}"/>
    <cellStyle name="Normal 39 2 2" xfId="53855" xr:uid="{00000000-0005-0000-0000-000057D20000}"/>
    <cellStyle name="Normal 39 2 2 10" xfId="53856" xr:uid="{00000000-0005-0000-0000-000058D20000}"/>
    <cellStyle name="Normal 39 2 2 11" xfId="53857" xr:uid="{00000000-0005-0000-0000-000059D20000}"/>
    <cellStyle name="Normal 39 2 2 12" xfId="53858" xr:uid="{00000000-0005-0000-0000-00005AD20000}"/>
    <cellStyle name="Normal 39 2 2 13" xfId="53859" xr:uid="{00000000-0005-0000-0000-00005BD20000}"/>
    <cellStyle name="Normal 39 2 2 14" xfId="53860" xr:uid="{00000000-0005-0000-0000-00005CD20000}"/>
    <cellStyle name="Normal 39 2 2 2" xfId="53861" xr:uid="{00000000-0005-0000-0000-00005DD20000}"/>
    <cellStyle name="Normal 39 2 2 2 2" xfId="53862" xr:uid="{00000000-0005-0000-0000-00005ED20000}"/>
    <cellStyle name="Normal 39 2 2 2 2 2" xfId="53863" xr:uid="{00000000-0005-0000-0000-00005FD20000}"/>
    <cellStyle name="Normal 39 2 2 2 2 3" xfId="53864" xr:uid="{00000000-0005-0000-0000-000060D20000}"/>
    <cellStyle name="Normal 39 2 2 2 3" xfId="53865" xr:uid="{00000000-0005-0000-0000-000061D20000}"/>
    <cellStyle name="Normal 39 2 2 3" xfId="53866" xr:uid="{00000000-0005-0000-0000-000062D20000}"/>
    <cellStyle name="Normal 39 2 2 4" xfId="53867" xr:uid="{00000000-0005-0000-0000-000063D20000}"/>
    <cellStyle name="Normal 39 2 2 5" xfId="53868" xr:uid="{00000000-0005-0000-0000-000064D20000}"/>
    <cellStyle name="Normal 39 2 2 6" xfId="53869" xr:uid="{00000000-0005-0000-0000-000065D20000}"/>
    <cellStyle name="Normal 39 2 2 7" xfId="53870" xr:uid="{00000000-0005-0000-0000-000066D20000}"/>
    <cellStyle name="Normal 39 2 2 8" xfId="53871" xr:uid="{00000000-0005-0000-0000-000067D20000}"/>
    <cellStyle name="Normal 39 2 2 9" xfId="53872" xr:uid="{00000000-0005-0000-0000-000068D20000}"/>
    <cellStyle name="Normal 39 2 3" xfId="53873" xr:uid="{00000000-0005-0000-0000-000069D20000}"/>
    <cellStyle name="Normal 39 2 4" xfId="53874" xr:uid="{00000000-0005-0000-0000-00006AD20000}"/>
    <cellStyle name="Normal 39 2 5" xfId="53875" xr:uid="{00000000-0005-0000-0000-00006BD20000}"/>
    <cellStyle name="Normal 39 2 6" xfId="53876" xr:uid="{00000000-0005-0000-0000-00006CD20000}"/>
    <cellStyle name="Normal 39 2 6 2" xfId="53877" xr:uid="{00000000-0005-0000-0000-00006DD20000}"/>
    <cellStyle name="Normal 39 2 6 2 2" xfId="53878" xr:uid="{00000000-0005-0000-0000-00006ED20000}"/>
    <cellStyle name="Normal 39 2 6 2 3" xfId="53879" xr:uid="{00000000-0005-0000-0000-00006FD20000}"/>
    <cellStyle name="Normal 39 2 6 3" xfId="53880" xr:uid="{00000000-0005-0000-0000-000070D20000}"/>
    <cellStyle name="Normal 39 2 7" xfId="53881" xr:uid="{00000000-0005-0000-0000-000071D20000}"/>
    <cellStyle name="Normal 39 2 7 2" xfId="53882" xr:uid="{00000000-0005-0000-0000-000072D20000}"/>
    <cellStyle name="Normal 39 2 7 2 2" xfId="53883" xr:uid="{00000000-0005-0000-0000-000073D20000}"/>
    <cellStyle name="Normal 39 2 7 2 3" xfId="53884" xr:uid="{00000000-0005-0000-0000-000074D20000}"/>
    <cellStyle name="Normal 39 2 7 3" xfId="53885" xr:uid="{00000000-0005-0000-0000-000075D20000}"/>
    <cellStyle name="Normal 39 2 8" xfId="53886" xr:uid="{00000000-0005-0000-0000-000076D20000}"/>
    <cellStyle name="Normal 39 2 9" xfId="53887" xr:uid="{00000000-0005-0000-0000-000077D20000}"/>
    <cellStyle name="Normal 39 20" xfId="53888" xr:uid="{00000000-0005-0000-0000-000078D20000}"/>
    <cellStyle name="Normal 39 20 2" xfId="53889" xr:uid="{00000000-0005-0000-0000-000079D20000}"/>
    <cellStyle name="Normal 39 20 3" xfId="53890" xr:uid="{00000000-0005-0000-0000-00007AD20000}"/>
    <cellStyle name="Normal 39 21" xfId="53891" xr:uid="{00000000-0005-0000-0000-00007BD20000}"/>
    <cellStyle name="Normal 39 21 2" xfId="53892" xr:uid="{00000000-0005-0000-0000-00007CD20000}"/>
    <cellStyle name="Normal 39 21 3" xfId="53893" xr:uid="{00000000-0005-0000-0000-00007DD20000}"/>
    <cellStyle name="Normal 39 22" xfId="53894" xr:uid="{00000000-0005-0000-0000-00007ED20000}"/>
    <cellStyle name="Normal 39 22 2" xfId="53895" xr:uid="{00000000-0005-0000-0000-00007FD20000}"/>
    <cellStyle name="Normal 39 22 3" xfId="53896" xr:uid="{00000000-0005-0000-0000-000080D20000}"/>
    <cellStyle name="Normal 39 23" xfId="53897" xr:uid="{00000000-0005-0000-0000-000081D20000}"/>
    <cellStyle name="Normal 39 23 2" xfId="53898" xr:uid="{00000000-0005-0000-0000-000082D20000}"/>
    <cellStyle name="Normal 39 23 3" xfId="53899" xr:uid="{00000000-0005-0000-0000-000083D20000}"/>
    <cellStyle name="Normal 39 24" xfId="53900" xr:uid="{00000000-0005-0000-0000-000084D20000}"/>
    <cellStyle name="Normal 39 24 2" xfId="53901" xr:uid="{00000000-0005-0000-0000-000085D20000}"/>
    <cellStyle name="Normal 39 24 3" xfId="53902" xr:uid="{00000000-0005-0000-0000-000086D20000}"/>
    <cellStyle name="Normal 39 25" xfId="53903" xr:uid="{00000000-0005-0000-0000-000087D20000}"/>
    <cellStyle name="Normal 39 25 2" xfId="53904" xr:uid="{00000000-0005-0000-0000-000088D20000}"/>
    <cellStyle name="Normal 39 25 3" xfId="53905" xr:uid="{00000000-0005-0000-0000-000089D20000}"/>
    <cellStyle name="Normal 39 26" xfId="53906" xr:uid="{00000000-0005-0000-0000-00008AD20000}"/>
    <cellStyle name="Normal 39 26 2" xfId="53907" xr:uid="{00000000-0005-0000-0000-00008BD20000}"/>
    <cellStyle name="Normal 39 26 3" xfId="53908" xr:uid="{00000000-0005-0000-0000-00008CD20000}"/>
    <cellStyle name="Normal 39 27" xfId="53909" xr:uid="{00000000-0005-0000-0000-00008DD20000}"/>
    <cellStyle name="Normal 39 27 2" xfId="53910" xr:uid="{00000000-0005-0000-0000-00008ED20000}"/>
    <cellStyle name="Normal 39 27 3" xfId="53911" xr:uid="{00000000-0005-0000-0000-00008FD20000}"/>
    <cellStyle name="Normal 39 28" xfId="53912" xr:uid="{00000000-0005-0000-0000-000090D20000}"/>
    <cellStyle name="Normal 39 28 2" xfId="53913" xr:uid="{00000000-0005-0000-0000-000091D20000}"/>
    <cellStyle name="Normal 39 28 3" xfId="53914" xr:uid="{00000000-0005-0000-0000-000092D20000}"/>
    <cellStyle name="Normal 39 29" xfId="53915" xr:uid="{00000000-0005-0000-0000-000093D20000}"/>
    <cellStyle name="Normal 39 29 2" xfId="53916" xr:uid="{00000000-0005-0000-0000-000094D20000}"/>
    <cellStyle name="Normal 39 29 3" xfId="53917" xr:uid="{00000000-0005-0000-0000-000095D20000}"/>
    <cellStyle name="Normal 39 3" xfId="53918" xr:uid="{00000000-0005-0000-0000-000096D20000}"/>
    <cellStyle name="Normal 39 30" xfId="53919" xr:uid="{00000000-0005-0000-0000-000097D20000}"/>
    <cellStyle name="Normal 39 30 2" xfId="53920" xr:uid="{00000000-0005-0000-0000-000098D20000}"/>
    <cellStyle name="Normal 39 30 3" xfId="53921" xr:uid="{00000000-0005-0000-0000-000099D20000}"/>
    <cellStyle name="Normal 39 31" xfId="53922" xr:uid="{00000000-0005-0000-0000-00009AD20000}"/>
    <cellStyle name="Normal 39 32" xfId="53923" xr:uid="{00000000-0005-0000-0000-00009BD20000}"/>
    <cellStyle name="Normal 39 33" xfId="53924" xr:uid="{00000000-0005-0000-0000-00009CD20000}"/>
    <cellStyle name="Normal 39 34" xfId="53925" xr:uid="{00000000-0005-0000-0000-00009DD20000}"/>
    <cellStyle name="Normal 39 35" xfId="53926" xr:uid="{00000000-0005-0000-0000-00009ED20000}"/>
    <cellStyle name="Normal 39 36" xfId="53927" xr:uid="{00000000-0005-0000-0000-00009FD20000}"/>
    <cellStyle name="Normal 39 37" xfId="53928" xr:uid="{00000000-0005-0000-0000-0000A0D20000}"/>
    <cellStyle name="Normal 39 38" xfId="53929" xr:uid="{00000000-0005-0000-0000-0000A1D20000}"/>
    <cellStyle name="Normal 39 39" xfId="53930" xr:uid="{00000000-0005-0000-0000-0000A2D20000}"/>
    <cellStyle name="Normal 39 4" xfId="53931" xr:uid="{00000000-0005-0000-0000-0000A3D20000}"/>
    <cellStyle name="Normal 39 4 10" xfId="53932" xr:uid="{00000000-0005-0000-0000-0000A4D20000}"/>
    <cellStyle name="Normal 39 4 10 2" xfId="53933" xr:uid="{00000000-0005-0000-0000-0000A5D20000}"/>
    <cellStyle name="Normal 39 4 10 3" xfId="53934" xr:uid="{00000000-0005-0000-0000-0000A6D20000}"/>
    <cellStyle name="Normal 39 4 11" xfId="53935" xr:uid="{00000000-0005-0000-0000-0000A7D20000}"/>
    <cellStyle name="Normal 39 4 11 2" xfId="53936" xr:uid="{00000000-0005-0000-0000-0000A8D20000}"/>
    <cellStyle name="Normal 39 4 11 3" xfId="53937" xr:uid="{00000000-0005-0000-0000-0000A9D20000}"/>
    <cellStyle name="Normal 39 4 12" xfId="53938" xr:uid="{00000000-0005-0000-0000-0000AAD20000}"/>
    <cellStyle name="Normal 39 4 12 2" xfId="53939" xr:uid="{00000000-0005-0000-0000-0000ABD20000}"/>
    <cellStyle name="Normal 39 4 12 3" xfId="53940" xr:uid="{00000000-0005-0000-0000-0000ACD20000}"/>
    <cellStyle name="Normal 39 4 13" xfId="53941" xr:uid="{00000000-0005-0000-0000-0000ADD20000}"/>
    <cellStyle name="Normal 39 4 13 2" xfId="53942" xr:uid="{00000000-0005-0000-0000-0000AED20000}"/>
    <cellStyle name="Normal 39 4 13 3" xfId="53943" xr:uid="{00000000-0005-0000-0000-0000AFD20000}"/>
    <cellStyle name="Normal 39 4 14" xfId="53944" xr:uid="{00000000-0005-0000-0000-0000B0D20000}"/>
    <cellStyle name="Normal 39 4 14 2" xfId="53945" xr:uid="{00000000-0005-0000-0000-0000B1D20000}"/>
    <cellStyle name="Normal 39 4 14 3" xfId="53946" xr:uid="{00000000-0005-0000-0000-0000B2D20000}"/>
    <cellStyle name="Normal 39 4 15" xfId="53947" xr:uid="{00000000-0005-0000-0000-0000B3D20000}"/>
    <cellStyle name="Normal 39 4 15 2" xfId="53948" xr:uid="{00000000-0005-0000-0000-0000B4D20000}"/>
    <cellStyle name="Normal 39 4 15 3" xfId="53949" xr:uid="{00000000-0005-0000-0000-0000B5D20000}"/>
    <cellStyle name="Normal 39 4 16" xfId="53950" xr:uid="{00000000-0005-0000-0000-0000B6D20000}"/>
    <cellStyle name="Normal 39 4 17" xfId="53951" xr:uid="{00000000-0005-0000-0000-0000B7D20000}"/>
    <cellStyle name="Normal 39 4 18" xfId="53952" xr:uid="{00000000-0005-0000-0000-0000B8D20000}"/>
    <cellStyle name="Normal 39 4 19" xfId="53953" xr:uid="{00000000-0005-0000-0000-0000B9D20000}"/>
    <cellStyle name="Normal 39 4 2" xfId="53954" xr:uid="{00000000-0005-0000-0000-0000BAD20000}"/>
    <cellStyle name="Normal 39 4 2 10" xfId="53955" xr:uid="{00000000-0005-0000-0000-0000BBD20000}"/>
    <cellStyle name="Normal 39 4 2 10 2" xfId="53956" xr:uid="{00000000-0005-0000-0000-0000BCD20000}"/>
    <cellStyle name="Normal 39 4 2 10 3" xfId="53957" xr:uid="{00000000-0005-0000-0000-0000BDD20000}"/>
    <cellStyle name="Normal 39 4 2 11" xfId="53958" xr:uid="{00000000-0005-0000-0000-0000BED20000}"/>
    <cellStyle name="Normal 39 4 2 11 2" xfId="53959" xr:uid="{00000000-0005-0000-0000-0000BFD20000}"/>
    <cellStyle name="Normal 39 4 2 11 3" xfId="53960" xr:uid="{00000000-0005-0000-0000-0000C0D20000}"/>
    <cellStyle name="Normal 39 4 2 12" xfId="53961" xr:uid="{00000000-0005-0000-0000-0000C1D20000}"/>
    <cellStyle name="Normal 39 4 2 12 2" xfId="53962" xr:uid="{00000000-0005-0000-0000-0000C2D20000}"/>
    <cellStyle name="Normal 39 4 2 12 3" xfId="53963" xr:uid="{00000000-0005-0000-0000-0000C3D20000}"/>
    <cellStyle name="Normal 39 4 2 13" xfId="53964" xr:uid="{00000000-0005-0000-0000-0000C4D20000}"/>
    <cellStyle name="Normal 39 4 2 13 2" xfId="53965" xr:uid="{00000000-0005-0000-0000-0000C5D20000}"/>
    <cellStyle name="Normal 39 4 2 13 3" xfId="53966" xr:uid="{00000000-0005-0000-0000-0000C6D20000}"/>
    <cellStyle name="Normal 39 4 2 14" xfId="53967" xr:uid="{00000000-0005-0000-0000-0000C7D20000}"/>
    <cellStyle name="Normal 39 4 2 14 2" xfId="53968" xr:uid="{00000000-0005-0000-0000-0000C8D20000}"/>
    <cellStyle name="Normal 39 4 2 14 3" xfId="53969" xr:uid="{00000000-0005-0000-0000-0000C9D20000}"/>
    <cellStyle name="Normal 39 4 2 15" xfId="53970" xr:uid="{00000000-0005-0000-0000-0000CAD20000}"/>
    <cellStyle name="Normal 39 4 2 16" xfId="53971" xr:uid="{00000000-0005-0000-0000-0000CBD20000}"/>
    <cellStyle name="Normal 39 4 2 2" xfId="53972" xr:uid="{00000000-0005-0000-0000-0000CCD20000}"/>
    <cellStyle name="Normal 39 4 2 2 2" xfId="53973" xr:uid="{00000000-0005-0000-0000-0000CDD20000}"/>
    <cellStyle name="Normal 39 4 2 2 3" xfId="53974" xr:uid="{00000000-0005-0000-0000-0000CED20000}"/>
    <cellStyle name="Normal 39 4 2 3" xfId="53975" xr:uid="{00000000-0005-0000-0000-0000CFD20000}"/>
    <cellStyle name="Normal 39 4 2 3 2" xfId="53976" xr:uid="{00000000-0005-0000-0000-0000D0D20000}"/>
    <cellStyle name="Normal 39 4 2 3 3" xfId="53977" xr:uid="{00000000-0005-0000-0000-0000D1D20000}"/>
    <cellStyle name="Normal 39 4 2 4" xfId="53978" xr:uid="{00000000-0005-0000-0000-0000D2D20000}"/>
    <cellStyle name="Normal 39 4 2 4 2" xfId="53979" xr:uid="{00000000-0005-0000-0000-0000D3D20000}"/>
    <cellStyle name="Normal 39 4 2 4 3" xfId="53980" xr:uid="{00000000-0005-0000-0000-0000D4D20000}"/>
    <cellStyle name="Normal 39 4 2 5" xfId="53981" xr:uid="{00000000-0005-0000-0000-0000D5D20000}"/>
    <cellStyle name="Normal 39 4 2 5 2" xfId="53982" xr:uid="{00000000-0005-0000-0000-0000D6D20000}"/>
    <cellStyle name="Normal 39 4 2 5 3" xfId="53983" xr:uid="{00000000-0005-0000-0000-0000D7D20000}"/>
    <cellStyle name="Normal 39 4 2 6" xfId="53984" xr:uid="{00000000-0005-0000-0000-0000D8D20000}"/>
    <cellStyle name="Normal 39 4 2 6 2" xfId="53985" xr:uid="{00000000-0005-0000-0000-0000D9D20000}"/>
    <cellStyle name="Normal 39 4 2 6 3" xfId="53986" xr:uid="{00000000-0005-0000-0000-0000DAD20000}"/>
    <cellStyle name="Normal 39 4 2 7" xfId="53987" xr:uid="{00000000-0005-0000-0000-0000DBD20000}"/>
    <cellStyle name="Normal 39 4 2 7 2" xfId="53988" xr:uid="{00000000-0005-0000-0000-0000DCD20000}"/>
    <cellStyle name="Normal 39 4 2 7 3" xfId="53989" xr:uid="{00000000-0005-0000-0000-0000DDD20000}"/>
    <cellStyle name="Normal 39 4 2 8" xfId="53990" xr:uid="{00000000-0005-0000-0000-0000DED20000}"/>
    <cellStyle name="Normal 39 4 2 8 2" xfId="53991" xr:uid="{00000000-0005-0000-0000-0000DFD20000}"/>
    <cellStyle name="Normal 39 4 2 8 3" xfId="53992" xr:uid="{00000000-0005-0000-0000-0000E0D20000}"/>
    <cellStyle name="Normal 39 4 2 9" xfId="53993" xr:uid="{00000000-0005-0000-0000-0000E1D20000}"/>
    <cellStyle name="Normal 39 4 2 9 2" xfId="53994" xr:uid="{00000000-0005-0000-0000-0000E2D20000}"/>
    <cellStyle name="Normal 39 4 2 9 3" xfId="53995" xr:uid="{00000000-0005-0000-0000-0000E3D20000}"/>
    <cellStyle name="Normal 39 4 20" xfId="53996" xr:uid="{00000000-0005-0000-0000-0000E4D20000}"/>
    <cellStyle name="Normal 39 4 21" xfId="53997" xr:uid="{00000000-0005-0000-0000-0000E5D20000}"/>
    <cellStyle name="Normal 39 4 22" xfId="53998" xr:uid="{00000000-0005-0000-0000-0000E6D20000}"/>
    <cellStyle name="Normal 39 4 23" xfId="53999" xr:uid="{00000000-0005-0000-0000-0000E7D20000}"/>
    <cellStyle name="Normal 39 4 24" xfId="54000" xr:uid="{00000000-0005-0000-0000-0000E8D20000}"/>
    <cellStyle name="Normal 39 4 25" xfId="54001" xr:uid="{00000000-0005-0000-0000-0000E9D20000}"/>
    <cellStyle name="Normal 39 4 26" xfId="54002" xr:uid="{00000000-0005-0000-0000-0000EAD20000}"/>
    <cellStyle name="Normal 39 4 27" xfId="54003" xr:uid="{00000000-0005-0000-0000-0000EBD20000}"/>
    <cellStyle name="Normal 39 4 28" xfId="54004" xr:uid="{00000000-0005-0000-0000-0000ECD20000}"/>
    <cellStyle name="Normal 39 4 3" xfId="54005" xr:uid="{00000000-0005-0000-0000-0000EDD20000}"/>
    <cellStyle name="Normal 39 4 3 2" xfId="54006" xr:uid="{00000000-0005-0000-0000-0000EED20000}"/>
    <cellStyle name="Normal 39 4 3 3" xfId="54007" xr:uid="{00000000-0005-0000-0000-0000EFD20000}"/>
    <cellStyle name="Normal 39 4 4" xfId="54008" xr:uid="{00000000-0005-0000-0000-0000F0D20000}"/>
    <cellStyle name="Normal 39 4 4 2" xfId="54009" xr:uid="{00000000-0005-0000-0000-0000F1D20000}"/>
    <cellStyle name="Normal 39 4 4 3" xfId="54010" xr:uid="{00000000-0005-0000-0000-0000F2D20000}"/>
    <cellStyle name="Normal 39 4 5" xfId="54011" xr:uid="{00000000-0005-0000-0000-0000F3D20000}"/>
    <cellStyle name="Normal 39 4 5 2" xfId="54012" xr:uid="{00000000-0005-0000-0000-0000F4D20000}"/>
    <cellStyle name="Normal 39 4 5 3" xfId="54013" xr:uid="{00000000-0005-0000-0000-0000F5D20000}"/>
    <cellStyle name="Normal 39 4 6" xfId="54014" xr:uid="{00000000-0005-0000-0000-0000F6D20000}"/>
    <cellStyle name="Normal 39 4 6 2" xfId="54015" xr:uid="{00000000-0005-0000-0000-0000F7D20000}"/>
    <cellStyle name="Normal 39 4 6 3" xfId="54016" xr:uid="{00000000-0005-0000-0000-0000F8D20000}"/>
    <cellStyle name="Normal 39 4 7" xfId="54017" xr:uid="{00000000-0005-0000-0000-0000F9D20000}"/>
    <cellStyle name="Normal 39 4 7 2" xfId="54018" xr:uid="{00000000-0005-0000-0000-0000FAD20000}"/>
    <cellStyle name="Normal 39 4 7 3" xfId="54019" xr:uid="{00000000-0005-0000-0000-0000FBD20000}"/>
    <cellStyle name="Normal 39 4 8" xfId="54020" xr:uid="{00000000-0005-0000-0000-0000FCD20000}"/>
    <cellStyle name="Normal 39 4 8 2" xfId="54021" xr:uid="{00000000-0005-0000-0000-0000FDD20000}"/>
    <cellStyle name="Normal 39 4 8 3" xfId="54022" xr:uid="{00000000-0005-0000-0000-0000FED20000}"/>
    <cellStyle name="Normal 39 4 9" xfId="54023" xr:uid="{00000000-0005-0000-0000-0000FFD20000}"/>
    <cellStyle name="Normal 39 4 9 2" xfId="54024" xr:uid="{00000000-0005-0000-0000-000000D30000}"/>
    <cellStyle name="Normal 39 4 9 3" xfId="54025" xr:uid="{00000000-0005-0000-0000-000001D30000}"/>
    <cellStyle name="Normal 39 40" xfId="54026" xr:uid="{00000000-0005-0000-0000-000002D30000}"/>
    <cellStyle name="Normal 39 41" xfId="54027" xr:uid="{00000000-0005-0000-0000-000003D30000}"/>
    <cellStyle name="Normal 39 42" xfId="54028" xr:uid="{00000000-0005-0000-0000-000004D30000}"/>
    <cellStyle name="Normal 39 43" xfId="54029" xr:uid="{00000000-0005-0000-0000-000005D30000}"/>
    <cellStyle name="Normal 39 5" xfId="54030" xr:uid="{00000000-0005-0000-0000-000006D30000}"/>
    <cellStyle name="Normal 39 5 10" xfId="54031" xr:uid="{00000000-0005-0000-0000-000007D30000}"/>
    <cellStyle name="Normal 39 5 10 2" xfId="54032" xr:uid="{00000000-0005-0000-0000-000008D30000}"/>
    <cellStyle name="Normal 39 5 10 3" xfId="54033" xr:uid="{00000000-0005-0000-0000-000009D30000}"/>
    <cellStyle name="Normal 39 5 11" xfId="54034" xr:uid="{00000000-0005-0000-0000-00000AD30000}"/>
    <cellStyle name="Normal 39 5 11 2" xfId="54035" xr:uid="{00000000-0005-0000-0000-00000BD30000}"/>
    <cellStyle name="Normal 39 5 11 3" xfId="54036" xr:uid="{00000000-0005-0000-0000-00000CD30000}"/>
    <cellStyle name="Normal 39 5 12" xfId="54037" xr:uid="{00000000-0005-0000-0000-00000DD30000}"/>
    <cellStyle name="Normal 39 5 12 2" xfId="54038" xr:uid="{00000000-0005-0000-0000-00000ED30000}"/>
    <cellStyle name="Normal 39 5 12 3" xfId="54039" xr:uid="{00000000-0005-0000-0000-00000FD30000}"/>
    <cellStyle name="Normal 39 5 13" xfId="54040" xr:uid="{00000000-0005-0000-0000-000010D30000}"/>
    <cellStyle name="Normal 39 5 13 2" xfId="54041" xr:uid="{00000000-0005-0000-0000-000011D30000}"/>
    <cellStyle name="Normal 39 5 13 3" xfId="54042" xr:uid="{00000000-0005-0000-0000-000012D30000}"/>
    <cellStyle name="Normal 39 5 14" xfId="54043" xr:uid="{00000000-0005-0000-0000-000013D30000}"/>
    <cellStyle name="Normal 39 5 14 2" xfId="54044" xr:uid="{00000000-0005-0000-0000-000014D30000}"/>
    <cellStyle name="Normal 39 5 14 3" xfId="54045" xr:uid="{00000000-0005-0000-0000-000015D30000}"/>
    <cellStyle name="Normal 39 5 15" xfId="54046" xr:uid="{00000000-0005-0000-0000-000016D30000}"/>
    <cellStyle name="Normal 39 5 15 2" xfId="54047" xr:uid="{00000000-0005-0000-0000-000017D30000}"/>
    <cellStyle name="Normal 39 5 15 3" xfId="54048" xr:uid="{00000000-0005-0000-0000-000018D30000}"/>
    <cellStyle name="Normal 39 5 16" xfId="54049" xr:uid="{00000000-0005-0000-0000-000019D30000}"/>
    <cellStyle name="Normal 39 5 17" xfId="54050" xr:uid="{00000000-0005-0000-0000-00001AD30000}"/>
    <cellStyle name="Normal 39 5 18" xfId="54051" xr:uid="{00000000-0005-0000-0000-00001BD30000}"/>
    <cellStyle name="Normal 39 5 19" xfId="54052" xr:uid="{00000000-0005-0000-0000-00001CD30000}"/>
    <cellStyle name="Normal 39 5 2" xfId="54053" xr:uid="{00000000-0005-0000-0000-00001DD30000}"/>
    <cellStyle name="Normal 39 5 2 10" xfId="54054" xr:uid="{00000000-0005-0000-0000-00001ED30000}"/>
    <cellStyle name="Normal 39 5 2 10 2" xfId="54055" xr:uid="{00000000-0005-0000-0000-00001FD30000}"/>
    <cellStyle name="Normal 39 5 2 10 3" xfId="54056" xr:uid="{00000000-0005-0000-0000-000020D30000}"/>
    <cellStyle name="Normal 39 5 2 11" xfId="54057" xr:uid="{00000000-0005-0000-0000-000021D30000}"/>
    <cellStyle name="Normal 39 5 2 11 2" xfId="54058" xr:uid="{00000000-0005-0000-0000-000022D30000}"/>
    <cellStyle name="Normal 39 5 2 11 3" xfId="54059" xr:uid="{00000000-0005-0000-0000-000023D30000}"/>
    <cellStyle name="Normal 39 5 2 12" xfId="54060" xr:uid="{00000000-0005-0000-0000-000024D30000}"/>
    <cellStyle name="Normal 39 5 2 12 2" xfId="54061" xr:uid="{00000000-0005-0000-0000-000025D30000}"/>
    <cellStyle name="Normal 39 5 2 12 3" xfId="54062" xr:uid="{00000000-0005-0000-0000-000026D30000}"/>
    <cellStyle name="Normal 39 5 2 13" xfId="54063" xr:uid="{00000000-0005-0000-0000-000027D30000}"/>
    <cellStyle name="Normal 39 5 2 13 2" xfId="54064" xr:uid="{00000000-0005-0000-0000-000028D30000}"/>
    <cellStyle name="Normal 39 5 2 13 3" xfId="54065" xr:uid="{00000000-0005-0000-0000-000029D30000}"/>
    <cellStyle name="Normal 39 5 2 14" xfId="54066" xr:uid="{00000000-0005-0000-0000-00002AD30000}"/>
    <cellStyle name="Normal 39 5 2 14 2" xfId="54067" xr:uid="{00000000-0005-0000-0000-00002BD30000}"/>
    <cellStyle name="Normal 39 5 2 14 3" xfId="54068" xr:uid="{00000000-0005-0000-0000-00002CD30000}"/>
    <cellStyle name="Normal 39 5 2 15" xfId="54069" xr:uid="{00000000-0005-0000-0000-00002DD30000}"/>
    <cellStyle name="Normal 39 5 2 16" xfId="54070" xr:uid="{00000000-0005-0000-0000-00002ED30000}"/>
    <cellStyle name="Normal 39 5 2 2" xfId="54071" xr:uid="{00000000-0005-0000-0000-00002FD30000}"/>
    <cellStyle name="Normal 39 5 2 2 2" xfId="54072" xr:uid="{00000000-0005-0000-0000-000030D30000}"/>
    <cellStyle name="Normal 39 5 2 2 3" xfId="54073" xr:uid="{00000000-0005-0000-0000-000031D30000}"/>
    <cellStyle name="Normal 39 5 2 3" xfId="54074" xr:uid="{00000000-0005-0000-0000-000032D30000}"/>
    <cellStyle name="Normal 39 5 2 3 2" xfId="54075" xr:uid="{00000000-0005-0000-0000-000033D30000}"/>
    <cellStyle name="Normal 39 5 2 3 3" xfId="54076" xr:uid="{00000000-0005-0000-0000-000034D30000}"/>
    <cellStyle name="Normal 39 5 2 4" xfId="54077" xr:uid="{00000000-0005-0000-0000-000035D30000}"/>
    <cellStyle name="Normal 39 5 2 4 2" xfId="54078" xr:uid="{00000000-0005-0000-0000-000036D30000}"/>
    <cellStyle name="Normal 39 5 2 4 3" xfId="54079" xr:uid="{00000000-0005-0000-0000-000037D30000}"/>
    <cellStyle name="Normal 39 5 2 5" xfId="54080" xr:uid="{00000000-0005-0000-0000-000038D30000}"/>
    <cellStyle name="Normal 39 5 2 5 2" xfId="54081" xr:uid="{00000000-0005-0000-0000-000039D30000}"/>
    <cellStyle name="Normal 39 5 2 5 3" xfId="54082" xr:uid="{00000000-0005-0000-0000-00003AD30000}"/>
    <cellStyle name="Normal 39 5 2 6" xfId="54083" xr:uid="{00000000-0005-0000-0000-00003BD30000}"/>
    <cellStyle name="Normal 39 5 2 6 2" xfId="54084" xr:uid="{00000000-0005-0000-0000-00003CD30000}"/>
    <cellStyle name="Normal 39 5 2 6 3" xfId="54085" xr:uid="{00000000-0005-0000-0000-00003DD30000}"/>
    <cellStyle name="Normal 39 5 2 7" xfId="54086" xr:uid="{00000000-0005-0000-0000-00003ED30000}"/>
    <cellStyle name="Normal 39 5 2 7 2" xfId="54087" xr:uid="{00000000-0005-0000-0000-00003FD30000}"/>
    <cellStyle name="Normal 39 5 2 7 3" xfId="54088" xr:uid="{00000000-0005-0000-0000-000040D30000}"/>
    <cellStyle name="Normal 39 5 2 8" xfId="54089" xr:uid="{00000000-0005-0000-0000-000041D30000}"/>
    <cellStyle name="Normal 39 5 2 8 2" xfId="54090" xr:uid="{00000000-0005-0000-0000-000042D30000}"/>
    <cellStyle name="Normal 39 5 2 8 3" xfId="54091" xr:uid="{00000000-0005-0000-0000-000043D30000}"/>
    <cellStyle name="Normal 39 5 2 9" xfId="54092" xr:uid="{00000000-0005-0000-0000-000044D30000}"/>
    <cellStyle name="Normal 39 5 2 9 2" xfId="54093" xr:uid="{00000000-0005-0000-0000-000045D30000}"/>
    <cellStyle name="Normal 39 5 2 9 3" xfId="54094" xr:uid="{00000000-0005-0000-0000-000046D30000}"/>
    <cellStyle name="Normal 39 5 20" xfId="54095" xr:uid="{00000000-0005-0000-0000-000047D30000}"/>
    <cellStyle name="Normal 39 5 21" xfId="54096" xr:uid="{00000000-0005-0000-0000-000048D30000}"/>
    <cellStyle name="Normal 39 5 22" xfId="54097" xr:uid="{00000000-0005-0000-0000-000049D30000}"/>
    <cellStyle name="Normal 39 5 23" xfId="54098" xr:uid="{00000000-0005-0000-0000-00004AD30000}"/>
    <cellStyle name="Normal 39 5 24" xfId="54099" xr:uid="{00000000-0005-0000-0000-00004BD30000}"/>
    <cellStyle name="Normal 39 5 25" xfId="54100" xr:uid="{00000000-0005-0000-0000-00004CD30000}"/>
    <cellStyle name="Normal 39 5 26" xfId="54101" xr:uid="{00000000-0005-0000-0000-00004DD30000}"/>
    <cellStyle name="Normal 39 5 27" xfId="54102" xr:uid="{00000000-0005-0000-0000-00004ED30000}"/>
    <cellStyle name="Normal 39 5 28" xfId="54103" xr:uid="{00000000-0005-0000-0000-00004FD30000}"/>
    <cellStyle name="Normal 39 5 3" xfId="54104" xr:uid="{00000000-0005-0000-0000-000050D30000}"/>
    <cellStyle name="Normal 39 5 3 2" xfId="54105" xr:uid="{00000000-0005-0000-0000-000051D30000}"/>
    <cellStyle name="Normal 39 5 3 3" xfId="54106" xr:uid="{00000000-0005-0000-0000-000052D30000}"/>
    <cellStyle name="Normal 39 5 4" xfId="54107" xr:uid="{00000000-0005-0000-0000-000053D30000}"/>
    <cellStyle name="Normal 39 5 4 2" xfId="54108" xr:uid="{00000000-0005-0000-0000-000054D30000}"/>
    <cellStyle name="Normal 39 5 4 3" xfId="54109" xr:uid="{00000000-0005-0000-0000-000055D30000}"/>
    <cellStyle name="Normal 39 5 5" xfId="54110" xr:uid="{00000000-0005-0000-0000-000056D30000}"/>
    <cellStyle name="Normal 39 5 5 2" xfId="54111" xr:uid="{00000000-0005-0000-0000-000057D30000}"/>
    <cellStyle name="Normal 39 5 5 3" xfId="54112" xr:uid="{00000000-0005-0000-0000-000058D30000}"/>
    <cellStyle name="Normal 39 5 6" xfId="54113" xr:uid="{00000000-0005-0000-0000-000059D30000}"/>
    <cellStyle name="Normal 39 5 6 2" xfId="54114" xr:uid="{00000000-0005-0000-0000-00005AD30000}"/>
    <cellStyle name="Normal 39 5 6 3" xfId="54115" xr:uid="{00000000-0005-0000-0000-00005BD30000}"/>
    <cellStyle name="Normal 39 5 7" xfId="54116" xr:uid="{00000000-0005-0000-0000-00005CD30000}"/>
    <cellStyle name="Normal 39 5 7 2" xfId="54117" xr:uid="{00000000-0005-0000-0000-00005DD30000}"/>
    <cellStyle name="Normal 39 5 7 3" xfId="54118" xr:uid="{00000000-0005-0000-0000-00005ED30000}"/>
    <cellStyle name="Normal 39 5 8" xfId="54119" xr:uid="{00000000-0005-0000-0000-00005FD30000}"/>
    <cellStyle name="Normal 39 5 8 2" xfId="54120" xr:uid="{00000000-0005-0000-0000-000060D30000}"/>
    <cellStyle name="Normal 39 5 8 3" xfId="54121" xr:uid="{00000000-0005-0000-0000-000061D30000}"/>
    <cellStyle name="Normal 39 5 9" xfId="54122" xr:uid="{00000000-0005-0000-0000-000062D30000}"/>
    <cellStyle name="Normal 39 5 9 2" xfId="54123" xr:uid="{00000000-0005-0000-0000-000063D30000}"/>
    <cellStyle name="Normal 39 5 9 3" xfId="54124" xr:uid="{00000000-0005-0000-0000-000064D30000}"/>
    <cellStyle name="Normal 39 6" xfId="54125" xr:uid="{00000000-0005-0000-0000-000065D30000}"/>
    <cellStyle name="Normal 39 6 10" xfId="54126" xr:uid="{00000000-0005-0000-0000-000066D30000}"/>
    <cellStyle name="Normal 39 6 10 2" xfId="54127" xr:uid="{00000000-0005-0000-0000-000067D30000}"/>
    <cellStyle name="Normal 39 6 10 3" xfId="54128" xr:uid="{00000000-0005-0000-0000-000068D30000}"/>
    <cellStyle name="Normal 39 6 11" xfId="54129" xr:uid="{00000000-0005-0000-0000-000069D30000}"/>
    <cellStyle name="Normal 39 6 11 2" xfId="54130" xr:uid="{00000000-0005-0000-0000-00006AD30000}"/>
    <cellStyle name="Normal 39 6 11 3" xfId="54131" xr:uid="{00000000-0005-0000-0000-00006BD30000}"/>
    <cellStyle name="Normal 39 6 12" xfId="54132" xr:uid="{00000000-0005-0000-0000-00006CD30000}"/>
    <cellStyle name="Normal 39 6 12 2" xfId="54133" xr:uid="{00000000-0005-0000-0000-00006DD30000}"/>
    <cellStyle name="Normal 39 6 12 3" xfId="54134" xr:uid="{00000000-0005-0000-0000-00006ED30000}"/>
    <cellStyle name="Normal 39 6 13" xfId="54135" xr:uid="{00000000-0005-0000-0000-00006FD30000}"/>
    <cellStyle name="Normal 39 6 13 2" xfId="54136" xr:uid="{00000000-0005-0000-0000-000070D30000}"/>
    <cellStyle name="Normal 39 6 13 3" xfId="54137" xr:uid="{00000000-0005-0000-0000-000071D30000}"/>
    <cellStyle name="Normal 39 6 14" xfId="54138" xr:uid="{00000000-0005-0000-0000-000072D30000}"/>
    <cellStyle name="Normal 39 6 14 2" xfId="54139" xr:uid="{00000000-0005-0000-0000-000073D30000}"/>
    <cellStyle name="Normal 39 6 14 3" xfId="54140" xr:uid="{00000000-0005-0000-0000-000074D30000}"/>
    <cellStyle name="Normal 39 6 15" xfId="54141" xr:uid="{00000000-0005-0000-0000-000075D30000}"/>
    <cellStyle name="Normal 39 6 15 2" xfId="54142" xr:uid="{00000000-0005-0000-0000-000076D30000}"/>
    <cellStyle name="Normal 39 6 15 3" xfId="54143" xr:uid="{00000000-0005-0000-0000-000077D30000}"/>
    <cellStyle name="Normal 39 6 16" xfId="54144" xr:uid="{00000000-0005-0000-0000-000078D30000}"/>
    <cellStyle name="Normal 39 6 17" xfId="54145" xr:uid="{00000000-0005-0000-0000-000079D30000}"/>
    <cellStyle name="Normal 39 6 18" xfId="54146" xr:uid="{00000000-0005-0000-0000-00007AD30000}"/>
    <cellStyle name="Normal 39 6 19" xfId="54147" xr:uid="{00000000-0005-0000-0000-00007BD30000}"/>
    <cellStyle name="Normal 39 6 2" xfId="54148" xr:uid="{00000000-0005-0000-0000-00007CD30000}"/>
    <cellStyle name="Normal 39 6 2 10" xfId="54149" xr:uid="{00000000-0005-0000-0000-00007DD30000}"/>
    <cellStyle name="Normal 39 6 2 10 2" xfId="54150" xr:uid="{00000000-0005-0000-0000-00007ED30000}"/>
    <cellStyle name="Normal 39 6 2 10 3" xfId="54151" xr:uid="{00000000-0005-0000-0000-00007FD30000}"/>
    <cellStyle name="Normal 39 6 2 11" xfId="54152" xr:uid="{00000000-0005-0000-0000-000080D30000}"/>
    <cellStyle name="Normal 39 6 2 11 2" xfId="54153" xr:uid="{00000000-0005-0000-0000-000081D30000}"/>
    <cellStyle name="Normal 39 6 2 11 3" xfId="54154" xr:uid="{00000000-0005-0000-0000-000082D30000}"/>
    <cellStyle name="Normal 39 6 2 12" xfId="54155" xr:uid="{00000000-0005-0000-0000-000083D30000}"/>
    <cellStyle name="Normal 39 6 2 12 2" xfId="54156" xr:uid="{00000000-0005-0000-0000-000084D30000}"/>
    <cellStyle name="Normal 39 6 2 12 3" xfId="54157" xr:uid="{00000000-0005-0000-0000-000085D30000}"/>
    <cellStyle name="Normal 39 6 2 13" xfId="54158" xr:uid="{00000000-0005-0000-0000-000086D30000}"/>
    <cellStyle name="Normal 39 6 2 13 2" xfId="54159" xr:uid="{00000000-0005-0000-0000-000087D30000}"/>
    <cellStyle name="Normal 39 6 2 13 3" xfId="54160" xr:uid="{00000000-0005-0000-0000-000088D30000}"/>
    <cellStyle name="Normal 39 6 2 14" xfId="54161" xr:uid="{00000000-0005-0000-0000-000089D30000}"/>
    <cellStyle name="Normal 39 6 2 14 2" xfId="54162" xr:uid="{00000000-0005-0000-0000-00008AD30000}"/>
    <cellStyle name="Normal 39 6 2 14 3" xfId="54163" xr:uid="{00000000-0005-0000-0000-00008BD30000}"/>
    <cellStyle name="Normal 39 6 2 15" xfId="54164" xr:uid="{00000000-0005-0000-0000-00008CD30000}"/>
    <cellStyle name="Normal 39 6 2 16" xfId="54165" xr:uid="{00000000-0005-0000-0000-00008DD30000}"/>
    <cellStyle name="Normal 39 6 2 2" xfId="54166" xr:uid="{00000000-0005-0000-0000-00008ED30000}"/>
    <cellStyle name="Normal 39 6 2 2 2" xfId="54167" xr:uid="{00000000-0005-0000-0000-00008FD30000}"/>
    <cellStyle name="Normal 39 6 2 2 3" xfId="54168" xr:uid="{00000000-0005-0000-0000-000090D30000}"/>
    <cellStyle name="Normal 39 6 2 3" xfId="54169" xr:uid="{00000000-0005-0000-0000-000091D30000}"/>
    <cellStyle name="Normal 39 6 2 3 2" xfId="54170" xr:uid="{00000000-0005-0000-0000-000092D30000}"/>
    <cellStyle name="Normal 39 6 2 3 3" xfId="54171" xr:uid="{00000000-0005-0000-0000-000093D30000}"/>
    <cellStyle name="Normal 39 6 2 4" xfId="54172" xr:uid="{00000000-0005-0000-0000-000094D30000}"/>
    <cellStyle name="Normal 39 6 2 4 2" xfId="54173" xr:uid="{00000000-0005-0000-0000-000095D30000}"/>
    <cellStyle name="Normal 39 6 2 4 3" xfId="54174" xr:uid="{00000000-0005-0000-0000-000096D30000}"/>
    <cellStyle name="Normal 39 6 2 5" xfId="54175" xr:uid="{00000000-0005-0000-0000-000097D30000}"/>
    <cellStyle name="Normal 39 6 2 5 2" xfId="54176" xr:uid="{00000000-0005-0000-0000-000098D30000}"/>
    <cellStyle name="Normal 39 6 2 5 3" xfId="54177" xr:uid="{00000000-0005-0000-0000-000099D30000}"/>
    <cellStyle name="Normal 39 6 2 6" xfId="54178" xr:uid="{00000000-0005-0000-0000-00009AD30000}"/>
    <cellStyle name="Normal 39 6 2 6 2" xfId="54179" xr:uid="{00000000-0005-0000-0000-00009BD30000}"/>
    <cellStyle name="Normal 39 6 2 6 3" xfId="54180" xr:uid="{00000000-0005-0000-0000-00009CD30000}"/>
    <cellStyle name="Normal 39 6 2 7" xfId="54181" xr:uid="{00000000-0005-0000-0000-00009DD30000}"/>
    <cellStyle name="Normal 39 6 2 7 2" xfId="54182" xr:uid="{00000000-0005-0000-0000-00009ED30000}"/>
    <cellStyle name="Normal 39 6 2 7 3" xfId="54183" xr:uid="{00000000-0005-0000-0000-00009FD30000}"/>
    <cellStyle name="Normal 39 6 2 8" xfId="54184" xr:uid="{00000000-0005-0000-0000-0000A0D30000}"/>
    <cellStyle name="Normal 39 6 2 8 2" xfId="54185" xr:uid="{00000000-0005-0000-0000-0000A1D30000}"/>
    <cellStyle name="Normal 39 6 2 8 3" xfId="54186" xr:uid="{00000000-0005-0000-0000-0000A2D30000}"/>
    <cellStyle name="Normal 39 6 2 9" xfId="54187" xr:uid="{00000000-0005-0000-0000-0000A3D30000}"/>
    <cellStyle name="Normal 39 6 2 9 2" xfId="54188" xr:uid="{00000000-0005-0000-0000-0000A4D30000}"/>
    <cellStyle name="Normal 39 6 2 9 3" xfId="54189" xr:uid="{00000000-0005-0000-0000-0000A5D30000}"/>
    <cellStyle name="Normal 39 6 20" xfId="54190" xr:uid="{00000000-0005-0000-0000-0000A6D30000}"/>
    <cellStyle name="Normal 39 6 21" xfId="54191" xr:uid="{00000000-0005-0000-0000-0000A7D30000}"/>
    <cellStyle name="Normal 39 6 22" xfId="54192" xr:uid="{00000000-0005-0000-0000-0000A8D30000}"/>
    <cellStyle name="Normal 39 6 23" xfId="54193" xr:uid="{00000000-0005-0000-0000-0000A9D30000}"/>
    <cellStyle name="Normal 39 6 24" xfId="54194" xr:uid="{00000000-0005-0000-0000-0000AAD30000}"/>
    <cellStyle name="Normal 39 6 25" xfId="54195" xr:uid="{00000000-0005-0000-0000-0000ABD30000}"/>
    <cellStyle name="Normal 39 6 26" xfId="54196" xr:uid="{00000000-0005-0000-0000-0000ACD30000}"/>
    <cellStyle name="Normal 39 6 27" xfId="54197" xr:uid="{00000000-0005-0000-0000-0000ADD30000}"/>
    <cellStyle name="Normal 39 6 28" xfId="54198" xr:uid="{00000000-0005-0000-0000-0000AED30000}"/>
    <cellStyle name="Normal 39 6 3" xfId="54199" xr:uid="{00000000-0005-0000-0000-0000AFD30000}"/>
    <cellStyle name="Normal 39 6 3 2" xfId="54200" xr:uid="{00000000-0005-0000-0000-0000B0D30000}"/>
    <cellStyle name="Normal 39 6 3 3" xfId="54201" xr:uid="{00000000-0005-0000-0000-0000B1D30000}"/>
    <cellStyle name="Normal 39 6 4" xfId="54202" xr:uid="{00000000-0005-0000-0000-0000B2D30000}"/>
    <cellStyle name="Normal 39 6 4 2" xfId="54203" xr:uid="{00000000-0005-0000-0000-0000B3D30000}"/>
    <cellStyle name="Normal 39 6 4 3" xfId="54204" xr:uid="{00000000-0005-0000-0000-0000B4D30000}"/>
    <cellStyle name="Normal 39 6 5" xfId="54205" xr:uid="{00000000-0005-0000-0000-0000B5D30000}"/>
    <cellStyle name="Normal 39 6 5 2" xfId="54206" xr:uid="{00000000-0005-0000-0000-0000B6D30000}"/>
    <cellStyle name="Normal 39 6 5 3" xfId="54207" xr:uid="{00000000-0005-0000-0000-0000B7D30000}"/>
    <cellStyle name="Normal 39 6 6" xfId="54208" xr:uid="{00000000-0005-0000-0000-0000B8D30000}"/>
    <cellStyle name="Normal 39 6 6 2" xfId="54209" xr:uid="{00000000-0005-0000-0000-0000B9D30000}"/>
    <cellStyle name="Normal 39 6 6 3" xfId="54210" xr:uid="{00000000-0005-0000-0000-0000BAD30000}"/>
    <cellStyle name="Normal 39 6 7" xfId="54211" xr:uid="{00000000-0005-0000-0000-0000BBD30000}"/>
    <cellStyle name="Normal 39 6 7 2" xfId="54212" xr:uid="{00000000-0005-0000-0000-0000BCD30000}"/>
    <cellStyle name="Normal 39 6 7 3" xfId="54213" xr:uid="{00000000-0005-0000-0000-0000BDD30000}"/>
    <cellStyle name="Normal 39 6 8" xfId="54214" xr:uid="{00000000-0005-0000-0000-0000BED30000}"/>
    <cellStyle name="Normal 39 6 8 2" xfId="54215" xr:uid="{00000000-0005-0000-0000-0000BFD30000}"/>
    <cellStyle name="Normal 39 6 8 3" xfId="54216" xr:uid="{00000000-0005-0000-0000-0000C0D30000}"/>
    <cellStyle name="Normal 39 6 9" xfId="54217" xr:uid="{00000000-0005-0000-0000-0000C1D30000}"/>
    <cellStyle name="Normal 39 6 9 2" xfId="54218" xr:uid="{00000000-0005-0000-0000-0000C2D30000}"/>
    <cellStyle name="Normal 39 6 9 3" xfId="54219" xr:uid="{00000000-0005-0000-0000-0000C3D30000}"/>
    <cellStyle name="Normal 39 7" xfId="54220" xr:uid="{00000000-0005-0000-0000-0000C4D30000}"/>
    <cellStyle name="Normal 39 7 10" xfId="54221" xr:uid="{00000000-0005-0000-0000-0000C5D30000}"/>
    <cellStyle name="Normal 39 7 10 2" xfId="54222" xr:uid="{00000000-0005-0000-0000-0000C6D30000}"/>
    <cellStyle name="Normal 39 7 10 3" xfId="54223" xr:uid="{00000000-0005-0000-0000-0000C7D30000}"/>
    <cellStyle name="Normal 39 7 11" xfId="54224" xr:uid="{00000000-0005-0000-0000-0000C8D30000}"/>
    <cellStyle name="Normal 39 7 11 2" xfId="54225" xr:uid="{00000000-0005-0000-0000-0000C9D30000}"/>
    <cellStyle name="Normal 39 7 11 3" xfId="54226" xr:uid="{00000000-0005-0000-0000-0000CAD30000}"/>
    <cellStyle name="Normal 39 7 12" xfId="54227" xr:uid="{00000000-0005-0000-0000-0000CBD30000}"/>
    <cellStyle name="Normal 39 7 12 2" xfId="54228" xr:uid="{00000000-0005-0000-0000-0000CCD30000}"/>
    <cellStyle name="Normal 39 7 12 3" xfId="54229" xr:uid="{00000000-0005-0000-0000-0000CDD30000}"/>
    <cellStyle name="Normal 39 7 13" xfId="54230" xr:uid="{00000000-0005-0000-0000-0000CED30000}"/>
    <cellStyle name="Normal 39 7 13 2" xfId="54231" xr:uid="{00000000-0005-0000-0000-0000CFD30000}"/>
    <cellStyle name="Normal 39 7 13 3" xfId="54232" xr:uid="{00000000-0005-0000-0000-0000D0D30000}"/>
    <cellStyle name="Normal 39 7 14" xfId="54233" xr:uid="{00000000-0005-0000-0000-0000D1D30000}"/>
    <cellStyle name="Normal 39 7 14 2" xfId="54234" xr:uid="{00000000-0005-0000-0000-0000D2D30000}"/>
    <cellStyle name="Normal 39 7 14 3" xfId="54235" xr:uid="{00000000-0005-0000-0000-0000D3D30000}"/>
    <cellStyle name="Normal 39 7 15" xfId="54236" xr:uid="{00000000-0005-0000-0000-0000D4D30000}"/>
    <cellStyle name="Normal 39 7 16" xfId="54237" xr:uid="{00000000-0005-0000-0000-0000D5D30000}"/>
    <cellStyle name="Normal 39 7 2" xfId="54238" xr:uid="{00000000-0005-0000-0000-0000D6D30000}"/>
    <cellStyle name="Normal 39 7 2 2" xfId="54239" xr:uid="{00000000-0005-0000-0000-0000D7D30000}"/>
    <cellStyle name="Normal 39 7 2 3" xfId="54240" xr:uid="{00000000-0005-0000-0000-0000D8D30000}"/>
    <cellStyle name="Normal 39 7 3" xfId="54241" xr:uid="{00000000-0005-0000-0000-0000D9D30000}"/>
    <cellStyle name="Normal 39 7 3 2" xfId="54242" xr:uid="{00000000-0005-0000-0000-0000DAD30000}"/>
    <cellStyle name="Normal 39 7 3 3" xfId="54243" xr:uid="{00000000-0005-0000-0000-0000DBD30000}"/>
    <cellStyle name="Normal 39 7 4" xfId="54244" xr:uid="{00000000-0005-0000-0000-0000DCD30000}"/>
    <cellStyle name="Normal 39 7 4 2" xfId="54245" xr:uid="{00000000-0005-0000-0000-0000DDD30000}"/>
    <cellStyle name="Normal 39 7 4 3" xfId="54246" xr:uid="{00000000-0005-0000-0000-0000DED30000}"/>
    <cellStyle name="Normal 39 7 5" xfId="54247" xr:uid="{00000000-0005-0000-0000-0000DFD30000}"/>
    <cellStyle name="Normal 39 7 5 2" xfId="54248" xr:uid="{00000000-0005-0000-0000-0000E0D30000}"/>
    <cellStyle name="Normal 39 7 5 3" xfId="54249" xr:uid="{00000000-0005-0000-0000-0000E1D30000}"/>
    <cellStyle name="Normal 39 7 6" xfId="54250" xr:uid="{00000000-0005-0000-0000-0000E2D30000}"/>
    <cellStyle name="Normal 39 7 6 2" xfId="54251" xr:uid="{00000000-0005-0000-0000-0000E3D30000}"/>
    <cellStyle name="Normal 39 7 6 3" xfId="54252" xr:uid="{00000000-0005-0000-0000-0000E4D30000}"/>
    <cellStyle name="Normal 39 7 7" xfId="54253" xr:uid="{00000000-0005-0000-0000-0000E5D30000}"/>
    <cellStyle name="Normal 39 7 7 2" xfId="54254" xr:uid="{00000000-0005-0000-0000-0000E6D30000}"/>
    <cellStyle name="Normal 39 7 7 3" xfId="54255" xr:uid="{00000000-0005-0000-0000-0000E7D30000}"/>
    <cellStyle name="Normal 39 7 8" xfId="54256" xr:uid="{00000000-0005-0000-0000-0000E8D30000}"/>
    <cellStyle name="Normal 39 7 8 2" xfId="54257" xr:uid="{00000000-0005-0000-0000-0000E9D30000}"/>
    <cellStyle name="Normal 39 7 8 3" xfId="54258" xr:uid="{00000000-0005-0000-0000-0000EAD30000}"/>
    <cellStyle name="Normal 39 7 9" xfId="54259" xr:uid="{00000000-0005-0000-0000-0000EBD30000}"/>
    <cellStyle name="Normal 39 7 9 2" xfId="54260" xr:uid="{00000000-0005-0000-0000-0000ECD30000}"/>
    <cellStyle name="Normal 39 7 9 3" xfId="54261" xr:uid="{00000000-0005-0000-0000-0000EDD30000}"/>
    <cellStyle name="Normal 39 8" xfId="54262" xr:uid="{00000000-0005-0000-0000-0000EED30000}"/>
    <cellStyle name="Normal 39 8 10" xfId="54263" xr:uid="{00000000-0005-0000-0000-0000EFD30000}"/>
    <cellStyle name="Normal 39 8 10 2" xfId="54264" xr:uid="{00000000-0005-0000-0000-0000F0D30000}"/>
    <cellStyle name="Normal 39 8 10 3" xfId="54265" xr:uid="{00000000-0005-0000-0000-0000F1D30000}"/>
    <cellStyle name="Normal 39 8 11" xfId="54266" xr:uid="{00000000-0005-0000-0000-0000F2D30000}"/>
    <cellStyle name="Normal 39 8 11 2" xfId="54267" xr:uid="{00000000-0005-0000-0000-0000F3D30000}"/>
    <cellStyle name="Normal 39 8 11 3" xfId="54268" xr:uid="{00000000-0005-0000-0000-0000F4D30000}"/>
    <cellStyle name="Normal 39 8 12" xfId="54269" xr:uid="{00000000-0005-0000-0000-0000F5D30000}"/>
    <cellStyle name="Normal 39 8 12 2" xfId="54270" xr:uid="{00000000-0005-0000-0000-0000F6D30000}"/>
    <cellStyle name="Normal 39 8 12 3" xfId="54271" xr:uid="{00000000-0005-0000-0000-0000F7D30000}"/>
    <cellStyle name="Normal 39 8 13" xfId="54272" xr:uid="{00000000-0005-0000-0000-0000F8D30000}"/>
    <cellStyle name="Normal 39 8 13 2" xfId="54273" xr:uid="{00000000-0005-0000-0000-0000F9D30000}"/>
    <cellStyle name="Normal 39 8 13 3" xfId="54274" xr:uid="{00000000-0005-0000-0000-0000FAD30000}"/>
    <cellStyle name="Normal 39 8 14" xfId="54275" xr:uid="{00000000-0005-0000-0000-0000FBD30000}"/>
    <cellStyle name="Normal 39 8 14 2" xfId="54276" xr:uid="{00000000-0005-0000-0000-0000FCD30000}"/>
    <cellStyle name="Normal 39 8 14 3" xfId="54277" xr:uid="{00000000-0005-0000-0000-0000FDD30000}"/>
    <cellStyle name="Normal 39 8 15" xfId="54278" xr:uid="{00000000-0005-0000-0000-0000FED30000}"/>
    <cellStyle name="Normal 39 8 16" xfId="54279" xr:uid="{00000000-0005-0000-0000-0000FFD30000}"/>
    <cellStyle name="Normal 39 8 2" xfId="54280" xr:uid="{00000000-0005-0000-0000-000000D40000}"/>
    <cellStyle name="Normal 39 8 2 2" xfId="54281" xr:uid="{00000000-0005-0000-0000-000001D40000}"/>
    <cellStyle name="Normal 39 8 2 3" xfId="54282" xr:uid="{00000000-0005-0000-0000-000002D40000}"/>
    <cellStyle name="Normal 39 8 3" xfId="54283" xr:uid="{00000000-0005-0000-0000-000003D40000}"/>
    <cellStyle name="Normal 39 8 3 2" xfId="54284" xr:uid="{00000000-0005-0000-0000-000004D40000}"/>
    <cellStyle name="Normal 39 8 3 3" xfId="54285" xr:uid="{00000000-0005-0000-0000-000005D40000}"/>
    <cellStyle name="Normal 39 8 4" xfId="54286" xr:uid="{00000000-0005-0000-0000-000006D40000}"/>
    <cellStyle name="Normal 39 8 4 2" xfId="54287" xr:uid="{00000000-0005-0000-0000-000007D40000}"/>
    <cellStyle name="Normal 39 8 4 3" xfId="54288" xr:uid="{00000000-0005-0000-0000-000008D40000}"/>
    <cellStyle name="Normal 39 8 5" xfId="54289" xr:uid="{00000000-0005-0000-0000-000009D40000}"/>
    <cellStyle name="Normal 39 8 5 2" xfId="54290" xr:uid="{00000000-0005-0000-0000-00000AD40000}"/>
    <cellStyle name="Normal 39 8 5 3" xfId="54291" xr:uid="{00000000-0005-0000-0000-00000BD40000}"/>
    <cellStyle name="Normal 39 8 6" xfId="54292" xr:uid="{00000000-0005-0000-0000-00000CD40000}"/>
    <cellStyle name="Normal 39 8 6 2" xfId="54293" xr:uid="{00000000-0005-0000-0000-00000DD40000}"/>
    <cellStyle name="Normal 39 8 6 3" xfId="54294" xr:uid="{00000000-0005-0000-0000-00000ED40000}"/>
    <cellStyle name="Normal 39 8 7" xfId="54295" xr:uid="{00000000-0005-0000-0000-00000FD40000}"/>
    <cellStyle name="Normal 39 8 7 2" xfId="54296" xr:uid="{00000000-0005-0000-0000-000010D40000}"/>
    <cellStyle name="Normal 39 8 7 3" xfId="54297" xr:uid="{00000000-0005-0000-0000-000011D40000}"/>
    <cellStyle name="Normal 39 8 8" xfId="54298" xr:uid="{00000000-0005-0000-0000-000012D40000}"/>
    <cellStyle name="Normal 39 8 8 2" xfId="54299" xr:uid="{00000000-0005-0000-0000-000013D40000}"/>
    <cellStyle name="Normal 39 8 8 3" xfId="54300" xr:uid="{00000000-0005-0000-0000-000014D40000}"/>
    <cellStyle name="Normal 39 8 9" xfId="54301" xr:uid="{00000000-0005-0000-0000-000015D40000}"/>
    <cellStyle name="Normal 39 8 9 2" xfId="54302" xr:uid="{00000000-0005-0000-0000-000016D40000}"/>
    <cellStyle name="Normal 39 8 9 3" xfId="54303" xr:uid="{00000000-0005-0000-0000-000017D40000}"/>
    <cellStyle name="Normal 39 9" xfId="54304" xr:uid="{00000000-0005-0000-0000-000018D40000}"/>
    <cellStyle name="Normal 39 9 10" xfId="54305" xr:uid="{00000000-0005-0000-0000-000019D40000}"/>
    <cellStyle name="Normal 39 9 10 2" xfId="54306" xr:uid="{00000000-0005-0000-0000-00001AD40000}"/>
    <cellStyle name="Normal 39 9 10 3" xfId="54307" xr:uid="{00000000-0005-0000-0000-00001BD40000}"/>
    <cellStyle name="Normal 39 9 11" xfId="54308" xr:uid="{00000000-0005-0000-0000-00001CD40000}"/>
    <cellStyle name="Normal 39 9 11 2" xfId="54309" xr:uid="{00000000-0005-0000-0000-00001DD40000}"/>
    <cellStyle name="Normal 39 9 11 3" xfId="54310" xr:uid="{00000000-0005-0000-0000-00001ED40000}"/>
    <cellStyle name="Normal 39 9 12" xfId="54311" xr:uid="{00000000-0005-0000-0000-00001FD40000}"/>
    <cellStyle name="Normal 39 9 12 2" xfId="54312" xr:uid="{00000000-0005-0000-0000-000020D40000}"/>
    <cellStyle name="Normal 39 9 12 3" xfId="54313" xr:uid="{00000000-0005-0000-0000-000021D40000}"/>
    <cellStyle name="Normal 39 9 13" xfId="54314" xr:uid="{00000000-0005-0000-0000-000022D40000}"/>
    <cellStyle name="Normal 39 9 13 2" xfId="54315" xr:uid="{00000000-0005-0000-0000-000023D40000}"/>
    <cellStyle name="Normal 39 9 13 3" xfId="54316" xr:uid="{00000000-0005-0000-0000-000024D40000}"/>
    <cellStyle name="Normal 39 9 14" xfId="54317" xr:uid="{00000000-0005-0000-0000-000025D40000}"/>
    <cellStyle name="Normal 39 9 14 2" xfId="54318" xr:uid="{00000000-0005-0000-0000-000026D40000}"/>
    <cellStyle name="Normal 39 9 14 3" xfId="54319" xr:uid="{00000000-0005-0000-0000-000027D40000}"/>
    <cellStyle name="Normal 39 9 15" xfId="54320" xr:uid="{00000000-0005-0000-0000-000028D40000}"/>
    <cellStyle name="Normal 39 9 16" xfId="54321" xr:uid="{00000000-0005-0000-0000-000029D40000}"/>
    <cellStyle name="Normal 39 9 2" xfId="54322" xr:uid="{00000000-0005-0000-0000-00002AD40000}"/>
    <cellStyle name="Normal 39 9 2 2" xfId="54323" xr:uid="{00000000-0005-0000-0000-00002BD40000}"/>
    <cellStyle name="Normal 39 9 2 3" xfId="54324" xr:uid="{00000000-0005-0000-0000-00002CD40000}"/>
    <cellStyle name="Normal 39 9 3" xfId="54325" xr:uid="{00000000-0005-0000-0000-00002DD40000}"/>
    <cellStyle name="Normal 39 9 3 2" xfId="54326" xr:uid="{00000000-0005-0000-0000-00002ED40000}"/>
    <cellStyle name="Normal 39 9 3 3" xfId="54327" xr:uid="{00000000-0005-0000-0000-00002FD40000}"/>
    <cellStyle name="Normal 39 9 4" xfId="54328" xr:uid="{00000000-0005-0000-0000-000030D40000}"/>
    <cellStyle name="Normal 39 9 4 2" xfId="54329" xr:uid="{00000000-0005-0000-0000-000031D40000}"/>
    <cellStyle name="Normal 39 9 4 3" xfId="54330" xr:uid="{00000000-0005-0000-0000-000032D40000}"/>
    <cellStyle name="Normal 39 9 5" xfId="54331" xr:uid="{00000000-0005-0000-0000-000033D40000}"/>
    <cellStyle name="Normal 39 9 5 2" xfId="54332" xr:uid="{00000000-0005-0000-0000-000034D40000}"/>
    <cellStyle name="Normal 39 9 5 3" xfId="54333" xr:uid="{00000000-0005-0000-0000-000035D40000}"/>
    <cellStyle name="Normal 39 9 6" xfId="54334" xr:uid="{00000000-0005-0000-0000-000036D40000}"/>
    <cellStyle name="Normal 39 9 6 2" xfId="54335" xr:uid="{00000000-0005-0000-0000-000037D40000}"/>
    <cellStyle name="Normal 39 9 6 3" xfId="54336" xr:uid="{00000000-0005-0000-0000-000038D40000}"/>
    <cellStyle name="Normal 39 9 7" xfId="54337" xr:uid="{00000000-0005-0000-0000-000039D40000}"/>
    <cellStyle name="Normal 39 9 7 2" xfId="54338" xr:uid="{00000000-0005-0000-0000-00003AD40000}"/>
    <cellStyle name="Normal 39 9 7 3" xfId="54339" xr:uid="{00000000-0005-0000-0000-00003BD40000}"/>
    <cellStyle name="Normal 39 9 8" xfId="54340" xr:uid="{00000000-0005-0000-0000-00003CD40000}"/>
    <cellStyle name="Normal 39 9 8 2" xfId="54341" xr:uid="{00000000-0005-0000-0000-00003DD40000}"/>
    <cellStyle name="Normal 39 9 8 3" xfId="54342" xr:uid="{00000000-0005-0000-0000-00003ED40000}"/>
    <cellStyle name="Normal 39 9 9" xfId="54343" xr:uid="{00000000-0005-0000-0000-00003FD40000}"/>
    <cellStyle name="Normal 39 9 9 2" xfId="54344" xr:uid="{00000000-0005-0000-0000-000040D40000}"/>
    <cellStyle name="Normal 39 9 9 3" xfId="54345" xr:uid="{00000000-0005-0000-0000-000041D40000}"/>
    <cellStyle name="Normal 39_End-use Summary" xfId="54346" xr:uid="{00000000-0005-0000-0000-000042D40000}"/>
    <cellStyle name="Normal 4" xfId="24" xr:uid="{00000000-0005-0000-0000-000043D40000}"/>
    <cellStyle name="Normal 4 10" xfId="54348" xr:uid="{00000000-0005-0000-0000-000044D40000}"/>
    <cellStyle name="Normal 4 11" xfId="54349" xr:uid="{00000000-0005-0000-0000-000045D40000}"/>
    <cellStyle name="Normal 4 12" xfId="54350" xr:uid="{00000000-0005-0000-0000-000046D40000}"/>
    <cellStyle name="Normal 4 12 2" xfId="54351" xr:uid="{00000000-0005-0000-0000-000047D40000}"/>
    <cellStyle name="Normal 4 12 2 2" xfId="54352" xr:uid="{00000000-0005-0000-0000-000048D40000}"/>
    <cellStyle name="Normal 4 12 2 3" xfId="54353" xr:uid="{00000000-0005-0000-0000-000049D40000}"/>
    <cellStyle name="Normal 4 12 3" xfId="54354" xr:uid="{00000000-0005-0000-0000-00004AD40000}"/>
    <cellStyle name="Normal 4 13" xfId="54355" xr:uid="{00000000-0005-0000-0000-00004BD40000}"/>
    <cellStyle name="Normal 4 13 2" xfId="54356" xr:uid="{00000000-0005-0000-0000-00004CD40000}"/>
    <cellStyle name="Normal 4 13 3" xfId="54357" xr:uid="{00000000-0005-0000-0000-00004DD40000}"/>
    <cellStyle name="Normal 4 14" xfId="54358" xr:uid="{00000000-0005-0000-0000-00004ED40000}"/>
    <cellStyle name="Normal 4 14 2" xfId="54359" xr:uid="{00000000-0005-0000-0000-00004FD40000}"/>
    <cellStyle name="Normal 4 14 3" xfId="54360" xr:uid="{00000000-0005-0000-0000-000050D40000}"/>
    <cellStyle name="Normal 4 15" xfId="54361" xr:uid="{00000000-0005-0000-0000-000051D40000}"/>
    <cellStyle name="Normal 4 15 2" xfId="54362" xr:uid="{00000000-0005-0000-0000-000052D40000}"/>
    <cellStyle name="Normal 4 15 3" xfId="54363" xr:uid="{00000000-0005-0000-0000-000053D40000}"/>
    <cellStyle name="Normal 4 16" xfId="54364" xr:uid="{00000000-0005-0000-0000-000054D40000}"/>
    <cellStyle name="Normal 4 16 2" xfId="54365" xr:uid="{00000000-0005-0000-0000-000055D40000}"/>
    <cellStyle name="Normal 4 16 3" xfId="54366" xr:uid="{00000000-0005-0000-0000-000056D40000}"/>
    <cellStyle name="Normal 4 17" xfId="54367" xr:uid="{00000000-0005-0000-0000-000057D40000}"/>
    <cellStyle name="Normal 4 17 2" xfId="54368" xr:uid="{00000000-0005-0000-0000-000058D40000}"/>
    <cellStyle name="Normal 4 17 3" xfId="54369" xr:uid="{00000000-0005-0000-0000-000059D40000}"/>
    <cellStyle name="Normal 4 18" xfId="54370" xr:uid="{00000000-0005-0000-0000-00005AD40000}"/>
    <cellStyle name="Normal 4 18 2" xfId="54371" xr:uid="{00000000-0005-0000-0000-00005BD40000}"/>
    <cellStyle name="Normal 4 18 3" xfId="54372" xr:uid="{00000000-0005-0000-0000-00005CD40000}"/>
    <cellStyle name="Normal 4 19" xfId="54373" xr:uid="{00000000-0005-0000-0000-00005DD40000}"/>
    <cellStyle name="Normal 4 19 2" xfId="54374" xr:uid="{00000000-0005-0000-0000-00005ED40000}"/>
    <cellStyle name="Normal 4 19 3" xfId="54375" xr:uid="{00000000-0005-0000-0000-00005FD40000}"/>
    <cellStyle name="Normal 4 2" xfId="54376" xr:uid="{00000000-0005-0000-0000-000060D40000}"/>
    <cellStyle name="Normal 4 2 2" xfId="54377" xr:uid="{00000000-0005-0000-0000-000061D40000}"/>
    <cellStyle name="Normal 4 20" xfId="54378" xr:uid="{00000000-0005-0000-0000-000062D40000}"/>
    <cellStyle name="Normal 4 20 2" xfId="54379" xr:uid="{00000000-0005-0000-0000-000063D40000}"/>
    <cellStyle name="Normal 4 20 3" xfId="54380" xr:uid="{00000000-0005-0000-0000-000064D40000}"/>
    <cellStyle name="Normal 4 21" xfId="54381" xr:uid="{00000000-0005-0000-0000-000065D40000}"/>
    <cellStyle name="Normal 4 21 2" xfId="54382" xr:uid="{00000000-0005-0000-0000-000066D40000}"/>
    <cellStyle name="Normal 4 21 3" xfId="54383" xr:uid="{00000000-0005-0000-0000-000067D40000}"/>
    <cellStyle name="Normal 4 22" xfId="54384" xr:uid="{00000000-0005-0000-0000-000068D40000}"/>
    <cellStyle name="Normal 4 22 2" xfId="54385" xr:uid="{00000000-0005-0000-0000-000069D40000}"/>
    <cellStyle name="Normal 4 22 3" xfId="54386" xr:uid="{00000000-0005-0000-0000-00006AD40000}"/>
    <cellStyle name="Normal 4 23" xfId="54387" xr:uid="{00000000-0005-0000-0000-00006BD40000}"/>
    <cellStyle name="Normal 4 24" xfId="54388" xr:uid="{00000000-0005-0000-0000-00006CD40000}"/>
    <cellStyle name="Normal 4 25" xfId="54347" xr:uid="{00000000-0005-0000-0000-00006DD40000}"/>
    <cellStyle name="Normal 4 3" xfId="54389" xr:uid="{00000000-0005-0000-0000-00006ED40000}"/>
    <cellStyle name="Normal 4 3 2" xfId="54390" xr:uid="{00000000-0005-0000-0000-00006FD40000}"/>
    <cellStyle name="Normal 4 4" xfId="54391" xr:uid="{00000000-0005-0000-0000-000070D40000}"/>
    <cellStyle name="Normal 4 4 2" xfId="54392" xr:uid="{00000000-0005-0000-0000-000071D40000}"/>
    <cellStyle name="Normal 4 5" xfId="54393" xr:uid="{00000000-0005-0000-0000-000072D40000}"/>
    <cellStyle name="Normal 4 5 2" xfId="54394" xr:uid="{00000000-0005-0000-0000-000073D40000}"/>
    <cellStyle name="Normal 4 6" xfId="54395" xr:uid="{00000000-0005-0000-0000-000074D40000}"/>
    <cellStyle name="Normal 4 7" xfId="54396" xr:uid="{00000000-0005-0000-0000-000075D40000}"/>
    <cellStyle name="Normal 4 8" xfId="54397" xr:uid="{00000000-0005-0000-0000-000076D40000}"/>
    <cellStyle name="Normal 4 9" xfId="54398" xr:uid="{00000000-0005-0000-0000-000077D40000}"/>
    <cellStyle name="Normal 40" xfId="54399" xr:uid="{00000000-0005-0000-0000-000078D40000}"/>
    <cellStyle name="Normal 40 10" xfId="54400" xr:uid="{00000000-0005-0000-0000-000079D40000}"/>
    <cellStyle name="Normal 40 10 10" xfId="54401" xr:uid="{00000000-0005-0000-0000-00007AD40000}"/>
    <cellStyle name="Normal 40 10 10 2" xfId="54402" xr:uid="{00000000-0005-0000-0000-00007BD40000}"/>
    <cellStyle name="Normal 40 10 10 3" xfId="54403" xr:uid="{00000000-0005-0000-0000-00007CD40000}"/>
    <cellStyle name="Normal 40 10 11" xfId="54404" xr:uid="{00000000-0005-0000-0000-00007DD40000}"/>
    <cellStyle name="Normal 40 10 11 2" xfId="54405" xr:uid="{00000000-0005-0000-0000-00007ED40000}"/>
    <cellStyle name="Normal 40 10 11 3" xfId="54406" xr:uid="{00000000-0005-0000-0000-00007FD40000}"/>
    <cellStyle name="Normal 40 10 12" xfId="54407" xr:uid="{00000000-0005-0000-0000-000080D40000}"/>
    <cellStyle name="Normal 40 10 12 2" xfId="54408" xr:uid="{00000000-0005-0000-0000-000081D40000}"/>
    <cellStyle name="Normal 40 10 12 3" xfId="54409" xr:uid="{00000000-0005-0000-0000-000082D40000}"/>
    <cellStyle name="Normal 40 10 13" xfId="54410" xr:uid="{00000000-0005-0000-0000-000083D40000}"/>
    <cellStyle name="Normal 40 10 13 2" xfId="54411" xr:uid="{00000000-0005-0000-0000-000084D40000}"/>
    <cellStyle name="Normal 40 10 13 3" xfId="54412" xr:uid="{00000000-0005-0000-0000-000085D40000}"/>
    <cellStyle name="Normal 40 10 14" xfId="54413" xr:uid="{00000000-0005-0000-0000-000086D40000}"/>
    <cellStyle name="Normal 40 10 14 2" xfId="54414" xr:uid="{00000000-0005-0000-0000-000087D40000}"/>
    <cellStyle name="Normal 40 10 14 3" xfId="54415" xr:uid="{00000000-0005-0000-0000-000088D40000}"/>
    <cellStyle name="Normal 40 10 15" xfId="54416" xr:uid="{00000000-0005-0000-0000-000089D40000}"/>
    <cellStyle name="Normal 40 10 16" xfId="54417" xr:uid="{00000000-0005-0000-0000-00008AD40000}"/>
    <cellStyle name="Normal 40 10 2" xfId="54418" xr:uid="{00000000-0005-0000-0000-00008BD40000}"/>
    <cellStyle name="Normal 40 10 2 2" xfId="54419" xr:uid="{00000000-0005-0000-0000-00008CD40000}"/>
    <cellStyle name="Normal 40 10 2 3" xfId="54420" xr:uid="{00000000-0005-0000-0000-00008DD40000}"/>
    <cellStyle name="Normal 40 10 3" xfId="54421" xr:uid="{00000000-0005-0000-0000-00008ED40000}"/>
    <cellStyle name="Normal 40 10 3 2" xfId="54422" xr:uid="{00000000-0005-0000-0000-00008FD40000}"/>
    <cellStyle name="Normal 40 10 3 3" xfId="54423" xr:uid="{00000000-0005-0000-0000-000090D40000}"/>
    <cellStyle name="Normal 40 10 4" xfId="54424" xr:uid="{00000000-0005-0000-0000-000091D40000}"/>
    <cellStyle name="Normal 40 10 4 2" xfId="54425" xr:uid="{00000000-0005-0000-0000-000092D40000}"/>
    <cellStyle name="Normal 40 10 4 3" xfId="54426" xr:uid="{00000000-0005-0000-0000-000093D40000}"/>
    <cellStyle name="Normal 40 10 5" xfId="54427" xr:uid="{00000000-0005-0000-0000-000094D40000}"/>
    <cellStyle name="Normal 40 10 5 2" xfId="54428" xr:uid="{00000000-0005-0000-0000-000095D40000}"/>
    <cellStyle name="Normal 40 10 5 3" xfId="54429" xr:uid="{00000000-0005-0000-0000-000096D40000}"/>
    <cellStyle name="Normal 40 10 6" xfId="54430" xr:uid="{00000000-0005-0000-0000-000097D40000}"/>
    <cellStyle name="Normal 40 10 6 2" xfId="54431" xr:uid="{00000000-0005-0000-0000-000098D40000}"/>
    <cellStyle name="Normal 40 10 6 3" xfId="54432" xr:uid="{00000000-0005-0000-0000-000099D40000}"/>
    <cellStyle name="Normal 40 10 7" xfId="54433" xr:uid="{00000000-0005-0000-0000-00009AD40000}"/>
    <cellStyle name="Normal 40 10 7 2" xfId="54434" xr:uid="{00000000-0005-0000-0000-00009BD40000}"/>
    <cellStyle name="Normal 40 10 7 3" xfId="54435" xr:uid="{00000000-0005-0000-0000-00009CD40000}"/>
    <cellStyle name="Normal 40 10 8" xfId="54436" xr:uid="{00000000-0005-0000-0000-00009DD40000}"/>
    <cellStyle name="Normal 40 10 8 2" xfId="54437" xr:uid="{00000000-0005-0000-0000-00009ED40000}"/>
    <cellStyle name="Normal 40 10 8 3" xfId="54438" xr:uid="{00000000-0005-0000-0000-00009FD40000}"/>
    <cellStyle name="Normal 40 10 9" xfId="54439" xr:uid="{00000000-0005-0000-0000-0000A0D40000}"/>
    <cellStyle name="Normal 40 10 9 2" xfId="54440" xr:uid="{00000000-0005-0000-0000-0000A1D40000}"/>
    <cellStyle name="Normal 40 10 9 3" xfId="54441" xr:uid="{00000000-0005-0000-0000-0000A2D40000}"/>
    <cellStyle name="Normal 40 11" xfId="54442" xr:uid="{00000000-0005-0000-0000-0000A3D40000}"/>
    <cellStyle name="Normal 40 11 10" xfId="54443" xr:uid="{00000000-0005-0000-0000-0000A4D40000}"/>
    <cellStyle name="Normal 40 11 10 2" xfId="54444" xr:uid="{00000000-0005-0000-0000-0000A5D40000}"/>
    <cellStyle name="Normal 40 11 10 3" xfId="54445" xr:uid="{00000000-0005-0000-0000-0000A6D40000}"/>
    <cellStyle name="Normal 40 11 11" xfId="54446" xr:uid="{00000000-0005-0000-0000-0000A7D40000}"/>
    <cellStyle name="Normal 40 11 11 2" xfId="54447" xr:uid="{00000000-0005-0000-0000-0000A8D40000}"/>
    <cellStyle name="Normal 40 11 11 3" xfId="54448" xr:uid="{00000000-0005-0000-0000-0000A9D40000}"/>
    <cellStyle name="Normal 40 11 12" xfId="54449" xr:uid="{00000000-0005-0000-0000-0000AAD40000}"/>
    <cellStyle name="Normal 40 11 12 2" xfId="54450" xr:uid="{00000000-0005-0000-0000-0000ABD40000}"/>
    <cellStyle name="Normal 40 11 12 3" xfId="54451" xr:uid="{00000000-0005-0000-0000-0000ACD40000}"/>
    <cellStyle name="Normal 40 11 13" xfId="54452" xr:uid="{00000000-0005-0000-0000-0000ADD40000}"/>
    <cellStyle name="Normal 40 11 13 2" xfId="54453" xr:uid="{00000000-0005-0000-0000-0000AED40000}"/>
    <cellStyle name="Normal 40 11 13 3" xfId="54454" xr:uid="{00000000-0005-0000-0000-0000AFD40000}"/>
    <cellStyle name="Normal 40 11 14" xfId="54455" xr:uid="{00000000-0005-0000-0000-0000B0D40000}"/>
    <cellStyle name="Normal 40 11 14 2" xfId="54456" xr:uid="{00000000-0005-0000-0000-0000B1D40000}"/>
    <cellStyle name="Normal 40 11 14 3" xfId="54457" xr:uid="{00000000-0005-0000-0000-0000B2D40000}"/>
    <cellStyle name="Normal 40 11 15" xfId="54458" xr:uid="{00000000-0005-0000-0000-0000B3D40000}"/>
    <cellStyle name="Normal 40 11 16" xfId="54459" xr:uid="{00000000-0005-0000-0000-0000B4D40000}"/>
    <cellStyle name="Normal 40 11 2" xfId="54460" xr:uid="{00000000-0005-0000-0000-0000B5D40000}"/>
    <cellStyle name="Normal 40 11 2 2" xfId="54461" xr:uid="{00000000-0005-0000-0000-0000B6D40000}"/>
    <cellStyle name="Normal 40 11 2 3" xfId="54462" xr:uid="{00000000-0005-0000-0000-0000B7D40000}"/>
    <cellStyle name="Normal 40 11 3" xfId="54463" xr:uid="{00000000-0005-0000-0000-0000B8D40000}"/>
    <cellStyle name="Normal 40 11 3 2" xfId="54464" xr:uid="{00000000-0005-0000-0000-0000B9D40000}"/>
    <cellStyle name="Normal 40 11 3 3" xfId="54465" xr:uid="{00000000-0005-0000-0000-0000BAD40000}"/>
    <cellStyle name="Normal 40 11 4" xfId="54466" xr:uid="{00000000-0005-0000-0000-0000BBD40000}"/>
    <cellStyle name="Normal 40 11 4 2" xfId="54467" xr:uid="{00000000-0005-0000-0000-0000BCD40000}"/>
    <cellStyle name="Normal 40 11 4 3" xfId="54468" xr:uid="{00000000-0005-0000-0000-0000BDD40000}"/>
    <cellStyle name="Normal 40 11 5" xfId="54469" xr:uid="{00000000-0005-0000-0000-0000BED40000}"/>
    <cellStyle name="Normal 40 11 5 2" xfId="54470" xr:uid="{00000000-0005-0000-0000-0000BFD40000}"/>
    <cellStyle name="Normal 40 11 5 3" xfId="54471" xr:uid="{00000000-0005-0000-0000-0000C0D40000}"/>
    <cellStyle name="Normal 40 11 6" xfId="54472" xr:uid="{00000000-0005-0000-0000-0000C1D40000}"/>
    <cellStyle name="Normal 40 11 6 2" xfId="54473" xr:uid="{00000000-0005-0000-0000-0000C2D40000}"/>
    <cellStyle name="Normal 40 11 6 3" xfId="54474" xr:uid="{00000000-0005-0000-0000-0000C3D40000}"/>
    <cellStyle name="Normal 40 11 7" xfId="54475" xr:uid="{00000000-0005-0000-0000-0000C4D40000}"/>
    <cellStyle name="Normal 40 11 7 2" xfId="54476" xr:uid="{00000000-0005-0000-0000-0000C5D40000}"/>
    <cellStyle name="Normal 40 11 7 3" xfId="54477" xr:uid="{00000000-0005-0000-0000-0000C6D40000}"/>
    <cellStyle name="Normal 40 11 8" xfId="54478" xr:uid="{00000000-0005-0000-0000-0000C7D40000}"/>
    <cellStyle name="Normal 40 11 8 2" xfId="54479" xr:uid="{00000000-0005-0000-0000-0000C8D40000}"/>
    <cellStyle name="Normal 40 11 8 3" xfId="54480" xr:uid="{00000000-0005-0000-0000-0000C9D40000}"/>
    <cellStyle name="Normal 40 11 9" xfId="54481" xr:uid="{00000000-0005-0000-0000-0000CAD40000}"/>
    <cellStyle name="Normal 40 11 9 2" xfId="54482" xr:uid="{00000000-0005-0000-0000-0000CBD40000}"/>
    <cellStyle name="Normal 40 11 9 3" xfId="54483" xr:uid="{00000000-0005-0000-0000-0000CCD40000}"/>
    <cellStyle name="Normal 40 12" xfId="54484" xr:uid="{00000000-0005-0000-0000-0000CDD40000}"/>
    <cellStyle name="Normal 40 12 10" xfId="54485" xr:uid="{00000000-0005-0000-0000-0000CED40000}"/>
    <cellStyle name="Normal 40 12 10 2" xfId="54486" xr:uid="{00000000-0005-0000-0000-0000CFD40000}"/>
    <cellStyle name="Normal 40 12 10 3" xfId="54487" xr:uid="{00000000-0005-0000-0000-0000D0D40000}"/>
    <cellStyle name="Normal 40 12 11" xfId="54488" xr:uid="{00000000-0005-0000-0000-0000D1D40000}"/>
    <cellStyle name="Normal 40 12 11 2" xfId="54489" xr:uid="{00000000-0005-0000-0000-0000D2D40000}"/>
    <cellStyle name="Normal 40 12 11 3" xfId="54490" xr:uid="{00000000-0005-0000-0000-0000D3D40000}"/>
    <cellStyle name="Normal 40 12 12" xfId="54491" xr:uid="{00000000-0005-0000-0000-0000D4D40000}"/>
    <cellStyle name="Normal 40 12 12 2" xfId="54492" xr:uid="{00000000-0005-0000-0000-0000D5D40000}"/>
    <cellStyle name="Normal 40 12 12 3" xfId="54493" xr:uid="{00000000-0005-0000-0000-0000D6D40000}"/>
    <cellStyle name="Normal 40 12 13" xfId="54494" xr:uid="{00000000-0005-0000-0000-0000D7D40000}"/>
    <cellStyle name="Normal 40 12 13 2" xfId="54495" xr:uid="{00000000-0005-0000-0000-0000D8D40000}"/>
    <cellStyle name="Normal 40 12 13 3" xfId="54496" xr:uid="{00000000-0005-0000-0000-0000D9D40000}"/>
    <cellStyle name="Normal 40 12 14" xfId="54497" xr:uid="{00000000-0005-0000-0000-0000DAD40000}"/>
    <cellStyle name="Normal 40 12 14 2" xfId="54498" xr:uid="{00000000-0005-0000-0000-0000DBD40000}"/>
    <cellStyle name="Normal 40 12 14 3" xfId="54499" xr:uid="{00000000-0005-0000-0000-0000DCD40000}"/>
    <cellStyle name="Normal 40 12 15" xfId="54500" xr:uid="{00000000-0005-0000-0000-0000DDD40000}"/>
    <cellStyle name="Normal 40 12 16" xfId="54501" xr:uid="{00000000-0005-0000-0000-0000DED40000}"/>
    <cellStyle name="Normal 40 12 2" xfId="54502" xr:uid="{00000000-0005-0000-0000-0000DFD40000}"/>
    <cellStyle name="Normal 40 12 2 2" xfId="54503" xr:uid="{00000000-0005-0000-0000-0000E0D40000}"/>
    <cellStyle name="Normal 40 12 2 3" xfId="54504" xr:uid="{00000000-0005-0000-0000-0000E1D40000}"/>
    <cellStyle name="Normal 40 12 3" xfId="54505" xr:uid="{00000000-0005-0000-0000-0000E2D40000}"/>
    <cellStyle name="Normal 40 12 3 2" xfId="54506" xr:uid="{00000000-0005-0000-0000-0000E3D40000}"/>
    <cellStyle name="Normal 40 12 3 3" xfId="54507" xr:uid="{00000000-0005-0000-0000-0000E4D40000}"/>
    <cellStyle name="Normal 40 12 4" xfId="54508" xr:uid="{00000000-0005-0000-0000-0000E5D40000}"/>
    <cellStyle name="Normal 40 12 4 2" xfId="54509" xr:uid="{00000000-0005-0000-0000-0000E6D40000}"/>
    <cellStyle name="Normal 40 12 4 3" xfId="54510" xr:uid="{00000000-0005-0000-0000-0000E7D40000}"/>
    <cellStyle name="Normal 40 12 5" xfId="54511" xr:uid="{00000000-0005-0000-0000-0000E8D40000}"/>
    <cellStyle name="Normal 40 12 5 2" xfId="54512" xr:uid="{00000000-0005-0000-0000-0000E9D40000}"/>
    <cellStyle name="Normal 40 12 5 3" xfId="54513" xr:uid="{00000000-0005-0000-0000-0000EAD40000}"/>
    <cellStyle name="Normal 40 12 6" xfId="54514" xr:uid="{00000000-0005-0000-0000-0000EBD40000}"/>
    <cellStyle name="Normal 40 12 6 2" xfId="54515" xr:uid="{00000000-0005-0000-0000-0000ECD40000}"/>
    <cellStyle name="Normal 40 12 6 3" xfId="54516" xr:uid="{00000000-0005-0000-0000-0000EDD40000}"/>
    <cellStyle name="Normal 40 12 7" xfId="54517" xr:uid="{00000000-0005-0000-0000-0000EED40000}"/>
    <cellStyle name="Normal 40 12 7 2" xfId="54518" xr:uid="{00000000-0005-0000-0000-0000EFD40000}"/>
    <cellStyle name="Normal 40 12 7 3" xfId="54519" xr:uid="{00000000-0005-0000-0000-0000F0D40000}"/>
    <cellStyle name="Normal 40 12 8" xfId="54520" xr:uid="{00000000-0005-0000-0000-0000F1D40000}"/>
    <cellStyle name="Normal 40 12 8 2" xfId="54521" xr:uid="{00000000-0005-0000-0000-0000F2D40000}"/>
    <cellStyle name="Normal 40 12 8 3" xfId="54522" xr:uid="{00000000-0005-0000-0000-0000F3D40000}"/>
    <cellStyle name="Normal 40 12 9" xfId="54523" xr:uid="{00000000-0005-0000-0000-0000F4D40000}"/>
    <cellStyle name="Normal 40 12 9 2" xfId="54524" xr:uid="{00000000-0005-0000-0000-0000F5D40000}"/>
    <cellStyle name="Normal 40 12 9 3" xfId="54525" xr:uid="{00000000-0005-0000-0000-0000F6D40000}"/>
    <cellStyle name="Normal 40 13" xfId="54526" xr:uid="{00000000-0005-0000-0000-0000F7D40000}"/>
    <cellStyle name="Normal 40 13 10" xfId="54527" xr:uid="{00000000-0005-0000-0000-0000F8D40000}"/>
    <cellStyle name="Normal 40 13 10 2" xfId="54528" xr:uid="{00000000-0005-0000-0000-0000F9D40000}"/>
    <cellStyle name="Normal 40 13 10 3" xfId="54529" xr:uid="{00000000-0005-0000-0000-0000FAD40000}"/>
    <cellStyle name="Normal 40 13 11" xfId="54530" xr:uid="{00000000-0005-0000-0000-0000FBD40000}"/>
    <cellStyle name="Normal 40 13 11 2" xfId="54531" xr:uid="{00000000-0005-0000-0000-0000FCD40000}"/>
    <cellStyle name="Normal 40 13 11 3" xfId="54532" xr:uid="{00000000-0005-0000-0000-0000FDD40000}"/>
    <cellStyle name="Normal 40 13 12" xfId="54533" xr:uid="{00000000-0005-0000-0000-0000FED40000}"/>
    <cellStyle name="Normal 40 13 12 2" xfId="54534" xr:uid="{00000000-0005-0000-0000-0000FFD40000}"/>
    <cellStyle name="Normal 40 13 12 3" xfId="54535" xr:uid="{00000000-0005-0000-0000-000000D50000}"/>
    <cellStyle name="Normal 40 13 13" xfId="54536" xr:uid="{00000000-0005-0000-0000-000001D50000}"/>
    <cellStyle name="Normal 40 13 13 2" xfId="54537" xr:uid="{00000000-0005-0000-0000-000002D50000}"/>
    <cellStyle name="Normal 40 13 13 3" xfId="54538" xr:uid="{00000000-0005-0000-0000-000003D50000}"/>
    <cellStyle name="Normal 40 13 14" xfId="54539" xr:uid="{00000000-0005-0000-0000-000004D50000}"/>
    <cellStyle name="Normal 40 13 14 2" xfId="54540" xr:uid="{00000000-0005-0000-0000-000005D50000}"/>
    <cellStyle name="Normal 40 13 14 3" xfId="54541" xr:uid="{00000000-0005-0000-0000-000006D50000}"/>
    <cellStyle name="Normal 40 13 15" xfId="54542" xr:uid="{00000000-0005-0000-0000-000007D50000}"/>
    <cellStyle name="Normal 40 13 16" xfId="54543" xr:uid="{00000000-0005-0000-0000-000008D50000}"/>
    <cellStyle name="Normal 40 13 2" xfId="54544" xr:uid="{00000000-0005-0000-0000-000009D50000}"/>
    <cellStyle name="Normal 40 13 2 2" xfId="54545" xr:uid="{00000000-0005-0000-0000-00000AD50000}"/>
    <cellStyle name="Normal 40 13 2 3" xfId="54546" xr:uid="{00000000-0005-0000-0000-00000BD50000}"/>
    <cellStyle name="Normal 40 13 3" xfId="54547" xr:uid="{00000000-0005-0000-0000-00000CD50000}"/>
    <cellStyle name="Normal 40 13 3 2" xfId="54548" xr:uid="{00000000-0005-0000-0000-00000DD50000}"/>
    <cellStyle name="Normal 40 13 3 3" xfId="54549" xr:uid="{00000000-0005-0000-0000-00000ED50000}"/>
    <cellStyle name="Normal 40 13 4" xfId="54550" xr:uid="{00000000-0005-0000-0000-00000FD50000}"/>
    <cellStyle name="Normal 40 13 4 2" xfId="54551" xr:uid="{00000000-0005-0000-0000-000010D50000}"/>
    <cellStyle name="Normal 40 13 4 3" xfId="54552" xr:uid="{00000000-0005-0000-0000-000011D50000}"/>
    <cellStyle name="Normal 40 13 5" xfId="54553" xr:uid="{00000000-0005-0000-0000-000012D50000}"/>
    <cellStyle name="Normal 40 13 5 2" xfId="54554" xr:uid="{00000000-0005-0000-0000-000013D50000}"/>
    <cellStyle name="Normal 40 13 5 3" xfId="54555" xr:uid="{00000000-0005-0000-0000-000014D50000}"/>
    <cellStyle name="Normal 40 13 6" xfId="54556" xr:uid="{00000000-0005-0000-0000-000015D50000}"/>
    <cellStyle name="Normal 40 13 6 2" xfId="54557" xr:uid="{00000000-0005-0000-0000-000016D50000}"/>
    <cellStyle name="Normal 40 13 6 3" xfId="54558" xr:uid="{00000000-0005-0000-0000-000017D50000}"/>
    <cellStyle name="Normal 40 13 7" xfId="54559" xr:uid="{00000000-0005-0000-0000-000018D50000}"/>
    <cellStyle name="Normal 40 13 7 2" xfId="54560" xr:uid="{00000000-0005-0000-0000-000019D50000}"/>
    <cellStyle name="Normal 40 13 7 3" xfId="54561" xr:uid="{00000000-0005-0000-0000-00001AD50000}"/>
    <cellStyle name="Normal 40 13 8" xfId="54562" xr:uid="{00000000-0005-0000-0000-00001BD50000}"/>
    <cellStyle name="Normal 40 13 8 2" xfId="54563" xr:uid="{00000000-0005-0000-0000-00001CD50000}"/>
    <cellStyle name="Normal 40 13 8 3" xfId="54564" xr:uid="{00000000-0005-0000-0000-00001DD50000}"/>
    <cellStyle name="Normal 40 13 9" xfId="54565" xr:uid="{00000000-0005-0000-0000-00001ED50000}"/>
    <cellStyle name="Normal 40 13 9 2" xfId="54566" xr:uid="{00000000-0005-0000-0000-00001FD50000}"/>
    <cellStyle name="Normal 40 13 9 3" xfId="54567" xr:uid="{00000000-0005-0000-0000-000020D50000}"/>
    <cellStyle name="Normal 40 14" xfId="54568" xr:uid="{00000000-0005-0000-0000-000021D50000}"/>
    <cellStyle name="Normal 40 14 10" xfId="54569" xr:uid="{00000000-0005-0000-0000-000022D50000}"/>
    <cellStyle name="Normal 40 14 10 2" xfId="54570" xr:uid="{00000000-0005-0000-0000-000023D50000}"/>
    <cellStyle name="Normal 40 14 10 3" xfId="54571" xr:uid="{00000000-0005-0000-0000-000024D50000}"/>
    <cellStyle name="Normal 40 14 11" xfId="54572" xr:uid="{00000000-0005-0000-0000-000025D50000}"/>
    <cellStyle name="Normal 40 14 11 2" xfId="54573" xr:uid="{00000000-0005-0000-0000-000026D50000}"/>
    <cellStyle name="Normal 40 14 11 3" xfId="54574" xr:uid="{00000000-0005-0000-0000-000027D50000}"/>
    <cellStyle name="Normal 40 14 12" xfId="54575" xr:uid="{00000000-0005-0000-0000-000028D50000}"/>
    <cellStyle name="Normal 40 14 12 2" xfId="54576" xr:uid="{00000000-0005-0000-0000-000029D50000}"/>
    <cellStyle name="Normal 40 14 12 3" xfId="54577" xr:uid="{00000000-0005-0000-0000-00002AD50000}"/>
    <cellStyle name="Normal 40 14 13" xfId="54578" xr:uid="{00000000-0005-0000-0000-00002BD50000}"/>
    <cellStyle name="Normal 40 14 13 2" xfId="54579" xr:uid="{00000000-0005-0000-0000-00002CD50000}"/>
    <cellStyle name="Normal 40 14 13 3" xfId="54580" xr:uid="{00000000-0005-0000-0000-00002DD50000}"/>
    <cellStyle name="Normal 40 14 14" xfId="54581" xr:uid="{00000000-0005-0000-0000-00002ED50000}"/>
    <cellStyle name="Normal 40 14 14 2" xfId="54582" xr:uid="{00000000-0005-0000-0000-00002FD50000}"/>
    <cellStyle name="Normal 40 14 14 3" xfId="54583" xr:uid="{00000000-0005-0000-0000-000030D50000}"/>
    <cellStyle name="Normal 40 14 15" xfId="54584" xr:uid="{00000000-0005-0000-0000-000031D50000}"/>
    <cellStyle name="Normal 40 14 16" xfId="54585" xr:uid="{00000000-0005-0000-0000-000032D50000}"/>
    <cellStyle name="Normal 40 14 2" xfId="54586" xr:uid="{00000000-0005-0000-0000-000033D50000}"/>
    <cellStyle name="Normal 40 14 2 2" xfId="54587" xr:uid="{00000000-0005-0000-0000-000034D50000}"/>
    <cellStyle name="Normal 40 14 2 3" xfId="54588" xr:uid="{00000000-0005-0000-0000-000035D50000}"/>
    <cellStyle name="Normal 40 14 3" xfId="54589" xr:uid="{00000000-0005-0000-0000-000036D50000}"/>
    <cellStyle name="Normal 40 14 3 2" xfId="54590" xr:uid="{00000000-0005-0000-0000-000037D50000}"/>
    <cellStyle name="Normal 40 14 3 3" xfId="54591" xr:uid="{00000000-0005-0000-0000-000038D50000}"/>
    <cellStyle name="Normal 40 14 4" xfId="54592" xr:uid="{00000000-0005-0000-0000-000039D50000}"/>
    <cellStyle name="Normal 40 14 4 2" xfId="54593" xr:uid="{00000000-0005-0000-0000-00003AD50000}"/>
    <cellStyle name="Normal 40 14 4 3" xfId="54594" xr:uid="{00000000-0005-0000-0000-00003BD50000}"/>
    <cellStyle name="Normal 40 14 5" xfId="54595" xr:uid="{00000000-0005-0000-0000-00003CD50000}"/>
    <cellStyle name="Normal 40 14 5 2" xfId="54596" xr:uid="{00000000-0005-0000-0000-00003DD50000}"/>
    <cellStyle name="Normal 40 14 5 3" xfId="54597" xr:uid="{00000000-0005-0000-0000-00003ED50000}"/>
    <cellStyle name="Normal 40 14 6" xfId="54598" xr:uid="{00000000-0005-0000-0000-00003FD50000}"/>
    <cellStyle name="Normal 40 14 6 2" xfId="54599" xr:uid="{00000000-0005-0000-0000-000040D50000}"/>
    <cellStyle name="Normal 40 14 6 3" xfId="54600" xr:uid="{00000000-0005-0000-0000-000041D50000}"/>
    <cellStyle name="Normal 40 14 7" xfId="54601" xr:uid="{00000000-0005-0000-0000-000042D50000}"/>
    <cellStyle name="Normal 40 14 7 2" xfId="54602" xr:uid="{00000000-0005-0000-0000-000043D50000}"/>
    <cellStyle name="Normal 40 14 7 3" xfId="54603" xr:uid="{00000000-0005-0000-0000-000044D50000}"/>
    <cellStyle name="Normal 40 14 8" xfId="54604" xr:uid="{00000000-0005-0000-0000-000045D50000}"/>
    <cellStyle name="Normal 40 14 8 2" xfId="54605" xr:uid="{00000000-0005-0000-0000-000046D50000}"/>
    <cellStyle name="Normal 40 14 8 3" xfId="54606" xr:uid="{00000000-0005-0000-0000-000047D50000}"/>
    <cellStyle name="Normal 40 14 9" xfId="54607" xr:uid="{00000000-0005-0000-0000-000048D50000}"/>
    <cellStyle name="Normal 40 14 9 2" xfId="54608" xr:uid="{00000000-0005-0000-0000-000049D50000}"/>
    <cellStyle name="Normal 40 14 9 3" xfId="54609" xr:uid="{00000000-0005-0000-0000-00004AD50000}"/>
    <cellStyle name="Normal 40 15" xfId="54610" xr:uid="{00000000-0005-0000-0000-00004BD50000}"/>
    <cellStyle name="Normal 40 15 10" xfId="54611" xr:uid="{00000000-0005-0000-0000-00004CD50000}"/>
    <cellStyle name="Normal 40 15 10 2" xfId="54612" xr:uid="{00000000-0005-0000-0000-00004DD50000}"/>
    <cellStyle name="Normal 40 15 10 3" xfId="54613" xr:uid="{00000000-0005-0000-0000-00004ED50000}"/>
    <cellStyle name="Normal 40 15 11" xfId="54614" xr:uid="{00000000-0005-0000-0000-00004FD50000}"/>
    <cellStyle name="Normal 40 15 11 2" xfId="54615" xr:uid="{00000000-0005-0000-0000-000050D50000}"/>
    <cellStyle name="Normal 40 15 11 3" xfId="54616" xr:uid="{00000000-0005-0000-0000-000051D50000}"/>
    <cellStyle name="Normal 40 15 12" xfId="54617" xr:uid="{00000000-0005-0000-0000-000052D50000}"/>
    <cellStyle name="Normal 40 15 12 2" xfId="54618" xr:uid="{00000000-0005-0000-0000-000053D50000}"/>
    <cellStyle name="Normal 40 15 12 3" xfId="54619" xr:uid="{00000000-0005-0000-0000-000054D50000}"/>
    <cellStyle name="Normal 40 15 13" xfId="54620" xr:uid="{00000000-0005-0000-0000-000055D50000}"/>
    <cellStyle name="Normal 40 15 13 2" xfId="54621" xr:uid="{00000000-0005-0000-0000-000056D50000}"/>
    <cellStyle name="Normal 40 15 13 3" xfId="54622" xr:uid="{00000000-0005-0000-0000-000057D50000}"/>
    <cellStyle name="Normal 40 15 14" xfId="54623" xr:uid="{00000000-0005-0000-0000-000058D50000}"/>
    <cellStyle name="Normal 40 15 14 2" xfId="54624" xr:uid="{00000000-0005-0000-0000-000059D50000}"/>
    <cellStyle name="Normal 40 15 14 3" xfId="54625" xr:uid="{00000000-0005-0000-0000-00005AD50000}"/>
    <cellStyle name="Normal 40 15 15" xfId="54626" xr:uid="{00000000-0005-0000-0000-00005BD50000}"/>
    <cellStyle name="Normal 40 15 16" xfId="54627" xr:uid="{00000000-0005-0000-0000-00005CD50000}"/>
    <cellStyle name="Normal 40 15 2" xfId="54628" xr:uid="{00000000-0005-0000-0000-00005DD50000}"/>
    <cellStyle name="Normal 40 15 2 2" xfId="54629" xr:uid="{00000000-0005-0000-0000-00005ED50000}"/>
    <cellStyle name="Normal 40 15 2 3" xfId="54630" xr:uid="{00000000-0005-0000-0000-00005FD50000}"/>
    <cellStyle name="Normal 40 15 3" xfId="54631" xr:uid="{00000000-0005-0000-0000-000060D50000}"/>
    <cellStyle name="Normal 40 15 3 2" xfId="54632" xr:uid="{00000000-0005-0000-0000-000061D50000}"/>
    <cellStyle name="Normal 40 15 3 3" xfId="54633" xr:uid="{00000000-0005-0000-0000-000062D50000}"/>
    <cellStyle name="Normal 40 15 4" xfId="54634" xr:uid="{00000000-0005-0000-0000-000063D50000}"/>
    <cellStyle name="Normal 40 15 4 2" xfId="54635" xr:uid="{00000000-0005-0000-0000-000064D50000}"/>
    <cellStyle name="Normal 40 15 4 3" xfId="54636" xr:uid="{00000000-0005-0000-0000-000065D50000}"/>
    <cellStyle name="Normal 40 15 5" xfId="54637" xr:uid="{00000000-0005-0000-0000-000066D50000}"/>
    <cellStyle name="Normal 40 15 5 2" xfId="54638" xr:uid="{00000000-0005-0000-0000-000067D50000}"/>
    <cellStyle name="Normal 40 15 5 3" xfId="54639" xr:uid="{00000000-0005-0000-0000-000068D50000}"/>
    <cellStyle name="Normal 40 15 6" xfId="54640" xr:uid="{00000000-0005-0000-0000-000069D50000}"/>
    <cellStyle name="Normal 40 15 6 2" xfId="54641" xr:uid="{00000000-0005-0000-0000-00006AD50000}"/>
    <cellStyle name="Normal 40 15 6 3" xfId="54642" xr:uid="{00000000-0005-0000-0000-00006BD50000}"/>
    <cellStyle name="Normal 40 15 7" xfId="54643" xr:uid="{00000000-0005-0000-0000-00006CD50000}"/>
    <cellStyle name="Normal 40 15 7 2" xfId="54644" xr:uid="{00000000-0005-0000-0000-00006DD50000}"/>
    <cellStyle name="Normal 40 15 7 3" xfId="54645" xr:uid="{00000000-0005-0000-0000-00006ED50000}"/>
    <cellStyle name="Normal 40 15 8" xfId="54646" xr:uid="{00000000-0005-0000-0000-00006FD50000}"/>
    <cellStyle name="Normal 40 15 8 2" xfId="54647" xr:uid="{00000000-0005-0000-0000-000070D50000}"/>
    <cellStyle name="Normal 40 15 8 3" xfId="54648" xr:uid="{00000000-0005-0000-0000-000071D50000}"/>
    <cellStyle name="Normal 40 15 9" xfId="54649" xr:uid="{00000000-0005-0000-0000-000072D50000}"/>
    <cellStyle name="Normal 40 15 9 2" xfId="54650" xr:uid="{00000000-0005-0000-0000-000073D50000}"/>
    <cellStyle name="Normal 40 15 9 3" xfId="54651" xr:uid="{00000000-0005-0000-0000-000074D50000}"/>
    <cellStyle name="Normal 40 16" xfId="54652" xr:uid="{00000000-0005-0000-0000-000075D50000}"/>
    <cellStyle name="Normal 40 16 10" xfId="54653" xr:uid="{00000000-0005-0000-0000-000076D50000}"/>
    <cellStyle name="Normal 40 16 10 2" xfId="54654" xr:uid="{00000000-0005-0000-0000-000077D50000}"/>
    <cellStyle name="Normal 40 16 10 3" xfId="54655" xr:uid="{00000000-0005-0000-0000-000078D50000}"/>
    <cellStyle name="Normal 40 16 11" xfId="54656" xr:uid="{00000000-0005-0000-0000-000079D50000}"/>
    <cellStyle name="Normal 40 16 11 2" xfId="54657" xr:uid="{00000000-0005-0000-0000-00007AD50000}"/>
    <cellStyle name="Normal 40 16 11 3" xfId="54658" xr:uid="{00000000-0005-0000-0000-00007BD50000}"/>
    <cellStyle name="Normal 40 16 12" xfId="54659" xr:uid="{00000000-0005-0000-0000-00007CD50000}"/>
    <cellStyle name="Normal 40 16 12 2" xfId="54660" xr:uid="{00000000-0005-0000-0000-00007DD50000}"/>
    <cellStyle name="Normal 40 16 12 3" xfId="54661" xr:uid="{00000000-0005-0000-0000-00007ED50000}"/>
    <cellStyle name="Normal 40 16 13" xfId="54662" xr:uid="{00000000-0005-0000-0000-00007FD50000}"/>
    <cellStyle name="Normal 40 16 13 2" xfId="54663" xr:uid="{00000000-0005-0000-0000-000080D50000}"/>
    <cellStyle name="Normal 40 16 13 3" xfId="54664" xr:uid="{00000000-0005-0000-0000-000081D50000}"/>
    <cellStyle name="Normal 40 16 14" xfId="54665" xr:uid="{00000000-0005-0000-0000-000082D50000}"/>
    <cellStyle name="Normal 40 16 14 2" xfId="54666" xr:uid="{00000000-0005-0000-0000-000083D50000}"/>
    <cellStyle name="Normal 40 16 14 3" xfId="54667" xr:uid="{00000000-0005-0000-0000-000084D50000}"/>
    <cellStyle name="Normal 40 16 15" xfId="54668" xr:uid="{00000000-0005-0000-0000-000085D50000}"/>
    <cellStyle name="Normal 40 16 16" xfId="54669" xr:uid="{00000000-0005-0000-0000-000086D50000}"/>
    <cellStyle name="Normal 40 16 2" xfId="54670" xr:uid="{00000000-0005-0000-0000-000087D50000}"/>
    <cellStyle name="Normal 40 16 2 2" xfId="54671" xr:uid="{00000000-0005-0000-0000-000088D50000}"/>
    <cellStyle name="Normal 40 16 2 3" xfId="54672" xr:uid="{00000000-0005-0000-0000-000089D50000}"/>
    <cellStyle name="Normal 40 16 3" xfId="54673" xr:uid="{00000000-0005-0000-0000-00008AD50000}"/>
    <cellStyle name="Normal 40 16 3 2" xfId="54674" xr:uid="{00000000-0005-0000-0000-00008BD50000}"/>
    <cellStyle name="Normal 40 16 3 3" xfId="54675" xr:uid="{00000000-0005-0000-0000-00008CD50000}"/>
    <cellStyle name="Normal 40 16 4" xfId="54676" xr:uid="{00000000-0005-0000-0000-00008DD50000}"/>
    <cellStyle name="Normal 40 16 4 2" xfId="54677" xr:uid="{00000000-0005-0000-0000-00008ED50000}"/>
    <cellStyle name="Normal 40 16 4 3" xfId="54678" xr:uid="{00000000-0005-0000-0000-00008FD50000}"/>
    <cellStyle name="Normal 40 16 5" xfId="54679" xr:uid="{00000000-0005-0000-0000-000090D50000}"/>
    <cellStyle name="Normal 40 16 5 2" xfId="54680" xr:uid="{00000000-0005-0000-0000-000091D50000}"/>
    <cellStyle name="Normal 40 16 5 3" xfId="54681" xr:uid="{00000000-0005-0000-0000-000092D50000}"/>
    <cellStyle name="Normal 40 16 6" xfId="54682" xr:uid="{00000000-0005-0000-0000-000093D50000}"/>
    <cellStyle name="Normal 40 16 6 2" xfId="54683" xr:uid="{00000000-0005-0000-0000-000094D50000}"/>
    <cellStyle name="Normal 40 16 6 3" xfId="54684" xr:uid="{00000000-0005-0000-0000-000095D50000}"/>
    <cellStyle name="Normal 40 16 7" xfId="54685" xr:uid="{00000000-0005-0000-0000-000096D50000}"/>
    <cellStyle name="Normal 40 16 7 2" xfId="54686" xr:uid="{00000000-0005-0000-0000-000097D50000}"/>
    <cellStyle name="Normal 40 16 7 3" xfId="54687" xr:uid="{00000000-0005-0000-0000-000098D50000}"/>
    <cellStyle name="Normal 40 16 8" xfId="54688" xr:uid="{00000000-0005-0000-0000-000099D50000}"/>
    <cellStyle name="Normal 40 16 8 2" xfId="54689" xr:uid="{00000000-0005-0000-0000-00009AD50000}"/>
    <cellStyle name="Normal 40 16 8 3" xfId="54690" xr:uid="{00000000-0005-0000-0000-00009BD50000}"/>
    <cellStyle name="Normal 40 16 9" xfId="54691" xr:uid="{00000000-0005-0000-0000-00009CD50000}"/>
    <cellStyle name="Normal 40 16 9 2" xfId="54692" xr:uid="{00000000-0005-0000-0000-00009DD50000}"/>
    <cellStyle name="Normal 40 16 9 3" xfId="54693" xr:uid="{00000000-0005-0000-0000-00009ED50000}"/>
    <cellStyle name="Normal 40 17" xfId="54694" xr:uid="{00000000-0005-0000-0000-00009FD50000}"/>
    <cellStyle name="Normal 40 17 10" xfId="54695" xr:uid="{00000000-0005-0000-0000-0000A0D50000}"/>
    <cellStyle name="Normal 40 17 10 2" xfId="54696" xr:uid="{00000000-0005-0000-0000-0000A1D50000}"/>
    <cellStyle name="Normal 40 17 10 3" xfId="54697" xr:uid="{00000000-0005-0000-0000-0000A2D50000}"/>
    <cellStyle name="Normal 40 17 11" xfId="54698" xr:uid="{00000000-0005-0000-0000-0000A3D50000}"/>
    <cellStyle name="Normal 40 17 11 2" xfId="54699" xr:uid="{00000000-0005-0000-0000-0000A4D50000}"/>
    <cellStyle name="Normal 40 17 11 3" xfId="54700" xr:uid="{00000000-0005-0000-0000-0000A5D50000}"/>
    <cellStyle name="Normal 40 17 12" xfId="54701" xr:uid="{00000000-0005-0000-0000-0000A6D50000}"/>
    <cellStyle name="Normal 40 17 12 2" xfId="54702" xr:uid="{00000000-0005-0000-0000-0000A7D50000}"/>
    <cellStyle name="Normal 40 17 12 3" xfId="54703" xr:uid="{00000000-0005-0000-0000-0000A8D50000}"/>
    <cellStyle name="Normal 40 17 13" xfId="54704" xr:uid="{00000000-0005-0000-0000-0000A9D50000}"/>
    <cellStyle name="Normal 40 17 13 2" xfId="54705" xr:uid="{00000000-0005-0000-0000-0000AAD50000}"/>
    <cellStyle name="Normal 40 17 13 3" xfId="54706" xr:uid="{00000000-0005-0000-0000-0000ABD50000}"/>
    <cellStyle name="Normal 40 17 14" xfId="54707" xr:uid="{00000000-0005-0000-0000-0000ACD50000}"/>
    <cellStyle name="Normal 40 17 14 2" xfId="54708" xr:uid="{00000000-0005-0000-0000-0000ADD50000}"/>
    <cellStyle name="Normal 40 17 14 3" xfId="54709" xr:uid="{00000000-0005-0000-0000-0000AED50000}"/>
    <cellStyle name="Normal 40 17 15" xfId="54710" xr:uid="{00000000-0005-0000-0000-0000AFD50000}"/>
    <cellStyle name="Normal 40 17 16" xfId="54711" xr:uid="{00000000-0005-0000-0000-0000B0D50000}"/>
    <cellStyle name="Normal 40 17 2" xfId="54712" xr:uid="{00000000-0005-0000-0000-0000B1D50000}"/>
    <cellStyle name="Normal 40 17 2 2" xfId="54713" xr:uid="{00000000-0005-0000-0000-0000B2D50000}"/>
    <cellStyle name="Normal 40 17 2 3" xfId="54714" xr:uid="{00000000-0005-0000-0000-0000B3D50000}"/>
    <cellStyle name="Normal 40 17 3" xfId="54715" xr:uid="{00000000-0005-0000-0000-0000B4D50000}"/>
    <cellStyle name="Normal 40 17 3 2" xfId="54716" xr:uid="{00000000-0005-0000-0000-0000B5D50000}"/>
    <cellStyle name="Normal 40 17 3 3" xfId="54717" xr:uid="{00000000-0005-0000-0000-0000B6D50000}"/>
    <cellStyle name="Normal 40 17 4" xfId="54718" xr:uid="{00000000-0005-0000-0000-0000B7D50000}"/>
    <cellStyle name="Normal 40 17 4 2" xfId="54719" xr:uid="{00000000-0005-0000-0000-0000B8D50000}"/>
    <cellStyle name="Normal 40 17 4 3" xfId="54720" xr:uid="{00000000-0005-0000-0000-0000B9D50000}"/>
    <cellStyle name="Normal 40 17 5" xfId="54721" xr:uid="{00000000-0005-0000-0000-0000BAD50000}"/>
    <cellStyle name="Normal 40 17 5 2" xfId="54722" xr:uid="{00000000-0005-0000-0000-0000BBD50000}"/>
    <cellStyle name="Normal 40 17 5 3" xfId="54723" xr:uid="{00000000-0005-0000-0000-0000BCD50000}"/>
    <cellStyle name="Normal 40 17 6" xfId="54724" xr:uid="{00000000-0005-0000-0000-0000BDD50000}"/>
    <cellStyle name="Normal 40 17 6 2" xfId="54725" xr:uid="{00000000-0005-0000-0000-0000BED50000}"/>
    <cellStyle name="Normal 40 17 6 3" xfId="54726" xr:uid="{00000000-0005-0000-0000-0000BFD50000}"/>
    <cellStyle name="Normal 40 17 7" xfId="54727" xr:uid="{00000000-0005-0000-0000-0000C0D50000}"/>
    <cellStyle name="Normal 40 17 7 2" xfId="54728" xr:uid="{00000000-0005-0000-0000-0000C1D50000}"/>
    <cellStyle name="Normal 40 17 7 3" xfId="54729" xr:uid="{00000000-0005-0000-0000-0000C2D50000}"/>
    <cellStyle name="Normal 40 17 8" xfId="54730" xr:uid="{00000000-0005-0000-0000-0000C3D50000}"/>
    <cellStyle name="Normal 40 17 8 2" xfId="54731" xr:uid="{00000000-0005-0000-0000-0000C4D50000}"/>
    <cellStyle name="Normal 40 17 8 3" xfId="54732" xr:uid="{00000000-0005-0000-0000-0000C5D50000}"/>
    <cellStyle name="Normal 40 17 9" xfId="54733" xr:uid="{00000000-0005-0000-0000-0000C6D50000}"/>
    <cellStyle name="Normal 40 17 9 2" xfId="54734" xr:uid="{00000000-0005-0000-0000-0000C7D50000}"/>
    <cellStyle name="Normal 40 17 9 3" xfId="54735" xr:uid="{00000000-0005-0000-0000-0000C8D50000}"/>
    <cellStyle name="Normal 40 18" xfId="54736" xr:uid="{00000000-0005-0000-0000-0000C9D50000}"/>
    <cellStyle name="Normal 40 18 2" xfId="54737" xr:uid="{00000000-0005-0000-0000-0000CAD50000}"/>
    <cellStyle name="Normal 40 18 3" xfId="54738" xr:uid="{00000000-0005-0000-0000-0000CBD50000}"/>
    <cellStyle name="Normal 40 19" xfId="54739" xr:uid="{00000000-0005-0000-0000-0000CCD50000}"/>
    <cellStyle name="Normal 40 19 2" xfId="54740" xr:uid="{00000000-0005-0000-0000-0000CDD50000}"/>
    <cellStyle name="Normal 40 19 3" xfId="54741" xr:uid="{00000000-0005-0000-0000-0000CED50000}"/>
    <cellStyle name="Normal 40 2" xfId="54742" xr:uid="{00000000-0005-0000-0000-0000CFD50000}"/>
    <cellStyle name="Normal 40 2 10" xfId="54743" xr:uid="{00000000-0005-0000-0000-0000D0D50000}"/>
    <cellStyle name="Normal 40 2 11" xfId="54744" xr:uid="{00000000-0005-0000-0000-0000D1D50000}"/>
    <cellStyle name="Normal 40 2 12" xfId="54745" xr:uid="{00000000-0005-0000-0000-0000D2D50000}"/>
    <cellStyle name="Normal 40 2 13" xfId="54746" xr:uid="{00000000-0005-0000-0000-0000D3D50000}"/>
    <cellStyle name="Normal 40 2 14" xfId="54747" xr:uid="{00000000-0005-0000-0000-0000D4D50000}"/>
    <cellStyle name="Normal 40 2 15" xfId="54748" xr:uid="{00000000-0005-0000-0000-0000D5D50000}"/>
    <cellStyle name="Normal 40 2 16" xfId="54749" xr:uid="{00000000-0005-0000-0000-0000D6D50000}"/>
    <cellStyle name="Normal 40 2 17" xfId="54750" xr:uid="{00000000-0005-0000-0000-0000D7D50000}"/>
    <cellStyle name="Normal 40 2 2" xfId="54751" xr:uid="{00000000-0005-0000-0000-0000D8D50000}"/>
    <cellStyle name="Normal 40 2 2 10" xfId="54752" xr:uid="{00000000-0005-0000-0000-0000D9D50000}"/>
    <cellStyle name="Normal 40 2 2 11" xfId="54753" xr:uid="{00000000-0005-0000-0000-0000DAD50000}"/>
    <cellStyle name="Normal 40 2 2 12" xfId="54754" xr:uid="{00000000-0005-0000-0000-0000DBD50000}"/>
    <cellStyle name="Normal 40 2 2 13" xfId="54755" xr:uid="{00000000-0005-0000-0000-0000DCD50000}"/>
    <cellStyle name="Normal 40 2 2 14" xfId="54756" xr:uid="{00000000-0005-0000-0000-0000DDD50000}"/>
    <cellStyle name="Normal 40 2 2 2" xfId="54757" xr:uid="{00000000-0005-0000-0000-0000DED50000}"/>
    <cellStyle name="Normal 40 2 2 2 2" xfId="54758" xr:uid="{00000000-0005-0000-0000-0000DFD50000}"/>
    <cellStyle name="Normal 40 2 2 2 2 2" xfId="54759" xr:uid="{00000000-0005-0000-0000-0000E0D50000}"/>
    <cellStyle name="Normal 40 2 2 2 2 3" xfId="54760" xr:uid="{00000000-0005-0000-0000-0000E1D50000}"/>
    <cellStyle name="Normal 40 2 2 2 3" xfId="54761" xr:uid="{00000000-0005-0000-0000-0000E2D50000}"/>
    <cellStyle name="Normal 40 2 2 3" xfId="54762" xr:uid="{00000000-0005-0000-0000-0000E3D50000}"/>
    <cellStyle name="Normal 40 2 2 4" xfId="54763" xr:uid="{00000000-0005-0000-0000-0000E4D50000}"/>
    <cellStyle name="Normal 40 2 2 5" xfId="54764" xr:uid="{00000000-0005-0000-0000-0000E5D50000}"/>
    <cellStyle name="Normal 40 2 2 6" xfId="54765" xr:uid="{00000000-0005-0000-0000-0000E6D50000}"/>
    <cellStyle name="Normal 40 2 2 7" xfId="54766" xr:uid="{00000000-0005-0000-0000-0000E7D50000}"/>
    <cellStyle name="Normal 40 2 2 8" xfId="54767" xr:uid="{00000000-0005-0000-0000-0000E8D50000}"/>
    <cellStyle name="Normal 40 2 2 9" xfId="54768" xr:uid="{00000000-0005-0000-0000-0000E9D50000}"/>
    <cellStyle name="Normal 40 2 3" xfId="54769" xr:uid="{00000000-0005-0000-0000-0000EAD50000}"/>
    <cellStyle name="Normal 40 2 4" xfId="54770" xr:uid="{00000000-0005-0000-0000-0000EBD50000}"/>
    <cellStyle name="Normal 40 2 5" xfId="54771" xr:uid="{00000000-0005-0000-0000-0000ECD50000}"/>
    <cellStyle name="Normal 40 2 6" xfId="54772" xr:uid="{00000000-0005-0000-0000-0000EDD50000}"/>
    <cellStyle name="Normal 40 2 6 2" xfId="54773" xr:uid="{00000000-0005-0000-0000-0000EED50000}"/>
    <cellStyle name="Normal 40 2 6 2 2" xfId="54774" xr:uid="{00000000-0005-0000-0000-0000EFD50000}"/>
    <cellStyle name="Normal 40 2 6 2 3" xfId="54775" xr:uid="{00000000-0005-0000-0000-0000F0D50000}"/>
    <cellStyle name="Normal 40 2 6 3" xfId="54776" xr:uid="{00000000-0005-0000-0000-0000F1D50000}"/>
    <cellStyle name="Normal 40 2 7" xfId="54777" xr:uid="{00000000-0005-0000-0000-0000F2D50000}"/>
    <cellStyle name="Normal 40 2 7 2" xfId="54778" xr:uid="{00000000-0005-0000-0000-0000F3D50000}"/>
    <cellStyle name="Normal 40 2 7 2 2" xfId="54779" xr:uid="{00000000-0005-0000-0000-0000F4D50000}"/>
    <cellStyle name="Normal 40 2 7 2 3" xfId="54780" xr:uid="{00000000-0005-0000-0000-0000F5D50000}"/>
    <cellStyle name="Normal 40 2 7 3" xfId="54781" xr:uid="{00000000-0005-0000-0000-0000F6D50000}"/>
    <cellStyle name="Normal 40 2 8" xfId="54782" xr:uid="{00000000-0005-0000-0000-0000F7D50000}"/>
    <cellStyle name="Normal 40 2 9" xfId="54783" xr:uid="{00000000-0005-0000-0000-0000F8D50000}"/>
    <cellStyle name="Normal 40 20" xfId="54784" xr:uid="{00000000-0005-0000-0000-0000F9D50000}"/>
    <cellStyle name="Normal 40 20 2" xfId="54785" xr:uid="{00000000-0005-0000-0000-0000FAD50000}"/>
    <cellStyle name="Normal 40 20 3" xfId="54786" xr:uid="{00000000-0005-0000-0000-0000FBD50000}"/>
    <cellStyle name="Normal 40 21" xfId="54787" xr:uid="{00000000-0005-0000-0000-0000FCD50000}"/>
    <cellStyle name="Normal 40 21 2" xfId="54788" xr:uid="{00000000-0005-0000-0000-0000FDD50000}"/>
    <cellStyle name="Normal 40 21 3" xfId="54789" xr:uid="{00000000-0005-0000-0000-0000FED50000}"/>
    <cellStyle name="Normal 40 22" xfId="54790" xr:uid="{00000000-0005-0000-0000-0000FFD50000}"/>
    <cellStyle name="Normal 40 22 2" xfId="54791" xr:uid="{00000000-0005-0000-0000-000000D60000}"/>
    <cellStyle name="Normal 40 22 3" xfId="54792" xr:uid="{00000000-0005-0000-0000-000001D60000}"/>
    <cellStyle name="Normal 40 23" xfId="54793" xr:uid="{00000000-0005-0000-0000-000002D60000}"/>
    <cellStyle name="Normal 40 23 2" xfId="54794" xr:uid="{00000000-0005-0000-0000-000003D60000}"/>
    <cellStyle name="Normal 40 23 3" xfId="54795" xr:uid="{00000000-0005-0000-0000-000004D60000}"/>
    <cellStyle name="Normal 40 24" xfId="54796" xr:uid="{00000000-0005-0000-0000-000005D60000}"/>
    <cellStyle name="Normal 40 24 2" xfId="54797" xr:uid="{00000000-0005-0000-0000-000006D60000}"/>
    <cellStyle name="Normal 40 24 3" xfId="54798" xr:uid="{00000000-0005-0000-0000-000007D60000}"/>
    <cellStyle name="Normal 40 25" xfId="54799" xr:uid="{00000000-0005-0000-0000-000008D60000}"/>
    <cellStyle name="Normal 40 25 2" xfId="54800" xr:uid="{00000000-0005-0000-0000-000009D60000}"/>
    <cellStyle name="Normal 40 25 3" xfId="54801" xr:uid="{00000000-0005-0000-0000-00000AD60000}"/>
    <cellStyle name="Normal 40 26" xfId="54802" xr:uid="{00000000-0005-0000-0000-00000BD60000}"/>
    <cellStyle name="Normal 40 26 2" xfId="54803" xr:uid="{00000000-0005-0000-0000-00000CD60000}"/>
    <cellStyle name="Normal 40 26 3" xfId="54804" xr:uid="{00000000-0005-0000-0000-00000DD60000}"/>
    <cellStyle name="Normal 40 27" xfId="54805" xr:uid="{00000000-0005-0000-0000-00000ED60000}"/>
    <cellStyle name="Normal 40 27 2" xfId="54806" xr:uid="{00000000-0005-0000-0000-00000FD60000}"/>
    <cellStyle name="Normal 40 27 3" xfId="54807" xr:uid="{00000000-0005-0000-0000-000010D60000}"/>
    <cellStyle name="Normal 40 28" xfId="54808" xr:uid="{00000000-0005-0000-0000-000011D60000}"/>
    <cellStyle name="Normal 40 28 2" xfId="54809" xr:uid="{00000000-0005-0000-0000-000012D60000}"/>
    <cellStyle name="Normal 40 28 3" xfId="54810" xr:uid="{00000000-0005-0000-0000-000013D60000}"/>
    <cellStyle name="Normal 40 29" xfId="54811" xr:uid="{00000000-0005-0000-0000-000014D60000}"/>
    <cellStyle name="Normal 40 29 2" xfId="54812" xr:uid="{00000000-0005-0000-0000-000015D60000}"/>
    <cellStyle name="Normal 40 29 3" xfId="54813" xr:uid="{00000000-0005-0000-0000-000016D60000}"/>
    <cellStyle name="Normal 40 3" xfId="54814" xr:uid="{00000000-0005-0000-0000-000017D60000}"/>
    <cellStyle name="Normal 40 30" xfId="54815" xr:uid="{00000000-0005-0000-0000-000018D60000}"/>
    <cellStyle name="Normal 40 30 2" xfId="54816" xr:uid="{00000000-0005-0000-0000-000019D60000}"/>
    <cellStyle name="Normal 40 30 3" xfId="54817" xr:uid="{00000000-0005-0000-0000-00001AD60000}"/>
    <cellStyle name="Normal 40 31" xfId="54818" xr:uid="{00000000-0005-0000-0000-00001BD60000}"/>
    <cellStyle name="Normal 40 32" xfId="54819" xr:uid="{00000000-0005-0000-0000-00001CD60000}"/>
    <cellStyle name="Normal 40 33" xfId="54820" xr:uid="{00000000-0005-0000-0000-00001DD60000}"/>
    <cellStyle name="Normal 40 34" xfId="54821" xr:uid="{00000000-0005-0000-0000-00001ED60000}"/>
    <cellStyle name="Normal 40 35" xfId="54822" xr:uid="{00000000-0005-0000-0000-00001FD60000}"/>
    <cellStyle name="Normal 40 36" xfId="54823" xr:uid="{00000000-0005-0000-0000-000020D60000}"/>
    <cellStyle name="Normal 40 37" xfId="54824" xr:uid="{00000000-0005-0000-0000-000021D60000}"/>
    <cellStyle name="Normal 40 38" xfId="54825" xr:uid="{00000000-0005-0000-0000-000022D60000}"/>
    <cellStyle name="Normal 40 39" xfId="54826" xr:uid="{00000000-0005-0000-0000-000023D60000}"/>
    <cellStyle name="Normal 40 4" xfId="54827" xr:uid="{00000000-0005-0000-0000-000024D60000}"/>
    <cellStyle name="Normal 40 4 10" xfId="54828" xr:uid="{00000000-0005-0000-0000-000025D60000}"/>
    <cellStyle name="Normal 40 4 10 2" xfId="54829" xr:uid="{00000000-0005-0000-0000-000026D60000}"/>
    <cellStyle name="Normal 40 4 10 3" xfId="54830" xr:uid="{00000000-0005-0000-0000-000027D60000}"/>
    <cellStyle name="Normal 40 4 11" xfId="54831" xr:uid="{00000000-0005-0000-0000-000028D60000}"/>
    <cellStyle name="Normal 40 4 11 2" xfId="54832" xr:uid="{00000000-0005-0000-0000-000029D60000}"/>
    <cellStyle name="Normal 40 4 11 3" xfId="54833" xr:uid="{00000000-0005-0000-0000-00002AD60000}"/>
    <cellStyle name="Normal 40 4 12" xfId="54834" xr:uid="{00000000-0005-0000-0000-00002BD60000}"/>
    <cellStyle name="Normal 40 4 12 2" xfId="54835" xr:uid="{00000000-0005-0000-0000-00002CD60000}"/>
    <cellStyle name="Normal 40 4 12 3" xfId="54836" xr:uid="{00000000-0005-0000-0000-00002DD60000}"/>
    <cellStyle name="Normal 40 4 13" xfId="54837" xr:uid="{00000000-0005-0000-0000-00002ED60000}"/>
    <cellStyle name="Normal 40 4 13 2" xfId="54838" xr:uid="{00000000-0005-0000-0000-00002FD60000}"/>
    <cellStyle name="Normal 40 4 13 3" xfId="54839" xr:uid="{00000000-0005-0000-0000-000030D60000}"/>
    <cellStyle name="Normal 40 4 14" xfId="54840" xr:uid="{00000000-0005-0000-0000-000031D60000}"/>
    <cellStyle name="Normal 40 4 14 2" xfId="54841" xr:uid="{00000000-0005-0000-0000-000032D60000}"/>
    <cellStyle name="Normal 40 4 14 3" xfId="54842" xr:uid="{00000000-0005-0000-0000-000033D60000}"/>
    <cellStyle name="Normal 40 4 15" xfId="54843" xr:uid="{00000000-0005-0000-0000-000034D60000}"/>
    <cellStyle name="Normal 40 4 15 2" xfId="54844" xr:uid="{00000000-0005-0000-0000-000035D60000}"/>
    <cellStyle name="Normal 40 4 15 3" xfId="54845" xr:uid="{00000000-0005-0000-0000-000036D60000}"/>
    <cellStyle name="Normal 40 4 16" xfId="54846" xr:uid="{00000000-0005-0000-0000-000037D60000}"/>
    <cellStyle name="Normal 40 4 17" xfId="54847" xr:uid="{00000000-0005-0000-0000-000038D60000}"/>
    <cellStyle name="Normal 40 4 18" xfId="54848" xr:uid="{00000000-0005-0000-0000-000039D60000}"/>
    <cellStyle name="Normal 40 4 19" xfId="54849" xr:uid="{00000000-0005-0000-0000-00003AD60000}"/>
    <cellStyle name="Normal 40 4 2" xfId="54850" xr:uid="{00000000-0005-0000-0000-00003BD60000}"/>
    <cellStyle name="Normal 40 4 2 10" xfId="54851" xr:uid="{00000000-0005-0000-0000-00003CD60000}"/>
    <cellStyle name="Normal 40 4 2 10 2" xfId="54852" xr:uid="{00000000-0005-0000-0000-00003DD60000}"/>
    <cellStyle name="Normal 40 4 2 10 3" xfId="54853" xr:uid="{00000000-0005-0000-0000-00003ED60000}"/>
    <cellStyle name="Normal 40 4 2 11" xfId="54854" xr:uid="{00000000-0005-0000-0000-00003FD60000}"/>
    <cellStyle name="Normal 40 4 2 11 2" xfId="54855" xr:uid="{00000000-0005-0000-0000-000040D60000}"/>
    <cellStyle name="Normal 40 4 2 11 3" xfId="54856" xr:uid="{00000000-0005-0000-0000-000041D60000}"/>
    <cellStyle name="Normal 40 4 2 12" xfId="54857" xr:uid="{00000000-0005-0000-0000-000042D60000}"/>
    <cellStyle name="Normal 40 4 2 12 2" xfId="54858" xr:uid="{00000000-0005-0000-0000-000043D60000}"/>
    <cellStyle name="Normal 40 4 2 12 3" xfId="54859" xr:uid="{00000000-0005-0000-0000-000044D60000}"/>
    <cellStyle name="Normal 40 4 2 13" xfId="54860" xr:uid="{00000000-0005-0000-0000-000045D60000}"/>
    <cellStyle name="Normal 40 4 2 13 2" xfId="54861" xr:uid="{00000000-0005-0000-0000-000046D60000}"/>
    <cellStyle name="Normal 40 4 2 13 3" xfId="54862" xr:uid="{00000000-0005-0000-0000-000047D60000}"/>
    <cellStyle name="Normal 40 4 2 14" xfId="54863" xr:uid="{00000000-0005-0000-0000-000048D60000}"/>
    <cellStyle name="Normal 40 4 2 14 2" xfId="54864" xr:uid="{00000000-0005-0000-0000-000049D60000}"/>
    <cellStyle name="Normal 40 4 2 14 3" xfId="54865" xr:uid="{00000000-0005-0000-0000-00004AD60000}"/>
    <cellStyle name="Normal 40 4 2 15" xfId="54866" xr:uid="{00000000-0005-0000-0000-00004BD60000}"/>
    <cellStyle name="Normal 40 4 2 16" xfId="54867" xr:uid="{00000000-0005-0000-0000-00004CD60000}"/>
    <cellStyle name="Normal 40 4 2 2" xfId="54868" xr:uid="{00000000-0005-0000-0000-00004DD60000}"/>
    <cellStyle name="Normal 40 4 2 2 2" xfId="54869" xr:uid="{00000000-0005-0000-0000-00004ED60000}"/>
    <cellStyle name="Normal 40 4 2 2 3" xfId="54870" xr:uid="{00000000-0005-0000-0000-00004FD60000}"/>
    <cellStyle name="Normal 40 4 2 3" xfId="54871" xr:uid="{00000000-0005-0000-0000-000050D60000}"/>
    <cellStyle name="Normal 40 4 2 3 2" xfId="54872" xr:uid="{00000000-0005-0000-0000-000051D60000}"/>
    <cellStyle name="Normal 40 4 2 3 3" xfId="54873" xr:uid="{00000000-0005-0000-0000-000052D60000}"/>
    <cellStyle name="Normal 40 4 2 4" xfId="54874" xr:uid="{00000000-0005-0000-0000-000053D60000}"/>
    <cellStyle name="Normal 40 4 2 4 2" xfId="54875" xr:uid="{00000000-0005-0000-0000-000054D60000}"/>
    <cellStyle name="Normal 40 4 2 4 3" xfId="54876" xr:uid="{00000000-0005-0000-0000-000055D60000}"/>
    <cellStyle name="Normal 40 4 2 5" xfId="54877" xr:uid="{00000000-0005-0000-0000-000056D60000}"/>
    <cellStyle name="Normal 40 4 2 5 2" xfId="54878" xr:uid="{00000000-0005-0000-0000-000057D60000}"/>
    <cellStyle name="Normal 40 4 2 5 3" xfId="54879" xr:uid="{00000000-0005-0000-0000-000058D60000}"/>
    <cellStyle name="Normal 40 4 2 6" xfId="54880" xr:uid="{00000000-0005-0000-0000-000059D60000}"/>
    <cellStyle name="Normal 40 4 2 6 2" xfId="54881" xr:uid="{00000000-0005-0000-0000-00005AD60000}"/>
    <cellStyle name="Normal 40 4 2 6 3" xfId="54882" xr:uid="{00000000-0005-0000-0000-00005BD60000}"/>
    <cellStyle name="Normal 40 4 2 7" xfId="54883" xr:uid="{00000000-0005-0000-0000-00005CD60000}"/>
    <cellStyle name="Normal 40 4 2 7 2" xfId="54884" xr:uid="{00000000-0005-0000-0000-00005DD60000}"/>
    <cellStyle name="Normal 40 4 2 7 3" xfId="54885" xr:uid="{00000000-0005-0000-0000-00005ED60000}"/>
    <cellStyle name="Normal 40 4 2 8" xfId="54886" xr:uid="{00000000-0005-0000-0000-00005FD60000}"/>
    <cellStyle name="Normal 40 4 2 8 2" xfId="54887" xr:uid="{00000000-0005-0000-0000-000060D60000}"/>
    <cellStyle name="Normal 40 4 2 8 3" xfId="54888" xr:uid="{00000000-0005-0000-0000-000061D60000}"/>
    <cellStyle name="Normal 40 4 2 9" xfId="54889" xr:uid="{00000000-0005-0000-0000-000062D60000}"/>
    <cellStyle name="Normal 40 4 2 9 2" xfId="54890" xr:uid="{00000000-0005-0000-0000-000063D60000}"/>
    <cellStyle name="Normal 40 4 2 9 3" xfId="54891" xr:uid="{00000000-0005-0000-0000-000064D60000}"/>
    <cellStyle name="Normal 40 4 20" xfId="54892" xr:uid="{00000000-0005-0000-0000-000065D60000}"/>
    <cellStyle name="Normal 40 4 21" xfId="54893" xr:uid="{00000000-0005-0000-0000-000066D60000}"/>
    <cellStyle name="Normal 40 4 22" xfId="54894" xr:uid="{00000000-0005-0000-0000-000067D60000}"/>
    <cellStyle name="Normal 40 4 23" xfId="54895" xr:uid="{00000000-0005-0000-0000-000068D60000}"/>
    <cellStyle name="Normal 40 4 24" xfId="54896" xr:uid="{00000000-0005-0000-0000-000069D60000}"/>
    <cellStyle name="Normal 40 4 25" xfId="54897" xr:uid="{00000000-0005-0000-0000-00006AD60000}"/>
    <cellStyle name="Normal 40 4 26" xfId="54898" xr:uid="{00000000-0005-0000-0000-00006BD60000}"/>
    <cellStyle name="Normal 40 4 27" xfId="54899" xr:uid="{00000000-0005-0000-0000-00006CD60000}"/>
    <cellStyle name="Normal 40 4 28" xfId="54900" xr:uid="{00000000-0005-0000-0000-00006DD60000}"/>
    <cellStyle name="Normal 40 4 3" xfId="54901" xr:uid="{00000000-0005-0000-0000-00006ED60000}"/>
    <cellStyle name="Normal 40 4 3 2" xfId="54902" xr:uid="{00000000-0005-0000-0000-00006FD60000}"/>
    <cellStyle name="Normal 40 4 3 3" xfId="54903" xr:uid="{00000000-0005-0000-0000-000070D60000}"/>
    <cellStyle name="Normal 40 4 4" xfId="54904" xr:uid="{00000000-0005-0000-0000-000071D60000}"/>
    <cellStyle name="Normal 40 4 4 2" xfId="54905" xr:uid="{00000000-0005-0000-0000-000072D60000}"/>
    <cellStyle name="Normal 40 4 4 3" xfId="54906" xr:uid="{00000000-0005-0000-0000-000073D60000}"/>
    <cellStyle name="Normal 40 4 5" xfId="54907" xr:uid="{00000000-0005-0000-0000-000074D60000}"/>
    <cellStyle name="Normal 40 4 5 2" xfId="54908" xr:uid="{00000000-0005-0000-0000-000075D60000}"/>
    <cellStyle name="Normal 40 4 5 3" xfId="54909" xr:uid="{00000000-0005-0000-0000-000076D60000}"/>
    <cellStyle name="Normal 40 4 6" xfId="54910" xr:uid="{00000000-0005-0000-0000-000077D60000}"/>
    <cellStyle name="Normal 40 4 6 2" xfId="54911" xr:uid="{00000000-0005-0000-0000-000078D60000}"/>
    <cellStyle name="Normal 40 4 6 3" xfId="54912" xr:uid="{00000000-0005-0000-0000-000079D60000}"/>
    <cellStyle name="Normal 40 4 7" xfId="54913" xr:uid="{00000000-0005-0000-0000-00007AD60000}"/>
    <cellStyle name="Normal 40 4 7 2" xfId="54914" xr:uid="{00000000-0005-0000-0000-00007BD60000}"/>
    <cellStyle name="Normal 40 4 7 3" xfId="54915" xr:uid="{00000000-0005-0000-0000-00007CD60000}"/>
    <cellStyle name="Normal 40 4 8" xfId="54916" xr:uid="{00000000-0005-0000-0000-00007DD60000}"/>
    <cellStyle name="Normal 40 4 8 2" xfId="54917" xr:uid="{00000000-0005-0000-0000-00007ED60000}"/>
    <cellStyle name="Normal 40 4 8 3" xfId="54918" xr:uid="{00000000-0005-0000-0000-00007FD60000}"/>
    <cellStyle name="Normal 40 4 9" xfId="54919" xr:uid="{00000000-0005-0000-0000-000080D60000}"/>
    <cellStyle name="Normal 40 4 9 2" xfId="54920" xr:uid="{00000000-0005-0000-0000-000081D60000}"/>
    <cellStyle name="Normal 40 4 9 3" xfId="54921" xr:uid="{00000000-0005-0000-0000-000082D60000}"/>
    <cellStyle name="Normal 40 40" xfId="54922" xr:uid="{00000000-0005-0000-0000-000083D60000}"/>
    <cellStyle name="Normal 40 41" xfId="54923" xr:uid="{00000000-0005-0000-0000-000084D60000}"/>
    <cellStyle name="Normal 40 42" xfId="54924" xr:uid="{00000000-0005-0000-0000-000085D60000}"/>
    <cellStyle name="Normal 40 43" xfId="54925" xr:uid="{00000000-0005-0000-0000-000086D60000}"/>
    <cellStyle name="Normal 40 5" xfId="54926" xr:uid="{00000000-0005-0000-0000-000087D60000}"/>
    <cellStyle name="Normal 40 5 10" xfId="54927" xr:uid="{00000000-0005-0000-0000-000088D60000}"/>
    <cellStyle name="Normal 40 5 10 2" xfId="54928" xr:uid="{00000000-0005-0000-0000-000089D60000}"/>
    <cellStyle name="Normal 40 5 10 3" xfId="54929" xr:uid="{00000000-0005-0000-0000-00008AD60000}"/>
    <cellStyle name="Normal 40 5 11" xfId="54930" xr:uid="{00000000-0005-0000-0000-00008BD60000}"/>
    <cellStyle name="Normal 40 5 11 2" xfId="54931" xr:uid="{00000000-0005-0000-0000-00008CD60000}"/>
    <cellStyle name="Normal 40 5 11 3" xfId="54932" xr:uid="{00000000-0005-0000-0000-00008DD60000}"/>
    <cellStyle name="Normal 40 5 12" xfId="54933" xr:uid="{00000000-0005-0000-0000-00008ED60000}"/>
    <cellStyle name="Normal 40 5 12 2" xfId="54934" xr:uid="{00000000-0005-0000-0000-00008FD60000}"/>
    <cellStyle name="Normal 40 5 12 3" xfId="54935" xr:uid="{00000000-0005-0000-0000-000090D60000}"/>
    <cellStyle name="Normal 40 5 13" xfId="54936" xr:uid="{00000000-0005-0000-0000-000091D60000}"/>
    <cellStyle name="Normal 40 5 13 2" xfId="54937" xr:uid="{00000000-0005-0000-0000-000092D60000}"/>
    <cellStyle name="Normal 40 5 13 3" xfId="54938" xr:uid="{00000000-0005-0000-0000-000093D60000}"/>
    <cellStyle name="Normal 40 5 14" xfId="54939" xr:uid="{00000000-0005-0000-0000-000094D60000}"/>
    <cellStyle name="Normal 40 5 14 2" xfId="54940" xr:uid="{00000000-0005-0000-0000-000095D60000}"/>
    <cellStyle name="Normal 40 5 14 3" xfId="54941" xr:uid="{00000000-0005-0000-0000-000096D60000}"/>
    <cellStyle name="Normal 40 5 15" xfId="54942" xr:uid="{00000000-0005-0000-0000-000097D60000}"/>
    <cellStyle name="Normal 40 5 15 2" xfId="54943" xr:uid="{00000000-0005-0000-0000-000098D60000}"/>
    <cellStyle name="Normal 40 5 15 3" xfId="54944" xr:uid="{00000000-0005-0000-0000-000099D60000}"/>
    <cellStyle name="Normal 40 5 16" xfId="54945" xr:uid="{00000000-0005-0000-0000-00009AD60000}"/>
    <cellStyle name="Normal 40 5 17" xfId="54946" xr:uid="{00000000-0005-0000-0000-00009BD60000}"/>
    <cellStyle name="Normal 40 5 18" xfId="54947" xr:uid="{00000000-0005-0000-0000-00009CD60000}"/>
    <cellStyle name="Normal 40 5 19" xfId="54948" xr:uid="{00000000-0005-0000-0000-00009DD60000}"/>
    <cellStyle name="Normal 40 5 2" xfId="54949" xr:uid="{00000000-0005-0000-0000-00009ED60000}"/>
    <cellStyle name="Normal 40 5 2 10" xfId="54950" xr:uid="{00000000-0005-0000-0000-00009FD60000}"/>
    <cellStyle name="Normal 40 5 2 10 2" xfId="54951" xr:uid="{00000000-0005-0000-0000-0000A0D60000}"/>
    <cellStyle name="Normal 40 5 2 10 3" xfId="54952" xr:uid="{00000000-0005-0000-0000-0000A1D60000}"/>
    <cellStyle name="Normal 40 5 2 11" xfId="54953" xr:uid="{00000000-0005-0000-0000-0000A2D60000}"/>
    <cellStyle name="Normal 40 5 2 11 2" xfId="54954" xr:uid="{00000000-0005-0000-0000-0000A3D60000}"/>
    <cellStyle name="Normal 40 5 2 11 3" xfId="54955" xr:uid="{00000000-0005-0000-0000-0000A4D60000}"/>
    <cellStyle name="Normal 40 5 2 12" xfId="54956" xr:uid="{00000000-0005-0000-0000-0000A5D60000}"/>
    <cellStyle name="Normal 40 5 2 12 2" xfId="54957" xr:uid="{00000000-0005-0000-0000-0000A6D60000}"/>
    <cellStyle name="Normal 40 5 2 12 3" xfId="54958" xr:uid="{00000000-0005-0000-0000-0000A7D60000}"/>
    <cellStyle name="Normal 40 5 2 13" xfId="54959" xr:uid="{00000000-0005-0000-0000-0000A8D60000}"/>
    <cellStyle name="Normal 40 5 2 13 2" xfId="54960" xr:uid="{00000000-0005-0000-0000-0000A9D60000}"/>
    <cellStyle name="Normal 40 5 2 13 3" xfId="54961" xr:uid="{00000000-0005-0000-0000-0000AAD60000}"/>
    <cellStyle name="Normal 40 5 2 14" xfId="54962" xr:uid="{00000000-0005-0000-0000-0000ABD60000}"/>
    <cellStyle name="Normal 40 5 2 14 2" xfId="54963" xr:uid="{00000000-0005-0000-0000-0000ACD60000}"/>
    <cellStyle name="Normal 40 5 2 14 3" xfId="54964" xr:uid="{00000000-0005-0000-0000-0000ADD60000}"/>
    <cellStyle name="Normal 40 5 2 15" xfId="54965" xr:uid="{00000000-0005-0000-0000-0000AED60000}"/>
    <cellStyle name="Normal 40 5 2 16" xfId="54966" xr:uid="{00000000-0005-0000-0000-0000AFD60000}"/>
    <cellStyle name="Normal 40 5 2 2" xfId="54967" xr:uid="{00000000-0005-0000-0000-0000B0D60000}"/>
    <cellStyle name="Normal 40 5 2 2 2" xfId="54968" xr:uid="{00000000-0005-0000-0000-0000B1D60000}"/>
    <cellStyle name="Normal 40 5 2 2 3" xfId="54969" xr:uid="{00000000-0005-0000-0000-0000B2D60000}"/>
    <cellStyle name="Normal 40 5 2 3" xfId="54970" xr:uid="{00000000-0005-0000-0000-0000B3D60000}"/>
    <cellStyle name="Normal 40 5 2 3 2" xfId="54971" xr:uid="{00000000-0005-0000-0000-0000B4D60000}"/>
    <cellStyle name="Normal 40 5 2 3 3" xfId="54972" xr:uid="{00000000-0005-0000-0000-0000B5D60000}"/>
    <cellStyle name="Normal 40 5 2 4" xfId="54973" xr:uid="{00000000-0005-0000-0000-0000B6D60000}"/>
    <cellStyle name="Normal 40 5 2 4 2" xfId="54974" xr:uid="{00000000-0005-0000-0000-0000B7D60000}"/>
    <cellStyle name="Normal 40 5 2 4 3" xfId="54975" xr:uid="{00000000-0005-0000-0000-0000B8D60000}"/>
    <cellStyle name="Normal 40 5 2 5" xfId="54976" xr:uid="{00000000-0005-0000-0000-0000B9D60000}"/>
    <cellStyle name="Normal 40 5 2 5 2" xfId="54977" xr:uid="{00000000-0005-0000-0000-0000BAD60000}"/>
    <cellStyle name="Normal 40 5 2 5 3" xfId="54978" xr:uid="{00000000-0005-0000-0000-0000BBD60000}"/>
    <cellStyle name="Normal 40 5 2 6" xfId="54979" xr:uid="{00000000-0005-0000-0000-0000BCD60000}"/>
    <cellStyle name="Normal 40 5 2 6 2" xfId="54980" xr:uid="{00000000-0005-0000-0000-0000BDD60000}"/>
    <cellStyle name="Normal 40 5 2 6 3" xfId="54981" xr:uid="{00000000-0005-0000-0000-0000BED60000}"/>
    <cellStyle name="Normal 40 5 2 7" xfId="54982" xr:uid="{00000000-0005-0000-0000-0000BFD60000}"/>
    <cellStyle name="Normal 40 5 2 7 2" xfId="54983" xr:uid="{00000000-0005-0000-0000-0000C0D60000}"/>
    <cellStyle name="Normal 40 5 2 7 3" xfId="54984" xr:uid="{00000000-0005-0000-0000-0000C1D60000}"/>
    <cellStyle name="Normal 40 5 2 8" xfId="54985" xr:uid="{00000000-0005-0000-0000-0000C2D60000}"/>
    <cellStyle name="Normal 40 5 2 8 2" xfId="54986" xr:uid="{00000000-0005-0000-0000-0000C3D60000}"/>
    <cellStyle name="Normal 40 5 2 8 3" xfId="54987" xr:uid="{00000000-0005-0000-0000-0000C4D60000}"/>
    <cellStyle name="Normal 40 5 2 9" xfId="54988" xr:uid="{00000000-0005-0000-0000-0000C5D60000}"/>
    <cellStyle name="Normal 40 5 2 9 2" xfId="54989" xr:uid="{00000000-0005-0000-0000-0000C6D60000}"/>
    <cellStyle name="Normal 40 5 2 9 3" xfId="54990" xr:uid="{00000000-0005-0000-0000-0000C7D60000}"/>
    <cellStyle name="Normal 40 5 20" xfId="54991" xr:uid="{00000000-0005-0000-0000-0000C8D60000}"/>
    <cellStyle name="Normal 40 5 21" xfId="54992" xr:uid="{00000000-0005-0000-0000-0000C9D60000}"/>
    <cellStyle name="Normal 40 5 22" xfId="54993" xr:uid="{00000000-0005-0000-0000-0000CAD60000}"/>
    <cellStyle name="Normal 40 5 23" xfId="54994" xr:uid="{00000000-0005-0000-0000-0000CBD60000}"/>
    <cellStyle name="Normal 40 5 24" xfId="54995" xr:uid="{00000000-0005-0000-0000-0000CCD60000}"/>
    <cellStyle name="Normal 40 5 25" xfId="54996" xr:uid="{00000000-0005-0000-0000-0000CDD60000}"/>
    <cellStyle name="Normal 40 5 26" xfId="54997" xr:uid="{00000000-0005-0000-0000-0000CED60000}"/>
    <cellStyle name="Normal 40 5 27" xfId="54998" xr:uid="{00000000-0005-0000-0000-0000CFD60000}"/>
    <cellStyle name="Normal 40 5 28" xfId="54999" xr:uid="{00000000-0005-0000-0000-0000D0D60000}"/>
    <cellStyle name="Normal 40 5 3" xfId="55000" xr:uid="{00000000-0005-0000-0000-0000D1D60000}"/>
    <cellStyle name="Normal 40 5 3 2" xfId="55001" xr:uid="{00000000-0005-0000-0000-0000D2D60000}"/>
    <cellStyle name="Normal 40 5 3 3" xfId="55002" xr:uid="{00000000-0005-0000-0000-0000D3D60000}"/>
    <cellStyle name="Normal 40 5 4" xfId="55003" xr:uid="{00000000-0005-0000-0000-0000D4D60000}"/>
    <cellStyle name="Normal 40 5 4 2" xfId="55004" xr:uid="{00000000-0005-0000-0000-0000D5D60000}"/>
    <cellStyle name="Normal 40 5 4 3" xfId="55005" xr:uid="{00000000-0005-0000-0000-0000D6D60000}"/>
    <cellStyle name="Normal 40 5 5" xfId="55006" xr:uid="{00000000-0005-0000-0000-0000D7D60000}"/>
    <cellStyle name="Normal 40 5 5 2" xfId="55007" xr:uid="{00000000-0005-0000-0000-0000D8D60000}"/>
    <cellStyle name="Normal 40 5 5 3" xfId="55008" xr:uid="{00000000-0005-0000-0000-0000D9D60000}"/>
    <cellStyle name="Normal 40 5 6" xfId="55009" xr:uid="{00000000-0005-0000-0000-0000DAD60000}"/>
    <cellStyle name="Normal 40 5 6 2" xfId="55010" xr:uid="{00000000-0005-0000-0000-0000DBD60000}"/>
    <cellStyle name="Normal 40 5 6 3" xfId="55011" xr:uid="{00000000-0005-0000-0000-0000DCD60000}"/>
    <cellStyle name="Normal 40 5 7" xfId="55012" xr:uid="{00000000-0005-0000-0000-0000DDD60000}"/>
    <cellStyle name="Normal 40 5 7 2" xfId="55013" xr:uid="{00000000-0005-0000-0000-0000DED60000}"/>
    <cellStyle name="Normal 40 5 7 3" xfId="55014" xr:uid="{00000000-0005-0000-0000-0000DFD60000}"/>
    <cellStyle name="Normal 40 5 8" xfId="55015" xr:uid="{00000000-0005-0000-0000-0000E0D60000}"/>
    <cellStyle name="Normal 40 5 8 2" xfId="55016" xr:uid="{00000000-0005-0000-0000-0000E1D60000}"/>
    <cellStyle name="Normal 40 5 8 3" xfId="55017" xr:uid="{00000000-0005-0000-0000-0000E2D60000}"/>
    <cellStyle name="Normal 40 5 9" xfId="55018" xr:uid="{00000000-0005-0000-0000-0000E3D60000}"/>
    <cellStyle name="Normal 40 5 9 2" xfId="55019" xr:uid="{00000000-0005-0000-0000-0000E4D60000}"/>
    <cellStyle name="Normal 40 5 9 3" xfId="55020" xr:uid="{00000000-0005-0000-0000-0000E5D60000}"/>
    <cellStyle name="Normal 40 6" xfId="55021" xr:uid="{00000000-0005-0000-0000-0000E6D60000}"/>
    <cellStyle name="Normal 40 6 10" xfId="55022" xr:uid="{00000000-0005-0000-0000-0000E7D60000}"/>
    <cellStyle name="Normal 40 6 10 2" xfId="55023" xr:uid="{00000000-0005-0000-0000-0000E8D60000}"/>
    <cellStyle name="Normal 40 6 10 3" xfId="55024" xr:uid="{00000000-0005-0000-0000-0000E9D60000}"/>
    <cellStyle name="Normal 40 6 11" xfId="55025" xr:uid="{00000000-0005-0000-0000-0000EAD60000}"/>
    <cellStyle name="Normal 40 6 11 2" xfId="55026" xr:uid="{00000000-0005-0000-0000-0000EBD60000}"/>
    <cellStyle name="Normal 40 6 11 3" xfId="55027" xr:uid="{00000000-0005-0000-0000-0000ECD60000}"/>
    <cellStyle name="Normal 40 6 12" xfId="55028" xr:uid="{00000000-0005-0000-0000-0000EDD60000}"/>
    <cellStyle name="Normal 40 6 12 2" xfId="55029" xr:uid="{00000000-0005-0000-0000-0000EED60000}"/>
    <cellStyle name="Normal 40 6 12 3" xfId="55030" xr:uid="{00000000-0005-0000-0000-0000EFD60000}"/>
    <cellStyle name="Normal 40 6 13" xfId="55031" xr:uid="{00000000-0005-0000-0000-0000F0D60000}"/>
    <cellStyle name="Normal 40 6 13 2" xfId="55032" xr:uid="{00000000-0005-0000-0000-0000F1D60000}"/>
    <cellStyle name="Normal 40 6 13 3" xfId="55033" xr:uid="{00000000-0005-0000-0000-0000F2D60000}"/>
    <cellStyle name="Normal 40 6 14" xfId="55034" xr:uid="{00000000-0005-0000-0000-0000F3D60000}"/>
    <cellStyle name="Normal 40 6 14 2" xfId="55035" xr:uid="{00000000-0005-0000-0000-0000F4D60000}"/>
    <cellStyle name="Normal 40 6 14 3" xfId="55036" xr:uid="{00000000-0005-0000-0000-0000F5D60000}"/>
    <cellStyle name="Normal 40 6 15" xfId="55037" xr:uid="{00000000-0005-0000-0000-0000F6D60000}"/>
    <cellStyle name="Normal 40 6 15 2" xfId="55038" xr:uid="{00000000-0005-0000-0000-0000F7D60000}"/>
    <cellStyle name="Normal 40 6 15 3" xfId="55039" xr:uid="{00000000-0005-0000-0000-0000F8D60000}"/>
    <cellStyle name="Normal 40 6 16" xfId="55040" xr:uid="{00000000-0005-0000-0000-0000F9D60000}"/>
    <cellStyle name="Normal 40 6 17" xfId="55041" xr:uid="{00000000-0005-0000-0000-0000FAD60000}"/>
    <cellStyle name="Normal 40 6 18" xfId="55042" xr:uid="{00000000-0005-0000-0000-0000FBD60000}"/>
    <cellStyle name="Normal 40 6 19" xfId="55043" xr:uid="{00000000-0005-0000-0000-0000FCD60000}"/>
    <cellStyle name="Normal 40 6 2" xfId="55044" xr:uid="{00000000-0005-0000-0000-0000FDD60000}"/>
    <cellStyle name="Normal 40 6 2 10" xfId="55045" xr:uid="{00000000-0005-0000-0000-0000FED60000}"/>
    <cellStyle name="Normal 40 6 2 10 2" xfId="55046" xr:uid="{00000000-0005-0000-0000-0000FFD60000}"/>
    <cellStyle name="Normal 40 6 2 10 3" xfId="55047" xr:uid="{00000000-0005-0000-0000-000000D70000}"/>
    <cellStyle name="Normal 40 6 2 11" xfId="55048" xr:uid="{00000000-0005-0000-0000-000001D70000}"/>
    <cellStyle name="Normal 40 6 2 11 2" xfId="55049" xr:uid="{00000000-0005-0000-0000-000002D70000}"/>
    <cellStyle name="Normal 40 6 2 11 3" xfId="55050" xr:uid="{00000000-0005-0000-0000-000003D70000}"/>
    <cellStyle name="Normal 40 6 2 12" xfId="55051" xr:uid="{00000000-0005-0000-0000-000004D70000}"/>
    <cellStyle name="Normal 40 6 2 12 2" xfId="55052" xr:uid="{00000000-0005-0000-0000-000005D70000}"/>
    <cellStyle name="Normal 40 6 2 12 3" xfId="55053" xr:uid="{00000000-0005-0000-0000-000006D70000}"/>
    <cellStyle name="Normal 40 6 2 13" xfId="55054" xr:uid="{00000000-0005-0000-0000-000007D70000}"/>
    <cellStyle name="Normal 40 6 2 13 2" xfId="55055" xr:uid="{00000000-0005-0000-0000-000008D70000}"/>
    <cellStyle name="Normal 40 6 2 13 3" xfId="55056" xr:uid="{00000000-0005-0000-0000-000009D70000}"/>
    <cellStyle name="Normal 40 6 2 14" xfId="55057" xr:uid="{00000000-0005-0000-0000-00000AD70000}"/>
    <cellStyle name="Normal 40 6 2 14 2" xfId="55058" xr:uid="{00000000-0005-0000-0000-00000BD70000}"/>
    <cellStyle name="Normal 40 6 2 14 3" xfId="55059" xr:uid="{00000000-0005-0000-0000-00000CD70000}"/>
    <cellStyle name="Normal 40 6 2 15" xfId="55060" xr:uid="{00000000-0005-0000-0000-00000DD70000}"/>
    <cellStyle name="Normal 40 6 2 16" xfId="55061" xr:uid="{00000000-0005-0000-0000-00000ED70000}"/>
    <cellStyle name="Normal 40 6 2 2" xfId="55062" xr:uid="{00000000-0005-0000-0000-00000FD70000}"/>
    <cellStyle name="Normal 40 6 2 2 2" xfId="55063" xr:uid="{00000000-0005-0000-0000-000010D70000}"/>
    <cellStyle name="Normal 40 6 2 2 3" xfId="55064" xr:uid="{00000000-0005-0000-0000-000011D70000}"/>
    <cellStyle name="Normal 40 6 2 3" xfId="55065" xr:uid="{00000000-0005-0000-0000-000012D70000}"/>
    <cellStyle name="Normal 40 6 2 3 2" xfId="55066" xr:uid="{00000000-0005-0000-0000-000013D70000}"/>
    <cellStyle name="Normal 40 6 2 3 3" xfId="55067" xr:uid="{00000000-0005-0000-0000-000014D70000}"/>
    <cellStyle name="Normal 40 6 2 4" xfId="55068" xr:uid="{00000000-0005-0000-0000-000015D70000}"/>
    <cellStyle name="Normal 40 6 2 4 2" xfId="55069" xr:uid="{00000000-0005-0000-0000-000016D70000}"/>
    <cellStyle name="Normal 40 6 2 4 3" xfId="55070" xr:uid="{00000000-0005-0000-0000-000017D70000}"/>
    <cellStyle name="Normal 40 6 2 5" xfId="55071" xr:uid="{00000000-0005-0000-0000-000018D70000}"/>
    <cellStyle name="Normal 40 6 2 5 2" xfId="55072" xr:uid="{00000000-0005-0000-0000-000019D70000}"/>
    <cellStyle name="Normal 40 6 2 5 3" xfId="55073" xr:uid="{00000000-0005-0000-0000-00001AD70000}"/>
    <cellStyle name="Normal 40 6 2 6" xfId="55074" xr:uid="{00000000-0005-0000-0000-00001BD70000}"/>
    <cellStyle name="Normal 40 6 2 6 2" xfId="55075" xr:uid="{00000000-0005-0000-0000-00001CD70000}"/>
    <cellStyle name="Normal 40 6 2 6 3" xfId="55076" xr:uid="{00000000-0005-0000-0000-00001DD70000}"/>
    <cellStyle name="Normal 40 6 2 7" xfId="55077" xr:uid="{00000000-0005-0000-0000-00001ED70000}"/>
    <cellStyle name="Normal 40 6 2 7 2" xfId="55078" xr:uid="{00000000-0005-0000-0000-00001FD70000}"/>
    <cellStyle name="Normal 40 6 2 7 3" xfId="55079" xr:uid="{00000000-0005-0000-0000-000020D70000}"/>
    <cellStyle name="Normal 40 6 2 8" xfId="55080" xr:uid="{00000000-0005-0000-0000-000021D70000}"/>
    <cellStyle name="Normal 40 6 2 8 2" xfId="55081" xr:uid="{00000000-0005-0000-0000-000022D70000}"/>
    <cellStyle name="Normal 40 6 2 8 3" xfId="55082" xr:uid="{00000000-0005-0000-0000-000023D70000}"/>
    <cellStyle name="Normal 40 6 2 9" xfId="55083" xr:uid="{00000000-0005-0000-0000-000024D70000}"/>
    <cellStyle name="Normal 40 6 2 9 2" xfId="55084" xr:uid="{00000000-0005-0000-0000-000025D70000}"/>
    <cellStyle name="Normal 40 6 2 9 3" xfId="55085" xr:uid="{00000000-0005-0000-0000-000026D70000}"/>
    <cellStyle name="Normal 40 6 20" xfId="55086" xr:uid="{00000000-0005-0000-0000-000027D70000}"/>
    <cellStyle name="Normal 40 6 21" xfId="55087" xr:uid="{00000000-0005-0000-0000-000028D70000}"/>
    <cellStyle name="Normal 40 6 22" xfId="55088" xr:uid="{00000000-0005-0000-0000-000029D70000}"/>
    <cellStyle name="Normal 40 6 23" xfId="55089" xr:uid="{00000000-0005-0000-0000-00002AD70000}"/>
    <cellStyle name="Normal 40 6 24" xfId="55090" xr:uid="{00000000-0005-0000-0000-00002BD70000}"/>
    <cellStyle name="Normal 40 6 25" xfId="55091" xr:uid="{00000000-0005-0000-0000-00002CD70000}"/>
    <cellStyle name="Normal 40 6 26" xfId="55092" xr:uid="{00000000-0005-0000-0000-00002DD70000}"/>
    <cellStyle name="Normal 40 6 27" xfId="55093" xr:uid="{00000000-0005-0000-0000-00002ED70000}"/>
    <cellStyle name="Normal 40 6 28" xfId="55094" xr:uid="{00000000-0005-0000-0000-00002FD70000}"/>
    <cellStyle name="Normal 40 6 3" xfId="55095" xr:uid="{00000000-0005-0000-0000-000030D70000}"/>
    <cellStyle name="Normal 40 6 3 2" xfId="55096" xr:uid="{00000000-0005-0000-0000-000031D70000}"/>
    <cellStyle name="Normal 40 6 3 3" xfId="55097" xr:uid="{00000000-0005-0000-0000-000032D70000}"/>
    <cellStyle name="Normal 40 6 4" xfId="55098" xr:uid="{00000000-0005-0000-0000-000033D70000}"/>
    <cellStyle name="Normal 40 6 4 2" xfId="55099" xr:uid="{00000000-0005-0000-0000-000034D70000}"/>
    <cellStyle name="Normal 40 6 4 3" xfId="55100" xr:uid="{00000000-0005-0000-0000-000035D70000}"/>
    <cellStyle name="Normal 40 6 5" xfId="55101" xr:uid="{00000000-0005-0000-0000-000036D70000}"/>
    <cellStyle name="Normal 40 6 5 2" xfId="55102" xr:uid="{00000000-0005-0000-0000-000037D70000}"/>
    <cellStyle name="Normal 40 6 5 3" xfId="55103" xr:uid="{00000000-0005-0000-0000-000038D70000}"/>
    <cellStyle name="Normal 40 6 6" xfId="55104" xr:uid="{00000000-0005-0000-0000-000039D70000}"/>
    <cellStyle name="Normal 40 6 6 2" xfId="55105" xr:uid="{00000000-0005-0000-0000-00003AD70000}"/>
    <cellStyle name="Normal 40 6 6 3" xfId="55106" xr:uid="{00000000-0005-0000-0000-00003BD70000}"/>
    <cellStyle name="Normal 40 6 7" xfId="55107" xr:uid="{00000000-0005-0000-0000-00003CD70000}"/>
    <cellStyle name="Normal 40 6 7 2" xfId="55108" xr:uid="{00000000-0005-0000-0000-00003DD70000}"/>
    <cellStyle name="Normal 40 6 7 3" xfId="55109" xr:uid="{00000000-0005-0000-0000-00003ED70000}"/>
    <cellStyle name="Normal 40 6 8" xfId="55110" xr:uid="{00000000-0005-0000-0000-00003FD70000}"/>
    <cellStyle name="Normal 40 6 8 2" xfId="55111" xr:uid="{00000000-0005-0000-0000-000040D70000}"/>
    <cellStyle name="Normal 40 6 8 3" xfId="55112" xr:uid="{00000000-0005-0000-0000-000041D70000}"/>
    <cellStyle name="Normal 40 6 9" xfId="55113" xr:uid="{00000000-0005-0000-0000-000042D70000}"/>
    <cellStyle name="Normal 40 6 9 2" xfId="55114" xr:uid="{00000000-0005-0000-0000-000043D70000}"/>
    <cellStyle name="Normal 40 6 9 3" xfId="55115" xr:uid="{00000000-0005-0000-0000-000044D70000}"/>
    <cellStyle name="Normal 40 7" xfId="55116" xr:uid="{00000000-0005-0000-0000-000045D70000}"/>
    <cellStyle name="Normal 40 7 10" xfId="55117" xr:uid="{00000000-0005-0000-0000-000046D70000}"/>
    <cellStyle name="Normal 40 7 10 2" xfId="55118" xr:uid="{00000000-0005-0000-0000-000047D70000}"/>
    <cellStyle name="Normal 40 7 10 3" xfId="55119" xr:uid="{00000000-0005-0000-0000-000048D70000}"/>
    <cellStyle name="Normal 40 7 11" xfId="55120" xr:uid="{00000000-0005-0000-0000-000049D70000}"/>
    <cellStyle name="Normal 40 7 11 2" xfId="55121" xr:uid="{00000000-0005-0000-0000-00004AD70000}"/>
    <cellStyle name="Normal 40 7 11 3" xfId="55122" xr:uid="{00000000-0005-0000-0000-00004BD70000}"/>
    <cellStyle name="Normal 40 7 12" xfId="55123" xr:uid="{00000000-0005-0000-0000-00004CD70000}"/>
    <cellStyle name="Normal 40 7 12 2" xfId="55124" xr:uid="{00000000-0005-0000-0000-00004DD70000}"/>
    <cellStyle name="Normal 40 7 12 3" xfId="55125" xr:uid="{00000000-0005-0000-0000-00004ED70000}"/>
    <cellStyle name="Normal 40 7 13" xfId="55126" xr:uid="{00000000-0005-0000-0000-00004FD70000}"/>
    <cellStyle name="Normal 40 7 13 2" xfId="55127" xr:uid="{00000000-0005-0000-0000-000050D70000}"/>
    <cellStyle name="Normal 40 7 13 3" xfId="55128" xr:uid="{00000000-0005-0000-0000-000051D70000}"/>
    <cellStyle name="Normal 40 7 14" xfId="55129" xr:uid="{00000000-0005-0000-0000-000052D70000}"/>
    <cellStyle name="Normal 40 7 14 2" xfId="55130" xr:uid="{00000000-0005-0000-0000-000053D70000}"/>
    <cellStyle name="Normal 40 7 14 3" xfId="55131" xr:uid="{00000000-0005-0000-0000-000054D70000}"/>
    <cellStyle name="Normal 40 7 15" xfId="55132" xr:uid="{00000000-0005-0000-0000-000055D70000}"/>
    <cellStyle name="Normal 40 7 16" xfId="55133" xr:uid="{00000000-0005-0000-0000-000056D70000}"/>
    <cellStyle name="Normal 40 7 2" xfId="55134" xr:uid="{00000000-0005-0000-0000-000057D70000}"/>
    <cellStyle name="Normal 40 7 2 2" xfId="55135" xr:uid="{00000000-0005-0000-0000-000058D70000}"/>
    <cellStyle name="Normal 40 7 2 3" xfId="55136" xr:uid="{00000000-0005-0000-0000-000059D70000}"/>
    <cellStyle name="Normal 40 7 3" xfId="55137" xr:uid="{00000000-0005-0000-0000-00005AD70000}"/>
    <cellStyle name="Normal 40 7 3 2" xfId="55138" xr:uid="{00000000-0005-0000-0000-00005BD70000}"/>
    <cellStyle name="Normal 40 7 3 3" xfId="55139" xr:uid="{00000000-0005-0000-0000-00005CD70000}"/>
    <cellStyle name="Normal 40 7 4" xfId="55140" xr:uid="{00000000-0005-0000-0000-00005DD70000}"/>
    <cellStyle name="Normal 40 7 4 2" xfId="55141" xr:uid="{00000000-0005-0000-0000-00005ED70000}"/>
    <cellStyle name="Normal 40 7 4 3" xfId="55142" xr:uid="{00000000-0005-0000-0000-00005FD70000}"/>
    <cellStyle name="Normal 40 7 5" xfId="55143" xr:uid="{00000000-0005-0000-0000-000060D70000}"/>
    <cellStyle name="Normal 40 7 5 2" xfId="55144" xr:uid="{00000000-0005-0000-0000-000061D70000}"/>
    <cellStyle name="Normal 40 7 5 3" xfId="55145" xr:uid="{00000000-0005-0000-0000-000062D70000}"/>
    <cellStyle name="Normal 40 7 6" xfId="55146" xr:uid="{00000000-0005-0000-0000-000063D70000}"/>
    <cellStyle name="Normal 40 7 6 2" xfId="55147" xr:uid="{00000000-0005-0000-0000-000064D70000}"/>
    <cellStyle name="Normal 40 7 6 3" xfId="55148" xr:uid="{00000000-0005-0000-0000-000065D70000}"/>
    <cellStyle name="Normal 40 7 7" xfId="55149" xr:uid="{00000000-0005-0000-0000-000066D70000}"/>
    <cellStyle name="Normal 40 7 7 2" xfId="55150" xr:uid="{00000000-0005-0000-0000-000067D70000}"/>
    <cellStyle name="Normal 40 7 7 3" xfId="55151" xr:uid="{00000000-0005-0000-0000-000068D70000}"/>
    <cellStyle name="Normal 40 7 8" xfId="55152" xr:uid="{00000000-0005-0000-0000-000069D70000}"/>
    <cellStyle name="Normal 40 7 8 2" xfId="55153" xr:uid="{00000000-0005-0000-0000-00006AD70000}"/>
    <cellStyle name="Normal 40 7 8 3" xfId="55154" xr:uid="{00000000-0005-0000-0000-00006BD70000}"/>
    <cellStyle name="Normal 40 7 9" xfId="55155" xr:uid="{00000000-0005-0000-0000-00006CD70000}"/>
    <cellStyle name="Normal 40 7 9 2" xfId="55156" xr:uid="{00000000-0005-0000-0000-00006DD70000}"/>
    <cellStyle name="Normal 40 7 9 3" xfId="55157" xr:uid="{00000000-0005-0000-0000-00006ED70000}"/>
    <cellStyle name="Normal 40 8" xfId="55158" xr:uid="{00000000-0005-0000-0000-00006FD70000}"/>
    <cellStyle name="Normal 40 8 10" xfId="55159" xr:uid="{00000000-0005-0000-0000-000070D70000}"/>
    <cellStyle name="Normal 40 8 10 2" xfId="55160" xr:uid="{00000000-0005-0000-0000-000071D70000}"/>
    <cellStyle name="Normal 40 8 10 3" xfId="55161" xr:uid="{00000000-0005-0000-0000-000072D70000}"/>
    <cellStyle name="Normal 40 8 11" xfId="55162" xr:uid="{00000000-0005-0000-0000-000073D70000}"/>
    <cellStyle name="Normal 40 8 11 2" xfId="55163" xr:uid="{00000000-0005-0000-0000-000074D70000}"/>
    <cellStyle name="Normal 40 8 11 3" xfId="55164" xr:uid="{00000000-0005-0000-0000-000075D70000}"/>
    <cellStyle name="Normal 40 8 12" xfId="55165" xr:uid="{00000000-0005-0000-0000-000076D70000}"/>
    <cellStyle name="Normal 40 8 12 2" xfId="55166" xr:uid="{00000000-0005-0000-0000-000077D70000}"/>
    <cellStyle name="Normal 40 8 12 3" xfId="55167" xr:uid="{00000000-0005-0000-0000-000078D70000}"/>
    <cellStyle name="Normal 40 8 13" xfId="55168" xr:uid="{00000000-0005-0000-0000-000079D70000}"/>
    <cellStyle name="Normal 40 8 13 2" xfId="55169" xr:uid="{00000000-0005-0000-0000-00007AD70000}"/>
    <cellStyle name="Normal 40 8 13 3" xfId="55170" xr:uid="{00000000-0005-0000-0000-00007BD70000}"/>
    <cellStyle name="Normal 40 8 14" xfId="55171" xr:uid="{00000000-0005-0000-0000-00007CD70000}"/>
    <cellStyle name="Normal 40 8 14 2" xfId="55172" xr:uid="{00000000-0005-0000-0000-00007DD70000}"/>
    <cellStyle name="Normal 40 8 14 3" xfId="55173" xr:uid="{00000000-0005-0000-0000-00007ED70000}"/>
    <cellStyle name="Normal 40 8 15" xfId="55174" xr:uid="{00000000-0005-0000-0000-00007FD70000}"/>
    <cellStyle name="Normal 40 8 16" xfId="55175" xr:uid="{00000000-0005-0000-0000-000080D70000}"/>
    <cellStyle name="Normal 40 8 2" xfId="55176" xr:uid="{00000000-0005-0000-0000-000081D70000}"/>
    <cellStyle name="Normal 40 8 2 2" xfId="55177" xr:uid="{00000000-0005-0000-0000-000082D70000}"/>
    <cellStyle name="Normal 40 8 2 3" xfId="55178" xr:uid="{00000000-0005-0000-0000-000083D70000}"/>
    <cellStyle name="Normal 40 8 3" xfId="55179" xr:uid="{00000000-0005-0000-0000-000084D70000}"/>
    <cellStyle name="Normal 40 8 3 2" xfId="55180" xr:uid="{00000000-0005-0000-0000-000085D70000}"/>
    <cellStyle name="Normal 40 8 3 3" xfId="55181" xr:uid="{00000000-0005-0000-0000-000086D70000}"/>
    <cellStyle name="Normal 40 8 4" xfId="55182" xr:uid="{00000000-0005-0000-0000-000087D70000}"/>
    <cellStyle name="Normal 40 8 4 2" xfId="55183" xr:uid="{00000000-0005-0000-0000-000088D70000}"/>
    <cellStyle name="Normal 40 8 4 3" xfId="55184" xr:uid="{00000000-0005-0000-0000-000089D70000}"/>
    <cellStyle name="Normal 40 8 5" xfId="55185" xr:uid="{00000000-0005-0000-0000-00008AD70000}"/>
    <cellStyle name="Normal 40 8 5 2" xfId="55186" xr:uid="{00000000-0005-0000-0000-00008BD70000}"/>
    <cellStyle name="Normal 40 8 5 3" xfId="55187" xr:uid="{00000000-0005-0000-0000-00008CD70000}"/>
    <cellStyle name="Normal 40 8 6" xfId="55188" xr:uid="{00000000-0005-0000-0000-00008DD70000}"/>
    <cellStyle name="Normal 40 8 6 2" xfId="55189" xr:uid="{00000000-0005-0000-0000-00008ED70000}"/>
    <cellStyle name="Normal 40 8 6 3" xfId="55190" xr:uid="{00000000-0005-0000-0000-00008FD70000}"/>
    <cellStyle name="Normal 40 8 7" xfId="55191" xr:uid="{00000000-0005-0000-0000-000090D70000}"/>
    <cellStyle name="Normal 40 8 7 2" xfId="55192" xr:uid="{00000000-0005-0000-0000-000091D70000}"/>
    <cellStyle name="Normal 40 8 7 3" xfId="55193" xr:uid="{00000000-0005-0000-0000-000092D70000}"/>
    <cellStyle name="Normal 40 8 8" xfId="55194" xr:uid="{00000000-0005-0000-0000-000093D70000}"/>
    <cellStyle name="Normal 40 8 8 2" xfId="55195" xr:uid="{00000000-0005-0000-0000-000094D70000}"/>
    <cellStyle name="Normal 40 8 8 3" xfId="55196" xr:uid="{00000000-0005-0000-0000-000095D70000}"/>
    <cellStyle name="Normal 40 8 9" xfId="55197" xr:uid="{00000000-0005-0000-0000-000096D70000}"/>
    <cellStyle name="Normal 40 8 9 2" xfId="55198" xr:uid="{00000000-0005-0000-0000-000097D70000}"/>
    <cellStyle name="Normal 40 8 9 3" xfId="55199" xr:uid="{00000000-0005-0000-0000-000098D70000}"/>
    <cellStyle name="Normal 40 9" xfId="55200" xr:uid="{00000000-0005-0000-0000-000099D70000}"/>
    <cellStyle name="Normal 40 9 10" xfId="55201" xr:uid="{00000000-0005-0000-0000-00009AD70000}"/>
    <cellStyle name="Normal 40 9 10 2" xfId="55202" xr:uid="{00000000-0005-0000-0000-00009BD70000}"/>
    <cellStyle name="Normal 40 9 10 3" xfId="55203" xr:uid="{00000000-0005-0000-0000-00009CD70000}"/>
    <cellStyle name="Normal 40 9 11" xfId="55204" xr:uid="{00000000-0005-0000-0000-00009DD70000}"/>
    <cellStyle name="Normal 40 9 11 2" xfId="55205" xr:uid="{00000000-0005-0000-0000-00009ED70000}"/>
    <cellStyle name="Normal 40 9 11 3" xfId="55206" xr:uid="{00000000-0005-0000-0000-00009FD70000}"/>
    <cellStyle name="Normal 40 9 12" xfId="55207" xr:uid="{00000000-0005-0000-0000-0000A0D70000}"/>
    <cellStyle name="Normal 40 9 12 2" xfId="55208" xr:uid="{00000000-0005-0000-0000-0000A1D70000}"/>
    <cellStyle name="Normal 40 9 12 3" xfId="55209" xr:uid="{00000000-0005-0000-0000-0000A2D70000}"/>
    <cellStyle name="Normal 40 9 13" xfId="55210" xr:uid="{00000000-0005-0000-0000-0000A3D70000}"/>
    <cellStyle name="Normal 40 9 13 2" xfId="55211" xr:uid="{00000000-0005-0000-0000-0000A4D70000}"/>
    <cellStyle name="Normal 40 9 13 3" xfId="55212" xr:uid="{00000000-0005-0000-0000-0000A5D70000}"/>
    <cellStyle name="Normal 40 9 14" xfId="55213" xr:uid="{00000000-0005-0000-0000-0000A6D70000}"/>
    <cellStyle name="Normal 40 9 14 2" xfId="55214" xr:uid="{00000000-0005-0000-0000-0000A7D70000}"/>
    <cellStyle name="Normal 40 9 14 3" xfId="55215" xr:uid="{00000000-0005-0000-0000-0000A8D70000}"/>
    <cellStyle name="Normal 40 9 15" xfId="55216" xr:uid="{00000000-0005-0000-0000-0000A9D70000}"/>
    <cellStyle name="Normal 40 9 16" xfId="55217" xr:uid="{00000000-0005-0000-0000-0000AAD70000}"/>
    <cellStyle name="Normal 40 9 2" xfId="55218" xr:uid="{00000000-0005-0000-0000-0000ABD70000}"/>
    <cellStyle name="Normal 40 9 2 2" xfId="55219" xr:uid="{00000000-0005-0000-0000-0000ACD70000}"/>
    <cellStyle name="Normal 40 9 2 3" xfId="55220" xr:uid="{00000000-0005-0000-0000-0000ADD70000}"/>
    <cellStyle name="Normal 40 9 3" xfId="55221" xr:uid="{00000000-0005-0000-0000-0000AED70000}"/>
    <cellStyle name="Normal 40 9 3 2" xfId="55222" xr:uid="{00000000-0005-0000-0000-0000AFD70000}"/>
    <cellStyle name="Normal 40 9 3 3" xfId="55223" xr:uid="{00000000-0005-0000-0000-0000B0D70000}"/>
    <cellStyle name="Normal 40 9 4" xfId="55224" xr:uid="{00000000-0005-0000-0000-0000B1D70000}"/>
    <cellStyle name="Normal 40 9 4 2" xfId="55225" xr:uid="{00000000-0005-0000-0000-0000B2D70000}"/>
    <cellStyle name="Normal 40 9 4 3" xfId="55226" xr:uid="{00000000-0005-0000-0000-0000B3D70000}"/>
    <cellStyle name="Normal 40 9 5" xfId="55227" xr:uid="{00000000-0005-0000-0000-0000B4D70000}"/>
    <cellStyle name="Normal 40 9 5 2" xfId="55228" xr:uid="{00000000-0005-0000-0000-0000B5D70000}"/>
    <cellStyle name="Normal 40 9 5 3" xfId="55229" xr:uid="{00000000-0005-0000-0000-0000B6D70000}"/>
    <cellStyle name="Normal 40 9 6" xfId="55230" xr:uid="{00000000-0005-0000-0000-0000B7D70000}"/>
    <cellStyle name="Normal 40 9 6 2" xfId="55231" xr:uid="{00000000-0005-0000-0000-0000B8D70000}"/>
    <cellStyle name="Normal 40 9 6 3" xfId="55232" xr:uid="{00000000-0005-0000-0000-0000B9D70000}"/>
    <cellStyle name="Normal 40 9 7" xfId="55233" xr:uid="{00000000-0005-0000-0000-0000BAD70000}"/>
    <cellStyle name="Normal 40 9 7 2" xfId="55234" xr:uid="{00000000-0005-0000-0000-0000BBD70000}"/>
    <cellStyle name="Normal 40 9 7 3" xfId="55235" xr:uid="{00000000-0005-0000-0000-0000BCD70000}"/>
    <cellStyle name="Normal 40 9 8" xfId="55236" xr:uid="{00000000-0005-0000-0000-0000BDD70000}"/>
    <cellStyle name="Normal 40 9 8 2" xfId="55237" xr:uid="{00000000-0005-0000-0000-0000BED70000}"/>
    <cellStyle name="Normal 40 9 8 3" xfId="55238" xr:uid="{00000000-0005-0000-0000-0000BFD70000}"/>
    <cellStyle name="Normal 40 9 9" xfId="55239" xr:uid="{00000000-0005-0000-0000-0000C0D70000}"/>
    <cellStyle name="Normal 40 9 9 2" xfId="55240" xr:uid="{00000000-0005-0000-0000-0000C1D70000}"/>
    <cellStyle name="Normal 40 9 9 3" xfId="55241" xr:uid="{00000000-0005-0000-0000-0000C2D70000}"/>
    <cellStyle name="Normal 40_End-use Summary" xfId="55242" xr:uid="{00000000-0005-0000-0000-0000C3D70000}"/>
    <cellStyle name="Normal 41" xfId="55243" xr:uid="{00000000-0005-0000-0000-0000C4D70000}"/>
    <cellStyle name="Normal 41 2" xfId="55244" xr:uid="{00000000-0005-0000-0000-0000C5D70000}"/>
    <cellStyle name="Normal 41 3" xfId="55245" xr:uid="{00000000-0005-0000-0000-0000C6D70000}"/>
    <cellStyle name="Normal 42" xfId="55246" xr:uid="{00000000-0005-0000-0000-0000C7D70000}"/>
    <cellStyle name="Normal 43" xfId="55247" xr:uid="{00000000-0005-0000-0000-0000C8D70000}"/>
    <cellStyle name="Normal 43 2" xfId="55248" xr:uid="{00000000-0005-0000-0000-0000C9D70000}"/>
    <cellStyle name="Normal 43 3" xfId="55249" xr:uid="{00000000-0005-0000-0000-0000CAD70000}"/>
    <cellStyle name="Normal 43 4" xfId="55250" xr:uid="{00000000-0005-0000-0000-0000CBD70000}"/>
    <cellStyle name="Normal 43 5" xfId="55251" xr:uid="{00000000-0005-0000-0000-0000CCD70000}"/>
    <cellStyle name="Normal 44" xfId="55252" xr:uid="{00000000-0005-0000-0000-0000CDD70000}"/>
    <cellStyle name="Normal 44 2" xfId="55253" xr:uid="{00000000-0005-0000-0000-0000CED70000}"/>
    <cellStyle name="Normal 44 3" xfId="55254" xr:uid="{00000000-0005-0000-0000-0000CFD70000}"/>
    <cellStyle name="Normal 44 4" xfId="55255" xr:uid="{00000000-0005-0000-0000-0000D0D70000}"/>
    <cellStyle name="Normal 44 5" xfId="55256" xr:uid="{00000000-0005-0000-0000-0000D1D70000}"/>
    <cellStyle name="Normal 45" xfId="55257" xr:uid="{00000000-0005-0000-0000-0000D2D70000}"/>
    <cellStyle name="Normal 45 2" xfId="55258" xr:uid="{00000000-0005-0000-0000-0000D3D70000}"/>
    <cellStyle name="Normal 45 3" xfId="55259" xr:uid="{00000000-0005-0000-0000-0000D4D70000}"/>
    <cellStyle name="Normal 45 4" xfId="55260" xr:uid="{00000000-0005-0000-0000-0000D5D70000}"/>
    <cellStyle name="Normal 45 5" xfId="55261" xr:uid="{00000000-0005-0000-0000-0000D6D70000}"/>
    <cellStyle name="Normal 46" xfId="55262" xr:uid="{00000000-0005-0000-0000-0000D7D70000}"/>
    <cellStyle name="Normal 46 2" xfId="55263" xr:uid="{00000000-0005-0000-0000-0000D8D70000}"/>
    <cellStyle name="Normal 46 3" xfId="55264" xr:uid="{00000000-0005-0000-0000-0000D9D70000}"/>
    <cellStyle name="Normal 46 4" xfId="55265" xr:uid="{00000000-0005-0000-0000-0000DAD70000}"/>
    <cellStyle name="Normal 46 5" xfId="55266" xr:uid="{00000000-0005-0000-0000-0000DBD70000}"/>
    <cellStyle name="Normal 47" xfId="55267" xr:uid="{00000000-0005-0000-0000-0000DCD70000}"/>
    <cellStyle name="Normal 47 2" xfId="55268" xr:uid="{00000000-0005-0000-0000-0000DDD70000}"/>
    <cellStyle name="Normal 47 3" xfId="55269" xr:uid="{00000000-0005-0000-0000-0000DED70000}"/>
    <cellStyle name="Normal 47 4" xfId="55270" xr:uid="{00000000-0005-0000-0000-0000DFD70000}"/>
    <cellStyle name="Normal 47 5" xfId="55271" xr:uid="{00000000-0005-0000-0000-0000E0D70000}"/>
    <cellStyle name="Normal 48" xfId="55272" xr:uid="{00000000-0005-0000-0000-0000E1D70000}"/>
    <cellStyle name="Normal 48 2" xfId="55273" xr:uid="{00000000-0005-0000-0000-0000E2D70000}"/>
    <cellStyle name="Normal 48 3" xfId="55274" xr:uid="{00000000-0005-0000-0000-0000E3D70000}"/>
    <cellStyle name="Normal 48 4" xfId="55275" xr:uid="{00000000-0005-0000-0000-0000E4D70000}"/>
    <cellStyle name="Normal 48 5" xfId="55276" xr:uid="{00000000-0005-0000-0000-0000E5D70000}"/>
    <cellStyle name="Normal 49" xfId="55277" xr:uid="{00000000-0005-0000-0000-0000E6D70000}"/>
    <cellStyle name="Normal 49 2" xfId="55278" xr:uid="{00000000-0005-0000-0000-0000E7D70000}"/>
    <cellStyle name="Normal 49 3" xfId="55279" xr:uid="{00000000-0005-0000-0000-0000E8D70000}"/>
    <cellStyle name="Normal 49 4" xfId="55280" xr:uid="{00000000-0005-0000-0000-0000E9D70000}"/>
    <cellStyle name="Normal 49 5" xfId="55281" xr:uid="{00000000-0005-0000-0000-0000EAD70000}"/>
    <cellStyle name="Normal 5" xfId="4" xr:uid="{00000000-0005-0000-0000-0000EBD70000}"/>
    <cellStyle name="Normal 5 10" xfId="55283" xr:uid="{00000000-0005-0000-0000-0000ECD70000}"/>
    <cellStyle name="Normal 5 11" xfId="55284" xr:uid="{00000000-0005-0000-0000-0000EDD70000}"/>
    <cellStyle name="Normal 5 12" xfId="55285" xr:uid="{00000000-0005-0000-0000-0000EED70000}"/>
    <cellStyle name="Normal 5 13" xfId="55286" xr:uid="{00000000-0005-0000-0000-0000EFD70000}"/>
    <cellStyle name="Normal 5 14" xfId="55287" xr:uid="{00000000-0005-0000-0000-0000F0D70000}"/>
    <cellStyle name="Normal 5 15" xfId="55288" xr:uid="{00000000-0005-0000-0000-0000F1D70000}"/>
    <cellStyle name="Normal 5 15 2" xfId="55289" xr:uid="{00000000-0005-0000-0000-0000F2D70000}"/>
    <cellStyle name="Normal 5 15 2 2" xfId="55290" xr:uid="{00000000-0005-0000-0000-0000F3D70000}"/>
    <cellStyle name="Normal 5 15 2 3" xfId="55291" xr:uid="{00000000-0005-0000-0000-0000F4D70000}"/>
    <cellStyle name="Normal 5 15 3" xfId="55292" xr:uid="{00000000-0005-0000-0000-0000F5D70000}"/>
    <cellStyle name="Normal 5 15 4" xfId="55293" xr:uid="{00000000-0005-0000-0000-0000F6D70000}"/>
    <cellStyle name="Normal 5 16" xfId="55294" xr:uid="{00000000-0005-0000-0000-0000F7D70000}"/>
    <cellStyle name="Normal 5 17" xfId="55295" xr:uid="{00000000-0005-0000-0000-0000F8D70000}"/>
    <cellStyle name="Normal 5 18" xfId="55296" xr:uid="{00000000-0005-0000-0000-0000F9D70000}"/>
    <cellStyle name="Normal 5 19" xfId="55297" xr:uid="{00000000-0005-0000-0000-0000FAD70000}"/>
    <cellStyle name="Normal 5 2" xfId="55298" xr:uid="{00000000-0005-0000-0000-0000FBD70000}"/>
    <cellStyle name="Normal 5 2 10" xfId="55299" xr:uid="{00000000-0005-0000-0000-0000FCD70000}"/>
    <cellStyle name="Normal 5 2 11" xfId="55300" xr:uid="{00000000-0005-0000-0000-0000FDD70000}"/>
    <cellStyle name="Normal 5 2 12" xfId="55301" xr:uid="{00000000-0005-0000-0000-0000FED70000}"/>
    <cellStyle name="Normal 5 2 13" xfId="55302" xr:uid="{00000000-0005-0000-0000-0000FFD70000}"/>
    <cellStyle name="Normal 5 2 2" xfId="55303" xr:uid="{00000000-0005-0000-0000-000000D80000}"/>
    <cellStyle name="Normal 5 2 2 10" xfId="55304" xr:uid="{00000000-0005-0000-0000-000001D80000}"/>
    <cellStyle name="Normal 5 2 2 2" xfId="55305" xr:uid="{00000000-0005-0000-0000-000002D80000}"/>
    <cellStyle name="Normal 5 2 2 2 2" xfId="55306" xr:uid="{00000000-0005-0000-0000-000003D80000}"/>
    <cellStyle name="Normal 5 2 2 2 3" xfId="55307" xr:uid="{00000000-0005-0000-0000-000004D80000}"/>
    <cellStyle name="Normal 5 2 2 2 4" xfId="55308" xr:uid="{00000000-0005-0000-0000-000005D80000}"/>
    <cellStyle name="Normal 5 2 2 3" xfId="55309" xr:uid="{00000000-0005-0000-0000-000006D80000}"/>
    <cellStyle name="Normal 5 2 2 4" xfId="55310" xr:uid="{00000000-0005-0000-0000-000007D80000}"/>
    <cellStyle name="Normal 5 2 2 5" xfId="55311" xr:uid="{00000000-0005-0000-0000-000008D80000}"/>
    <cellStyle name="Normal 5 2 2 6" xfId="55312" xr:uid="{00000000-0005-0000-0000-000009D80000}"/>
    <cellStyle name="Normal 5 2 2 7" xfId="55313" xr:uid="{00000000-0005-0000-0000-00000AD80000}"/>
    <cellStyle name="Normal 5 2 2 8" xfId="55314" xr:uid="{00000000-0005-0000-0000-00000BD80000}"/>
    <cellStyle name="Normal 5 2 2 9" xfId="55315" xr:uid="{00000000-0005-0000-0000-00000CD80000}"/>
    <cellStyle name="Normal 5 2 3" xfId="55316" xr:uid="{00000000-0005-0000-0000-00000DD80000}"/>
    <cellStyle name="Normal 5 2 4" xfId="55317" xr:uid="{00000000-0005-0000-0000-00000ED80000}"/>
    <cellStyle name="Normal 5 2 5" xfId="55318" xr:uid="{00000000-0005-0000-0000-00000FD80000}"/>
    <cellStyle name="Normal 5 2 6" xfId="55319" xr:uid="{00000000-0005-0000-0000-000010D80000}"/>
    <cellStyle name="Normal 5 2 6 2" xfId="55320" xr:uid="{00000000-0005-0000-0000-000011D80000}"/>
    <cellStyle name="Normal 5 2 6 3" xfId="55321" xr:uid="{00000000-0005-0000-0000-000012D80000}"/>
    <cellStyle name="Normal 5 2 6 4" xfId="55322" xr:uid="{00000000-0005-0000-0000-000013D80000}"/>
    <cellStyle name="Normal 5 2 7" xfId="55323" xr:uid="{00000000-0005-0000-0000-000014D80000}"/>
    <cellStyle name="Normal 5 2 8" xfId="55324" xr:uid="{00000000-0005-0000-0000-000015D80000}"/>
    <cellStyle name="Normal 5 2 9" xfId="55325" xr:uid="{00000000-0005-0000-0000-000016D80000}"/>
    <cellStyle name="Normal 5 20" xfId="55326" xr:uid="{00000000-0005-0000-0000-000017D80000}"/>
    <cellStyle name="Normal 5 20 2" xfId="55327" xr:uid="{00000000-0005-0000-0000-000018D80000}"/>
    <cellStyle name="Normal 5 20 3" xfId="55328" xr:uid="{00000000-0005-0000-0000-000019D80000}"/>
    <cellStyle name="Normal 5 21" xfId="55329" xr:uid="{00000000-0005-0000-0000-00001AD80000}"/>
    <cellStyle name="Normal 5 21 2" xfId="55330" xr:uid="{00000000-0005-0000-0000-00001BD80000}"/>
    <cellStyle name="Normal 5 21 3" xfId="55331" xr:uid="{00000000-0005-0000-0000-00001CD80000}"/>
    <cellStyle name="Normal 5 22" xfId="55332" xr:uid="{00000000-0005-0000-0000-00001DD80000}"/>
    <cellStyle name="Normal 5 22 2" xfId="55333" xr:uid="{00000000-0005-0000-0000-00001ED80000}"/>
    <cellStyle name="Normal 5 22 3" xfId="55334" xr:uid="{00000000-0005-0000-0000-00001FD80000}"/>
    <cellStyle name="Normal 5 23" xfId="55335" xr:uid="{00000000-0005-0000-0000-000020D80000}"/>
    <cellStyle name="Normal 5 23 2" xfId="55336" xr:uid="{00000000-0005-0000-0000-000021D80000}"/>
    <cellStyle name="Normal 5 23 3" xfId="55337" xr:uid="{00000000-0005-0000-0000-000022D80000}"/>
    <cellStyle name="Normal 5 24" xfId="55338" xr:uid="{00000000-0005-0000-0000-000023D80000}"/>
    <cellStyle name="Normal 5 24 2" xfId="55339" xr:uid="{00000000-0005-0000-0000-000024D80000}"/>
    <cellStyle name="Normal 5 24 3" xfId="55340" xr:uid="{00000000-0005-0000-0000-000025D80000}"/>
    <cellStyle name="Normal 5 25" xfId="55341" xr:uid="{00000000-0005-0000-0000-000026D80000}"/>
    <cellStyle name="Normal 5 25 2" xfId="55342" xr:uid="{00000000-0005-0000-0000-000027D80000}"/>
    <cellStyle name="Normal 5 25 3" xfId="55343" xr:uid="{00000000-0005-0000-0000-000028D80000}"/>
    <cellStyle name="Normal 5 26" xfId="55344" xr:uid="{00000000-0005-0000-0000-000029D80000}"/>
    <cellStyle name="Normal 5 26 2" xfId="55345" xr:uid="{00000000-0005-0000-0000-00002AD80000}"/>
    <cellStyle name="Normal 5 26 3" xfId="55346" xr:uid="{00000000-0005-0000-0000-00002BD80000}"/>
    <cellStyle name="Normal 5 27" xfId="55347" xr:uid="{00000000-0005-0000-0000-00002CD80000}"/>
    <cellStyle name="Normal 5 27 2" xfId="55348" xr:uid="{00000000-0005-0000-0000-00002DD80000}"/>
    <cellStyle name="Normal 5 27 3" xfId="55349" xr:uid="{00000000-0005-0000-0000-00002ED80000}"/>
    <cellStyle name="Normal 5 28" xfId="55350" xr:uid="{00000000-0005-0000-0000-00002FD80000}"/>
    <cellStyle name="Normal 5 28 2" xfId="55351" xr:uid="{00000000-0005-0000-0000-000030D80000}"/>
    <cellStyle name="Normal 5 28 3" xfId="55352" xr:uid="{00000000-0005-0000-0000-000031D80000}"/>
    <cellStyle name="Normal 5 29" xfId="55353" xr:uid="{00000000-0005-0000-0000-000032D80000}"/>
    <cellStyle name="Normal 5 29 2" xfId="55354" xr:uid="{00000000-0005-0000-0000-000033D80000}"/>
    <cellStyle name="Normal 5 29 3" xfId="55355" xr:uid="{00000000-0005-0000-0000-000034D80000}"/>
    <cellStyle name="Normal 5 3" xfId="55356" xr:uid="{00000000-0005-0000-0000-000035D80000}"/>
    <cellStyle name="Normal 5 3 2" xfId="55357" xr:uid="{00000000-0005-0000-0000-000036D80000}"/>
    <cellStyle name="Normal 5 30" xfId="55358" xr:uid="{00000000-0005-0000-0000-000037D80000}"/>
    <cellStyle name="Normal 5 30 2" xfId="55359" xr:uid="{00000000-0005-0000-0000-000038D80000}"/>
    <cellStyle name="Normal 5 30 3" xfId="55360" xr:uid="{00000000-0005-0000-0000-000039D80000}"/>
    <cellStyle name="Normal 5 31" xfId="55361" xr:uid="{00000000-0005-0000-0000-00003AD80000}"/>
    <cellStyle name="Normal 5 31 2" xfId="55362" xr:uid="{00000000-0005-0000-0000-00003BD80000}"/>
    <cellStyle name="Normal 5 31 3" xfId="55363" xr:uid="{00000000-0005-0000-0000-00003CD80000}"/>
    <cellStyle name="Normal 5 32" xfId="55364" xr:uid="{00000000-0005-0000-0000-00003DD80000}"/>
    <cellStyle name="Normal 5 32 2" xfId="55365" xr:uid="{00000000-0005-0000-0000-00003ED80000}"/>
    <cellStyle name="Normal 5 32 3" xfId="55366" xr:uid="{00000000-0005-0000-0000-00003FD80000}"/>
    <cellStyle name="Normal 5 33" xfId="55367" xr:uid="{00000000-0005-0000-0000-000040D80000}"/>
    <cellStyle name="Normal 5 33 2" xfId="55368" xr:uid="{00000000-0005-0000-0000-000041D80000}"/>
    <cellStyle name="Normal 5 33 3" xfId="55369" xr:uid="{00000000-0005-0000-0000-000042D80000}"/>
    <cellStyle name="Normal 5 34" xfId="55370" xr:uid="{00000000-0005-0000-0000-000043D80000}"/>
    <cellStyle name="Normal 5 34 2" xfId="55371" xr:uid="{00000000-0005-0000-0000-000044D80000}"/>
    <cellStyle name="Normal 5 34 3" xfId="55372" xr:uid="{00000000-0005-0000-0000-000045D80000}"/>
    <cellStyle name="Normal 5 35" xfId="55373" xr:uid="{00000000-0005-0000-0000-000046D80000}"/>
    <cellStyle name="Normal 5 35 2" xfId="55374" xr:uid="{00000000-0005-0000-0000-000047D80000}"/>
    <cellStyle name="Normal 5 35 3" xfId="55375" xr:uid="{00000000-0005-0000-0000-000048D80000}"/>
    <cellStyle name="Normal 5 36" xfId="55376" xr:uid="{00000000-0005-0000-0000-000049D80000}"/>
    <cellStyle name="Normal 5 36 2" xfId="55377" xr:uid="{00000000-0005-0000-0000-00004AD80000}"/>
    <cellStyle name="Normal 5 36 3" xfId="55378" xr:uid="{00000000-0005-0000-0000-00004BD80000}"/>
    <cellStyle name="Normal 5 37" xfId="55379" xr:uid="{00000000-0005-0000-0000-00004CD80000}"/>
    <cellStyle name="Normal 5 37 2" xfId="55380" xr:uid="{00000000-0005-0000-0000-00004DD80000}"/>
    <cellStyle name="Normal 5 37 3" xfId="55381" xr:uid="{00000000-0005-0000-0000-00004ED80000}"/>
    <cellStyle name="Normal 5 38" xfId="55382" xr:uid="{00000000-0005-0000-0000-00004FD80000}"/>
    <cellStyle name="Normal 5 38 2" xfId="55383" xr:uid="{00000000-0005-0000-0000-000050D80000}"/>
    <cellStyle name="Normal 5 38 3" xfId="55384" xr:uid="{00000000-0005-0000-0000-000051D80000}"/>
    <cellStyle name="Normal 5 39" xfId="55385" xr:uid="{00000000-0005-0000-0000-000052D80000}"/>
    <cellStyle name="Normal 5 39 2" xfId="55386" xr:uid="{00000000-0005-0000-0000-000053D80000}"/>
    <cellStyle name="Normal 5 39 3" xfId="55387" xr:uid="{00000000-0005-0000-0000-000054D80000}"/>
    <cellStyle name="Normal 5 4" xfId="55388" xr:uid="{00000000-0005-0000-0000-000055D80000}"/>
    <cellStyle name="Normal 5 4 2" xfId="55389" xr:uid="{00000000-0005-0000-0000-000056D80000}"/>
    <cellStyle name="Normal 5 40" xfId="55390" xr:uid="{00000000-0005-0000-0000-000057D80000}"/>
    <cellStyle name="Normal 5 40 2" xfId="55391" xr:uid="{00000000-0005-0000-0000-000058D80000}"/>
    <cellStyle name="Normal 5 40 3" xfId="55392" xr:uid="{00000000-0005-0000-0000-000059D80000}"/>
    <cellStyle name="Normal 5 41" xfId="55393" xr:uid="{00000000-0005-0000-0000-00005AD80000}"/>
    <cellStyle name="Normal 5 41 2" xfId="55394" xr:uid="{00000000-0005-0000-0000-00005BD80000}"/>
    <cellStyle name="Normal 5 41 3" xfId="55395" xr:uid="{00000000-0005-0000-0000-00005CD80000}"/>
    <cellStyle name="Normal 5 42" xfId="55396" xr:uid="{00000000-0005-0000-0000-00005DD80000}"/>
    <cellStyle name="Normal 5 42 2" xfId="55397" xr:uid="{00000000-0005-0000-0000-00005ED80000}"/>
    <cellStyle name="Normal 5 42 3" xfId="55398" xr:uid="{00000000-0005-0000-0000-00005FD80000}"/>
    <cellStyle name="Normal 5 43" xfId="55399" xr:uid="{00000000-0005-0000-0000-000060D80000}"/>
    <cellStyle name="Normal 5 43 2" xfId="55400" xr:uid="{00000000-0005-0000-0000-000061D80000}"/>
    <cellStyle name="Normal 5 43 3" xfId="55401" xr:uid="{00000000-0005-0000-0000-000062D80000}"/>
    <cellStyle name="Normal 5 44" xfId="55402" xr:uid="{00000000-0005-0000-0000-000063D80000}"/>
    <cellStyle name="Normal 5 45" xfId="55403" xr:uid="{00000000-0005-0000-0000-000064D80000}"/>
    <cellStyle name="Normal 5 46" xfId="55282" xr:uid="{00000000-0005-0000-0000-000065D80000}"/>
    <cellStyle name="Normal 5 5" xfId="55404" xr:uid="{00000000-0005-0000-0000-000066D80000}"/>
    <cellStyle name="Normal 5 5 2" xfId="55405" xr:uid="{00000000-0005-0000-0000-000067D80000}"/>
    <cellStyle name="Normal 5 6" xfId="55406" xr:uid="{00000000-0005-0000-0000-000068D80000}"/>
    <cellStyle name="Normal 5 7" xfId="55407" xr:uid="{00000000-0005-0000-0000-000069D80000}"/>
    <cellStyle name="Normal 5 8" xfId="55408" xr:uid="{00000000-0005-0000-0000-00006AD80000}"/>
    <cellStyle name="Normal 5 9" xfId="55409" xr:uid="{00000000-0005-0000-0000-00006BD80000}"/>
    <cellStyle name="Normal 50" xfId="55410" xr:uid="{00000000-0005-0000-0000-00006CD80000}"/>
    <cellStyle name="Normal 50 2" xfId="55411" xr:uid="{00000000-0005-0000-0000-00006DD80000}"/>
    <cellStyle name="Normal 50 3" xfId="55412" xr:uid="{00000000-0005-0000-0000-00006ED80000}"/>
    <cellStyle name="Normal 50 4" xfId="55413" xr:uid="{00000000-0005-0000-0000-00006FD80000}"/>
    <cellStyle name="Normal 50 5" xfId="55414" xr:uid="{00000000-0005-0000-0000-000070D80000}"/>
    <cellStyle name="Normal 51" xfId="55415" xr:uid="{00000000-0005-0000-0000-000071D80000}"/>
    <cellStyle name="Normal 51 2" xfId="55416" xr:uid="{00000000-0005-0000-0000-000072D80000}"/>
    <cellStyle name="Normal 51 3" xfId="55417" xr:uid="{00000000-0005-0000-0000-000073D80000}"/>
    <cellStyle name="Normal 51 4" xfId="55418" xr:uid="{00000000-0005-0000-0000-000074D80000}"/>
    <cellStyle name="Normal 51 5" xfId="55419" xr:uid="{00000000-0005-0000-0000-000075D80000}"/>
    <cellStyle name="Normal 52" xfId="55420" xr:uid="{00000000-0005-0000-0000-000076D80000}"/>
    <cellStyle name="Normal 52 2" xfId="55421" xr:uid="{00000000-0005-0000-0000-000077D80000}"/>
    <cellStyle name="Normal 52 3" xfId="55422" xr:uid="{00000000-0005-0000-0000-000078D80000}"/>
    <cellStyle name="Normal 52 4" xfId="55423" xr:uid="{00000000-0005-0000-0000-000079D80000}"/>
    <cellStyle name="Normal 52 5" xfId="55424" xr:uid="{00000000-0005-0000-0000-00007AD80000}"/>
    <cellStyle name="Normal 53" xfId="55425" xr:uid="{00000000-0005-0000-0000-00007BD80000}"/>
    <cellStyle name="Normal 54" xfId="55426" xr:uid="{00000000-0005-0000-0000-00007CD80000}"/>
    <cellStyle name="Normal 54 2" xfId="55427" xr:uid="{00000000-0005-0000-0000-00007DD80000}"/>
    <cellStyle name="Normal 54 3" xfId="55428" xr:uid="{00000000-0005-0000-0000-00007ED80000}"/>
    <cellStyle name="Normal 54 4" xfId="55429" xr:uid="{00000000-0005-0000-0000-00007FD80000}"/>
    <cellStyle name="Normal 54 5" xfId="55430" xr:uid="{00000000-0005-0000-0000-000080D80000}"/>
    <cellStyle name="Normal 55" xfId="55431" xr:uid="{00000000-0005-0000-0000-000081D80000}"/>
    <cellStyle name="Normal 56" xfId="55432" xr:uid="{00000000-0005-0000-0000-000082D80000}"/>
    <cellStyle name="Normal 56 2" xfId="55433" xr:uid="{00000000-0005-0000-0000-000083D80000}"/>
    <cellStyle name="Normal 56 3" xfId="55434" xr:uid="{00000000-0005-0000-0000-000084D80000}"/>
    <cellStyle name="Normal 56 4" xfId="55435" xr:uid="{00000000-0005-0000-0000-000085D80000}"/>
    <cellStyle name="Normal 56 5" xfId="55436" xr:uid="{00000000-0005-0000-0000-000086D80000}"/>
    <cellStyle name="Normal 57" xfId="55437" xr:uid="{00000000-0005-0000-0000-000087D80000}"/>
    <cellStyle name="Normal 57 2" xfId="55438" xr:uid="{00000000-0005-0000-0000-000088D80000}"/>
    <cellStyle name="Normal 57 3" xfId="55439" xr:uid="{00000000-0005-0000-0000-000089D80000}"/>
    <cellStyle name="Normal 57 4" xfId="55440" xr:uid="{00000000-0005-0000-0000-00008AD80000}"/>
    <cellStyle name="Normal 57 5" xfId="55441" xr:uid="{00000000-0005-0000-0000-00008BD80000}"/>
    <cellStyle name="Normal 58" xfId="55442" xr:uid="{00000000-0005-0000-0000-00008CD80000}"/>
    <cellStyle name="Normal 58 2" xfId="55443" xr:uid="{00000000-0005-0000-0000-00008DD80000}"/>
    <cellStyle name="Normal 58 3" xfId="55444" xr:uid="{00000000-0005-0000-0000-00008ED80000}"/>
    <cellStyle name="Normal 58 4" xfId="55445" xr:uid="{00000000-0005-0000-0000-00008FD80000}"/>
    <cellStyle name="Normal 58 5" xfId="55446" xr:uid="{00000000-0005-0000-0000-000090D80000}"/>
    <cellStyle name="Normal 59" xfId="55447" xr:uid="{00000000-0005-0000-0000-000091D80000}"/>
    <cellStyle name="Normal 6" xfId="31" xr:uid="{00000000-0005-0000-0000-000092D80000}"/>
    <cellStyle name="Normal 6 10" xfId="55449" xr:uid="{00000000-0005-0000-0000-000093D80000}"/>
    <cellStyle name="Normal 6 11" xfId="55450" xr:uid="{00000000-0005-0000-0000-000094D80000}"/>
    <cellStyle name="Normal 6 12" xfId="55451" xr:uid="{00000000-0005-0000-0000-000095D80000}"/>
    <cellStyle name="Normal 6 13" xfId="55452" xr:uid="{00000000-0005-0000-0000-000096D80000}"/>
    <cellStyle name="Normal 6 14" xfId="55453" xr:uid="{00000000-0005-0000-0000-000097D80000}"/>
    <cellStyle name="Normal 6 15" xfId="55454" xr:uid="{00000000-0005-0000-0000-000098D80000}"/>
    <cellStyle name="Normal 6 16" xfId="55455" xr:uid="{00000000-0005-0000-0000-000099D80000}"/>
    <cellStyle name="Normal 6 17" xfId="55456" xr:uid="{00000000-0005-0000-0000-00009AD80000}"/>
    <cellStyle name="Normal 6 17 2" xfId="55457" xr:uid="{00000000-0005-0000-0000-00009BD80000}"/>
    <cellStyle name="Normal 6 17 2 2" xfId="55458" xr:uid="{00000000-0005-0000-0000-00009CD80000}"/>
    <cellStyle name="Normal 6 17 2 3" xfId="55459" xr:uid="{00000000-0005-0000-0000-00009DD80000}"/>
    <cellStyle name="Normal 6 17 3" xfId="55460" xr:uid="{00000000-0005-0000-0000-00009ED80000}"/>
    <cellStyle name="Normal 6 18" xfId="55461" xr:uid="{00000000-0005-0000-0000-00009FD80000}"/>
    <cellStyle name="Normal 6 18 2" xfId="55462" xr:uid="{00000000-0005-0000-0000-0000A0D80000}"/>
    <cellStyle name="Normal 6 18 3" xfId="55463" xr:uid="{00000000-0005-0000-0000-0000A1D80000}"/>
    <cellStyle name="Normal 6 19" xfId="55464" xr:uid="{00000000-0005-0000-0000-0000A2D80000}"/>
    <cellStyle name="Normal 6 19 2" xfId="55465" xr:uid="{00000000-0005-0000-0000-0000A3D80000}"/>
    <cellStyle name="Normal 6 19 3" xfId="55466" xr:uid="{00000000-0005-0000-0000-0000A4D80000}"/>
    <cellStyle name="Normal 6 2" xfId="55467" xr:uid="{00000000-0005-0000-0000-0000A5D80000}"/>
    <cellStyle name="Normal 6 2 10" xfId="55468" xr:uid="{00000000-0005-0000-0000-0000A6D80000}"/>
    <cellStyle name="Normal 6 2 11" xfId="55469" xr:uid="{00000000-0005-0000-0000-0000A7D80000}"/>
    <cellStyle name="Normal 6 2 12" xfId="55470" xr:uid="{00000000-0005-0000-0000-0000A8D80000}"/>
    <cellStyle name="Normal 6 2 13" xfId="55471" xr:uid="{00000000-0005-0000-0000-0000A9D80000}"/>
    <cellStyle name="Normal 6 2 2" xfId="55472" xr:uid="{00000000-0005-0000-0000-0000AAD80000}"/>
    <cellStyle name="Normal 6 2 2 10" xfId="55473" xr:uid="{00000000-0005-0000-0000-0000ABD80000}"/>
    <cellStyle name="Normal 6 2 2 2" xfId="55474" xr:uid="{00000000-0005-0000-0000-0000ACD80000}"/>
    <cellStyle name="Normal 6 2 2 2 2" xfId="55475" xr:uid="{00000000-0005-0000-0000-0000ADD80000}"/>
    <cellStyle name="Normal 6 2 2 2 3" xfId="55476" xr:uid="{00000000-0005-0000-0000-0000AED80000}"/>
    <cellStyle name="Normal 6 2 2 2 4" xfId="55477" xr:uid="{00000000-0005-0000-0000-0000AFD80000}"/>
    <cellStyle name="Normal 6 2 2 3" xfId="55478" xr:uid="{00000000-0005-0000-0000-0000B0D80000}"/>
    <cellStyle name="Normal 6 2 2 4" xfId="55479" xr:uid="{00000000-0005-0000-0000-0000B1D80000}"/>
    <cellStyle name="Normal 6 2 2 5" xfId="55480" xr:uid="{00000000-0005-0000-0000-0000B2D80000}"/>
    <cellStyle name="Normal 6 2 2 6" xfId="55481" xr:uid="{00000000-0005-0000-0000-0000B3D80000}"/>
    <cellStyle name="Normal 6 2 2 7" xfId="55482" xr:uid="{00000000-0005-0000-0000-0000B4D80000}"/>
    <cellStyle name="Normal 6 2 2 8" xfId="55483" xr:uid="{00000000-0005-0000-0000-0000B5D80000}"/>
    <cellStyle name="Normal 6 2 2 9" xfId="55484" xr:uid="{00000000-0005-0000-0000-0000B6D80000}"/>
    <cellStyle name="Normal 6 2 3" xfId="55485" xr:uid="{00000000-0005-0000-0000-0000B7D80000}"/>
    <cellStyle name="Normal 6 2 4" xfId="55486" xr:uid="{00000000-0005-0000-0000-0000B8D80000}"/>
    <cellStyle name="Normal 6 2 5" xfId="55487" xr:uid="{00000000-0005-0000-0000-0000B9D80000}"/>
    <cellStyle name="Normal 6 2 6" xfId="55488" xr:uid="{00000000-0005-0000-0000-0000BAD80000}"/>
    <cellStyle name="Normal 6 2 6 2" xfId="55489" xr:uid="{00000000-0005-0000-0000-0000BBD80000}"/>
    <cellStyle name="Normal 6 2 6 3" xfId="55490" xr:uid="{00000000-0005-0000-0000-0000BCD80000}"/>
    <cellStyle name="Normal 6 2 6 4" xfId="55491" xr:uid="{00000000-0005-0000-0000-0000BDD80000}"/>
    <cellStyle name="Normal 6 2 7" xfId="55492" xr:uid="{00000000-0005-0000-0000-0000BED80000}"/>
    <cellStyle name="Normal 6 2 8" xfId="55493" xr:uid="{00000000-0005-0000-0000-0000BFD80000}"/>
    <cellStyle name="Normal 6 2 9" xfId="55494" xr:uid="{00000000-0005-0000-0000-0000C0D80000}"/>
    <cellStyle name="Normal 6 20" xfId="55495" xr:uid="{00000000-0005-0000-0000-0000C1D80000}"/>
    <cellStyle name="Normal 6 20 2" xfId="55496" xr:uid="{00000000-0005-0000-0000-0000C2D80000}"/>
    <cellStyle name="Normal 6 20 3" xfId="55497" xr:uid="{00000000-0005-0000-0000-0000C3D80000}"/>
    <cellStyle name="Normal 6 21" xfId="55498" xr:uid="{00000000-0005-0000-0000-0000C4D80000}"/>
    <cellStyle name="Normal 6 21 2" xfId="55499" xr:uid="{00000000-0005-0000-0000-0000C5D80000}"/>
    <cellStyle name="Normal 6 21 3" xfId="55500" xr:uid="{00000000-0005-0000-0000-0000C6D80000}"/>
    <cellStyle name="Normal 6 22" xfId="55501" xr:uid="{00000000-0005-0000-0000-0000C7D80000}"/>
    <cellStyle name="Normal 6 22 2" xfId="55502" xr:uid="{00000000-0005-0000-0000-0000C8D80000}"/>
    <cellStyle name="Normal 6 22 3" xfId="55503" xr:uid="{00000000-0005-0000-0000-0000C9D80000}"/>
    <cellStyle name="Normal 6 23" xfId="55504" xr:uid="{00000000-0005-0000-0000-0000CAD80000}"/>
    <cellStyle name="Normal 6 23 2" xfId="55505" xr:uid="{00000000-0005-0000-0000-0000CBD80000}"/>
    <cellStyle name="Normal 6 23 3" xfId="55506" xr:uid="{00000000-0005-0000-0000-0000CCD80000}"/>
    <cellStyle name="Normal 6 24" xfId="55507" xr:uid="{00000000-0005-0000-0000-0000CDD80000}"/>
    <cellStyle name="Normal 6 24 2" xfId="55508" xr:uid="{00000000-0005-0000-0000-0000CED80000}"/>
    <cellStyle name="Normal 6 24 3" xfId="55509" xr:uid="{00000000-0005-0000-0000-0000CFD80000}"/>
    <cellStyle name="Normal 6 25" xfId="55510" xr:uid="{00000000-0005-0000-0000-0000D0D80000}"/>
    <cellStyle name="Normal 6 25 2" xfId="55511" xr:uid="{00000000-0005-0000-0000-0000D1D80000}"/>
    <cellStyle name="Normal 6 25 3" xfId="55512" xr:uid="{00000000-0005-0000-0000-0000D2D80000}"/>
    <cellStyle name="Normal 6 26" xfId="55513" xr:uid="{00000000-0005-0000-0000-0000D3D80000}"/>
    <cellStyle name="Normal 6 26 2" xfId="55514" xr:uid="{00000000-0005-0000-0000-0000D4D80000}"/>
    <cellStyle name="Normal 6 26 3" xfId="55515" xr:uid="{00000000-0005-0000-0000-0000D5D80000}"/>
    <cellStyle name="Normal 6 27" xfId="55516" xr:uid="{00000000-0005-0000-0000-0000D6D80000}"/>
    <cellStyle name="Normal 6 27 2" xfId="55517" xr:uid="{00000000-0005-0000-0000-0000D7D80000}"/>
    <cellStyle name="Normal 6 27 3" xfId="55518" xr:uid="{00000000-0005-0000-0000-0000D8D80000}"/>
    <cellStyle name="Normal 6 28" xfId="55519" xr:uid="{00000000-0005-0000-0000-0000D9D80000}"/>
    <cellStyle name="Normal 6 29" xfId="55520" xr:uid="{00000000-0005-0000-0000-0000DAD80000}"/>
    <cellStyle name="Normal 6 3" xfId="55521" xr:uid="{00000000-0005-0000-0000-0000DBD80000}"/>
    <cellStyle name="Normal 6 3 2" xfId="55522" xr:uid="{00000000-0005-0000-0000-0000DCD80000}"/>
    <cellStyle name="Normal 6 30" xfId="55448" xr:uid="{00000000-0005-0000-0000-0000DDD80000}"/>
    <cellStyle name="Normal 6 4" xfId="55523" xr:uid="{00000000-0005-0000-0000-0000DED80000}"/>
    <cellStyle name="Normal 6 4 2" xfId="55524" xr:uid="{00000000-0005-0000-0000-0000DFD80000}"/>
    <cellStyle name="Normal 6 5" xfId="55525" xr:uid="{00000000-0005-0000-0000-0000E0D80000}"/>
    <cellStyle name="Normal 6 5 2" xfId="55526" xr:uid="{00000000-0005-0000-0000-0000E1D80000}"/>
    <cellStyle name="Normal 6 6" xfId="55527" xr:uid="{00000000-0005-0000-0000-0000E2D80000}"/>
    <cellStyle name="Normal 6 7" xfId="55528" xr:uid="{00000000-0005-0000-0000-0000E3D80000}"/>
    <cellStyle name="Normal 6 8" xfId="55529" xr:uid="{00000000-0005-0000-0000-0000E4D80000}"/>
    <cellStyle name="Normal 6 9" xfId="55530" xr:uid="{00000000-0005-0000-0000-0000E5D80000}"/>
    <cellStyle name="Normal 60" xfId="55531" xr:uid="{00000000-0005-0000-0000-0000E6D80000}"/>
    <cellStyle name="Normal 61" xfId="55532" xr:uid="{00000000-0005-0000-0000-0000E7D80000}"/>
    <cellStyle name="Normal 62" xfId="55533" xr:uid="{00000000-0005-0000-0000-0000E8D80000}"/>
    <cellStyle name="Normal 63" xfId="55534" xr:uid="{00000000-0005-0000-0000-0000E9D80000}"/>
    <cellStyle name="Normal 64" xfId="55535" xr:uid="{00000000-0005-0000-0000-0000EAD80000}"/>
    <cellStyle name="Normal 64 2" xfId="55536" xr:uid="{00000000-0005-0000-0000-0000EBD80000}"/>
    <cellStyle name="Normal 64 3" xfId="55537" xr:uid="{00000000-0005-0000-0000-0000ECD80000}"/>
    <cellStyle name="Normal 64 4" xfId="55538" xr:uid="{00000000-0005-0000-0000-0000EDD80000}"/>
    <cellStyle name="Normal 64 5" xfId="55539" xr:uid="{00000000-0005-0000-0000-0000EED80000}"/>
    <cellStyle name="Normal 65" xfId="55540" xr:uid="{00000000-0005-0000-0000-0000EFD80000}"/>
    <cellStyle name="Normal 66" xfId="55541" xr:uid="{00000000-0005-0000-0000-0000F0D80000}"/>
    <cellStyle name="Normal 66 2" xfId="55542" xr:uid="{00000000-0005-0000-0000-0000F1D80000}"/>
    <cellStyle name="Normal 66 3" xfId="55543" xr:uid="{00000000-0005-0000-0000-0000F2D80000}"/>
    <cellStyle name="Normal 66 4" xfId="55544" xr:uid="{00000000-0005-0000-0000-0000F3D80000}"/>
    <cellStyle name="Normal 66 5" xfId="55545" xr:uid="{00000000-0005-0000-0000-0000F4D80000}"/>
    <cellStyle name="Normal 67" xfId="55546" xr:uid="{00000000-0005-0000-0000-0000F5D80000}"/>
    <cellStyle name="Normal 68" xfId="55547" xr:uid="{00000000-0005-0000-0000-0000F6D80000}"/>
    <cellStyle name="Normal 69" xfId="55548" xr:uid="{00000000-0005-0000-0000-0000F7D80000}"/>
    <cellStyle name="Normal 7" xfId="32" xr:uid="{00000000-0005-0000-0000-0000F8D80000}"/>
    <cellStyle name="Normal 7 10" xfId="55550" xr:uid="{00000000-0005-0000-0000-0000F9D80000}"/>
    <cellStyle name="Normal 7 11" xfId="55551" xr:uid="{00000000-0005-0000-0000-0000FAD80000}"/>
    <cellStyle name="Normal 7 11 2" xfId="55552" xr:uid="{00000000-0005-0000-0000-0000FBD80000}"/>
    <cellStyle name="Normal 7 11 2 2" xfId="55553" xr:uid="{00000000-0005-0000-0000-0000FCD80000}"/>
    <cellStyle name="Normal 7 11 2 3" xfId="55554" xr:uid="{00000000-0005-0000-0000-0000FDD80000}"/>
    <cellStyle name="Normal 7 11 3" xfId="55555" xr:uid="{00000000-0005-0000-0000-0000FED80000}"/>
    <cellStyle name="Normal 7 12" xfId="55556" xr:uid="{00000000-0005-0000-0000-0000FFD80000}"/>
    <cellStyle name="Normal 7 12 2" xfId="55557" xr:uid="{00000000-0005-0000-0000-000000D90000}"/>
    <cellStyle name="Normal 7 12 2 2" xfId="55558" xr:uid="{00000000-0005-0000-0000-000001D90000}"/>
    <cellStyle name="Normal 7 12 2 3" xfId="55559" xr:uid="{00000000-0005-0000-0000-000002D90000}"/>
    <cellStyle name="Normal 7 12 3" xfId="55560" xr:uid="{00000000-0005-0000-0000-000003D90000}"/>
    <cellStyle name="Normal 7 13" xfId="55561" xr:uid="{00000000-0005-0000-0000-000004D90000}"/>
    <cellStyle name="Normal 7 14" xfId="55562" xr:uid="{00000000-0005-0000-0000-000005D90000}"/>
    <cellStyle name="Normal 7 15" xfId="55563" xr:uid="{00000000-0005-0000-0000-000006D90000}"/>
    <cellStyle name="Normal 7 16" xfId="55564" xr:uid="{00000000-0005-0000-0000-000007D90000}"/>
    <cellStyle name="Normal 7 17" xfId="55565" xr:uid="{00000000-0005-0000-0000-000008D90000}"/>
    <cellStyle name="Normal 7 18" xfId="55566" xr:uid="{00000000-0005-0000-0000-000009D90000}"/>
    <cellStyle name="Normal 7 19" xfId="55567" xr:uid="{00000000-0005-0000-0000-00000AD90000}"/>
    <cellStyle name="Normal 7 2" xfId="55568" xr:uid="{00000000-0005-0000-0000-00000BD90000}"/>
    <cellStyle name="Normal 7 20" xfId="55569" xr:uid="{00000000-0005-0000-0000-00000CD90000}"/>
    <cellStyle name="Normal 7 21" xfId="55570" xr:uid="{00000000-0005-0000-0000-00000DD90000}"/>
    <cellStyle name="Normal 7 22" xfId="55571" xr:uid="{00000000-0005-0000-0000-00000ED90000}"/>
    <cellStyle name="Normal 7 23" xfId="55572" xr:uid="{00000000-0005-0000-0000-00000FD90000}"/>
    <cellStyle name="Normal 7 24" xfId="55549" xr:uid="{00000000-0005-0000-0000-000010D90000}"/>
    <cellStyle name="Normal 7 3" xfId="55573" xr:uid="{00000000-0005-0000-0000-000011D90000}"/>
    <cellStyle name="Normal 7 4" xfId="55574" xr:uid="{00000000-0005-0000-0000-000012D90000}"/>
    <cellStyle name="Normal 7 5" xfId="55575" xr:uid="{00000000-0005-0000-0000-000013D90000}"/>
    <cellStyle name="Normal 7 6" xfId="55576" xr:uid="{00000000-0005-0000-0000-000014D90000}"/>
    <cellStyle name="Normal 7 7" xfId="55577" xr:uid="{00000000-0005-0000-0000-000015D90000}"/>
    <cellStyle name="Normal 7 8" xfId="55578" xr:uid="{00000000-0005-0000-0000-000016D90000}"/>
    <cellStyle name="Normal 7 9" xfId="55579" xr:uid="{00000000-0005-0000-0000-000017D90000}"/>
    <cellStyle name="Normal 70" xfId="55580" xr:uid="{00000000-0005-0000-0000-000018D90000}"/>
    <cellStyle name="Normal 71" xfId="55581" xr:uid="{00000000-0005-0000-0000-000019D90000}"/>
    <cellStyle name="Normal 72" xfId="55582" xr:uid="{00000000-0005-0000-0000-00001AD90000}"/>
    <cellStyle name="Normal 73" xfId="55583" xr:uid="{00000000-0005-0000-0000-00001BD90000}"/>
    <cellStyle name="Normal 74" xfId="55584" xr:uid="{00000000-0005-0000-0000-00001CD90000}"/>
    <cellStyle name="Normal 75" xfId="55585" xr:uid="{00000000-0005-0000-0000-00001DD90000}"/>
    <cellStyle name="Normal 76" xfId="55586" xr:uid="{00000000-0005-0000-0000-00001ED90000}"/>
    <cellStyle name="Normal 77" xfId="55587" xr:uid="{00000000-0005-0000-0000-00001FD90000}"/>
    <cellStyle name="Normal 78" xfId="55588" xr:uid="{00000000-0005-0000-0000-000020D90000}"/>
    <cellStyle name="Normal 79" xfId="55589" xr:uid="{00000000-0005-0000-0000-000021D90000}"/>
    <cellStyle name="Normal 8" xfId="33" xr:uid="{00000000-0005-0000-0000-000022D90000}"/>
    <cellStyle name="Normal 8 10" xfId="55591" xr:uid="{00000000-0005-0000-0000-000023D90000}"/>
    <cellStyle name="Normal 8 11" xfId="55592" xr:uid="{00000000-0005-0000-0000-000024D90000}"/>
    <cellStyle name="Normal 8 12" xfId="55593" xr:uid="{00000000-0005-0000-0000-000025D90000}"/>
    <cellStyle name="Normal 8 13" xfId="55594" xr:uid="{00000000-0005-0000-0000-000026D90000}"/>
    <cellStyle name="Normal 8 14" xfId="55595" xr:uid="{00000000-0005-0000-0000-000027D90000}"/>
    <cellStyle name="Normal 8 15" xfId="55596" xr:uid="{00000000-0005-0000-0000-000028D90000}"/>
    <cellStyle name="Normal 8 16" xfId="55597" xr:uid="{00000000-0005-0000-0000-000029D90000}"/>
    <cellStyle name="Normal 8 17" xfId="55590" xr:uid="{00000000-0005-0000-0000-00002AD90000}"/>
    <cellStyle name="Normal 8 2" xfId="55598" xr:uid="{00000000-0005-0000-0000-00002BD90000}"/>
    <cellStyle name="Normal 8 2 2" xfId="55599" xr:uid="{00000000-0005-0000-0000-00002CD90000}"/>
    <cellStyle name="Normal 8 2 3" xfId="55600" xr:uid="{00000000-0005-0000-0000-00002DD90000}"/>
    <cellStyle name="Normal 8 2 4" xfId="55601" xr:uid="{00000000-0005-0000-0000-00002ED90000}"/>
    <cellStyle name="Normal 8 2 5" xfId="55602" xr:uid="{00000000-0005-0000-0000-00002FD90000}"/>
    <cellStyle name="Normal 8 3" xfId="55603" xr:uid="{00000000-0005-0000-0000-000030D90000}"/>
    <cellStyle name="Normal 8 3 2" xfId="55604" xr:uid="{00000000-0005-0000-0000-000031D90000}"/>
    <cellStyle name="Normal 8 4" xfId="55605" xr:uid="{00000000-0005-0000-0000-000032D90000}"/>
    <cellStyle name="Normal 8 4 2" xfId="55606" xr:uid="{00000000-0005-0000-0000-000033D90000}"/>
    <cellStyle name="Normal 8 5" xfId="55607" xr:uid="{00000000-0005-0000-0000-000034D90000}"/>
    <cellStyle name="Normal 8 5 2" xfId="55608" xr:uid="{00000000-0005-0000-0000-000035D90000}"/>
    <cellStyle name="Normal 8 6" xfId="55609" xr:uid="{00000000-0005-0000-0000-000036D90000}"/>
    <cellStyle name="Normal 8 7" xfId="55610" xr:uid="{00000000-0005-0000-0000-000037D90000}"/>
    <cellStyle name="Normal 8 8" xfId="55611" xr:uid="{00000000-0005-0000-0000-000038D90000}"/>
    <cellStyle name="Normal 8 9" xfId="55612" xr:uid="{00000000-0005-0000-0000-000039D90000}"/>
    <cellStyle name="Normal 80" xfId="55613" xr:uid="{00000000-0005-0000-0000-00003AD90000}"/>
    <cellStyle name="Normal 81" xfId="55614" xr:uid="{00000000-0005-0000-0000-00003BD90000}"/>
    <cellStyle name="Normal 82" xfId="55615" xr:uid="{00000000-0005-0000-0000-00003CD90000}"/>
    <cellStyle name="Normal 83" xfId="55616" xr:uid="{00000000-0005-0000-0000-00003DD90000}"/>
    <cellStyle name="Normal 84" xfId="55617" xr:uid="{00000000-0005-0000-0000-00003ED90000}"/>
    <cellStyle name="Normal 85" xfId="55618" xr:uid="{00000000-0005-0000-0000-00003FD90000}"/>
    <cellStyle name="Normal 86" xfId="55619" xr:uid="{00000000-0005-0000-0000-000040D90000}"/>
    <cellStyle name="Normal 87" xfId="55620" xr:uid="{00000000-0005-0000-0000-000041D90000}"/>
    <cellStyle name="Normal 88" xfId="55621" xr:uid="{00000000-0005-0000-0000-000042D90000}"/>
    <cellStyle name="Normal 89" xfId="55622" xr:uid="{00000000-0005-0000-0000-000043D90000}"/>
    <cellStyle name="Normal 9" xfId="35" xr:uid="{00000000-0005-0000-0000-000044D90000}"/>
    <cellStyle name="Normal 9 10" xfId="55624" xr:uid="{00000000-0005-0000-0000-000045D90000}"/>
    <cellStyle name="Normal 9 11" xfId="55625" xr:uid="{00000000-0005-0000-0000-000046D90000}"/>
    <cellStyle name="Normal 9 12" xfId="55626" xr:uid="{00000000-0005-0000-0000-000047D90000}"/>
    <cellStyle name="Normal 9 13" xfId="55627" xr:uid="{00000000-0005-0000-0000-000048D90000}"/>
    <cellStyle name="Normal 9 14" xfId="55628" xr:uid="{00000000-0005-0000-0000-000049D90000}"/>
    <cellStyle name="Normal 9 15" xfId="55629" xr:uid="{00000000-0005-0000-0000-00004AD90000}"/>
    <cellStyle name="Normal 9 16" xfId="55630" xr:uid="{00000000-0005-0000-0000-00004BD90000}"/>
    <cellStyle name="Normal 9 17" xfId="55631" xr:uid="{00000000-0005-0000-0000-00004CD90000}"/>
    <cellStyle name="Normal 9 18" xfId="55632" xr:uid="{00000000-0005-0000-0000-00004DD90000}"/>
    <cellStyle name="Normal 9 19" xfId="55623" xr:uid="{00000000-0005-0000-0000-00004ED90000}"/>
    <cellStyle name="Normal 9 2" xfId="55633" xr:uid="{00000000-0005-0000-0000-00004FD90000}"/>
    <cellStyle name="Normal 9 2 2" xfId="55634" xr:uid="{00000000-0005-0000-0000-000050D90000}"/>
    <cellStyle name="Normal 9 2 3" xfId="55635" xr:uid="{00000000-0005-0000-0000-000051D90000}"/>
    <cellStyle name="Normal 9 2 4" xfId="55636" xr:uid="{00000000-0005-0000-0000-000052D90000}"/>
    <cellStyle name="Normal 9 2 5" xfId="55637" xr:uid="{00000000-0005-0000-0000-000053D90000}"/>
    <cellStyle name="Normal 9 3" xfId="55638" xr:uid="{00000000-0005-0000-0000-000054D90000}"/>
    <cellStyle name="Normal 9 3 2" xfId="55639" xr:uid="{00000000-0005-0000-0000-000055D90000}"/>
    <cellStyle name="Normal 9 4" xfId="55640" xr:uid="{00000000-0005-0000-0000-000056D90000}"/>
    <cellStyle name="Normal 9 4 2" xfId="55641" xr:uid="{00000000-0005-0000-0000-000057D90000}"/>
    <cellStyle name="Normal 9 5" xfId="55642" xr:uid="{00000000-0005-0000-0000-000058D90000}"/>
    <cellStyle name="Normal 9 5 2" xfId="55643" xr:uid="{00000000-0005-0000-0000-000059D90000}"/>
    <cellStyle name="Normal 9 6" xfId="55644" xr:uid="{00000000-0005-0000-0000-00005AD90000}"/>
    <cellStyle name="Normal 9 7" xfId="55645" xr:uid="{00000000-0005-0000-0000-00005BD90000}"/>
    <cellStyle name="Normal 9 8" xfId="55646" xr:uid="{00000000-0005-0000-0000-00005CD90000}"/>
    <cellStyle name="Normal 9 9" xfId="55647" xr:uid="{00000000-0005-0000-0000-00005DD90000}"/>
    <cellStyle name="Normal 90" xfId="55648" xr:uid="{00000000-0005-0000-0000-00005ED90000}"/>
    <cellStyle name="Normal 91" xfId="55649" xr:uid="{00000000-0005-0000-0000-00005FD90000}"/>
    <cellStyle name="Normal 92" xfId="55650" xr:uid="{00000000-0005-0000-0000-000060D90000}"/>
    <cellStyle name="Normal 93" xfId="55651" xr:uid="{00000000-0005-0000-0000-000061D90000}"/>
    <cellStyle name="Normal 94" xfId="55652" xr:uid="{00000000-0005-0000-0000-000062D90000}"/>
    <cellStyle name="Normal 95" xfId="55653" xr:uid="{00000000-0005-0000-0000-000063D90000}"/>
    <cellStyle name="Normal 96" xfId="55654" xr:uid="{00000000-0005-0000-0000-000064D90000}"/>
    <cellStyle name="Normal 97" xfId="55655" xr:uid="{00000000-0005-0000-0000-000065D90000}"/>
    <cellStyle name="Normal 98" xfId="55656" xr:uid="{00000000-0005-0000-0000-000066D90000}"/>
    <cellStyle name="Normal 99" xfId="55657" xr:uid="{00000000-0005-0000-0000-000067D90000}"/>
    <cellStyle name="Note 10" xfId="55658" xr:uid="{00000000-0005-0000-0000-000068D90000}"/>
    <cellStyle name="Note 10 2" xfId="55659" xr:uid="{00000000-0005-0000-0000-000069D90000}"/>
    <cellStyle name="Note 10 3" xfId="55660" xr:uid="{00000000-0005-0000-0000-00006AD90000}"/>
    <cellStyle name="Note 11" xfId="55661" xr:uid="{00000000-0005-0000-0000-00006BD90000}"/>
    <cellStyle name="Note 11 2" xfId="55662" xr:uid="{00000000-0005-0000-0000-00006CD90000}"/>
    <cellStyle name="Note 11 3" xfId="55663" xr:uid="{00000000-0005-0000-0000-00006DD90000}"/>
    <cellStyle name="Note 12" xfId="55664" xr:uid="{00000000-0005-0000-0000-00006ED90000}"/>
    <cellStyle name="Note 12 2" xfId="55665" xr:uid="{00000000-0005-0000-0000-00006FD90000}"/>
    <cellStyle name="Note 12 3" xfId="55666" xr:uid="{00000000-0005-0000-0000-000070D90000}"/>
    <cellStyle name="Note 13" xfId="55667" xr:uid="{00000000-0005-0000-0000-000071D90000}"/>
    <cellStyle name="Note 13 2" xfId="55668" xr:uid="{00000000-0005-0000-0000-000072D90000}"/>
    <cellStyle name="Note 13 3" xfId="55669" xr:uid="{00000000-0005-0000-0000-000073D90000}"/>
    <cellStyle name="Note 14" xfId="55670" xr:uid="{00000000-0005-0000-0000-000074D90000}"/>
    <cellStyle name="Note 14 2" xfId="55671" xr:uid="{00000000-0005-0000-0000-000075D90000}"/>
    <cellStyle name="Note 14 3" xfId="55672" xr:uid="{00000000-0005-0000-0000-000076D90000}"/>
    <cellStyle name="Note 15" xfId="55673" xr:uid="{00000000-0005-0000-0000-000077D90000}"/>
    <cellStyle name="Note 15 2" xfId="55674" xr:uid="{00000000-0005-0000-0000-000078D90000}"/>
    <cellStyle name="Note 15 3" xfId="55675" xr:uid="{00000000-0005-0000-0000-000079D90000}"/>
    <cellStyle name="Note 16" xfId="55676" xr:uid="{00000000-0005-0000-0000-00007AD90000}"/>
    <cellStyle name="Note 16 2" xfId="55677" xr:uid="{00000000-0005-0000-0000-00007BD90000}"/>
    <cellStyle name="Note 16 3" xfId="55678" xr:uid="{00000000-0005-0000-0000-00007CD90000}"/>
    <cellStyle name="Note 16 4" xfId="55679" xr:uid="{00000000-0005-0000-0000-00007DD90000}"/>
    <cellStyle name="Note 16 5" xfId="55680" xr:uid="{00000000-0005-0000-0000-00007ED90000}"/>
    <cellStyle name="Note 16 6" xfId="55681" xr:uid="{00000000-0005-0000-0000-00007FD90000}"/>
    <cellStyle name="Note 16 7" xfId="55682" xr:uid="{00000000-0005-0000-0000-000080D90000}"/>
    <cellStyle name="Note 17" xfId="55683" xr:uid="{00000000-0005-0000-0000-000081D90000}"/>
    <cellStyle name="Note 18" xfId="55684" xr:uid="{00000000-0005-0000-0000-000082D90000}"/>
    <cellStyle name="Note 19" xfId="55685" xr:uid="{00000000-0005-0000-0000-000083D90000}"/>
    <cellStyle name="Note 2" xfId="55686" xr:uid="{00000000-0005-0000-0000-000084D90000}"/>
    <cellStyle name="Note 2 10" xfId="55687" xr:uid="{00000000-0005-0000-0000-000085D90000}"/>
    <cellStyle name="Note 2 11" xfId="55688" xr:uid="{00000000-0005-0000-0000-000086D90000}"/>
    <cellStyle name="Note 2 11 2" xfId="55689" xr:uid="{00000000-0005-0000-0000-000087D90000}"/>
    <cellStyle name="Note 2 11 2 2" xfId="55690" xr:uid="{00000000-0005-0000-0000-000088D90000}"/>
    <cellStyle name="Note 2 11 2 3" xfId="55691" xr:uid="{00000000-0005-0000-0000-000089D90000}"/>
    <cellStyle name="Note 2 11 2 4" xfId="55692" xr:uid="{00000000-0005-0000-0000-00008AD90000}"/>
    <cellStyle name="Note 2 11 2 5" xfId="55693" xr:uid="{00000000-0005-0000-0000-00008BD90000}"/>
    <cellStyle name="Note 2 11 2 6" xfId="55694" xr:uid="{00000000-0005-0000-0000-00008CD90000}"/>
    <cellStyle name="Note 2 11 2 7" xfId="55695" xr:uid="{00000000-0005-0000-0000-00008DD90000}"/>
    <cellStyle name="Note 2 11 3" xfId="55696" xr:uid="{00000000-0005-0000-0000-00008ED90000}"/>
    <cellStyle name="Note 2 11 4" xfId="55697" xr:uid="{00000000-0005-0000-0000-00008FD90000}"/>
    <cellStyle name="Note 2 11 5" xfId="55698" xr:uid="{00000000-0005-0000-0000-000090D90000}"/>
    <cellStyle name="Note 2 11 6" xfId="55699" xr:uid="{00000000-0005-0000-0000-000091D90000}"/>
    <cellStyle name="Note 2 11 7" xfId="55700" xr:uid="{00000000-0005-0000-0000-000092D90000}"/>
    <cellStyle name="Note 2 12" xfId="55701" xr:uid="{00000000-0005-0000-0000-000093D90000}"/>
    <cellStyle name="Note 2 13" xfId="55702" xr:uid="{00000000-0005-0000-0000-000094D90000}"/>
    <cellStyle name="Note 2 14" xfId="55703" xr:uid="{00000000-0005-0000-0000-000095D90000}"/>
    <cellStyle name="Note 2 15" xfId="55704" xr:uid="{00000000-0005-0000-0000-000096D90000}"/>
    <cellStyle name="Note 2 16" xfId="55705" xr:uid="{00000000-0005-0000-0000-000097D90000}"/>
    <cellStyle name="Note 2 17" xfId="55706" xr:uid="{00000000-0005-0000-0000-000098D90000}"/>
    <cellStyle name="Note 2 18" xfId="55707" xr:uid="{00000000-0005-0000-0000-000099D90000}"/>
    <cellStyle name="Note 2 19" xfId="55708" xr:uid="{00000000-0005-0000-0000-00009AD90000}"/>
    <cellStyle name="Note 2 2" xfId="55709" xr:uid="{00000000-0005-0000-0000-00009BD90000}"/>
    <cellStyle name="Note 2 20" xfId="55710" xr:uid="{00000000-0005-0000-0000-00009CD90000}"/>
    <cellStyle name="Note 2 20 2" xfId="55711" xr:uid="{00000000-0005-0000-0000-00009DD90000}"/>
    <cellStyle name="Note 2 20 2 2" xfId="55712" xr:uid="{00000000-0005-0000-0000-00009ED90000}"/>
    <cellStyle name="Note 2 20 2 3" xfId="55713" xr:uid="{00000000-0005-0000-0000-00009FD90000}"/>
    <cellStyle name="Note 2 20 3" xfId="55714" xr:uid="{00000000-0005-0000-0000-0000A0D90000}"/>
    <cellStyle name="Note 2 20 4" xfId="55715" xr:uid="{00000000-0005-0000-0000-0000A1D90000}"/>
    <cellStyle name="Note 2 21" xfId="55716" xr:uid="{00000000-0005-0000-0000-0000A2D90000}"/>
    <cellStyle name="Note 2 22" xfId="55717" xr:uid="{00000000-0005-0000-0000-0000A3D90000}"/>
    <cellStyle name="Note 2 23" xfId="55718" xr:uid="{00000000-0005-0000-0000-0000A4D90000}"/>
    <cellStyle name="Note 2 23 2" xfId="55719" xr:uid="{00000000-0005-0000-0000-0000A5D90000}"/>
    <cellStyle name="Note 2 23 3" xfId="55720" xr:uid="{00000000-0005-0000-0000-0000A6D90000}"/>
    <cellStyle name="Note 2 24" xfId="55721" xr:uid="{00000000-0005-0000-0000-0000A7D90000}"/>
    <cellStyle name="Note 2 24 2" xfId="55722" xr:uid="{00000000-0005-0000-0000-0000A8D90000}"/>
    <cellStyle name="Note 2 24 3" xfId="55723" xr:uid="{00000000-0005-0000-0000-0000A9D90000}"/>
    <cellStyle name="Note 2 25" xfId="55724" xr:uid="{00000000-0005-0000-0000-0000AAD90000}"/>
    <cellStyle name="Note 2 25 2" xfId="55725" xr:uid="{00000000-0005-0000-0000-0000ABD90000}"/>
    <cellStyle name="Note 2 25 3" xfId="55726" xr:uid="{00000000-0005-0000-0000-0000ACD90000}"/>
    <cellStyle name="Note 2 26" xfId="55727" xr:uid="{00000000-0005-0000-0000-0000ADD90000}"/>
    <cellStyle name="Note 2 26 2" xfId="55728" xr:uid="{00000000-0005-0000-0000-0000AED90000}"/>
    <cellStyle name="Note 2 26 3" xfId="55729" xr:uid="{00000000-0005-0000-0000-0000AFD90000}"/>
    <cellStyle name="Note 2 27" xfId="55730" xr:uid="{00000000-0005-0000-0000-0000B0D90000}"/>
    <cellStyle name="Note 2 28" xfId="55731" xr:uid="{00000000-0005-0000-0000-0000B1D90000}"/>
    <cellStyle name="Note 2 29" xfId="55732" xr:uid="{00000000-0005-0000-0000-0000B2D90000}"/>
    <cellStyle name="Note 2 3" xfId="55733" xr:uid="{00000000-0005-0000-0000-0000B3D90000}"/>
    <cellStyle name="Note 2 30" xfId="55734" xr:uid="{00000000-0005-0000-0000-0000B4D90000}"/>
    <cellStyle name="Note 2 31" xfId="55735" xr:uid="{00000000-0005-0000-0000-0000B5D90000}"/>
    <cellStyle name="Note 2 31 2" xfId="55736" xr:uid="{00000000-0005-0000-0000-0000B6D90000}"/>
    <cellStyle name="Note 2 31 2 2" xfId="55737" xr:uid="{00000000-0005-0000-0000-0000B7D90000}"/>
    <cellStyle name="Note 2 31 2 3" xfId="55738" xr:uid="{00000000-0005-0000-0000-0000B8D90000}"/>
    <cellStyle name="Note 2 31 3" xfId="55739" xr:uid="{00000000-0005-0000-0000-0000B9D90000}"/>
    <cellStyle name="Note 2 32" xfId="55740" xr:uid="{00000000-0005-0000-0000-0000BAD90000}"/>
    <cellStyle name="Note 2 33" xfId="55741" xr:uid="{00000000-0005-0000-0000-0000BBD90000}"/>
    <cellStyle name="Note 2 34" xfId="55742" xr:uid="{00000000-0005-0000-0000-0000BCD90000}"/>
    <cellStyle name="Note 2 35" xfId="55743" xr:uid="{00000000-0005-0000-0000-0000BDD90000}"/>
    <cellStyle name="Note 2 36" xfId="55744" xr:uid="{00000000-0005-0000-0000-0000BED90000}"/>
    <cellStyle name="Note 2 37" xfId="55745" xr:uid="{00000000-0005-0000-0000-0000BFD90000}"/>
    <cellStyle name="Note 2 38" xfId="55746" xr:uid="{00000000-0005-0000-0000-0000C0D90000}"/>
    <cellStyle name="Note 2 39" xfId="55747" xr:uid="{00000000-0005-0000-0000-0000C1D90000}"/>
    <cellStyle name="Note 2 4" xfId="55748" xr:uid="{00000000-0005-0000-0000-0000C2D90000}"/>
    <cellStyle name="Note 2 40" xfId="55749" xr:uid="{00000000-0005-0000-0000-0000C3D90000}"/>
    <cellStyle name="Note 2 41" xfId="55750" xr:uid="{00000000-0005-0000-0000-0000C4D90000}"/>
    <cellStyle name="Note 2 42" xfId="55751" xr:uid="{00000000-0005-0000-0000-0000C5D90000}"/>
    <cellStyle name="Note 2 43" xfId="55752" xr:uid="{00000000-0005-0000-0000-0000C6D90000}"/>
    <cellStyle name="Note 2 5" xfId="55753" xr:uid="{00000000-0005-0000-0000-0000C7D90000}"/>
    <cellStyle name="Note 2 6" xfId="55754" xr:uid="{00000000-0005-0000-0000-0000C8D90000}"/>
    <cellStyle name="Note 2 7" xfId="55755" xr:uid="{00000000-0005-0000-0000-0000C9D90000}"/>
    <cellStyle name="Note 2 8" xfId="55756" xr:uid="{00000000-0005-0000-0000-0000CAD90000}"/>
    <cellStyle name="Note 2 8 10" xfId="55757" xr:uid="{00000000-0005-0000-0000-0000CBD90000}"/>
    <cellStyle name="Note 2 8 11" xfId="55758" xr:uid="{00000000-0005-0000-0000-0000CCD90000}"/>
    <cellStyle name="Note 2 8 2" xfId="55759" xr:uid="{00000000-0005-0000-0000-0000CDD90000}"/>
    <cellStyle name="Note 2 8 2 2" xfId="55760" xr:uid="{00000000-0005-0000-0000-0000CED90000}"/>
    <cellStyle name="Note 2 8 2 3" xfId="55761" xr:uid="{00000000-0005-0000-0000-0000CFD90000}"/>
    <cellStyle name="Note 2 8 2 4" xfId="55762" xr:uid="{00000000-0005-0000-0000-0000D0D90000}"/>
    <cellStyle name="Note 2 8 2 5" xfId="55763" xr:uid="{00000000-0005-0000-0000-0000D1D90000}"/>
    <cellStyle name="Note 2 8 2 6" xfId="55764" xr:uid="{00000000-0005-0000-0000-0000D2D90000}"/>
    <cellStyle name="Note 2 8 2 7" xfId="55765" xr:uid="{00000000-0005-0000-0000-0000D3D90000}"/>
    <cellStyle name="Note 2 8 2 8" xfId="55766" xr:uid="{00000000-0005-0000-0000-0000D4D90000}"/>
    <cellStyle name="Note 2 8 2 9" xfId="55767" xr:uid="{00000000-0005-0000-0000-0000D5D90000}"/>
    <cellStyle name="Note 2 8 3" xfId="55768" xr:uid="{00000000-0005-0000-0000-0000D6D90000}"/>
    <cellStyle name="Note 2 8 4" xfId="55769" xr:uid="{00000000-0005-0000-0000-0000D7D90000}"/>
    <cellStyle name="Note 2 8 5" xfId="55770" xr:uid="{00000000-0005-0000-0000-0000D8D90000}"/>
    <cellStyle name="Note 2 8 5 2" xfId="55771" xr:uid="{00000000-0005-0000-0000-0000D9D90000}"/>
    <cellStyle name="Note 2 8 5 3" xfId="55772" xr:uid="{00000000-0005-0000-0000-0000DAD90000}"/>
    <cellStyle name="Note 2 8 6" xfId="55773" xr:uid="{00000000-0005-0000-0000-0000DBD90000}"/>
    <cellStyle name="Note 2 8 6 2" xfId="55774" xr:uid="{00000000-0005-0000-0000-0000DCD90000}"/>
    <cellStyle name="Note 2 8 6 3" xfId="55775" xr:uid="{00000000-0005-0000-0000-0000DDD90000}"/>
    <cellStyle name="Note 2 8 7" xfId="55776" xr:uid="{00000000-0005-0000-0000-0000DED90000}"/>
    <cellStyle name="Note 2 8 7 2" xfId="55777" xr:uid="{00000000-0005-0000-0000-0000DFD90000}"/>
    <cellStyle name="Note 2 8 7 3" xfId="55778" xr:uid="{00000000-0005-0000-0000-0000E0D90000}"/>
    <cellStyle name="Note 2 8 8" xfId="55779" xr:uid="{00000000-0005-0000-0000-0000E1D90000}"/>
    <cellStyle name="Note 2 8 8 2" xfId="55780" xr:uid="{00000000-0005-0000-0000-0000E2D90000}"/>
    <cellStyle name="Note 2 8 8 3" xfId="55781" xr:uid="{00000000-0005-0000-0000-0000E3D90000}"/>
    <cellStyle name="Note 2 8 9" xfId="55782" xr:uid="{00000000-0005-0000-0000-0000E4D90000}"/>
    <cellStyle name="Note 2 8 9 2" xfId="55783" xr:uid="{00000000-0005-0000-0000-0000E5D90000}"/>
    <cellStyle name="Note 2 8 9 3" xfId="55784" xr:uid="{00000000-0005-0000-0000-0000E6D90000}"/>
    <cellStyle name="Note 2 9" xfId="55785" xr:uid="{00000000-0005-0000-0000-0000E7D90000}"/>
    <cellStyle name="Note 20" xfId="55786" xr:uid="{00000000-0005-0000-0000-0000E8D90000}"/>
    <cellStyle name="Note 21" xfId="55787" xr:uid="{00000000-0005-0000-0000-0000E9D90000}"/>
    <cellStyle name="Note 22" xfId="55788" xr:uid="{00000000-0005-0000-0000-0000EAD90000}"/>
    <cellStyle name="Note 23" xfId="55789" xr:uid="{00000000-0005-0000-0000-0000EBD90000}"/>
    <cellStyle name="Note 24" xfId="55790" xr:uid="{00000000-0005-0000-0000-0000ECD90000}"/>
    <cellStyle name="Note 25" xfId="55791" xr:uid="{00000000-0005-0000-0000-0000EDD90000}"/>
    <cellStyle name="Note 26" xfId="55792" xr:uid="{00000000-0005-0000-0000-0000EED90000}"/>
    <cellStyle name="Note 27" xfId="55793" xr:uid="{00000000-0005-0000-0000-0000EFD90000}"/>
    <cellStyle name="Note 28" xfId="55794" xr:uid="{00000000-0005-0000-0000-0000F0D90000}"/>
    <cellStyle name="Note 29" xfId="55795" xr:uid="{00000000-0005-0000-0000-0000F1D90000}"/>
    <cellStyle name="Note 3" xfId="55796" xr:uid="{00000000-0005-0000-0000-0000F2D90000}"/>
    <cellStyle name="Note 3 2" xfId="55797" xr:uid="{00000000-0005-0000-0000-0000F3D90000}"/>
    <cellStyle name="Note 3 3" xfId="55798" xr:uid="{00000000-0005-0000-0000-0000F4D90000}"/>
    <cellStyle name="Note 3 4" xfId="55799" xr:uid="{00000000-0005-0000-0000-0000F5D90000}"/>
    <cellStyle name="Note 3 5" xfId="55800" xr:uid="{00000000-0005-0000-0000-0000F6D90000}"/>
    <cellStyle name="Note 3 6" xfId="55801" xr:uid="{00000000-0005-0000-0000-0000F7D90000}"/>
    <cellStyle name="Note 3 7" xfId="55802" xr:uid="{00000000-0005-0000-0000-0000F8D90000}"/>
    <cellStyle name="Note 30" xfId="55803" xr:uid="{00000000-0005-0000-0000-0000F9D90000}"/>
    <cellStyle name="Note 31" xfId="55804" xr:uid="{00000000-0005-0000-0000-0000FAD90000}"/>
    <cellStyle name="Note 32" xfId="55805" xr:uid="{00000000-0005-0000-0000-0000FBD90000}"/>
    <cellStyle name="Note 33" xfId="55806" xr:uid="{00000000-0005-0000-0000-0000FCD90000}"/>
    <cellStyle name="Note 34" xfId="55807" xr:uid="{00000000-0005-0000-0000-0000FDD90000}"/>
    <cellStyle name="Note 35" xfId="55808" xr:uid="{00000000-0005-0000-0000-0000FED90000}"/>
    <cellStyle name="Note 36" xfId="55809" xr:uid="{00000000-0005-0000-0000-0000FFD90000}"/>
    <cellStyle name="Note 37" xfId="55810" xr:uid="{00000000-0005-0000-0000-000000DA0000}"/>
    <cellStyle name="Note 4" xfId="55811" xr:uid="{00000000-0005-0000-0000-000001DA0000}"/>
    <cellStyle name="Note 4 2" xfId="55812" xr:uid="{00000000-0005-0000-0000-000002DA0000}"/>
    <cellStyle name="Note 4 3" xfId="55813" xr:uid="{00000000-0005-0000-0000-000003DA0000}"/>
    <cellStyle name="Note 5" xfId="55814" xr:uid="{00000000-0005-0000-0000-000004DA0000}"/>
    <cellStyle name="Note 5 2" xfId="55815" xr:uid="{00000000-0005-0000-0000-000005DA0000}"/>
    <cellStyle name="Note 5 3" xfId="55816" xr:uid="{00000000-0005-0000-0000-000006DA0000}"/>
    <cellStyle name="Note 6" xfId="55817" xr:uid="{00000000-0005-0000-0000-000007DA0000}"/>
    <cellStyle name="Note 6 2" xfId="55818" xr:uid="{00000000-0005-0000-0000-000008DA0000}"/>
    <cellStyle name="Note 6 3" xfId="55819" xr:uid="{00000000-0005-0000-0000-000009DA0000}"/>
    <cellStyle name="Note 7" xfId="55820" xr:uid="{00000000-0005-0000-0000-00000ADA0000}"/>
    <cellStyle name="Note 7 2" xfId="55821" xr:uid="{00000000-0005-0000-0000-00000BDA0000}"/>
    <cellStyle name="Note 7 3" xfId="55822" xr:uid="{00000000-0005-0000-0000-00000CDA0000}"/>
    <cellStyle name="Note 8" xfId="55823" xr:uid="{00000000-0005-0000-0000-00000DDA0000}"/>
    <cellStyle name="Note 8 2" xfId="55824" xr:uid="{00000000-0005-0000-0000-00000EDA0000}"/>
    <cellStyle name="Note 8 3" xfId="55825" xr:uid="{00000000-0005-0000-0000-00000FDA0000}"/>
    <cellStyle name="Note 9" xfId="55826" xr:uid="{00000000-0005-0000-0000-000010DA0000}"/>
    <cellStyle name="Note 9 2" xfId="55827" xr:uid="{00000000-0005-0000-0000-000011DA0000}"/>
    <cellStyle name="Note 9 3" xfId="55828" xr:uid="{00000000-0005-0000-0000-000012DA0000}"/>
    <cellStyle name="Output 10" xfId="55829" xr:uid="{00000000-0005-0000-0000-000013DA0000}"/>
    <cellStyle name="Output 10 2" xfId="55830" xr:uid="{00000000-0005-0000-0000-000014DA0000}"/>
    <cellStyle name="Output 10 3" xfId="55831" xr:uid="{00000000-0005-0000-0000-000015DA0000}"/>
    <cellStyle name="Output 11" xfId="55832" xr:uid="{00000000-0005-0000-0000-000016DA0000}"/>
    <cellStyle name="Output 11 2" xfId="55833" xr:uid="{00000000-0005-0000-0000-000017DA0000}"/>
    <cellStyle name="Output 11 3" xfId="55834" xr:uid="{00000000-0005-0000-0000-000018DA0000}"/>
    <cellStyle name="Output 12" xfId="55835" xr:uid="{00000000-0005-0000-0000-000019DA0000}"/>
    <cellStyle name="Output 12 2" xfId="55836" xr:uid="{00000000-0005-0000-0000-00001ADA0000}"/>
    <cellStyle name="Output 12 3" xfId="55837" xr:uid="{00000000-0005-0000-0000-00001BDA0000}"/>
    <cellStyle name="Output 13" xfId="55838" xr:uid="{00000000-0005-0000-0000-00001CDA0000}"/>
    <cellStyle name="Output 13 2" xfId="55839" xr:uid="{00000000-0005-0000-0000-00001DDA0000}"/>
    <cellStyle name="Output 13 3" xfId="55840" xr:uid="{00000000-0005-0000-0000-00001EDA0000}"/>
    <cellStyle name="Output 14" xfId="55841" xr:uid="{00000000-0005-0000-0000-00001FDA0000}"/>
    <cellStyle name="Output 14 2" xfId="55842" xr:uid="{00000000-0005-0000-0000-000020DA0000}"/>
    <cellStyle name="Output 14 3" xfId="55843" xr:uid="{00000000-0005-0000-0000-000021DA0000}"/>
    <cellStyle name="Output 15" xfId="55844" xr:uid="{00000000-0005-0000-0000-000022DA0000}"/>
    <cellStyle name="Output 15 2" xfId="55845" xr:uid="{00000000-0005-0000-0000-000023DA0000}"/>
    <cellStyle name="Output 15 3" xfId="55846" xr:uid="{00000000-0005-0000-0000-000024DA0000}"/>
    <cellStyle name="Output 15 4" xfId="55847" xr:uid="{00000000-0005-0000-0000-000025DA0000}"/>
    <cellStyle name="Output 15 5" xfId="55848" xr:uid="{00000000-0005-0000-0000-000026DA0000}"/>
    <cellStyle name="Output 15 6" xfId="55849" xr:uid="{00000000-0005-0000-0000-000027DA0000}"/>
    <cellStyle name="Output 15 7" xfId="55850" xr:uid="{00000000-0005-0000-0000-000028DA0000}"/>
    <cellStyle name="Output 16" xfId="55851" xr:uid="{00000000-0005-0000-0000-000029DA0000}"/>
    <cellStyle name="Output 17" xfId="55852" xr:uid="{00000000-0005-0000-0000-00002ADA0000}"/>
    <cellStyle name="Output 18" xfId="55853" xr:uid="{00000000-0005-0000-0000-00002BDA0000}"/>
    <cellStyle name="Output 19" xfId="55854" xr:uid="{00000000-0005-0000-0000-00002CDA0000}"/>
    <cellStyle name="Output 2" xfId="55855" xr:uid="{00000000-0005-0000-0000-00002DDA0000}"/>
    <cellStyle name="Output 2 10" xfId="55856" xr:uid="{00000000-0005-0000-0000-00002EDA0000}"/>
    <cellStyle name="Output 2 11" xfId="55857" xr:uid="{00000000-0005-0000-0000-00002FDA0000}"/>
    <cellStyle name="Output 2 12" xfId="55858" xr:uid="{00000000-0005-0000-0000-000030DA0000}"/>
    <cellStyle name="Output 2 13" xfId="55859" xr:uid="{00000000-0005-0000-0000-000031DA0000}"/>
    <cellStyle name="Output 2 14" xfId="55860" xr:uid="{00000000-0005-0000-0000-000032DA0000}"/>
    <cellStyle name="Output 2 2" xfId="55861" xr:uid="{00000000-0005-0000-0000-000033DA0000}"/>
    <cellStyle name="Output 2 3" xfId="55862" xr:uid="{00000000-0005-0000-0000-000034DA0000}"/>
    <cellStyle name="Output 2 4" xfId="55863" xr:uid="{00000000-0005-0000-0000-000035DA0000}"/>
    <cellStyle name="Output 2 5" xfId="55864" xr:uid="{00000000-0005-0000-0000-000036DA0000}"/>
    <cellStyle name="Output 2 6" xfId="55865" xr:uid="{00000000-0005-0000-0000-000037DA0000}"/>
    <cellStyle name="Output 2 7" xfId="55866" xr:uid="{00000000-0005-0000-0000-000038DA0000}"/>
    <cellStyle name="Output 2 8" xfId="55867" xr:uid="{00000000-0005-0000-0000-000039DA0000}"/>
    <cellStyle name="Output 2 9" xfId="55868" xr:uid="{00000000-0005-0000-0000-00003ADA0000}"/>
    <cellStyle name="Output 20" xfId="55869" xr:uid="{00000000-0005-0000-0000-00003BDA0000}"/>
    <cellStyle name="Output 21" xfId="55870" xr:uid="{00000000-0005-0000-0000-00003CDA0000}"/>
    <cellStyle name="Output 22" xfId="55871" xr:uid="{00000000-0005-0000-0000-00003DDA0000}"/>
    <cellStyle name="Output 23" xfId="55872" xr:uid="{00000000-0005-0000-0000-00003EDA0000}"/>
    <cellStyle name="Output 24" xfId="55873" xr:uid="{00000000-0005-0000-0000-00003FDA0000}"/>
    <cellStyle name="Output 25" xfId="55874" xr:uid="{00000000-0005-0000-0000-000040DA0000}"/>
    <cellStyle name="Output 26" xfId="55875" xr:uid="{00000000-0005-0000-0000-000041DA0000}"/>
    <cellStyle name="Output 27" xfId="55876" xr:uid="{00000000-0005-0000-0000-000042DA0000}"/>
    <cellStyle name="Output 28" xfId="55877" xr:uid="{00000000-0005-0000-0000-000043DA0000}"/>
    <cellStyle name="Output 29" xfId="55878" xr:uid="{00000000-0005-0000-0000-000044DA0000}"/>
    <cellStyle name="Output 3" xfId="55879" xr:uid="{00000000-0005-0000-0000-000045DA0000}"/>
    <cellStyle name="Output 3 2" xfId="55880" xr:uid="{00000000-0005-0000-0000-000046DA0000}"/>
    <cellStyle name="Output 3 3" xfId="55881" xr:uid="{00000000-0005-0000-0000-000047DA0000}"/>
    <cellStyle name="Output 30" xfId="55882" xr:uid="{00000000-0005-0000-0000-000048DA0000}"/>
    <cellStyle name="Output 31" xfId="55883" xr:uid="{00000000-0005-0000-0000-000049DA0000}"/>
    <cellStyle name="Output 32" xfId="55884" xr:uid="{00000000-0005-0000-0000-00004ADA0000}"/>
    <cellStyle name="Output 33" xfId="55885" xr:uid="{00000000-0005-0000-0000-00004BDA0000}"/>
    <cellStyle name="Output 34" xfId="55886" xr:uid="{00000000-0005-0000-0000-00004CDA0000}"/>
    <cellStyle name="Output 4" xfId="55887" xr:uid="{00000000-0005-0000-0000-00004DDA0000}"/>
    <cellStyle name="Output 4 2" xfId="55888" xr:uid="{00000000-0005-0000-0000-00004EDA0000}"/>
    <cellStyle name="Output 4 3" xfId="55889" xr:uid="{00000000-0005-0000-0000-00004FDA0000}"/>
    <cellStyle name="Output 5" xfId="55890" xr:uid="{00000000-0005-0000-0000-000050DA0000}"/>
    <cellStyle name="Output 5 2" xfId="55891" xr:uid="{00000000-0005-0000-0000-000051DA0000}"/>
    <cellStyle name="Output 5 3" xfId="55892" xr:uid="{00000000-0005-0000-0000-000052DA0000}"/>
    <cellStyle name="Output 6" xfId="55893" xr:uid="{00000000-0005-0000-0000-000053DA0000}"/>
    <cellStyle name="Output 6 2" xfId="55894" xr:uid="{00000000-0005-0000-0000-000054DA0000}"/>
    <cellStyle name="Output 6 3" xfId="55895" xr:uid="{00000000-0005-0000-0000-000055DA0000}"/>
    <cellStyle name="Output 7" xfId="55896" xr:uid="{00000000-0005-0000-0000-000056DA0000}"/>
    <cellStyle name="Output 7 2" xfId="55897" xr:uid="{00000000-0005-0000-0000-000057DA0000}"/>
    <cellStyle name="Output 7 3" xfId="55898" xr:uid="{00000000-0005-0000-0000-000058DA0000}"/>
    <cellStyle name="Output 8" xfId="55899" xr:uid="{00000000-0005-0000-0000-000059DA0000}"/>
    <cellStyle name="Output 8 2" xfId="55900" xr:uid="{00000000-0005-0000-0000-00005ADA0000}"/>
    <cellStyle name="Output 8 3" xfId="55901" xr:uid="{00000000-0005-0000-0000-00005BDA0000}"/>
    <cellStyle name="Output 9" xfId="55902" xr:uid="{00000000-0005-0000-0000-00005CDA0000}"/>
    <cellStyle name="Output 9 2" xfId="55903" xr:uid="{00000000-0005-0000-0000-00005DDA0000}"/>
    <cellStyle name="Output 9 3" xfId="55904" xr:uid="{00000000-0005-0000-0000-00005EDA0000}"/>
    <cellStyle name="Percent" xfId="39" builtinId="5"/>
    <cellStyle name="Percent 10" xfId="55905" xr:uid="{00000000-0005-0000-0000-000060DA0000}"/>
    <cellStyle name="Percent 10 10" xfId="55906" xr:uid="{00000000-0005-0000-0000-000061DA0000}"/>
    <cellStyle name="Percent 10 11" xfId="55907" xr:uid="{00000000-0005-0000-0000-000062DA0000}"/>
    <cellStyle name="Percent 10 2" xfId="55908" xr:uid="{00000000-0005-0000-0000-000063DA0000}"/>
    <cellStyle name="Percent 10 2 10" xfId="55909" xr:uid="{00000000-0005-0000-0000-000064DA0000}"/>
    <cellStyle name="Percent 10 2 11" xfId="55910" xr:uid="{00000000-0005-0000-0000-000065DA0000}"/>
    <cellStyle name="Percent 10 2 12" xfId="55911" xr:uid="{00000000-0005-0000-0000-000066DA0000}"/>
    <cellStyle name="Percent 10 2 13" xfId="55912" xr:uid="{00000000-0005-0000-0000-000067DA0000}"/>
    <cellStyle name="Percent 10 2 14" xfId="55913" xr:uid="{00000000-0005-0000-0000-000068DA0000}"/>
    <cellStyle name="Percent 10 2 15" xfId="55914" xr:uid="{00000000-0005-0000-0000-000069DA0000}"/>
    <cellStyle name="Percent 10 2 16" xfId="55915" xr:uid="{00000000-0005-0000-0000-00006ADA0000}"/>
    <cellStyle name="Percent 10 2 17" xfId="55916" xr:uid="{00000000-0005-0000-0000-00006BDA0000}"/>
    <cellStyle name="Percent 10 2 18" xfId="55917" xr:uid="{00000000-0005-0000-0000-00006CDA0000}"/>
    <cellStyle name="Percent 10 2 2" xfId="55918" xr:uid="{00000000-0005-0000-0000-00006DDA0000}"/>
    <cellStyle name="Percent 10 2 2 2" xfId="55919" xr:uid="{00000000-0005-0000-0000-00006EDA0000}"/>
    <cellStyle name="Percent 10 2 2 2 2" xfId="55920" xr:uid="{00000000-0005-0000-0000-00006FDA0000}"/>
    <cellStyle name="Percent 10 2 2 2 3" xfId="55921" xr:uid="{00000000-0005-0000-0000-000070DA0000}"/>
    <cellStyle name="Percent 10 2 2 3" xfId="55922" xr:uid="{00000000-0005-0000-0000-000071DA0000}"/>
    <cellStyle name="Percent 10 2 2 4" xfId="55923" xr:uid="{00000000-0005-0000-0000-000072DA0000}"/>
    <cellStyle name="Percent 10 2 3" xfId="55924" xr:uid="{00000000-0005-0000-0000-000073DA0000}"/>
    <cellStyle name="Percent 10 2 4" xfId="55925" xr:uid="{00000000-0005-0000-0000-000074DA0000}"/>
    <cellStyle name="Percent 10 2 5" xfId="55926" xr:uid="{00000000-0005-0000-0000-000075DA0000}"/>
    <cellStyle name="Percent 10 2 6" xfId="55927" xr:uid="{00000000-0005-0000-0000-000076DA0000}"/>
    <cellStyle name="Percent 10 2 6 2" xfId="55928" xr:uid="{00000000-0005-0000-0000-000077DA0000}"/>
    <cellStyle name="Percent 10 2 6 2 2" xfId="55929" xr:uid="{00000000-0005-0000-0000-000078DA0000}"/>
    <cellStyle name="Percent 10 2 6 2 3" xfId="55930" xr:uid="{00000000-0005-0000-0000-000079DA0000}"/>
    <cellStyle name="Percent 10 2 6 3" xfId="55931" xr:uid="{00000000-0005-0000-0000-00007ADA0000}"/>
    <cellStyle name="Percent 10 2 7" xfId="55932" xr:uid="{00000000-0005-0000-0000-00007BDA0000}"/>
    <cellStyle name="Percent 10 2 8" xfId="55933" xr:uid="{00000000-0005-0000-0000-00007CDA0000}"/>
    <cellStyle name="Percent 10 2 9" xfId="55934" xr:uid="{00000000-0005-0000-0000-00007DDA0000}"/>
    <cellStyle name="Percent 10 3" xfId="55935" xr:uid="{00000000-0005-0000-0000-00007EDA0000}"/>
    <cellStyle name="Percent 10 4" xfId="55936" xr:uid="{00000000-0005-0000-0000-00007FDA0000}"/>
    <cellStyle name="Percent 10 5" xfId="55937" xr:uid="{00000000-0005-0000-0000-000080DA0000}"/>
    <cellStyle name="Percent 10 6" xfId="55938" xr:uid="{00000000-0005-0000-0000-000081DA0000}"/>
    <cellStyle name="Percent 10 7" xfId="55939" xr:uid="{00000000-0005-0000-0000-000082DA0000}"/>
    <cellStyle name="Percent 10 8" xfId="55940" xr:uid="{00000000-0005-0000-0000-000083DA0000}"/>
    <cellStyle name="Percent 10 9" xfId="55941" xr:uid="{00000000-0005-0000-0000-000084DA0000}"/>
    <cellStyle name="Percent 101" xfId="55942" xr:uid="{00000000-0005-0000-0000-000085DA0000}"/>
    <cellStyle name="Percent 11" xfId="55943" xr:uid="{00000000-0005-0000-0000-000086DA0000}"/>
    <cellStyle name="Percent 11 2" xfId="55944" xr:uid="{00000000-0005-0000-0000-000087DA0000}"/>
    <cellStyle name="Percent 12" xfId="55945" xr:uid="{00000000-0005-0000-0000-000088DA0000}"/>
    <cellStyle name="Percent 12 2" xfId="55946" xr:uid="{00000000-0005-0000-0000-000089DA0000}"/>
    <cellStyle name="Percent 13" xfId="55947" xr:uid="{00000000-0005-0000-0000-00008ADA0000}"/>
    <cellStyle name="Percent 13 2" xfId="55948" xr:uid="{00000000-0005-0000-0000-00008BDA0000}"/>
    <cellStyle name="Percent 14" xfId="55949" xr:uid="{00000000-0005-0000-0000-00008CDA0000}"/>
    <cellStyle name="Percent 14 2" xfId="55950" xr:uid="{00000000-0005-0000-0000-00008DDA0000}"/>
    <cellStyle name="Percent 15" xfId="55951" xr:uid="{00000000-0005-0000-0000-00008EDA0000}"/>
    <cellStyle name="Percent 15 2" xfId="55952" xr:uid="{00000000-0005-0000-0000-00008FDA0000}"/>
    <cellStyle name="Percent 16" xfId="55953" xr:uid="{00000000-0005-0000-0000-000090DA0000}"/>
    <cellStyle name="Percent 16 2" xfId="55954" xr:uid="{00000000-0005-0000-0000-000091DA0000}"/>
    <cellStyle name="Percent 17" xfId="55955" xr:uid="{00000000-0005-0000-0000-000092DA0000}"/>
    <cellStyle name="Percent 17 2" xfId="55956" xr:uid="{00000000-0005-0000-0000-000093DA0000}"/>
    <cellStyle name="Percent 18" xfId="55957" xr:uid="{00000000-0005-0000-0000-000094DA0000}"/>
    <cellStyle name="Percent 18 2" xfId="55958" xr:uid="{00000000-0005-0000-0000-000095DA0000}"/>
    <cellStyle name="Percent 19" xfId="55959" xr:uid="{00000000-0005-0000-0000-000096DA0000}"/>
    <cellStyle name="Percent 19 2" xfId="55960" xr:uid="{00000000-0005-0000-0000-000097DA0000}"/>
    <cellStyle name="Percent 2" xfId="26" xr:uid="{00000000-0005-0000-0000-000098DA0000}"/>
    <cellStyle name="Percent 2 10" xfId="55962" xr:uid="{00000000-0005-0000-0000-000099DA0000}"/>
    <cellStyle name="Percent 2 11" xfId="55963" xr:uid="{00000000-0005-0000-0000-00009ADA0000}"/>
    <cellStyle name="Percent 2 12" xfId="55964" xr:uid="{00000000-0005-0000-0000-00009BDA0000}"/>
    <cellStyle name="Percent 2 13" xfId="55965" xr:uid="{00000000-0005-0000-0000-00009CDA0000}"/>
    <cellStyle name="Percent 2 14" xfId="55966" xr:uid="{00000000-0005-0000-0000-00009DDA0000}"/>
    <cellStyle name="Percent 2 15" xfId="55967" xr:uid="{00000000-0005-0000-0000-00009EDA0000}"/>
    <cellStyle name="Percent 2 16" xfId="55968" xr:uid="{00000000-0005-0000-0000-00009FDA0000}"/>
    <cellStyle name="Percent 2 17" xfId="55969" xr:uid="{00000000-0005-0000-0000-0000A0DA0000}"/>
    <cellStyle name="Percent 2 18" xfId="55970" xr:uid="{00000000-0005-0000-0000-0000A1DA0000}"/>
    <cellStyle name="Percent 2 19" xfId="55971" xr:uid="{00000000-0005-0000-0000-0000A2DA0000}"/>
    <cellStyle name="Percent 2 2" xfId="55972" xr:uid="{00000000-0005-0000-0000-0000A3DA0000}"/>
    <cellStyle name="Percent 2 2 10" xfId="55973" xr:uid="{00000000-0005-0000-0000-0000A4DA0000}"/>
    <cellStyle name="Percent 2 2 10 2" xfId="55974" xr:uid="{00000000-0005-0000-0000-0000A5DA0000}"/>
    <cellStyle name="Percent 2 2 10 3" xfId="55975" xr:uid="{00000000-0005-0000-0000-0000A6DA0000}"/>
    <cellStyle name="Percent 2 2 11" xfId="55976" xr:uid="{00000000-0005-0000-0000-0000A7DA0000}"/>
    <cellStyle name="Percent 2 2 11 2" xfId="55977" xr:uid="{00000000-0005-0000-0000-0000A8DA0000}"/>
    <cellStyle name="Percent 2 2 11 3" xfId="55978" xr:uid="{00000000-0005-0000-0000-0000A9DA0000}"/>
    <cellStyle name="Percent 2 2 12" xfId="55979" xr:uid="{00000000-0005-0000-0000-0000AADA0000}"/>
    <cellStyle name="Percent 2 2 12 2" xfId="55980" xr:uid="{00000000-0005-0000-0000-0000ABDA0000}"/>
    <cellStyle name="Percent 2 2 12 3" xfId="55981" xr:uid="{00000000-0005-0000-0000-0000ACDA0000}"/>
    <cellStyle name="Percent 2 2 13" xfId="55982" xr:uid="{00000000-0005-0000-0000-0000ADDA0000}"/>
    <cellStyle name="Percent 2 2 13 2" xfId="55983" xr:uid="{00000000-0005-0000-0000-0000AEDA0000}"/>
    <cellStyle name="Percent 2 2 13 3" xfId="55984" xr:uid="{00000000-0005-0000-0000-0000AFDA0000}"/>
    <cellStyle name="Percent 2 2 14" xfId="55985" xr:uid="{00000000-0005-0000-0000-0000B0DA0000}"/>
    <cellStyle name="Percent 2 2 14 2" xfId="55986" xr:uid="{00000000-0005-0000-0000-0000B1DA0000}"/>
    <cellStyle name="Percent 2 2 14 3" xfId="55987" xr:uid="{00000000-0005-0000-0000-0000B2DA0000}"/>
    <cellStyle name="Percent 2 2 15" xfId="55988" xr:uid="{00000000-0005-0000-0000-0000B3DA0000}"/>
    <cellStyle name="Percent 2 2 16" xfId="55989" xr:uid="{00000000-0005-0000-0000-0000B4DA0000}"/>
    <cellStyle name="Percent 2 2 17" xfId="55990" xr:uid="{00000000-0005-0000-0000-0000B5DA0000}"/>
    <cellStyle name="Percent 2 2 18" xfId="55991" xr:uid="{00000000-0005-0000-0000-0000B6DA0000}"/>
    <cellStyle name="Percent 2 2 19" xfId="55992" xr:uid="{00000000-0005-0000-0000-0000B7DA0000}"/>
    <cellStyle name="Percent 2 2 2" xfId="55993" xr:uid="{00000000-0005-0000-0000-0000B8DA0000}"/>
    <cellStyle name="Percent 2 2 2 10" xfId="55994" xr:uid="{00000000-0005-0000-0000-0000B9DA0000}"/>
    <cellStyle name="Percent 2 2 2 2" xfId="55995" xr:uid="{00000000-0005-0000-0000-0000BADA0000}"/>
    <cellStyle name="Percent 2 2 2 3" xfId="55996" xr:uid="{00000000-0005-0000-0000-0000BBDA0000}"/>
    <cellStyle name="Percent 2 2 2 4" xfId="55997" xr:uid="{00000000-0005-0000-0000-0000BCDA0000}"/>
    <cellStyle name="Percent 2 2 2 5" xfId="55998" xr:uid="{00000000-0005-0000-0000-0000BDDA0000}"/>
    <cellStyle name="Percent 2 2 2 6" xfId="55999" xr:uid="{00000000-0005-0000-0000-0000BEDA0000}"/>
    <cellStyle name="Percent 2 2 2 7" xfId="56000" xr:uid="{00000000-0005-0000-0000-0000BFDA0000}"/>
    <cellStyle name="Percent 2 2 2 8" xfId="56001" xr:uid="{00000000-0005-0000-0000-0000C0DA0000}"/>
    <cellStyle name="Percent 2 2 2 9" xfId="56002" xr:uid="{00000000-0005-0000-0000-0000C1DA0000}"/>
    <cellStyle name="Percent 2 2 20" xfId="56003" xr:uid="{00000000-0005-0000-0000-0000C2DA0000}"/>
    <cellStyle name="Percent 2 2 21" xfId="56004" xr:uid="{00000000-0005-0000-0000-0000C3DA0000}"/>
    <cellStyle name="Percent 2 2 22" xfId="56005" xr:uid="{00000000-0005-0000-0000-0000C4DA0000}"/>
    <cellStyle name="Percent 2 2 22 2" xfId="56006" xr:uid="{00000000-0005-0000-0000-0000C5DA0000}"/>
    <cellStyle name="Percent 2 2 22 2 2" xfId="56007" xr:uid="{00000000-0005-0000-0000-0000C6DA0000}"/>
    <cellStyle name="Percent 2 2 22 2 3" xfId="56008" xr:uid="{00000000-0005-0000-0000-0000C7DA0000}"/>
    <cellStyle name="Percent 2 2 22 3" xfId="56009" xr:uid="{00000000-0005-0000-0000-0000C8DA0000}"/>
    <cellStyle name="Percent 2 2 23" xfId="56010" xr:uid="{00000000-0005-0000-0000-0000C9DA0000}"/>
    <cellStyle name="Percent 2 2 23 2" xfId="56011" xr:uid="{00000000-0005-0000-0000-0000CADA0000}"/>
    <cellStyle name="Percent 2 2 23 2 2" xfId="56012" xr:uid="{00000000-0005-0000-0000-0000CBDA0000}"/>
    <cellStyle name="Percent 2 2 23 2 3" xfId="56013" xr:uid="{00000000-0005-0000-0000-0000CCDA0000}"/>
    <cellStyle name="Percent 2 2 23 3" xfId="56014" xr:uid="{00000000-0005-0000-0000-0000CDDA0000}"/>
    <cellStyle name="Percent 2 2 24" xfId="56015" xr:uid="{00000000-0005-0000-0000-0000CEDA0000}"/>
    <cellStyle name="Percent 2 2 25" xfId="56016" xr:uid="{00000000-0005-0000-0000-0000CFDA0000}"/>
    <cellStyle name="Percent 2 2 26" xfId="56017" xr:uid="{00000000-0005-0000-0000-0000D0DA0000}"/>
    <cellStyle name="Percent 2 2 27" xfId="56018" xr:uid="{00000000-0005-0000-0000-0000D1DA0000}"/>
    <cellStyle name="Percent 2 2 28" xfId="56019" xr:uid="{00000000-0005-0000-0000-0000D2DA0000}"/>
    <cellStyle name="Percent 2 2 29" xfId="56020" xr:uid="{00000000-0005-0000-0000-0000D3DA0000}"/>
    <cellStyle name="Percent 2 2 3" xfId="56021" xr:uid="{00000000-0005-0000-0000-0000D4DA0000}"/>
    <cellStyle name="Percent 2 2 3 2" xfId="56022" xr:uid="{00000000-0005-0000-0000-0000D5DA0000}"/>
    <cellStyle name="Percent 2 2 3 3" xfId="56023" xr:uid="{00000000-0005-0000-0000-0000D6DA0000}"/>
    <cellStyle name="Percent 2 2 30" xfId="56024" xr:uid="{00000000-0005-0000-0000-0000D7DA0000}"/>
    <cellStyle name="Percent 2 2 31" xfId="56025" xr:uid="{00000000-0005-0000-0000-0000D8DA0000}"/>
    <cellStyle name="Percent 2 2 32" xfId="56026" xr:uid="{00000000-0005-0000-0000-0000D9DA0000}"/>
    <cellStyle name="Percent 2 2 33" xfId="56027" xr:uid="{00000000-0005-0000-0000-0000DADA0000}"/>
    <cellStyle name="Percent 2 2 34" xfId="56028" xr:uid="{00000000-0005-0000-0000-0000DBDA0000}"/>
    <cellStyle name="Percent 2 2 4" xfId="56029" xr:uid="{00000000-0005-0000-0000-0000DCDA0000}"/>
    <cellStyle name="Percent 2 2 4 2" xfId="56030" xr:uid="{00000000-0005-0000-0000-0000DDDA0000}"/>
    <cellStyle name="Percent 2 2 4 3" xfId="56031" xr:uid="{00000000-0005-0000-0000-0000DEDA0000}"/>
    <cellStyle name="Percent 2 2 5" xfId="56032" xr:uid="{00000000-0005-0000-0000-0000DFDA0000}"/>
    <cellStyle name="Percent 2 2 5 2" xfId="56033" xr:uid="{00000000-0005-0000-0000-0000E0DA0000}"/>
    <cellStyle name="Percent 2 2 5 3" xfId="56034" xr:uid="{00000000-0005-0000-0000-0000E1DA0000}"/>
    <cellStyle name="Percent 2 2 6" xfId="56035" xr:uid="{00000000-0005-0000-0000-0000E2DA0000}"/>
    <cellStyle name="Percent 2 2 6 2" xfId="56036" xr:uid="{00000000-0005-0000-0000-0000E3DA0000}"/>
    <cellStyle name="Percent 2 2 6 3" xfId="56037" xr:uid="{00000000-0005-0000-0000-0000E4DA0000}"/>
    <cellStyle name="Percent 2 2 7" xfId="56038" xr:uid="{00000000-0005-0000-0000-0000E5DA0000}"/>
    <cellStyle name="Percent 2 2 7 2" xfId="56039" xr:uid="{00000000-0005-0000-0000-0000E6DA0000}"/>
    <cellStyle name="Percent 2 2 7 3" xfId="56040" xr:uid="{00000000-0005-0000-0000-0000E7DA0000}"/>
    <cellStyle name="Percent 2 2 8" xfId="56041" xr:uid="{00000000-0005-0000-0000-0000E8DA0000}"/>
    <cellStyle name="Percent 2 2 8 2" xfId="56042" xr:uid="{00000000-0005-0000-0000-0000E9DA0000}"/>
    <cellStyle name="Percent 2 2 8 3" xfId="56043" xr:uid="{00000000-0005-0000-0000-0000EADA0000}"/>
    <cellStyle name="Percent 2 2 9" xfId="56044" xr:uid="{00000000-0005-0000-0000-0000EBDA0000}"/>
    <cellStyle name="Percent 2 2 9 2" xfId="56045" xr:uid="{00000000-0005-0000-0000-0000ECDA0000}"/>
    <cellStyle name="Percent 2 2 9 3" xfId="56046" xr:uid="{00000000-0005-0000-0000-0000EDDA0000}"/>
    <cellStyle name="Percent 2 20" xfId="56047" xr:uid="{00000000-0005-0000-0000-0000EEDA0000}"/>
    <cellStyle name="Percent 2 21" xfId="56048" xr:uid="{00000000-0005-0000-0000-0000EFDA0000}"/>
    <cellStyle name="Percent 2 22" xfId="56049" xr:uid="{00000000-0005-0000-0000-0000F0DA0000}"/>
    <cellStyle name="Percent 2 23" xfId="56050" xr:uid="{00000000-0005-0000-0000-0000F1DA0000}"/>
    <cellStyle name="Percent 2 24" xfId="56051" xr:uid="{00000000-0005-0000-0000-0000F2DA0000}"/>
    <cellStyle name="Percent 2 25" xfId="56052" xr:uid="{00000000-0005-0000-0000-0000F3DA0000}"/>
    <cellStyle name="Percent 2 26" xfId="56053" xr:uid="{00000000-0005-0000-0000-0000F4DA0000}"/>
    <cellStyle name="Percent 2 27" xfId="56054" xr:uid="{00000000-0005-0000-0000-0000F5DA0000}"/>
    <cellStyle name="Percent 2 27 10" xfId="56055" xr:uid="{00000000-0005-0000-0000-0000F6DA0000}"/>
    <cellStyle name="Percent 2 27 11" xfId="56056" xr:uid="{00000000-0005-0000-0000-0000F7DA0000}"/>
    <cellStyle name="Percent 2 27 12" xfId="56057" xr:uid="{00000000-0005-0000-0000-0000F8DA0000}"/>
    <cellStyle name="Percent 2 27 13" xfId="56058" xr:uid="{00000000-0005-0000-0000-0000F9DA0000}"/>
    <cellStyle name="Percent 2 27 14" xfId="56059" xr:uid="{00000000-0005-0000-0000-0000FADA0000}"/>
    <cellStyle name="Percent 2 27 2" xfId="56060" xr:uid="{00000000-0005-0000-0000-0000FBDA0000}"/>
    <cellStyle name="Percent 2 27 2 2" xfId="56061" xr:uid="{00000000-0005-0000-0000-0000FCDA0000}"/>
    <cellStyle name="Percent 2 27 2 2 2" xfId="56062" xr:uid="{00000000-0005-0000-0000-0000FDDA0000}"/>
    <cellStyle name="Percent 2 27 2 2 3" xfId="56063" xr:uid="{00000000-0005-0000-0000-0000FEDA0000}"/>
    <cellStyle name="Percent 2 27 2 3" xfId="56064" xr:uid="{00000000-0005-0000-0000-0000FFDA0000}"/>
    <cellStyle name="Percent 2 27 3" xfId="56065" xr:uid="{00000000-0005-0000-0000-000000DB0000}"/>
    <cellStyle name="Percent 2 27 4" xfId="56066" xr:uid="{00000000-0005-0000-0000-000001DB0000}"/>
    <cellStyle name="Percent 2 27 5" xfId="56067" xr:uid="{00000000-0005-0000-0000-000002DB0000}"/>
    <cellStyle name="Percent 2 27 6" xfId="56068" xr:uid="{00000000-0005-0000-0000-000003DB0000}"/>
    <cellStyle name="Percent 2 27 7" xfId="56069" xr:uid="{00000000-0005-0000-0000-000004DB0000}"/>
    <cellStyle name="Percent 2 27 8" xfId="56070" xr:uid="{00000000-0005-0000-0000-000005DB0000}"/>
    <cellStyle name="Percent 2 27 9" xfId="56071" xr:uid="{00000000-0005-0000-0000-000006DB0000}"/>
    <cellStyle name="Percent 2 28" xfId="56072" xr:uid="{00000000-0005-0000-0000-000007DB0000}"/>
    <cellStyle name="Percent 2 28 2" xfId="56073" xr:uid="{00000000-0005-0000-0000-000008DB0000}"/>
    <cellStyle name="Percent 2 28 2 2" xfId="56074" xr:uid="{00000000-0005-0000-0000-000009DB0000}"/>
    <cellStyle name="Percent 2 28 2 3" xfId="56075" xr:uid="{00000000-0005-0000-0000-00000ADB0000}"/>
    <cellStyle name="Percent 2 28 3" xfId="56076" xr:uid="{00000000-0005-0000-0000-00000BDB0000}"/>
    <cellStyle name="Percent 2 29" xfId="56077" xr:uid="{00000000-0005-0000-0000-00000CDB0000}"/>
    <cellStyle name="Percent 2 29 2" xfId="56078" xr:uid="{00000000-0005-0000-0000-00000DDB0000}"/>
    <cellStyle name="Percent 2 29 2 2" xfId="56079" xr:uid="{00000000-0005-0000-0000-00000EDB0000}"/>
    <cellStyle name="Percent 2 29 2 3" xfId="56080" xr:uid="{00000000-0005-0000-0000-00000FDB0000}"/>
    <cellStyle name="Percent 2 29 3" xfId="56081" xr:uid="{00000000-0005-0000-0000-000010DB0000}"/>
    <cellStyle name="Percent 2 3" xfId="56082" xr:uid="{00000000-0005-0000-0000-000011DB0000}"/>
    <cellStyle name="Percent 2 3 10" xfId="56083" xr:uid="{00000000-0005-0000-0000-000012DB0000}"/>
    <cellStyle name="Percent 2 3 11" xfId="56084" xr:uid="{00000000-0005-0000-0000-000013DB0000}"/>
    <cellStyle name="Percent 2 3 11 2" xfId="56085" xr:uid="{00000000-0005-0000-0000-000014DB0000}"/>
    <cellStyle name="Percent 2 3 11 2 2" xfId="56086" xr:uid="{00000000-0005-0000-0000-000015DB0000}"/>
    <cellStyle name="Percent 2 3 11 2 3" xfId="56087" xr:uid="{00000000-0005-0000-0000-000016DB0000}"/>
    <cellStyle name="Percent 2 3 11 3" xfId="56088" xr:uid="{00000000-0005-0000-0000-000017DB0000}"/>
    <cellStyle name="Percent 2 3 12" xfId="56089" xr:uid="{00000000-0005-0000-0000-000018DB0000}"/>
    <cellStyle name="Percent 2 3 12 2" xfId="56090" xr:uid="{00000000-0005-0000-0000-000019DB0000}"/>
    <cellStyle name="Percent 2 3 12 2 2" xfId="56091" xr:uid="{00000000-0005-0000-0000-00001ADB0000}"/>
    <cellStyle name="Percent 2 3 12 2 3" xfId="56092" xr:uid="{00000000-0005-0000-0000-00001BDB0000}"/>
    <cellStyle name="Percent 2 3 12 3" xfId="56093" xr:uid="{00000000-0005-0000-0000-00001CDB0000}"/>
    <cellStyle name="Percent 2 3 13" xfId="56094" xr:uid="{00000000-0005-0000-0000-00001DDB0000}"/>
    <cellStyle name="Percent 2 3 14" xfId="56095" xr:uid="{00000000-0005-0000-0000-00001EDB0000}"/>
    <cellStyle name="Percent 2 3 15" xfId="56096" xr:uid="{00000000-0005-0000-0000-00001FDB0000}"/>
    <cellStyle name="Percent 2 3 16" xfId="56097" xr:uid="{00000000-0005-0000-0000-000020DB0000}"/>
    <cellStyle name="Percent 2 3 17" xfId="56098" xr:uid="{00000000-0005-0000-0000-000021DB0000}"/>
    <cellStyle name="Percent 2 3 18" xfId="56099" xr:uid="{00000000-0005-0000-0000-000022DB0000}"/>
    <cellStyle name="Percent 2 3 19" xfId="56100" xr:uid="{00000000-0005-0000-0000-000023DB0000}"/>
    <cellStyle name="Percent 2 3 2" xfId="56101" xr:uid="{00000000-0005-0000-0000-000024DB0000}"/>
    <cellStyle name="Percent 2 3 20" xfId="56102" xr:uid="{00000000-0005-0000-0000-000025DB0000}"/>
    <cellStyle name="Percent 2 3 21" xfId="56103" xr:uid="{00000000-0005-0000-0000-000026DB0000}"/>
    <cellStyle name="Percent 2 3 22" xfId="56104" xr:uid="{00000000-0005-0000-0000-000027DB0000}"/>
    <cellStyle name="Percent 2 3 23" xfId="56105" xr:uid="{00000000-0005-0000-0000-000028DB0000}"/>
    <cellStyle name="Percent 2 3 3" xfId="56106" xr:uid="{00000000-0005-0000-0000-000029DB0000}"/>
    <cellStyle name="Percent 2 3 4" xfId="56107" xr:uid="{00000000-0005-0000-0000-00002ADB0000}"/>
    <cellStyle name="Percent 2 3 5" xfId="56108" xr:uid="{00000000-0005-0000-0000-00002BDB0000}"/>
    <cellStyle name="Percent 2 3 6" xfId="56109" xr:uid="{00000000-0005-0000-0000-00002CDB0000}"/>
    <cellStyle name="Percent 2 3 7" xfId="56110" xr:uid="{00000000-0005-0000-0000-00002DDB0000}"/>
    <cellStyle name="Percent 2 3 8" xfId="56111" xr:uid="{00000000-0005-0000-0000-00002EDB0000}"/>
    <cellStyle name="Percent 2 3 9" xfId="56112" xr:uid="{00000000-0005-0000-0000-00002FDB0000}"/>
    <cellStyle name="Percent 2 30" xfId="56113" xr:uid="{00000000-0005-0000-0000-000030DB0000}"/>
    <cellStyle name="Percent 2 30 2" xfId="56114" xr:uid="{00000000-0005-0000-0000-000031DB0000}"/>
    <cellStyle name="Percent 2 30 3" xfId="56115" xr:uid="{00000000-0005-0000-0000-000032DB0000}"/>
    <cellStyle name="Percent 2 31" xfId="56116" xr:uid="{00000000-0005-0000-0000-000033DB0000}"/>
    <cellStyle name="Percent 2 31 2" xfId="56117" xr:uid="{00000000-0005-0000-0000-000034DB0000}"/>
    <cellStyle name="Percent 2 31 3" xfId="56118" xr:uid="{00000000-0005-0000-0000-000035DB0000}"/>
    <cellStyle name="Percent 2 32" xfId="56119" xr:uid="{00000000-0005-0000-0000-000036DB0000}"/>
    <cellStyle name="Percent 2 32 2" xfId="56120" xr:uid="{00000000-0005-0000-0000-000037DB0000}"/>
    <cellStyle name="Percent 2 32 3" xfId="56121" xr:uid="{00000000-0005-0000-0000-000038DB0000}"/>
    <cellStyle name="Percent 2 33" xfId="56122" xr:uid="{00000000-0005-0000-0000-000039DB0000}"/>
    <cellStyle name="Percent 2 33 2" xfId="56123" xr:uid="{00000000-0005-0000-0000-00003ADB0000}"/>
    <cellStyle name="Percent 2 33 3" xfId="56124" xr:uid="{00000000-0005-0000-0000-00003BDB0000}"/>
    <cellStyle name="Percent 2 34" xfId="56125" xr:uid="{00000000-0005-0000-0000-00003CDB0000}"/>
    <cellStyle name="Percent 2 34 2" xfId="56126" xr:uid="{00000000-0005-0000-0000-00003DDB0000}"/>
    <cellStyle name="Percent 2 34 3" xfId="56127" xr:uid="{00000000-0005-0000-0000-00003EDB0000}"/>
    <cellStyle name="Percent 2 35" xfId="56128" xr:uid="{00000000-0005-0000-0000-00003FDB0000}"/>
    <cellStyle name="Percent 2 35 2" xfId="56129" xr:uid="{00000000-0005-0000-0000-000040DB0000}"/>
    <cellStyle name="Percent 2 35 3" xfId="56130" xr:uid="{00000000-0005-0000-0000-000041DB0000}"/>
    <cellStyle name="Percent 2 36" xfId="56131" xr:uid="{00000000-0005-0000-0000-000042DB0000}"/>
    <cellStyle name="Percent 2 36 2" xfId="56132" xr:uid="{00000000-0005-0000-0000-000043DB0000}"/>
    <cellStyle name="Percent 2 36 3" xfId="56133" xr:uid="{00000000-0005-0000-0000-000044DB0000}"/>
    <cellStyle name="Percent 2 37" xfId="56134" xr:uid="{00000000-0005-0000-0000-000045DB0000}"/>
    <cellStyle name="Percent 2 37 2" xfId="56135" xr:uid="{00000000-0005-0000-0000-000046DB0000}"/>
    <cellStyle name="Percent 2 37 3" xfId="56136" xr:uid="{00000000-0005-0000-0000-000047DB0000}"/>
    <cellStyle name="Percent 2 38" xfId="56137" xr:uid="{00000000-0005-0000-0000-000048DB0000}"/>
    <cellStyle name="Percent 2 39" xfId="56138" xr:uid="{00000000-0005-0000-0000-000049DB0000}"/>
    <cellStyle name="Percent 2 4" xfId="56139" xr:uid="{00000000-0005-0000-0000-00004ADB0000}"/>
    <cellStyle name="Percent 2 4 10" xfId="56140" xr:uid="{00000000-0005-0000-0000-00004BDB0000}"/>
    <cellStyle name="Percent 2 4 2" xfId="56141" xr:uid="{00000000-0005-0000-0000-00004CDB0000}"/>
    <cellStyle name="Percent 2 4 3" xfId="56142" xr:uid="{00000000-0005-0000-0000-00004DDB0000}"/>
    <cellStyle name="Percent 2 4 4" xfId="56143" xr:uid="{00000000-0005-0000-0000-00004EDB0000}"/>
    <cellStyle name="Percent 2 4 5" xfId="56144" xr:uid="{00000000-0005-0000-0000-00004FDB0000}"/>
    <cellStyle name="Percent 2 4 6" xfId="56145" xr:uid="{00000000-0005-0000-0000-000050DB0000}"/>
    <cellStyle name="Percent 2 4 7" xfId="56146" xr:uid="{00000000-0005-0000-0000-000051DB0000}"/>
    <cellStyle name="Percent 2 4 8" xfId="56147" xr:uid="{00000000-0005-0000-0000-000052DB0000}"/>
    <cellStyle name="Percent 2 4 9" xfId="56148" xr:uid="{00000000-0005-0000-0000-000053DB0000}"/>
    <cellStyle name="Percent 2 40" xfId="55961" xr:uid="{00000000-0005-0000-0000-000054DB0000}"/>
    <cellStyle name="Percent 2 5" xfId="56149" xr:uid="{00000000-0005-0000-0000-000055DB0000}"/>
    <cellStyle name="Percent 2 5 10" xfId="56150" xr:uid="{00000000-0005-0000-0000-000056DB0000}"/>
    <cellStyle name="Percent 2 5 2" xfId="56151" xr:uid="{00000000-0005-0000-0000-000057DB0000}"/>
    <cellStyle name="Percent 2 5 3" xfId="56152" xr:uid="{00000000-0005-0000-0000-000058DB0000}"/>
    <cellStyle name="Percent 2 5 4" xfId="56153" xr:uid="{00000000-0005-0000-0000-000059DB0000}"/>
    <cellStyle name="Percent 2 5 5" xfId="56154" xr:uid="{00000000-0005-0000-0000-00005ADB0000}"/>
    <cellStyle name="Percent 2 5 6" xfId="56155" xr:uid="{00000000-0005-0000-0000-00005BDB0000}"/>
    <cellStyle name="Percent 2 5 7" xfId="56156" xr:uid="{00000000-0005-0000-0000-00005CDB0000}"/>
    <cellStyle name="Percent 2 5 8" xfId="56157" xr:uid="{00000000-0005-0000-0000-00005DDB0000}"/>
    <cellStyle name="Percent 2 5 9" xfId="56158" xr:uid="{00000000-0005-0000-0000-00005EDB0000}"/>
    <cellStyle name="Percent 2 6" xfId="56159" xr:uid="{00000000-0005-0000-0000-00005FDB0000}"/>
    <cellStyle name="Percent 2 6 10" xfId="56160" xr:uid="{00000000-0005-0000-0000-000060DB0000}"/>
    <cellStyle name="Percent 2 6 2" xfId="56161" xr:uid="{00000000-0005-0000-0000-000061DB0000}"/>
    <cellStyle name="Percent 2 6 3" xfId="56162" xr:uid="{00000000-0005-0000-0000-000062DB0000}"/>
    <cellStyle name="Percent 2 6 4" xfId="56163" xr:uid="{00000000-0005-0000-0000-000063DB0000}"/>
    <cellStyle name="Percent 2 6 5" xfId="56164" xr:uid="{00000000-0005-0000-0000-000064DB0000}"/>
    <cellStyle name="Percent 2 6 6" xfId="56165" xr:uid="{00000000-0005-0000-0000-000065DB0000}"/>
    <cellStyle name="Percent 2 6 7" xfId="56166" xr:uid="{00000000-0005-0000-0000-000066DB0000}"/>
    <cellStyle name="Percent 2 6 8" xfId="56167" xr:uid="{00000000-0005-0000-0000-000067DB0000}"/>
    <cellStyle name="Percent 2 6 9" xfId="56168" xr:uid="{00000000-0005-0000-0000-000068DB0000}"/>
    <cellStyle name="Percent 2 7" xfId="56169" xr:uid="{00000000-0005-0000-0000-000069DB0000}"/>
    <cellStyle name="Percent 2 8" xfId="56170" xr:uid="{00000000-0005-0000-0000-00006ADB0000}"/>
    <cellStyle name="Percent 2 9" xfId="56171" xr:uid="{00000000-0005-0000-0000-00006BDB0000}"/>
    <cellStyle name="Percent 20" xfId="56172" xr:uid="{00000000-0005-0000-0000-00006CDB0000}"/>
    <cellStyle name="Percent 20 2" xfId="56173" xr:uid="{00000000-0005-0000-0000-00006DDB0000}"/>
    <cellStyle name="Percent 21" xfId="56174" xr:uid="{00000000-0005-0000-0000-00006EDB0000}"/>
    <cellStyle name="Percent 21 2" xfId="56175" xr:uid="{00000000-0005-0000-0000-00006FDB0000}"/>
    <cellStyle name="Percent 22" xfId="56176" xr:uid="{00000000-0005-0000-0000-000070DB0000}"/>
    <cellStyle name="Percent 22 2" xfId="56177" xr:uid="{00000000-0005-0000-0000-000071DB0000}"/>
    <cellStyle name="Percent 23" xfId="56178" xr:uid="{00000000-0005-0000-0000-000072DB0000}"/>
    <cellStyle name="Percent 24" xfId="56179" xr:uid="{00000000-0005-0000-0000-000073DB0000}"/>
    <cellStyle name="Percent 25" xfId="56180" xr:uid="{00000000-0005-0000-0000-000074DB0000}"/>
    <cellStyle name="Percent 26" xfId="56181" xr:uid="{00000000-0005-0000-0000-000075DB0000}"/>
    <cellStyle name="Percent 27" xfId="56182" xr:uid="{00000000-0005-0000-0000-000076DB0000}"/>
    <cellStyle name="Percent 27 10" xfId="56183" xr:uid="{00000000-0005-0000-0000-000077DB0000}"/>
    <cellStyle name="Percent 27 11" xfId="56184" xr:uid="{00000000-0005-0000-0000-000078DB0000}"/>
    <cellStyle name="Percent 27 12" xfId="56185" xr:uid="{00000000-0005-0000-0000-000079DB0000}"/>
    <cellStyle name="Percent 27 13" xfId="56186" xr:uid="{00000000-0005-0000-0000-00007ADB0000}"/>
    <cellStyle name="Percent 27 14" xfId="56187" xr:uid="{00000000-0005-0000-0000-00007BDB0000}"/>
    <cellStyle name="Percent 27 15" xfId="56188" xr:uid="{00000000-0005-0000-0000-00007CDB0000}"/>
    <cellStyle name="Percent 27 16" xfId="56189" xr:uid="{00000000-0005-0000-0000-00007DDB0000}"/>
    <cellStyle name="Percent 27 17" xfId="56190" xr:uid="{00000000-0005-0000-0000-00007EDB0000}"/>
    <cellStyle name="Percent 27 2" xfId="56191" xr:uid="{00000000-0005-0000-0000-00007FDB0000}"/>
    <cellStyle name="Percent 27 2 10" xfId="56192" xr:uid="{00000000-0005-0000-0000-000080DB0000}"/>
    <cellStyle name="Percent 27 2 11" xfId="56193" xr:uid="{00000000-0005-0000-0000-000081DB0000}"/>
    <cellStyle name="Percent 27 2 12" xfId="56194" xr:uid="{00000000-0005-0000-0000-000082DB0000}"/>
    <cellStyle name="Percent 27 2 13" xfId="56195" xr:uid="{00000000-0005-0000-0000-000083DB0000}"/>
    <cellStyle name="Percent 27 2 14" xfId="56196" xr:uid="{00000000-0005-0000-0000-000084DB0000}"/>
    <cellStyle name="Percent 27 2 2" xfId="56197" xr:uid="{00000000-0005-0000-0000-000085DB0000}"/>
    <cellStyle name="Percent 27 2 2 2" xfId="56198" xr:uid="{00000000-0005-0000-0000-000086DB0000}"/>
    <cellStyle name="Percent 27 2 2 2 2" xfId="56199" xr:uid="{00000000-0005-0000-0000-000087DB0000}"/>
    <cellStyle name="Percent 27 2 2 2 3" xfId="56200" xr:uid="{00000000-0005-0000-0000-000088DB0000}"/>
    <cellStyle name="Percent 27 2 2 3" xfId="56201" xr:uid="{00000000-0005-0000-0000-000089DB0000}"/>
    <cellStyle name="Percent 27 2 3" xfId="56202" xr:uid="{00000000-0005-0000-0000-00008ADB0000}"/>
    <cellStyle name="Percent 27 2 4" xfId="56203" xr:uid="{00000000-0005-0000-0000-00008BDB0000}"/>
    <cellStyle name="Percent 27 2 5" xfId="56204" xr:uid="{00000000-0005-0000-0000-00008CDB0000}"/>
    <cellStyle name="Percent 27 2 6" xfId="56205" xr:uid="{00000000-0005-0000-0000-00008DDB0000}"/>
    <cellStyle name="Percent 27 2 7" xfId="56206" xr:uid="{00000000-0005-0000-0000-00008EDB0000}"/>
    <cellStyle name="Percent 27 2 8" xfId="56207" xr:uid="{00000000-0005-0000-0000-00008FDB0000}"/>
    <cellStyle name="Percent 27 2 9" xfId="56208" xr:uid="{00000000-0005-0000-0000-000090DB0000}"/>
    <cellStyle name="Percent 27 3" xfId="56209" xr:uid="{00000000-0005-0000-0000-000091DB0000}"/>
    <cellStyle name="Percent 27 4" xfId="56210" xr:uid="{00000000-0005-0000-0000-000092DB0000}"/>
    <cellStyle name="Percent 27 5" xfId="56211" xr:uid="{00000000-0005-0000-0000-000093DB0000}"/>
    <cellStyle name="Percent 27 6" xfId="56212" xr:uid="{00000000-0005-0000-0000-000094DB0000}"/>
    <cellStyle name="Percent 27 6 2" xfId="56213" xr:uid="{00000000-0005-0000-0000-000095DB0000}"/>
    <cellStyle name="Percent 27 6 2 2" xfId="56214" xr:uid="{00000000-0005-0000-0000-000096DB0000}"/>
    <cellStyle name="Percent 27 6 2 3" xfId="56215" xr:uid="{00000000-0005-0000-0000-000097DB0000}"/>
    <cellStyle name="Percent 27 6 3" xfId="56216" xr:uid="{00000000-0005-0000-0000-000098DB0000}"/>
    <cellStyle name="Percent 27 7" xfId="56217" xr:uid="{00000000-0005-0000-0000-000099DB0000}"/>
    <cellStyle name="Percent 27 7 2" xfId="56218" xr:uid="{00000000-0005-0000-0000-00009ADB0000}"/>
    <cellStyle name="Percent 27 7 2 2" xfId="56219" xr:uid="{00000000-0005-0000-0000-00009BDB0000}"/>
    <cellStyle name="Percent 27 7 2 3" xfId="56220" xr:uid="{00000000-0005-0000-0000-00009CDB0000}"/>
    <cellStyle name="Percent 27 7 3" xfId="56221" xr:uid="{00000000-0005-0000-0000-00009DDB0000}"/>
    <cellStyle name="Percent 27 8" xfId="56222" xr:uid="{00000000-0005-0000-0000-00009EDB0000}"/>
    <cellStyle name="Percent 27 9" xfId="56223" xr:uid="{00000000-0005-0000-0000-00009FDB0000}"/>
    <cellStyle name="Percent 28" xfId="56224" xr:uid="{00000000-0005-0000-0000-0000A0DB0000}"/>
    <cellStyle name="Percent 29" xfId="56225" xr:uid="{00000000-0005-0000-0000-0000A1DB0000}"/>
    <cellStyle name="Percent 3" xfId="27" xr:uid="{00000000-0005-0000-0000-0000A2DB0000}"/>
    <cellStyle name="Percent 3 10" xfId="56227" xr:uid="{00000000-0005-0000-0000-0000A3DB0000}"/>
    <cellStyle name="Percent 3 10 2" xfId="56228" xr:uid="{00000000-0005-0000-0000-0000A4DB0000}"/>
    <cellStyle name="Percent 3 10 3" xfId="56229" xr:uid="{00000000-0005-0000-0000-0000A5DB0000}"/>
    <cellStyle name="Percent 3 11" xfId="56230" xr:uid="{00000000-0005-0000-0000-0000A6DB0000}"/>
    <cellStyle name="Percent 3 11 2" xfId="56231" xr:uid="{00000000-0005-0000-0000-0000A7DB0000}"/>
    <cellStyle name="Percent 3 11 3" xfId="56232" xr:uid="{00000000-0005-0000-0000-0000A8DB0000}"/>
    <cellStyle name="Percent 3 12" xfId="56233" xr:uid="{00000000-0005-0000-0000-0000A9DB0000}"/>
    <cellStyle name="Percent 3 12 2" xfId="56234" xr:uid="{00000000-0005-0000-0000-0000AADB0000}"/>
    <cellStyle name="Percent 3 12 3" xfId="56235" xr:uid="{00000000-0005-0000-0000-0000ABDB0000}"/>
    <cellStyle name="Percent 3 13" xfId="56236" xr:uid="{00000000-0005-0000-0000-0000ACDB0000}"/>
    <cellStyle name="Percent 3 13 2" xfId="56237" xr:uid="{00000000-0005-0000-0000-0000ADDB0000}"/>
    <cellStyle name="Percent 3 13 3" xfId="56238" xr:uid="{00000000-0005-0000-0000-0000AEDB0000}"/>
    <cellStyle name="Percent 3 14" xfId="56239" xr:uid="{00000000-0005-0000-0000-0000AFDB0000}"/>
    <cellStyle name="Percent 3 14 2" xfId="56240" xr:uid="{00000000-0005-0000-0000-0000B0DB0000}"/>
    <cellStyle name="Percent 3 14 3" xfId="56241" xr:uid="{00000000-0005-0000-0000-0000B1DB0000}"/>
    <cellStyle name="Percent 3 15" xfId="56242" xr:uid="{00000000-0005-0000-0000-0000B2DB0000}"/>
    <cellStyle name="Percent 3 15 2" xfId="56243" xr:uid="{00000000-0005-0000-0000-0000B3DB0000}"/>
    <cellStyle name="Percent 3 15 3" xfId="56244" xr:uid="{00000000-0005-0000-0000-0000B4DB0000}"/>
    <cellStyle name="Percent 3 16" xfId="56245" xr:uid="{00000000-0005-0000-0000-0000B5DB0000}"/>
    <cellStyle name="Percent 3 16 2" xfId="56246" xr:uid="{00000000-0005-0000-0000-0000B6DB0000}"/>
    <cellStyle name="Percent 3 16 3" xfId="56247" xr:uid="{00000000-0005-0000-0000-0000B7DB0000}"/>
    <cellStyle name="Percent 3 17" xfId="56248" xr:uid="{00000000-0005-0000-0000-0000B8DB0000}"/>
    <cellStyle name="Percent 3 18" xfId="56249" xr:uid="{00000000-0005-0000-0000-0000B9DB0000}"/>
    <cellStyle name="Percent 3 19" xfId="56226" xr:uid="{00000000-0005-0000-0000-0000BADB0000}"/>
    <cellStyle name="Percent 3 2" xfId="28" xr:uid="{00000000-0005-0000-0000-0000BBDB0000}"/>
    <cellStyle name="Percent 3 2 2" xfId="56250" xr:uid="{00000000-0005-0000-0000-0000BCDB0000}"/>
    <cellStyle name="Percent 3 3" xfId="56251" xr:uid="{00000000-0005-0000-0000-0000BDDB0000}"/>
    <cellStyle name="Percent 3 3 2" xfId="56252" xr:uid="{00000000-0005-0000-0000-0000BEDB0000}"/>
    <cellStyle name="Percent 3 3 2 2" xfId="56253" xr:uid="{00000000-0005-0000-0000-0000BFDB0000}"/>
    <cellStyle name="Percent 3 3 2 3" xfId="56254" xr:uid="{00000000-0005-0000-0000-0000C0DB0000}"/>
    <cellStyle name="Percent 3 3 3" xfId="56255" xr:uid="{00000000-0005-0000-0000-0000C1DB0000}"/>
    <cellStyle name="Percent 3 3 4" xfId="56256" xr:uid="{00000000-0005-0000-0000-0000C2DB0000}"/>
    <cellStyle name="Percent 3 4" xfId="56257" xr:uid="{00000000-0005-0000-0000-0000C3DB0000}"/>
    <cellStyle name="Percent 3 5" xfId="56258" xr:uid="{00000000-0005-0000-0000-0000C4DB0000}"/>
    <cellStyle name="Percent 3 6" xfId="56259" xr:uid="{00000000-0005-0000-0000-0000C5DB0000}"/>
    <cellStyle name="Percent 3 6 2" xfId="56260" xr:uid="{00000000-0005-0000-0000-0000C6DB0000}"/>
    <cellStyle name="Percent 3 6 2 2" xfId="56261" xr:uid="{00000000-0005-0000-0000-0000C7DB0000}"/>
    <cellStyle name="Percent 3 6 2 3" xfId="56262" xr:uid="{00000000-0005-0000-0000-0000C8DB0000}"/>
    <cellStyle name="Percent 3 6 3" xfId="56263" xr:uid="{00000000-0005-0000-0000-0000C9DB0000}"/>
    <cellStyle name="Percent 3 7" xfId="56264" xr:uid="{00000000-0005-0000-0000-0000CADB0000}"/>
    <cellStyle name="Percent 3 7 2" xfId="56265" xr:uid="{00000000-0005-0000-0000-0000CBDB0000}"/>
    <cellStyle name="Percent 3 7 3" xfId="56266" xr:uid="{00000000-0005-0000-0000-0000CCDB0000}"/>
    <cellStyle name="Percent 3 8" xfId="56267" xr:uid="{00000000-0005-0000-0000-0000CDDB0000}"/>
    <cellStyle name="Percent 3 8 2" xfId="56268" xr:uid="{00000000-0005-0000-0000-0000CEDB0000}"/>
    <cellStyle name="Percent 3 8 3" xfId="56269" xr:uid="{00000000-0005-0000-0000-0000CFDB0000}"/>
    <cellStyle name="Percent 3 9" xfId="56270" xr:uid="{00000000-0005-0000-0000-0000D0DB0000}"/>
    <cellStyle name="Percent 3 9 2" xfId="56271" xr:uid="{00000000-0005-0000-0000-0000D1DB0000}"/>
    <cellStyle name="Percent 3 9 3" xfId="56272" xr:uid="{00000000-0005-0000-0000-0000D2DB0000}"/>
    <cellStyle name="Percent 30" xfId="56273" xr:uid="{00000000-0005-0000-0000-0000D3DB0000}"/>
    <cellStyle name="Percent 30 10" xfId="56274" xr:uid="{00000000-0005-0000-0000-0000D4DB0000}"/>
    <cellStyle name="Percent 30 11" xfId="56275" xr:uid="{00000000-0005-0000-0000-0000D5DB0000}"/>
    <cellStyle name="Percent 30 12" xfId="56276" xr:uid="{00000000-0005-0000-0000-0000D6DB0000}"/>
    <cellStyle name="Percent 30 13" xfId="56277" xr:uid="{00000000-0005-0000-0000-0000D7DB0000}"/>
    <cellStyle name="Percent 30 14" xfId="56278" xr:uid="{00000000-0005-0000-0000-0000D8DB0000}"/>
    <cellStyle name="Percent 30 15" xfId="56279" xr:uid="{00000000-0005-0000-0000-0000D9DB0000}"/>
    <cellStyle name="Percent 30 16" xfId="56280" xr:uid="{00000000-0005-0000-0000-0000DADB0000}"/>
    <cellStyle name="Percent 30 17" xfId="56281" xr:uid="{00000000-0005-0000-0000-0000DBDB0000}"/>
    <cellStyle name="Percent 30 2" xfId="56282" xr:uid="{00000000-0005-0000-0000-0000DCDB0000}"/>
    <cellStyle name="Percent 30 2 10" xfId="56283" xr:uid="{00000000-0005-0000-0000-0000DDDB0000}"/>
    <cellStyle name="Percent 30 2 11" xfId="56284" xr:uid="{00000000-0005-0000-0000-0000DEDB0000}"/>
    <cellStyle name="Percent 30 2 12" xfId="56285" xr:uid="{00000000-0005-0000-0000-0000DFDB0000}"/>
    <cellStyle name="Percent 30 2 13" xfId="56286" xr:uid="{00000000-0005-0000-0000-0000E0DB0000}"/>
    <cellStyle name="Percent 30 2 14" xfId="56287" xr:uid="{00000000-0005-0000-0000-0000E1DB0000}"/>
    <cellStyle name="Percent 30 2 2" xfId="56288" xr:uid="{00000000-0005-0000-0000-0000E2DB0000}"/>
    <cellStyle name="Percent 30 2 2 2" xfId="56289" xr:uid="{00000000-0005-0000-0000-0000E3DB0000}"/>
    <cellStyle name="Percent 30 2 2 2 2" xfId="56290" xr:uid="{00000000-0005-0000-0000-0000E4DB0000}"/>
    <cellStyle name="Percent 30 2 2 2 3" xfId="56291" xr:uid="{00000000-0005-0000-0000-0000E5DB0000}"/>
    <cellStyle name="Percent 30 2 2 3" xfId="56292" xr:uid="{00000000-0005-0000-0000-0000E6DB0000}"/>
    <cellStyle name="Percent 30 2 3" xfId="56293" xr:uid="{00000000-0005-0000-0000-0000E7DB0000}"/>
    <cellStyle name="Percent 30 2 4" xfId="56294" xr:uid="{00000000-0005-0000-0000-0000E8DB0000}"/>
    <cellStyle name="Percent 30 2 5" xfId="56295" xr:uid="{00000000-0005-0000-0000-0000E9DB0000}"/>
    <cellStyle name="Percent 30 2 6" xfId="56296" xr:uid="{00000000-0005-0000-0000-0000EADB0000}"/>
    <cellStyle name="Percent 30 2 7" xfId="56297" xr:uid="{00000000-0005-0000-0000-0000EBDB0000}"/>
    <cellStyle name="Percent 30 2 8" xfId="56298" xr:uid="{00000000-0005-0000-0000-0000ECDB0000}"/>
    <cellStyle name="Percent 30 2 9" xfId="56299" xr:uid="{00000000-0005-0000-0000-0000EDDB0000}"/>
    <cellStyle name="Percent 30 3" xfId="56300" xr:uid="{00000000-0005-0000-0000-0000EEDB0000}"/>
    <cellStyle name="Percent 30 4" xfId="56301" xr:uid="{00000000-0005-0000-0000-0000EFDB0000}"/>
    <cellStyle name="Percent 30 5" xfId="56302" xr:uid="{00000000-0005-0000-0000-0000F0DB0000}"/>
    <cellStyle name="Percent 30 6" xfId="56303" xr:uid="{00000000-0005-0000-0000-0000F1DB0000}"/>
    <cellStyle name="Percent 30 6 2" xfId="56304" xr:uid="{00000000-0005-0000-0000-0000F2DB0000}"/>
    <cellStyle name="Percent 30 6 2 2" xfId="56305" xr:uid="{00000000-0005-0000-0000-0000F3DB0000}"/>
    <cellStyle name="Percent 30 6 2 3" xfId="56306" xr:uid="{00000000-0005-0000-0000-0000F4DB0000}"/>
    <cellStyle name="Percent 30 6 3" xfId="56307" xr:uid="{00000000-0005-0000-0000-0000F5DB0000}"/>
    <cellStyle name="Percent 30 7" xfId="56308" xr:uid="{00000000-0005-0000-0000-0000F6DB0000}"/>
    <cellStyle name="Percent 30 7 2" xfId="56309" xr:uid="{00000000-0005-0000-0000-0000F7DB0000}"/>
    <cellStyle name="Percent 30 7 2 2" xfId="56310" xr:uid="{00000000-0005-0000-0000-0000F8DB0000}"/>
    <cellStyle name="Percent 30 7 2 3" xfId="56311" xr:uid="{00000000-0005-0000-0000-0000F9DB0000}"/>
    <cellStyle name="Percent 30 7 3" xfId="56312" xr:uid="{00000000-0005-0000-0000-0000FADB0000}"/>
    <cellStyle name="Percent 30 8" xfId="56313" xr:uid="{00000000-0005-0000-0000-0000FBDB0000}"/>
    <cellStyle name="Percent 30 9" xfId="56314" xr:uid="{00000000-0005-0000-0000-0000FCDB0000}"/>
    <cellStyle name="Percent 31" xfId="56315" xr:uid="{00000000-0005-0000-0000-0000FDDB0000}"/>
    <cellStyle name="Percent 32" xfId="56316" xr:uid="{00000000-0005-0000-0000-0000FEDB0000}"/>
    <cellStyle name="Percent 33" xfId="56317" xr:uid="{00000000-0005-0000-0000-0000FFDB0000}"/>
    <cellStyle name="Percent 34" xfId="56318" xr:uid="{00000000-0005-0000-0000-000000DC0000}"/>
    <cellStyle name="Percent 35" xfId="56319" xr:uid="{00000000-0005-0000-0000-000001DC0000}"/>
    <cellStyle name="Percent 36" xfId="56320" xr:uid="{00000000-0005-0000-0000-000002DC0000}"/>
    <cellStyle name="Percent 36 10" xfId="56321" xr:uid="{00000000-0005-0000-0000-000003DC0000}"/>
    <cellStyle name="Percent 36 11" xfId="56322" xr:uid="{00000000-0005-0000-0000-000004DC0000}"/>
    <cellStyle name="Percent 36 12" xfId="56323" xr:uid="{00000000-0005-0000-0000-000005DC0000}"/>
    <cellStyle name="Percent 36 13" xfId="56324" xr:uid="{00000000-0005-0000-0000-000006DC0000}"/>
    <cellStyle name="Percent 36 14" xfId="56325" xr:uid="{00000000-0005-0000-0000-000007DC0000}"/>
    <cellStyle name="Percent 36 15" xfId="56326" xr:uid="{00000000-0005-0000-0000-000008DC0000}"/>
    <cellStyle name="Percent 36 16" xfId="56327" xr:uid="{00000000-0005-0000-0000-000009DC0000}"/>
    <cellStyle name="Percent 36 17" xfId="56328" xr:uid="{00000000-0005-0000-0000-00000ADC0000}"/>
    <cellStyle name="Percent 36 2" xfId="56329" xr:uid="{00000000-0005-0000-0000-00000BDC0000}"/>
    <cellStyle name="Percent 36 2 10" xfId="56330" xr:uid="{00000000-0005-0000-0000-00000CDC0000}"/>
    <cellStyle name="Percent 36 2 11" xfId="56331" xr:uid="{00000000-0005-0000-0000-00000DDC0000}"/>
    <cellStyle name="Percent 36 2 12" xfId="56332" xr:uid="{00000000-0005-0000-0000-00000EDC0000}"/>
    <cellStyle name="Percent 36 2 13" xfId="56333" xr:uid="{00000000-0005-0000-0000-00000FDC0000}"/>
    <cellStyle name="Percent 36 2 14" xfId="56334" xr:uid="{00000000-0005-0000-0000-000010DC0000}"/>
    <cellStyle name="Percent 36 2 2" xfId="56335" xr:uid="{00000000-0005-0000-0000-000011DC0000}"/>
    <cellStyle name="Percent 36 2 2 2" xfId="56336" xr:uid="{00000000-0005-0000-0000-000012DC0000}"/>
    <cellStyle name="Percent 36 2 2 2 2" xfId="56337" xr:uid="{00000000-0005-0000-0000-000013DC0000}"/>
    <cellStyle name="Percent 36 2 2 2 3" xfId="56338" xr:uid="{00000000-0005-0000-0000-000014DC0000}"/>
    <cellStyle name="Percent 36 2 2 3" xfId="56339" xr:uid="{00000000-0005-0000-0000-000015DC0000}"/>
    <cellStyle name="Percent 36 2 3" xfId="56340" xr:uid="{00000000-0005-0000-0000-000016DC0000}"/>
    <cellStyle name="Percent 36 2 4" xfId="56341" xr:uid="{00000000-0005-0000-0000-000017DC0000}"/>
    <cellStyle name="Percent 36 2 5" xfId="56342" xr:uid="{00000000-0005-0000-0000-000018DC0000}"/>
    <cellStyle name="Percent 36 2 6" xfId="56343" xr:uid="{00000000-0005-0000-0000-000019DC0000}"/>
    <cellStyle name="Percent 36 2 7" xfId="56344" xr:uid="{00000000-0005-0000-0000-00001ADC0000}"/>
    <cellStyle name="Percent 36 2 8" xfId="56345" xr:uid="{00000000-0005-0000-0000-00001BDC0000}"/>
    <cellStyle name="Percent 36 2 9" xfId="56346" xr:uid="{00000000-0005-0000-0000-00001CDC0000}"/>
    <cellStyle name="Percent 36 3" xfId="56347" xr:uid="{00000000-0005-0000-0000-00001DDC0000}"/>
    <cellStyle name="Percent 36 4" xfId="56348" xr:uid="{00000000-0005-0000-0000-00001EDC0000}"/>
    <cellStyle name="Percent 36 5" xfId="56349" xr:uid="{00000000-0005-0000-0000-00001FDC0000}"/>
    <cellStyle name="Percent 36 6" xfId="56350" xr:uid="{00000000-0005-0000-0000-000020DC0000}"/>
    <cellStyle name="Percent 36 6 2" xfId="56351" xr:uid="{00000000-0005-0000-0000-000021DC0000}"/>
    <cellStyle name="Percent 36 6 2 2" xfId="56352" xr:uid="{00000000-0005-0000-0000-000022DC0000}"/>
    <cellStyle name="Percent 36 6 2 3" xfId="56353" xr:uid="{00000000-0005-0000-0000-000023DC0000}"/>
    <cellStyle name="Percent 36 6 3" xfId="56354" xr:uid="{00000000-0005-0000-0000-000024DC0000}"/>
    <cellStyle name="Percent 36 7" xfId="56355" xr:uid="{00000000-0005-0000-0000-000025DC0000}"/>
    <cellStyle name="Percent 36 7 2" xfId="56356" xr:uid="{00000000-0005-0000-0000-000026DC0000}"/>
    <cellStyle name="Percent 36 7 2 2" xfId="56357" xr:uid="{00000000-0005-0000-0000-000027DC0000}"/>
    <cellStyle name="Percent 36 7 2 3" xfId="56358" xr:uid="{00000000-0005-0000-0000-000028DC0000}"/>
    <cellStyle name="Percent 36 7 3" xfId="56359" xr:uid="{00000000-0005-0000-0000-000029DC0000}"/>
    <cellStyle name="Percent 36 8" xfId="56360" xr:uid="{00000000-0005-0000-0000-00002ADC0000}"/>
    <cellStyle name="Percent 36 9" xfId="56361" xr:uid="{00000000-0005-0000-0000-00002BDC0000}"/>
    <cellStyle name="Percent 37" xfId="56362" xr:uid="{00000000-0005-0000-0000-00002CDC0000}"/>
    <cellStyle name="Percent 37 10" xfId="56363" xr:uid="{00000000-0005-0000-0000-00002DDC0000}"/>
    <cellStyle name="Percent 37 11" xfId="56364" xr:uid="{00000000-0005-0000-0000-00002EDC0000}"/>
    <cellStyle name="Percent 37 12" xfId="56365" xr:uid="{00000000-0005-0000-0000-00002FDC0000}"/>
    <cellStyle name="Percent 37 13" xfId="56366" xr:uid="{00000000-0005-0000-0000-000030DC0000}"/>
    <cellStyle name="Percent 37 14" xfId="56367" xr:uid="{00000000-0005-0000-0000-000031DC0000}"/>
    <cellStyle name="Percent 37 15" xfId="56368" xr:uid="{00000000-0005-0000-0000-000032DC0000}"/>
    <cellStyle name="Percent 37 16" xfId="56369" xr:uid="{00000000-0005-0000-0000-000033DC0000}"/>
    <cellStyle name="Percent 37 17" xfId="56370" xr:uid="{00000000-0005-0000-0000-000034DC0000}"/>
    <cellStyle name="Percent 37 2" xfId="56371" xr:uid="{00000000-0005-0000-0000-000035DC0000}"/>
    <cellStyle name="Percent 37 2 10" xfId="56372" xr:uid="{00000000-0005-0000-0000-000036DC0000}"/>
    <cellStyle name="Percent 37 2 11" xfId="56373" xr:uid="{00000000-0005-0000-0000-000037DC0000}"/>
    <cellStyle name="Percent 37 2 12" xfId="56374" xr:uid="{00000000-0005-0000-0000-000038DC0000}"/>
    <cellStyle name="Percent 37 2 13" xfId="56375" xr:uid="{00000000-0005-0000-0000-000039DC0000}"/>
    <cellStyle name="Percent 37 2 14" xfId="56376" xr:uid="{00000000-0005-0000-0000-00003ADC0000}"/>
    <cellStyle name="Percent 37 2 2" xfId="56377" xr:uid="{00000000-0005-0000-0000-00003BDC0000}"/>
    <cellStyle name="Percent 37 2 2 2" xfId="56378" xr:uid="{00000000-0005-0000-0000-00003CDC0000}"/>
    <cellStyle name="Percent 37 2 2 2 2" xfId="56379" xr:uid="{00000000-0005-0000-0000-00003DDC0000}"/>
    <cellStyle name="Percent 37 2 2 2 3" xfId="56380" xr:uid="{00000000-0005-0000-0000-00003EDC0000}"/>
    <cellStyle name="Percent 37 2 2 3" xfId="56381" xr:uid="{00000000-0005-0000-0000-00003FDC0000}"/>
    <cellStyle name="Percent 37 2 3" xfId="56382" xr:uid="{00000000-0005-0000-0000-000040DC0000}"/>
    <cellStyle name="Percent 37 2 4" xfId="56383" xr:uid="{00000000-0005-0000-0000-000041DC0000}"/>
    <cellStyle name="Percent 37 2 5" xfId="56384" xr:uid="{00000000-0005-0000-0000-000042DC0000}"/>
    <cellStyle name="Percent 37 2 6" xfId="56385" xr:uid="{00000000-0005-0000-0000-000043DC0000}"/>
    <cellStyle name="Percent 37 2 7" xfId="56386" xr:uid="{00000000-0005-0000-0000-000044DC0000}"/>
    <cellStyle name="Percent 37 2 8" xfId="56387" xr:uid="{00000000-0005-0000-0000-000045DC0000}"/>
    <cellStyle name="Percent 37 2 9" xfId="56388" xr:uid="{00000000-0005-0000-0000-000046DC0000}"/>
    <cellStyle name="Percent 37 3" xfId="56389" xr:uid="{00000000-0005-0000-0000-000047DC0000}"/>
    <cellStyle name="Percent 37 4" xfId="56390" xr:uid="{00000000-0005-0000-0000-000048DC0000}"/>
    <cellStyle name="Percent 37 5" xfId="56391" xr:uid="{00000000-0005-0000-0000-000049DC0000}"/>
    <cellStyle name="Percent 37 6" xfId="56392" xr:uid="{00000000-0005-0000-0000-00004ADC0000}"/>
    <cellStyle name="Percent 37 6 2" xfId="56393" xr:uid="{00000000-0005-0000-0000-00004BDC0000}"/>
    <cellStyle name="Percent 37 6 2 2" xfId="56394" xr:uid="{00000000-0005-0000-0000-00004CDC0000}"/>
    <cellStyle name="Percent 37 6 2 3" xfId="56395" xr:uid="{00000000-0005-0000-0000-00004DDC0000}"/>
    <cellStyle name="Percent 37 6 3" xfId="56396" xr:uid="{00000000-0005-0000-0000-00004EDC0000}"/>
    <cellStyle name="Percent 37 7" xfId="56397" xr:uid="{00000000-0005-0000-0000-00004FDC0000}"/>
    <cellStyle name="Percent 37 7 2" xfId="56398" xr:uid="{00000000-0005-0000-0000-000050DC0000}"/>
    <cellStyle name="Percent 37 7 2 2" xfId="56399" xr:uid="{00000000-0005-0000-0000-000051DC0000}"/>
    <cellStyle name="Percent 37 7 2 3" xfId="56400" xr:uid="{00000000-0005-0000-0000-000052DC0000}"/>
    <cellStyle name="Percent 37 7 3" xfId="56401" xr:uid="{00000000-0005-0000-0000-000053DC0000}"/>
    <cellStyle name="Percent 37 8" xfId="56402" xr:uid="{00000000-0005-0000-0000-000054DC0000}"/>
    <cellStyle name="Percent 37 9" xfId="56403" xr:uid="{00000000-0005-0000-0000-000055DC0000}"/>
    <cellStyle name="Percent 38" xfId="56404" xr:uid="{00000000-0005-0000-0000-000056DC0000}"/>
    <cellStyle name="Percent 38 10" xfId="56405" xr:uid="{00000000-0005-0000-0000-000057DC0000}"/>
    <cellStyle name="Percent 38 11" xfId="56406" xr:uid="{00000000-0005-0000-0000-000058DC0000}"/>
    <cellStyle name="Percent 38 12" xfId="56407" xr:uid="{00000000-0005-0000-0000-000059DC0000}"/>
    <cellStyle name="Percent 38 13" xfId="56408" xr:uid="{00000000-0005-0000-0000-00005ADC0000}"/>
    <cellStyle name="Percent 38 14" xfId="56409" xr:uid="{00000000-0005-0000-0000-00005BDC0000}"/>
    <cellStyle name="Percent 38 15" xfId="56410" xr:uid="{00000000-0005-0000-0000-00005CDC0000}"/>
    <cellStyle name="Percent 38 16" xfId="56411" xr:uid="{00000000-0005-0000-0000-00005DDC0000}"/>
    <cellStyle name="Percent 38 17" xfId="56412" xr:uid="{00000000-0005-0000-0000-00005EDC0000}"/>
    <cellStyle name="Percent 38 2" xfId="56413" xr:uid="{00000000-0005-0000-0000-00005FDC0000}"/>
    <cellStyle name="Percent 38 2 10" xfId="56414" xr:uid="{00000000-0005-0000-0000-000060DC0000}"/>
    <cellStyle name="Percent 38 2 11" xfId="56415" xr:uid="{00000000-0005-0000-0000-000061DC0000}"/>
    <cellStyle name="Percent 38 2 12" xfId="56416" xr:uid="{00000000-0005-0000-0000-000062DC0000}"/>
    <cellStyle name="Percent 38 2 13" xfId="56417" xr:uid="{00000000-0005-0000-0000-000063DC0000}"/>
    <cellStyle name="Percent 38 2 14" xfId="56418" xr:uid="{00000000-0005-0000-0000-000064DC0000}"/>
    <cellStyle name="Percent 38 2 2" xfId="56419" xr:uid="{00000000-0005-0000-0000-000065DC0000}"/>
    <cellStyle name="Percent 38 2 2 2" xfId="56420" xr:uid="{00000000-0005-0000-0000-000066DC0000}"/>
    <cellStyle name="Percent 38 2 2 2 2" xfId="56421" xr:uid="{00000000-0005-0000-0000-000067DC0000}"/>
    <cellStyle name="Percent 38 2 2 2 3" xfId="56422" xr:uid="{00000000-0005-0000-0000-000068DC0000}"/>
    <cellStyle name="Percent 38 2 2 3" xfId="56423" xr:uid="{00000000-0005-0000-0000-000069DC0000}"/>
    <cellStyle name="Percent 38 2 3" xfId="56424" xr:uid="{00000000-0005-0000-0000-00006ADC0000}"/>
    <cellStyle name="Percent 38 2 4" xfId="56425" xr:uid="{00000000-0005-0000-0000-00006BDC0000}"/>
    <cellStyle name="Percent 38 2 5" xfId="56426" xr:uid="{00000000-0005-0000-0000-00006CDC0000}"/>
    <cellStyle name="Percent 38 2 6" xfId="56427" xr:uid="{00000000-0005-0000-0000-00006DDC0000}"/>
    <cellStyle name="Percent 38 2 7" xfId="56428" xr:uid="{00000000-0005-0000-0000-00006EDC0000}"/>
    <cellStyle name="Percent 38 2 8" xfId="56429" xr:uid="{00000000-0005-0000-0000-00006FDC0000}"/>
    <cellStyle name="Percent 38 2 9" xfId="56430" xr:uid="{00000000-0005-0000-0000-000070DC0000}"/>
    <cellStyle name="Percent 38 3" xfId="56431" xr:uid="{00000000-0005-0000-0000-000071DC0000}"/>
    <cellStyle name="Percent 38 4" xfId="56432" xr:uid="{00000000-0005-0000-0000-000072DC0000}"/>
    <cellStyle name="Percent 38 5" xfId="56433" xr:uid="{00000000-0005-0000-0000-000073DC0000}"/>
    <cellStyle name="Percent 38 6" xfId="56434" xr:uid="{00000000-0005-0000-0000-000074DC0000}"/>
    <cellStyle name="Percent 38 6 2" xfId="56435" xr:uid="{00000000-0005-0000-0000-000075DC0000}"/>
    <cellStyle name="Percent 38 6 2 2" xfId="56436" xr:uid="{00000000-0005-0000-0000-000076DC0000}"/>
    <cellStyle name="Percent 38 6 2 3" xfId="56437" xr:uid="{00000000-0005-0000-0000-000077DC0000}"/>
    <cellStyle name="Percent 38 6 3" xfId="56438" xr:uid="{00000000-0005-0000-0000-000078DC0000}"/>
    <cellStyle name="Percent 38 7" xfId="56439" xr:uid="{00000000-0005-0000-0000-000079DC0000}"/>
    <cellStyle name="Percent 38 7 2" xfId="56440" xr:uid="{00000000-0005-0000-0000-00007ADC0000}"/>
    <cellStyle name="Percent 38 7 2 2" xfId="56441" xr:uid="{00000000-0005-0000-0000-00007BDC0000}"/>
    <cellStyle name="Percent 38 7 2 3" xfId="56442" xr:uid="{00000000-0005-0000-0000-00007CDC0000}"/>
    <cellStyle name="Percent 38 7 3" xfId="56443" xr:uid="{00000000-0005-0000-0000-00007DDC0000}"/>
    <cellStyle name="Percent 38 8" xfId="56444" xr:uid="{00000000-0005-0000-0000-00007EDC0000}"/>
    <cellStyle name="Percent 38 9" xfId="56445" xr:uid="{00000000-0005-0000-0000-00007FDC0000}"/>
    <cellStyle name="Percent 39" xfId="56446" xr:uid="{00000000-0005-0000-0000-000080DC0000}"/>
    <cellStyle name="Percent 39 2" xfId="56447" xr:uid="{00000000-0005-0000-0000-000081DC0000}"/>
    <cellStyle name="Percent 39 2 2" xfId="56448" xr:uid="{00000000-0005-0000-0000-000082DC0000}"/>
    <cellStyle name="Percent 39 3" xfId="56449" xr:uid="{00000000-0005-0000-0000-000083DC0000}"/>
    <cellStyle name="Percent 39 3 2" xfId="56450" xr:uid="{00000000-0005-0000-0000-000084DC0000}"/>
    <cellStyle name="Percent 39 4" xfId="56451" xr:uid="{00000000-0005-0000-0000-000085DC0000}"/>
    <cellStyle name="Percent 39 4 2" xfId="56452" xr:uid="{00000000-0005-0000-0000-000086DC0000}"/>
    <cellStyle name="Percent 39 5" xfId="56453" xr:uid="{00000000-0005-0000-0000-000087DC0000}"/>
    <cellStyle name="Percent 39 5 2" xfId="56454" xr:uid="{00000000-0005-0000-0000-000088DC0000}"/>
    <cellStyle name="Percent 39 6" xfId="56455" xr:uid="{00000000-0005-0000-0000-000089DC0000}"/>
    <cellStyle name="Percent 39 6 2" xfId="56456" xr:uid="{00000000-0005-0000-0000-00008ADC0000}"/>
    <cellStyle name="Percent 39 7" xfId="56457" xr:uid="{00000000-0005-0000-0000-00008BDC0000}"/>
    <cellStyle name="Percent 39 7 2" xfId="56458" xr:uid="{00000000-0005-0000-0000-00008CDC0000}"/>
    <cellStyle name="Percent 39 8" xfId="56459" xr:uid="{00000000-0005-0000-0000-00008DDC0000}"/>
    <cellStyle name="Percent 4" xfId="29" xr:uid="{00000000-0005-0000-0000-00008EDC0000}"/>
    <cellStyle name="Percent 4 10" xfId="56461" xr:uid="{00000000-0005-0000-0000-00008FDC0000}"/>
    <cellStyle name="Percent 4 11" xfId="56462" xr:uid="{00000000-0005-0000-0000-000090DC0000}"/>
    <cellStyle name="Percent 4 12" xfId="56463" xr:uid="{00000000-0005-0000-0000-000091DC0000}"/>
    <cellStyle name="Percent 4 13" xfId="56464" xr:uid="{00000000-0005-0000-0000-000092DC0000}"/>
    <cellStyle name="Percent 4 14" xfId="56465" xr:uid="{00000000-0005-0000-0000-000093DC0000}"/>
    <cellStyle name="Percent 4 14 2" xfId="56466" xr:uid="{00000000-0005-0000-0000-000094DC0000}"/>
    <cellStyle name="Percent 4 14 2 2" xfId="56467" xr:uid="{00000000-0005-0000-0000-000095DC0000}"/>
    <cellStyle name="Percent 4 14 2 3" xfId="56468" xr:uid="{00000000-0005-0000-0000-000096DC0000}"/>
    <cellStyle name="Percent 4 14 3" xfId="56469" xr:uid="{00000000-0005-0000-0000-000097DC0000}"/>
    <cellStyle name="Percent 4 15" xfId="56470" xr:uid="{00000000-0005-0000-0000-000098DC0000}"/>
    <cellStyle name="Percent 4 16" xfId="56471" xr:uid="{00000000-0005-0000-0000-000099DC0000}"/>
    <cellStyle name="Percent 4 17" xfId="56472" xr:uid="{00000000-0005-0000-0000-00009ADC0000}"/>
    <cellStyle name="Percent 4 18" xfId="56473" xr:uid="{00000000-0005-0000-0000-00009BDC0000}"/>
    <cellStyle name="Percent 4 19" xfId="56474" xr:uid="{00000000-0005-0000-0000-00009CDC0000}"/>
    <cellStyle name="Percent 4 2" xfId="56475" xr:uid="{00000000-0005-0000-0000-00009DDC0000}"/>
    <cellStyle name="Percent 4 2 10" xfId="56476" xr:uid="{00000000-0005-0000-0000-00009EDC0000}"/>
    <cellStyle name="Percent 4 2 2" xfId="56477" xr:uid="{00000000-0005-0000-0000-00009FDC0000}"/>
    <cellStyle name="Percent 4 2 2 2" xfId="56478" xr:uid="{00000000-0005-0000-0000-0000A0DC0000}"/>
    <cellStyle name="Percent 4 2 2 3" xfId="56479" xr:uid="{00000000-0005-0000-0000-0000A1DC0000}"/>
    <cellStyle name="Percent 4 2 2 4" xfId="56480" xr:uid="{00000000-0005-0000-0000-0000A2DC0000}"/>
    <cellStyle name="Percent 4 2 3" xfId="56481" xr:uid="{00000000-0005-0000-0000-0000A3DC0000}"/>
    <cellStyle name="Percent 4 2 4" xfId="56482" xr:uid="{00000000-0005-0000-0000-0000A4DC0000}"/>
    <cellStyle name="Percent 4 2 5" xfId="56483" xr:uid="{00000000-0005-0000-0000-0000A5DC0000}"/>
    <cellStyle name="Percent 4 2 6" xfId="56484" xr:uid="{00000000-0005-0000-0000-0000A6DC0000}"/>
    <cellStyle name="Percent 4 2 7" xfId="56485" xr:uid="{00000000-0005-0000-0000-0000A7DC0000}"/>
    <cellStyle name="Percent 4 2 8" xfId="56486" xr:uid="{00000000-0005-0000-0000-0000A8DC0000}"/>
    <cellStyle name="Percent 4 2 9" xfId="56487" xr:uid="{00000000-0005-0000-0000-0000A9DC0000}"/>
    <cellStyle name="Percent 4 20" xfId="56488" xr:uid="{00000000-0005-0000-0000-0000AADC0000}"/>
    <cellStyle name="Percent 4 21" xfId="56489" xr:uid="{00000000-0005-0000-0000-0000ABDC0000}"/>
    <cellStyle name="Percent 4 22" xfId="56490" xr:uid="{00000000-0005-0000-0000-0000ACDC0000}"/>
    <cellStyle name="Percent 4 23" xfId="56491" xr:uid="{00000000-0005-0000-0000-0000ADDC0000}"/>
    <cellStyle name="Percent 4 24" xfId="56492" xr:uid="{00000000-0005-0000-0000-0000AEDC0000}"/>
    <cellStyle name="Percent 4 25" xfId="56493" xr:uid="{00000000-0005-0000-0000-0000AFDC0000}"/>
    <cellStyle name="Percent 4 26" xfId="56494" xr:uid="{00000000-0005-0000-0000-0000B0DC0000}"/>
    <cellStyle name="Percent 4 27" xfId="56460" xr:uid="{00000000-0005-0000-0000-0000B1DC0000}"/>
    <cellStyle name="Percent 4 3" xfId="56495" xr:uid="{00000000-0005-0000-0000-0000B2DC0000}"/>
    <cellStyle name="Percent 4 3 2" xfId="56496" xr:uid="{00000000-0005-0000-0000-0000B3DC0000}"/>
    <cellStyle name="Percent 4 3 2 2" xfId="56497" xr:uid="{00000000-0005-0000-0000-0000B4DC0000}"/>
    <cellStyle name="Percent 4 3 2 3" xfId="56498" xr:uid="{00000000-0005-0000-0000-0000B5DC0000}"/>
    <cellStyle name="Percent 4 3 3" xfId="56499" xr:uid="{00000000-0005-0000-0000-0000B6DC0000}"/>
    <cellStyle name="Percent 4 3 4" xfId="56500" xr:uid="{00000000-0005-0000-0000-0000B7DC0000}"/>
    <cellStyle name="Percent 4 4" xfId="56501" xr:uid="{00000000-0005-0000-0000-0000B8DC0000}"/>
    <cellStyle name="Percent 4 5" xfId="56502" xr:uid="{00000000-0005-0000-0000-0000B9DC0000}"/>
    <cellStyle name="Percent 4 6" xfId="56503" xr:uid="{00000000-0005-0000-0000-0000BADC0000}"/>
    <cellStyle name="Percent 4 6 2" xfId="56504" xr:uid="{00000000-0005-0000-0000-0000BBDC0000}"/>
    <cellStyle name="Percent 4 6 3" xfId="56505" xr:uid="{00000000-0005-0000-0000-0000BCDC0000}"/>
    <cellStyle name="Percent 4 6 4" xfId="56506" xr:uid="{00000000-0005-0000-0000-0000BDDC0000}"/>
    <cellStyle name="Percent 4 7" xfId="56507" xr:uid="{00000000-0005-0000-0000-0000BEDC0000}"/>
    <cellStyle name="Percent 4 8" xfId="56508" xr:uid="{00000000-0005-0000-0000-0000BFDC0000}"/>
    <cellStyle name="Percent 4 9" xfId="56509" xr:uid="{00000000-0005-0000-0000-0000C0DC0000}"/>
    <cellStyle name="Percent 40" xfId="56510" xr:uid="{00000000-0005-0000-0000-0000C1DC0000}"/>
    <cellStyle name="Percent 40 2" xfId="56511" xr:uid="{00000000-0005-0000-0000-0000C2DC0000}"/>
    <cellStyle name="Percent 40 2 2" xfId="56512" xr:uid="{00000000-0005-0000-0000-0000C3DC0000}"/>
    <cellStyle name="Percent 40 3" xfId="56513" xr:uid="{00000000-0005-0000-0000-0000C4DC0000}"/>
    <cellStyle name="Percent 40 3 2" xfId="56514" xr:uid="{00000000-0005-0000-0000-0000C5DC0000}"/>
    <cellStyle name="Percent 40 4" xfId="56515" xr:uid="{00000000-0005-0000-0000-0000C6DC0000}"/>
    <cellStyle name="Percent 40 4 2" xfId="56516" xr:uid="{00000000-0005-0000-0000-0000C7DC0000}"/>
    <cellStyle name="Percent 40 5" xfId="56517" xr:uid="{00000000-0005-0000-0000-0000C8DC0000}"/>
    <cellStyle name="Percent 40 5 2" xfId="56518" xr:uid="{00000000-0005-0000-0000-0000C9DC0000}"/>
    <cellStyle name="Percent 40 6" xfId="56519" xr:uid="{00000000-0005-0000-0000-0000CADC0000}"/>
    <cellStyle name="Percent 40 6 2" xfId="56520" xr:uid="{00000000-0005-0000-0000-0000CBDC0000}"/>
    <cellStyle name="Percent 40 7" xfId="56521" xr:uid="{00000000-0005-0000-0000-0000CCDC0000}"/>
    <cellStyle name="Percent 40 7 2" xfId="56522" xr:uid="{00000000-0005-0000-0000-0000CDDC0000}"/>
    <cellStyle name="Percent 40 8" xfId="56523" xr:uid="{00000000-0005-0000-0000-0000CEDC0000}"/>
    <cellStyle name="Percent 41" xfId="56524" xr:uid="{00000000-0005-0000-0000-0000CFDC0000}"/>
    <cellStyle name="Percent 41 2" xfId="56525" xr:uid="{00000000-0005-0000-0000-0000D0DC0000}"/>
    <cellStyle name="Percent 42" xfId="56526" xr:uid="{00000000-0005-0000-0000-0000D1DC0000}"/>
    <cellStyle name="Percent 42 2" xfId="56527" xr:uid="{00000000-0005-0000-0000-0000D2DC0000}"/>
    <cellStyle name="Percent 42 2 2" xfId="56528" xr:uid="{00000000-0005-0000-0000-0000D3DC0000}"/>
    <cellStyle name="Percent 42 3" xfId="56529" xr:uid="{00000000-0005-0000-0000-0000D4DC0000}"/>
    <cellStyle name="Percent 42 3 2" xfId="56530" xr:uid="{00000000-0005-0000-0000-0000D5DC0000}"/>
    <cellStyle name="Percent 42 4" xfId="56531" xr:uid="{00000000-0005-0000-0000-0000D6DC0000}"/>
    <cellStyle name="Percent 42 4 2" xfId="56532" xr:uid="{00000000-0005-0000-0000-0000D7DC0000}"/>
    <cellStyle name="Percent 42 5" xfId="56533" xr:uid="{00000000-0005-0000-0000-0000D8DC0000}"/>
    <cellStyle name="Percent 42 5 2" xfId="56534" xr:uid="{00000000-0005-0000-0000-0000D9DC0000}"/>
    <cellStyle name="Percent 42 6" xfId="56535" xr:uid="{00000000-0005-0000-0000-0000DADC0000}"/>
    <cellStyle name="Percent 42 6 2" xfId="56536" xr:uid="{00000000-0005-0000-0000-0000DBDC0000}"/>
    <cellStyle name="Percent 42 7" xfId="56537" xr:uid="{00000000-0005-0000-0000-0000DCDC0000}"/>
    <cellStyle name="Percent 42 7 2" xfId="56538" xr:uid="{00000000-0005-0000-0000-0000DDDC0000}"/>
    <cellStyle name="Percent 42 8" xfId="56539" xr:uid="{00000000-0005-0000-0000-0000DEDC0000}"/>
    <cellStyle name="Percent 43" xfId="56540" xr:uid="{00000000-0005-0000-0000-0000DFDC0000}"/>
    <cellStyle name="Percent 43 10" xfId="56541" xr:uid="{00000000-0005-0000-0000-0000E0DC0000}"/>
    <cellStyle name="Percent 43 2" xfId="56542" xr:uid="{00000000-0005-0000-0000-0000E1DC0000}"/>
    <cellStyle name="Percent 43 3" xfId="56543" xr:uid="{00000000-0005-0000-0000-0000E2DC0000}"/>
    <cellStyle name="Percent 43 4" xfId="56544" xr:uid="{00000000-0005-0000-0000-0000E3DC0000}"/>
    <cellStyle name="Percent 43 5" xfId="56545" xr:uid="{00000000-0005-0000-0000-0000E4DC0000}"/>
    <cellStyle name="Percent 43 6" xfId="56546" xr:uid="{00000000-0005-0000-0000-0000E5DC0000}"/>
    <cellStyle name="Percent 43 7" xfId="56547" xr:uid="{00000000-0005-0000-0000-0000E6DC0000}"/>
    <cellStyle name="Percent 43 8" xfId="56548" xr:uid="{00000000-0005-0000-0000-0000E7DC0000}"/>
    <cellStyle name="Percent 43 9" xfId="56549" xr:uid="{00000000-0005-0000-0000-0000E8DC0000}"/>
    <cellStyle name="Percent 44" xfId="56550" xr:uid="{00000000-0005-0000-0000-0000E9DC0000}"/>
    <cellStyle name="Percent 44 10" xfId="56551" xr:uid="{00000000-0005-0000-0000-0000EADC0000}"/>
    <cellStyle name="Percent 44 2" xfId="56552" xr:uid="{00000000-0005-0000-0000-0000EBDC0000}"/>
    <cellStyle name="Percent 44 3" xfId="56553" xr:uid="{00000000-0005-0000-0000-0000ECDC0000}"/>
    <cellStyle name="Percent 44 4" xfId="56554" xr:uid="{00000000-0005-0000-0000-0000EDDC0000}"/>
    <cellStyle name="Percent 44 5" xfId="56555" xr:uid="{00000000-0005-0000-0000-0000EEDC0000}"/>
    <cellStyle name="Percent 44 6" xfId="56556" xr:uid="{00000000-0005-0000-0000-0000EFDC0000}"/>
    <cellStyle name="Percent 44 7" xfId="56557" xr:uid="{00000000-0005-0000-0000-0000F0DC0000}"/>
    <cellStyle name="Percent 44 8" xfId="56558" xr:uid="{00000000-0005-0000-0000-0000F1DC0000}"/>
    <cellStyle name="Percent 44 9" xfId="56559" xr:uid="{00000000-0005-0000-0000-0000F2DC0000}"/>
    <cellStyle name="Percent 45" xfId="56560" xr:uid="{00000000-0005-0000-0000-0000F3DC0000}"/>
    <cellStyle name="Percent 45 10" xfId="56561" xr:uid="{00000000-0005-0000-0000-0000F4DC0000}"/>
    <cellStyle name="Percent 45 11" xfId="56562" xr:uid="{00000000-0005-0000-0000-0000F5DC0000}"/>
    <cellStyle name="Percent 45 12" xfId="56563" xr:uid="{00000000-0005-0000-0000-0000F6DC0000}"/>
    <cellStyle name="Percent 45 13" xfId="56564" xr:uid="{00000000-0005-0000-0000-0000F7DC0000}"/>
    <cellStyle name="Percent 45 2" xfId="56565" xr:uid="{00000000-0005-0000-0000-0000F8DC0000}"/>
    <cellStyle name="Percent 45 3" xfId="56566" xr:uid="{00000000-0005-0000-0000-0000F9DC0000}"/>
    <cellStyle name="Percent 45 4" xfId="56567" xr:uid="{00000000-0005-0000-0000-0000FADC0000}"/>
    <cellStyle name="Percent 45 5" xfId="56568" xr:uid="{00000000-0005-0000-0000-0000FBDC0000}"/>
    <cellStyle name="Percent 45 6" xfId="56569" xr:uid="{00000000-0005-0000-0000-0000FCDC0000}"/>
    <cellStyle name="Percent 45 7" xfId="56570" xr:uid="{00000000-0005-0000-0000-0000FDDC0000}"/>
    <cellStyle name="Percent 45 8" xfId="56571" xr:uid="{00000000-0005-0000-0000-0000FEDC0000}"/>
    <cellStyle name="Percent 45 9" xfId="56572" xr:uid="{00000000-0005-0000-0000-0000FFDC0000}"/>
    <cellStyle name="Percent 46" xfId="56573" xr:uid="{00000000-0005-0000-0000-000000DD0000}"/>
    <cellStyle name="Percent 46 10" xfId="56574" xr:uid="{00000000-0005-0000-0000-000001DD0000}"/>
    <cellStyle name="Percent 46 2" xfId="56575" xr:uid="{00000000-0005-0000-0000-000002DD0000}"/>
    <cellStyle name="Percent 46 3" xfId="56576" xr:uid="{00000000-0005-0000-0000-000003DD0000}"/>
    <cellStyle name="Percent 46 4" xfId="56577" xr:uid="{00000000-0005-0000-0000-000004DD0000}"/>
    <cellStyle name="Percent 46 5" xfId="56578" xr:uid="{00000000-0005-0000-0000-000005DD0000}"/>
    <cellStyle name="Percent 46 6" xfId="56579" xr:uid="{00000000-0005-0000-0000-000006DD0000}"/>
    <cellStyle name="Percent 46 7" xfId="56580" xr:uid="{00000000-0005-0000-0000-000007DD0000}"/>
    <cellStyle name="Percent 46 8" xfId="56581" xr:uid="{00000000-0005-0000-0000-000008DD0000}"/>
    <cellStyle name="Percent 46 9" xfId="56582" xr:uid="{00000000-0005-0000-0000-000009DD0000}"/>
    <cellStyle name="Percent 47" xfId="56583" xr:uid="{00000000-0005-0000-0000-00000ADD0000}"/>
    <cellStyle name="Percent 47 10" xfId="56584" xr:uid="{00000000-0005-0000-0000-00000BDD0000}"/>
    <cellStyle name="Percent 47 11" xfId="56585" xr:uid="{00000000-0005-0000-0000-00000CDD0000}"/>
    <cellStyle name="Percent 47 12" xfId="56586" xr:uid="{00000000-0005-0000-0000-00000DDD0000}"/>
    <cellStyle name="Percent 47 13" xfId="56587" xr:uid="{00000000-0005-0000-0000-00000EDD0000}"/>
    <cellStyle name="Percent 47 2" xfId="56588" xr:uid="{00000000-0005-0000-0000-00000FDD0000}"/>
    <cellStyle name="Percent 47 3" xfId="56589" xr:uid="{00000000-0005-0000-0000-000010DD0000}"/>
    <cellStyle name="Percent 47 4" xfId="56590" xr:uid="{00000000-0005-0000-0000-000011DD0000}"/>
    <cellStyle name="Percent 47 5" xfId="56591" xr:uid="{00000000-0005-0000-0000-000012DD0000}"/>
    <cellStyle name="Percent 47 6" xfId="56592" xr:uid="{00000000-0005-0000-0000-000013DD0000}"/>
    <cellStyle name="Percent 47 7" xfId="56593" xr:uid="{00000000-0005-0000-0000-000014DD0000}"/>
    <cellStyle name="Percent 47 8" xfId="56594" xr:uid="{00000000-0005-0000-0000-000015DD0000}"/>
    <cellStyle name="Percent 47 9" xfId="56595" xr:uid="{00000000-0005-0000-0000-000016DD0000}"/>
    <cellStyle name="Percent 48" xfId="56596" xr:uid="{00000000-0005-0000-0000-000017DD0000}"/>
    <cellStyle name="Percent 48 10" xfId="56597" xr:uid="{00000000-0005-0000-0000-000018DD0000}"/>
    <cellStyle name="Percent 48 2" xfId="56598" xr:uid="{00000000-0005-0000-0000-000019DD0000}"/>
    <cellStyle name="Percent 48 3" xfId="56599" xr:uid="{00000000-0005-0000-0000-00001ADD0000}"/>
    <cellStyle name="Percent 48 4" xfId="56600" xr:uid="{00000000-0005-0000-0000-00001BDD0000}"/>
    <cellStyle name="Percent 48 5" xfId="56601" xr:uid="{00000000-0005-0000-0000-00001CDD0000}"/>
    <cellStyle name="Percent 48 6" xfId="56602" xr:uid="{00000000-0005-0000-0000-00001DDD0000}"/>
    <cellStyle name="Percent 48 7" xfId="56603" xr:uid="{00000000-0005-0000-0000-00001EDD0000}"/>
    <cellStyle name="Percent 48 8" xfId="56604" xr:uid="{00000000-0005-0000-0000-00001FDD0000}"/>
    <cellStyle name="Percent 48 9" xfId="56605" xr:uid="{00000000-0005-0000-0000-000020DD0000}"/>
    <cellStyle name="Percent 49" xfId="56606" xr:uid="{00000000-0005-0000-0000-000021DD0000}"/>
    <cellStyle name="Percent 5" xfId="25" xr:uid="{00000000-0005-0000-0000-000022DD0000}"/>
    <cellStyle name="Percent 5 2" xfId="56608" xr:uid="{00000000-0005-0000-0000-000023DD0000}"/>
    <cellStyle name="Percent 5 3" xfId="56609" xr:uid="{00000000-0005-0000-0000-000024DD0000}"/>
    <cellStyle name="Percent 5 4" xfId="56610" xr:uid="{00000000-0005-0000-0000-000025DD0000}"/>
    <cellStyle name="Percent 5 5" xfId="56611" xr:uid="{00000000-0005-0000-0000-000026DD0000}"/>
    <cellStyle name="Percent 5 6" xfId="56607" xr:uid="{00000000-0005-0000-0000-000027DD0000}"/>
    <cellStyle name="Percent 51 2" xfId="56612" xr:uid="{00000000-0005-0000-0000-000028DD0000}"/>
    <cellStyle name="Percent 51 3" xfId="56613" xr:uid="{00000000-0005-0000-0000-000029DD0000}"/>
    <cellStyle name="Percent 51 4" xfId="56614" xr:uid="{00000000-0005-0000-0000-00002ADD0000}"/>
    <cellStyle name="Percent 52 2" xfId="56615" xr:uid="{00000000-0005-0000-0000-00002BDD0000}"/>
    <cellStyle name="Percent 52 3" xfId="56616" xr:uid="{00000000-0005-0000-0000-00002CDD0000}"/>
    <cellStyle name="Percent 52 4" xfId="56617" xr:uid="{00000000-0005-0000-0000-00002DDD0000}"/>
    <cellStyle name="Percent 52 5" xfId="56618" xr:uid="{00000000-0005-0000-0000-00002EDD0000}"/>
    <cellStyle name="Percent 52 6" xfId="56619" xr:uid="{00000000-0005-0000-0000-00002FDD0000}"/>
    <cellStyle name="Percent 52 7" xfId="56620" xr:uid="{00000000-0005-0000-0000-000030DD0000}"/>
    <cellStyle name="Percent 52 8" xfId="56621" xr:uid="{00000000-0005-0000-0000-000031DD0000}"/>
    <cellStyle name="Percent 54" xfId="56622" xr:uid="{00000000-0005-0000-0000-000032DD0000}"/>
    <cellStyle name="Percent 55" xfId="56623" xr:uid="{00000000-0005-0000-0000-000033DD0000}"/>
    <cellStyle name="Percent 55 2" xfId="56624" xr:uid="{00000000-0005-0000-0000-000034DD0000}"/>
    <cellStyle name="Percent 55 3" xfId="56625" xr:uid="{00000000-0005-0000-0000-000035DD0000}"/>
    <cellStyle name="Percent 57 2" xfId="56626" xr:uid="{00000000-0005-0000-0000-000036DD0000}"/>
    <cellStyle name="Percent 57 2 2" xfId="56627" xr:uid="{00000000-0005-0000-0000-000037DD0000}"/>
    <cellStyle name="Percent 57 2 3" xfId="56628" xr:uid="{00000000-0005-0000-0000-000038DD0000}"/>
    <cellStyle name="Percent 57 3" xfId="56629" xr:uid="{00000000-0005-0000-0000-000039DD0000}"/>
    <cellStyle name="Percent 57 4" xfId="56630" xr:uid="{00000000-0005-0000-0000-00003ADD0000}"/>
    <cellStyle name="Percent 58 2" xfId="56631" xr:uid="{00000000-0005-0000-0000-00003BDD0000}"/>
    <cellStyle name="Percent 58 3" xfId="56632" xr:uid="{00000000-0005-0000-0000-00003CDD0000}"/>
    <cellStyle name="Percent 59 2" xfId="56633" xr:uid="{00000000-0005-0000-0000-00003DDD0000}"/>
    <cellStyle name="Percent 59 3" xfId="56634" xr:uid="{00000000-0005-0000-0000-00003EDD0000}"/>
    <cellStyle name="Percent 6" xfId="47" xr:uid="{00000000-0005-0000-0000-00003FDD0000}"/>
    <cellStyle name="Percent 6 10" xfId="56636" xr:uid="{00000000-0005-0000-0000-000040DD0000}"/>
    <cellStyle name="Percent 6 11" xfId="56637" xr:uid="{00000000-0005-0000-0000-000041DD0000}"/>
    <cellStyle name="Percent 6 12" xfId="56638" xr:uid="{00000000-0005-0000-0000-000042DD0000}"/>
    <cellStyle name="Percent 6 13" xfId="56639" xr:uid="{00000000-0005-0000-0000-000043DD0000}"/>
    <cellStyle name="Percent 6 14" xfId="56640" xr:uid="{00000000-0005-0000-0000-000044DD0000}"/>
    <cellStyle name="Percent 6 15" xfId="56641" xr:uid="{00000000-0005-0000-0000-000045DD0000}"/>
    <cellStyle name="Percent 6 16" xfId="56642" xr:uid="{00000000-0005-0000-0000-000046DD0000}"/>
    <cellStyle name="Percent 6 17" xfId="56643" xr:uid="{00000000-0005-0000-0000-000047DD0000}"/>
    <cellStyle name="Percent 6 18" xfId="56644" xr:uid="{00000000-0005-0000-0000-000048DD0000}"/>
    <cellStyle name="Percent 6 19" xfId="56635" xr:uid="{00000000-0005-0000-0000-000049DD0000}"/>
    <cellStyle name="Percent 6 2" xfId="56645" xr:uid="{00000000-0005-0000-0000-00004ADD0000}"/>
    <cellStyle name="Percent 6 3" xfId="56646" xr:uid="{00000000-0005-0000-0000-00004BDD0000}"/>
    <cellStyle name="Percent 6 3 2" xfId="56647" xr:uid="{00000000-0005-0000-0000-00004CDD0000}"/>
    <cellStyle name="Percent 6 3 2 2" xfId="56648" xr:uid="{00000000-0005-0000-0000-00004DDD0000}"/>
    <cellStyle name="Percent 6 3 2 3" xfId="56649" xr:uid="{00000000-0005-0000-0000-00004EDD0000}"/>
    <cellStyle name="Percent 6 3 3" xfId="56650" xr:uid="{00000000-0005-0000-0000-00004FDD0000}"/>
    <cellStyle name="Percent 6 3 4" xfId="56651" xr:uid="{00000000-0005-0000-0000-000050DD0000}"/>
    <cellStyle name="Percent 6 4" xfId="56652" xr:uid="{00000000-0005-0000-0000-000051DD0000}"/>
    <cellStyle name="Percent 6 5" xfId="56653" xr:uid="{00000000-0005-0000-0000-000052DD0000}"/>
    <cellStyle name="Percent 6 6" xfId="56654" xr:uid="{00000000-0005-0000-0000-000053DD0000}"/>
    <cellStyle name="Percent 6 6 2" xfId="56655" xr:uid="{00000000-0005-0000-0000-000054DD0000}"/>
    <cellStyle name="Percent 6 6 2 2" xfId="56656" xr:uid="{00000000-0005-0000-0000-000055DD0000}"/>
    <cellStyle name="Percent 6 6 2 3" xfId="56657" xr:uid="{00000000-0005-0000-0000-000056DD0000}"/>
    <cellStyle name="Percent 6 6 3" xfId="56658" xr:uid="{00000000-0005-0000-0000-000057DD0000}"/>
    <cellStyle name="Percent 6 7" xfId="56659" xr:uid="{00000000-0005-0000-0000-000058DD0000}"/>
    <cellStyle name="Percent 6 8" xfId="56660" xr:uid="{00000000-0005-0000-0000-000059DD0000}"/>
    <cellStyle name="Percent 6 9" xfId="56661" xr:uid="{00000000-0005-0000-0000-00005ADD0000}"/>
    <cellStyle name="Percent 60 2" xfId="56662" xr:uid="{00000000-0005-0000-0000-00005BDD0000}"/>
    <cellStyle name="Percent 60 3" xfId="56663" xr:uid="{00000000-0005-0000-0000-00005CDD0000}"/>
    <cellStyle name="Percent 61 2" xfId="56664" xr:uid="{00000000-0005-0000-0000-00005DDD0000}"/>
    <cellStyle name="Percent 61 3" xfId="56665" xr:uid="{00000000-0005-0000-0000-00005EDD0000}"/>
    <cellStyle name="Percent 62" xfId="56666" xr:uid="{00000000-0005-0000-0000-00005FDD0000}"/>
    <cellStyle name="Percent 62 2" xfId="56667" xr:uid="{00000000-0005-0000-0000-000060DD0000}"/>
    <cellStyle name="Percent 62 3" xfId="56668" xr:uid="{00000000-0005-0000-0000-000061DD0000}"/>
    <cellStyle name="Percent 62 4" xfId="56669" xr:uid="{00000000-0005-0000-0000-000062DD0000}"/>
    <cellStyle name="Percent 62 5" xfId="56670" xr:uid="{00000000-0005-0000-0000-000063DD0000}"/>
    <cellStyle name="Percent 64" xfId="56671" xr:uid="{00000000-0005-0000-0000-000064DD0000}"/>
    <cellStyle name="Percent 64 2" xfId="56672" xr:uid="{00000000-0005-0000-0000-000065DD0000}"/>
    <cellStyle name="Percent 64 3" xfId="56673" xr:uid="{00000000-0005-0000-0000-000066DD0000}"/>
    <cellStyle name="Percent 64 4" xfId="56674" xr:uid="{00000000-0005-0000-0000-000067DD0000}"/>
    <cellStyle name="Percent 64 5" xfId="56675" xr:uid="{00000000-0005-0000-0000-000068DD0000}"/>
    <cellStyle name="Percent 68" xfId="56676" xr:uid="{00000000-0005-0000-0000-000069DD0000}"/>
    <cellStyle name="Percent 7" xfId="56677" xr:uid="{00000000-0005-0000-0000-00006ADD0000}"/>
    <cellStyle name="Percent 7 10" xfId="56678" xr:uid="{00000000-0005-0000-0000-00006BDD0000}"/>
    <cellStyle name="Percent 7 11" xfId="56679" xr:uid="{00000000-0005-0000-0000-00006CDD0000}"/>
    <cellStyle name="Percent 7 12" xfId="56680" xr:uid="{00000000-0005-0000-0000-00006DDD0000}"/>
    <cellStyle name="Percent 7 12 2" xfId="56681" xr:uid="{00000000-0005-0000-0000-00006EDD0000}"/>
    <cellStyle name="Percent 7 12 2 2" xfId="56682" xr:uid="{00000000-0005-0000-0000-00006FDD0000}"/>
    <cellStyle name="Percent 7 12 2 3" xfId="56683" xr:uid="{00000000-0005-0000-0000-000070DD0000}"/>
    <cellStyle name="Percent 7 12 3" xfId="56684" xr:uid="{00000000-0005-0000-0000-000071DD0000}"/>
    <cellStyle name="Percent 7 13" xfId="56685" xr:uid="{00000000-0005-0000-0000-000072DD0000}"/>
    <cellStyle name="Percent 7 14" xfId="56686" xr:uid="{00000000-0005-0000-0000-000073DD0000}"/>
    <cellStyle name="Percent 7 15" xfId="56687" xr:uid="{00000000-0005-0000-0000-000074DD0000}"/>
    <cellStyle name="Percent 7 16" xfId="56688" xr:uid="{00000000-0005-0000-0000-000075DD0000}"/>
    <cellStyle name="Percent 7 17" xfId="56689" xr:uid="{00000000-0005-0000-0000-000076DD0000}"/>
    <cellStyle name="Percent 7 18" xfId="56690" xr:uid="{00000000-0005-0000-0000-000077DD0000}"/>
    <cellStyle name="Percent 7 19" xfId="56691" xr:uid="{00000000-0005-0000-0000-000078DD0000}"/>
    <cellStyle name="Percent 7 2" xfId="56692" xr:uid="{00000000-0005-0000-0000-000079DD0000}"/>
    <cellStyle name="Percent 7 2 10" xfId="56693" xr:uid="{00000000-0005-0000-0000-00007ADD0000}"/>
    <cellStyle name="Percent 7 2 2" xfId="56694" xr:uid="{00000000-0005-0000-0000-00007BDD0000}"/>
    <cellStyle name="Percent 7 2 3" xfId="56695" xr:uid="{00000000-0005-0000-0000-00007CDD0000}"/>
    <cellStyle name="Percent 7 2 4" xfId="56696" xr:uid="{00000000-0005-0000-0000-00007DDD0000}"/>
    <cellStyle name="Percent 7 2 5" xfId="56697" xr:uid="{00000000-0005-0000-0000-00007EDD0000}"/>
    <cellStyle name="Percent 7 2 6" xfId="56698" xr:uid="{00000000-0005-0000-0000-00007FDD0000}"/>
    <cellStyle name="Percent 7 2 7" xfId="56699" xr:uid="{00000000-0005-0000-0000-000080DD0000}"/>
    <cellStyle name="Percent 7 2 8" xfId="56700" xr:uid="{00000000-0005-0000-0000-000081DD0000}"/>
    <cellStyle name="Percent 7 2 9" xfId="56701" xr:uid="{00000000-0005-0000-0000-000082DD0000}"/>
    <cellStyle name="Percent 7 20" xfId="56702" xr:uid="{00000000-0005-0000-0000-000083DD0000}"/>
    <cellStyle name="Percent 7 21" xfId="56703" xr:uid="{00000000-0005-0000-0000-000084DD0000}"/>
    <cellStyle name="Percent 7 22" xfId="56704" xr:uid="{00000000-0005-0000-0000-000085DD0000}"/>
    <cellStyle name="Percent 7 23" xfId="56705" xr:uid="{00000000-0005-0000-0000-000086DD0000}"/>
    <cellStyle name="Percent 7 24" xfId="56706" xr:uid="{00000000-0005-0000-0000-000087DD0000}"/>
    <cellStyle name="Percent 7 3" xfId="56707" xr:uid="{00000000-0005-0000-0000-000088DD0000}"/>
    <cellStyle name="Percent 7 3 10" xfId="56708" xr:uid="{00000000-0005-0000-0000-000089DD0000}"/>
    <cellStyle name="Percent 7 3 2" xfId="56709" xr:uid="{00000000-0005-0000-0000-00008ADD0000}"/>
    <cellStyle name="Percent 7 3 3" xfId="56710" xr:uid="{00000000-0005-0000-0000-00008BDD0000}"/>
    <cellStyle name="Percent 7 3 4" xfId="56711" xr:uid="{00000000-0005-0000-0000-00008CDD0000}"/>
    <cellStyle name="Percent 7 3 5" xfId="56712" xr:uid="{00000000-0005-0000-0000-00008DDD0000}"/>
    <cellStyle name="Percent 7 3 6" xfId="56713" xr:uid="{00000000-0005-0000-0000-00008EDD0000}"/>
    <cellStyle name="Percent 7 3 7" xfId="56714" xr:uid="{00000000-0005-0000-0000-00008FDD0000}"/>
    <cellStyle name="Percent 7 3 8" xfId="56715" xr:uid="{00000000-0005-0000-0000-000090DD0000}"/>
    <cellStyle name="Percent 7 3 9" xfId="56716" xr:uid="{00000000-0005-0000-0000-000091DD0000}"/>
    <cellStyle name="Percent 7 4" xfId="56717" xr:uid="{00000000-0005-0000-0000-000092DD0000}"/>
    <cellStyle name="Percent 7 4 10" xfId="56718" xr:uid="{00000000-0005-0000-0000-000093DD0000}"/>
    <cellStyle name="Percent 7 4 2" xfId="56719" xr:uid="{00000000-0005-0000-0000-000094DD0000}"/>
    <cellStyle name="Percent 7 4 3" xfId="56720" xr:uid="{00000000-0005-0000-0000-000095DD0000}"/>
    <cellStyle name="Percent 7 4 4" xfId="56721" xr:uid="{00000000-0005-0000-0000-000096DD0000}"/>
    <cellStyle name="Percent 7 4 5" xfId="56722" xr:uid="{00000000-0005-0000-0000-000097DD0000}"/>
    <cellStyle name="Percent 7 4 6" xfId="56723" xr:uid="{00000000-0005-0000-0000-000098DD0000}"/>
    <cellStyle name="Percent 7 4 7" xfId="56724" xr:uid="{00000000-0005-0000-0000-000099DD0000}"/>
    <cellStyle name="Percent 7 4 8" xfId="56725" xr:uid="{00000000-0005-0000-0000-00009ADD0000}"/>
    <cellStyle name="Percent 7 4 9" xfId="56726" xr:uid="{00000000-0005-0000-0000-00009BDD0000}"/>
    <cellStyle name="Percent 7 5" xfId="56727" xr:uid="{00000000-0005-0000-0000-00009CDD0000}"/>
    <cellStyle name="Percent 7 5 10" xfId="56728" xr:uid="{00000000-0005-0000-0000-00009DDD0000}"/>
    <cellStyle name="Percent 7 5 2" xfId="56729" xr:uid="{00000000-0005-0000-0000-00009EDD0000}"/>
    <cellStyle name="Percent 7 5 3" xfId="56730" xr:uid="{00000000-0005-0000-0000-00009FDD0000}"/>
    <cellStyle name="Percent 7 5 4" xfId="56731" xr:uid="{00000000-0005-0000-0000-0000A0DD0000}"/>
    <cellStyle name="Percent 7 5 5" xfId="56732" xr:uid="{00000000-0005-0000-0000-0000A1DD0000}"/>
    <cellStyle name="Percent 7 5 6" xfId="56733" xr:uid="{00000000-0005-0000-0000-0000A2DD0000}"/>
    <cellStyle name="Percent 7 5 7" xfId="56734" xr:uid="{00000000-0005-0000-0000-0000A3DD0000}"/>
    <cellStyle name="Percent 7 5 8" xfId="56735" xr:uid="{00000000-0005-0000-0000-0000A4DD0000}"/>
    <cellStyle name="Percent 7 5 9" xfId="56736" xr:uid="{00000000-0005-0000-0000-0000A5DD0000}"/>
    <cellStyle name="Percent 7 6" xfId="56737" xr:uid="{00000000-0005-0000-0000-0000A6DD0000}"/>
    <cellStyle name="Percent 7 6 10" xfId="56738" xr:uid="{00000000-0005-0000-0000-0000A7DD0000}"/>
    <cellStyle name="Percent 7 6 2" xfId="56739" xr:uid="{00000000-0005-0000-0000-0000A8DD0000}"/>
    <cellStyle name="Percent 7 6 3" xfId="56740" xr:uid="{00000000-0005-0000-0000-0000A9DD0000}"/>
    <cellStyle name="Percent 7 6 4" xfId="56741" xr:uid="{00000000-0005-0000-0000-0000AADD0000}"/>
    <cellStyle name="Percent 7 6 5" xfId="56742" xr:uid="{00000000-0005-0000-0000-0000ABDD0000}"/>
    <cellStyle name="Percent 7 6 6" xfId="56743" xr:uid="{00000000-0005-0000-0000-0000ACDD0000}"/>
    <cellStyle name="Percent 7 6 7" xfId="56744" xr:uid="{00000000-0005-0000-0000-0000ADDD0000}"/>
    <cellStyle name="Percent 7 6 8" xfId="56745" xr:uid="{00000000-0005-0000-0000-0000AEDD0000}"/>
    <cellStyle name="Percent 7 6 9" xfId="56746" xr:uid="{00000000-0005-0000-0000-0000AFDD0000}"/>
    <cellStyle name="Percent 7 7" xfId="56747" xr:uid="{00000000-0005-0000-0000-0000B0DD0000}"/>
    <cellStyle name="Percent 7 7 10" xfId="56748" xr:uid="{00000000-0005-0000-0000-0000B1DD0000}"/>
    <cellStyle name="Percent 7 7 2" xfId="56749" xr:uid="{00000000-0005-0000-0000-0000B2DD0000}"/>
    <cellStyle name="Percent 7 7 3" xfId="56750" xr:uid="{00000000-0005-0000-0000-0000B3DD0000}"/>
    <cellStyle name="Percent 7 7 4" xfId="56751" xr:uid="{00000000-0005-0000-0000-0000B4DD0000}"/>
    <cellStyle name="Percent 7 7 5" xfId="56752" xr:uid="{00000000-0005-0000-0000-0000B5DD0000}"/>
    <cellStyle name="Percent 7 7 6" xfId="56753" xr:uid="{00000000-0005-0000-0000-0000B6DD0000}"/>
    <cellStyle name="Percent 7 7 7" xfId="56754" xr:uid="{00000000-0005-0000-0000-0000B7DD0000}"/>
    <cellStyle name="Percent 7 7 8" xfId="56755" xr:uid="{00000000-0005-0000-0000-0000B8DD0000}"/>
    <cellStyle name="Percent 7 7 9" xfId="56756" xr:uid="{00000000-0005-0000-0000-0000B9DD0000}"/>
    <cellStyle name="Percent 7 8" xfId="56757" xr:uid="{00000000-0005-0000-0000-0000BADD0000}"/>
    <cellStyle name="Percent 7 9" xfId="56758" xr:uid="{00000000-0005-0000-0000-0000BBDD0000}"/>
    <cellStyle name="Percent 7 9 2" xfId="56759" xr:uid="{00000000-0005-0000-0000-0000BCDD0000}"/>
    <cellStyle name="Percent 7 9 2 2" xfId="56760" xr:uid="{00000000-0005-0000-0000-0000BDDD0000}"/>
    <cellStyle name="Percent 7 9 2 3" xfId="56761" xr:uid="{00000000-0005-0000-0000-0000BEDD0000}"/>
    <cellStyle name="Percent 7 9 3" xfId="56762" xr:uid="{00000000-0005-0000-0000-0000BFDD0000}"/>
    <cellStyle name="Percent 7 9 4" xfId="56763" xr:uid="{00000000-0005-0000-0000-0000C0DD0000}"/>
    <cellStyle name="Percent 70" xfId="56764" xr:uid="{00000000-0005-0000-0000-0000C1DD0000}"/>
    <cellStyle name="Percent 72" xfId="56765" xr:uid="{00000000-0005-0000-0000-0000C2DD0000}"/>
    <cellStyle name="Percent 78" xfId="56766" xr:uid="{00000000-0005-0000-0000-0000C3DD0000}"/>
    <cellStyle name="Percent 8" xfId="56767" xr:uid="{00000000-0005-0000-0000-0000C4DD0000}"/>
    <cellStyle name="Percent 8 10" xfId="56768" xr:uid="{00000000-0005-0000-0000-0000C5DD0000}"/>
    <cellStyle name="Percent 8 11" xfId="56769" xr:uid="{00000000-0005-0000-0000-0000C6DD0000}"/>
    <cellStyle name="Percent 8 2" xfId="56770" xr:uid="{00000000-0005-0000-0000-0000C7DD0000}"/>
    <cellStyle name="Percent 8 2 10" xfId="56771" xr:uid="{00000000-0005-0000-0000-0000C8DD0000}"/>
    <cellStyle name="Percent 8 2 2" xfId="56772" xr:uid="{00000000-0005-0000-0000-0000C9DD0000}"/>
    <cellStyle name="Percent 8 2 3" xfId="56773" xr:uid="{00000000-0005-0000-0000-0000CADD0000}"/>
    <cellStyle name="Percent 8 2 4" xfId="56774" xr:uid="{00000000-0005-0000-0000-0000CBDD0000}"/>
    <cellStyle name="Percent 8 2 5" xfId="56775" xr:uid="{00000000-0005-0000-0000-0000CCDD0000}"/>
    <cellStyle name="Percent 8 2 6" xfId="56776" xr:uid="{00000000-0005-0000-0000-0000CDDD0000}"/>
    <cellStyle name="Percent 8 2 7" xfId="56777" xr:uid="{00000000-0005-0000-0000-0000CEDD0000}"/>
    <cellStyle name="Percent 8 2 8" xfId="56778" xr:uid="{00000000-0005-0000-0000-0000CFDD0000}"/>
    <cellStyle name="Percent 8 2 9" xfId="56779" xr:uid="{00000000-0005-0000-0000-0000D0DD0000}"/>
    <cellStyle name="Percent 8 3" xfId="56780" xr:uid="{00000000-0005-0000-0000-0000D1DD0000}"/>
    <cellStyle name="Percent 8 3 10" xfId="56781" xr:uid="{00000000-0005-0000-0000-0000D2DD0000}"/>
    <cellStyle name="Percent 8 3 2" xfId="56782" xr:uid="{00000000-0005-0000-0000-0000D3DD0000}"/>
    <cellStyle name="Percent 8 3 3" xfId="56783" xr:uid="{00000000-0005-0000-0000-0000D4DD0000}"/>
    <cellStyle name="Percent 8 3 4" xfId="56784" xr:uid="{00000000-0005-0000-0000-0000D5DD0000}"/>
    <cellStyle name="Percent 8 3 5" xfId="56785" xr:uid="{00000000-0005-0000-0000-0000D6DD0000}"/>
    <cellStyle name="Percent 8 3 6" xfId="56786" xr:uid="{00000000-0005-0000-0000-0000D7DD0000}"/>
    <cellStyle name="Percent 8 3 7" xfId="56787" xr:uid="{00000000-0005-0000-0000-0000D8DD0000}"/>
    <cellStyle name="Percent 8 3 8" xfId="56788" xr:uid="{00000000-0005-0000-0000-0000D9DD0000}"/>
    <cellStyle name="Percent 8 3 9" xfId="56789" xr:uid="{00000000-0005-0000-0000-0000DADD0000}"/>
    <cellStyle name="Percent 8 4" xfId="56790" xr:uid="{00000000-0005-0000-0000-0000DBDD0000}"/>
    <cellStyle name="Percent 8 4 10" xfId="56791" xr:uid="{00000000-0005-0000-0000-0000DCDD0000}"/>
    <cellStyle name="Percent 8 4 2" xfId="56792" xr:uid="{00000000-0005-0000-0000-0000DDDD0000}"/>
    <cellStyle name="Percent 8 4 3" xfId="56793" xr:uid="{00000000-0005-0000-0000-0000DEDD0000}"/>
    <cellStyle name="Percent 8 4 4" xfId="56794" xr:uid="{00000000-0005-0000-0000-0000DFDD0000}"/>
    <cellStyle name="Percent 8 4 5" xfId="56795" xr:uid="{00000000-0005-0000-0000-0000E0DD0000}"/>
    <cellStyle name="Percent 8 4 6" xfId="56796" xr:uid="{00000000-0005-0000-0000-0000E1DD0000}"/>
    <cellStyle name="Percent 8 4 7" xfId="56797" xr:uid="{00000000-0005-0000-0000-0000E2DD0000}"/>
    <cellStyle name="Percent 8 4 8" xfId="56798" xr:uid="{00000000-0005-0000-0000-0000E3DD0000}"/>
    <cellStyle name="Percent 8 4 9" xfId="56799" xr:uid="{00000000-0005-0000-0000-0000E4DD0000}"/>
    <cellStyle name="Percent 8 5" xfId="56800" xr:uid="{00000000-0005-0000-0000-0000E5DD0000}"/>
    <cellStyle name="Percent 8 5 10" xfId="56801" xr:uid="{00000000-0005-0000-0000-0000E6DD0000}"/>
    <cellStyle name="Percent 8 5 2" xfId="56802" xr:uid="{00000000-0005-0000-0000-0000E7DD0000}"/>
    <cellStyle name="Percent 8 5 3" xfId="56803" xr:uid="{00000000-0005-0000-0000-0000E8DD0000}"/>
    <cellStyle name="Percent 8 5 4" xfId="56804" xr:uid="{00000000-0005-0000-0000-0000E9DD0000}"/>
    <cellStyle name="Percent 8 5 5" xfId="56805" xr:uid="{00000000-0005-0000-0000-0000EADD0000}"/>
    <cellStyle name="Percent 8 5 6" xfId="56806" xr:uid="{00000000-0005-0000-0000-0000EBDD0000}"/>
    <cellStyle name="Percent 8 5 7" xfId="56807" xr:uid="{00000000-0005-0000-0000-0000ECDD0000}"/>
    <cellStyle name="Percent 8 5 8" xfId="56808" xr:uid="{00000000-0005-0000-0000-0000EDDD0000}"/>
    <cellStyle name="Percent 8 5 9" xfId="56809" xr:uid="{00000000-0005-0000-0000-0000EEDD0000}"/>
    <cellStyle name="Percent 8 6" xfId="56810" xr:uid="{00000000-0005-0000-0000-0000EFDD0000}"/>
    <cellStyle name="Percent 8 6 10" xfId="56811" xr:uid="{00000000-0005-0000-0000-0000F0DD0000}"/>
    <cellStyle name="Percent 8 6 2" xfId="56812" xr:uid="{00000000-0005-0000-0000-0000F1DD0000}"/>
    <cellStyle name="Percent 8 6 3" xfId="56813" xr:uid="{00000000-0005-0000-0000-0000F2DD0000}"/>
    <cellStyle name="Percent 8 6 4" xfId="56814" xr:uid="{00000000-0005-0000-0000-0000F3DD0000}"/>
    <cellStyle name="Percent 8 6 5" xfId="56815" xr:uid="{00000000-0005-0000-0000-0000F4DD0000}"/>
    <cellStyle name="Percent 8 6 6" xfId="56816" xr:uid="{00000000-0005-0000-0000-0000F5DD0000}"/>
    <cellStyle name="Percent 8 6 7" xfId="56817" xr:uid="{00000000-0005-0000-0000-0000F6DD0000}"/>
    <cellStyle name="Percent 8 6 8" xfId="56818" xr:uid="{00000000-0005-0000-0000-0000F7DD0000}"/>
    <cellStyle name="Percent 8 6 9" xfId="56819" xr:uid="{00000000-0005-0000-0000-0000F8DD0000}"/>
    <cellStyle name="Percent 8 7" xfId="56820" xr:uid="{00000000-0005-0000-0000-0000F9DD0000}"/>
    <cellStyle name="Percent 8 7 10" xfId="56821" xr:uid="{00000000-0005-0000-0000-0000FADD0000}"/>
    <cellStyle name="Percent 8 7 2" xfId="56822" xr:uid="{00000000-0005-0000-0000-0000FBDD0000}"/>
    <cellStyle name="Percent 8 7 3" xfId="56823" xr:uid="{00000000-0005-0000-0000-0000FCDD0000}"/>
    <cellStyle name="Percent 8 7 4" xfId="56824" xr:uid="{00000000-0005-0000-0000-0000FDDD0000}"/>
    <cellStyle name="Percent 8 7 5" xfId="56825" xr:uid="{00000000-0005-0000-0000-0000FEDD0000}"/>
    <cellStyle name="Percent 8 7 6" xfId="56826" xr:uid="{00000000-0005-0000-0000-0000FFDD0000}"/>
    <cellStyle name="Percent 8 7 7" xfId="56827" xr:uid="{00000000-0005-0000-0000-000000DE0000}"/>
    <cellStyle name="Percent 8 7 8" xfId="56828" xr:uid="{00000000-0005-0000-0000-000001DE0000}"/>
    <cellStyle name="Percent 8 7 9" xfId="56829" xr:uid="{00000000-0005-0000-0000-000002DE0000}"/>
    <cellStyle name="Percent 8 8" xfId="56830" xr:uid="{00000000-0005-0000-0000-000003DE0000}"/>
    <cellStyle name="Percent 8 9" xfId="56831" xr:uid="{00000000-0005-0000-0000-000004DE0000}"/>
    <cellStyle name="Percent 80" xfId="56832" xr:uid="{00000000-0005-0000-0000-000005DE0000}"/>
    <cellStyle name="Percent 86" xfId="56833" xr:uid="{00000000-0005-0000-0000-000006DE0000}"/>
    <cellStyle name="Percent 87" xfId="56834" xr:uid="{00000000-0005-0000-0000-000007DE0000}"/>
    <cellStyle name="Percent 9" xfId="56835" xr:uid="{00000000-0005-0000-0000-000008DE0000}"/>
    <cellStyle name="Percent 9 2" xfId="56836" xr:uid="{00000000-0005-0000-0000-000009DE0000}"/>
    <cellStyle name="Percent 9 3" xfId="56837" xr:uid="{00000000-0005-0000-0000-00000ADE0000}"/>
    <cellStyle name="Percent 9 4" xfId="56838" xr:uid="{00000000-0005-0000-0000-00000BDE0000}"/>
    <cellStyle name="Percent 9 5" xfId="56839" xr:uid="{00000000-0005-0000-0000-00000CDE0000}"/>
    <cellStyle name="Percent 94" xfId="56840" xr:uid="{00000000-0005-0000-0000-00000DDE0000}"/>
    <cellStyle name="Title 10" xfId="56841" xr:uid="{00000000-0005-0000-0000-00000EDE0000}"/>
    <cellStyle name="Title 10 2" xfId="56842" xr:uid="{00000000-0005-0000-0000-00000FDE0000}"/>
    <cellStyle name="Title 10 3" xfId="56843" xr:uid="{00000000-0005-0000-0000-000010DE0000}"/>
    <cellStyle name="Title 11" xfId="56844" xr:uid="{00000000-0005-0000-0000-000011DE0000}"/>
    <cellStyle name="Title 11 2" xfId="56845" xr:uid="{00000000-0005-0000-0000-000012DE0000}"/>
    <cellStyle name="Title 11 3" xfId="56846" xr:uid="{00000000-0005-0000-0000-000013DE0000}"/>
    <cellStyle name="Title 12" xfId="56847" xr:uid="{00000000-0005-0000-0000-000014DE0000}"/>
    <cellStyle name="Title 12 2" xfId="56848" xr:uid="{00000000-0005-0000-0000-000015DE0000}"/>
    <cellStyle name="Title 12 3" xfId="56849" xr:uid="{00000000-0005-0000-0000-000016DE0000}"/>
    <cellStyle name="Title 13" xfId="56850" xr:uid="{00000000-0005-0000-0000-000017DE0000}"/>
    <cellStyle name="Title 13 2" xfId="56851" xr:uid="{00000000-0005-0000-0000-000018DE0000}"/>
    <cellStyle name="Title 13 3" xfId="56852" xr:uid="{00000000-0005-0000-0000-000019DE0000}"/>
    <cellStyle name="Title 14" xfId="56853" xr:uid="{00000000-0005-0000-0000-00001ADE0000}"/>
    <cellStyle name="Title 14 2" xfId="56854" xr:uid="{00000000-0005-0000-0000-00001BDE0000}"/>
    <cellStyle name="Title 14 3" xfId="56855" xr:uid="{00000000-0005-0000-0000-00001CDE0000}"/>
    <cellStyle name="Title 15" xfId="56856" xr:uid="{00000000-0005-0000-0000-00001DDE0000}"/>
    <cellStyle name="Title 15 2" xfId="56857" xr:uid="{00000000-0005-0000-0000-00001EDE0000}"/>
    <cellStyle name="Title 15 3" xfId="56858" xr:uid="{00000000-0005-0000-0000-00001FDE0000}"/>
    <cellStyle name="Title 15 4" xfId="56859" xr:uid="{00000000-0005-0000-0000-000020DE0000}"/>
    <cellStyle name="Title 15 5" xfId="56860" xr:uid="{00000000-0005-0000-0000-000021DE0000}"/>
    <cellStyle name="Title 15 6" xfId="56861" xr:uid="{00000000-0005-0000-0000-000022DE0000}"/>
    <cellStyle name="Title 15 7" xfId="56862" xr:uid="{00000000-0005-0000-0000-000023DE0000}"/>
    <cellStyle name="Title 16" xfId="56863" xr:uid="{00000000-0005-0000-0000-000024DE0000}"/>
    <cellStyle name="Title 17" xfId="56864" xr:uid="{00000000-0005-0000-0000-000025DE0000}"/>
    <cellStyle name="Title 18" xfId="56865" xr:uid="{00000000-0005-0000-0000-000026DE0000}"/>
    <cellStyle name="Title 19" xfId="56866" xr:uid="{00000000-0005-0000-0000-000027DE0000}"/>
    <cellStyle name="Title 2" xfId="56867" xr:uid="{00000000-0005-0000-0000-000028DE0000}"/>
    <cellStyle name="Title 2 10" xfId="56868" xr:uid="{00000000-0005-0000-0000-000029DE0000}"/>
    <cellStyle name="Title 2 11" xfId="56869" xr:uid="{00000000-0005-0000-0000-00002ADE0000}"/>
    <cellStyle name="Title 2 12" xfId="56870" xr:uid="{00000000-0005-0000-0000-00002BDE0000}"/>
    <cellStyle name="Title 2 13" xfId="56871" xr:uid="{00000000-0005-0000-0000-00002CDE0000}"/>
    <cellStyle name="Title 2 14" xfId="56872" xr:uid="{00000000-0005-0000-0000-00002DDE0000}"/>
    <cellStyle name="Title 2 15" xfId="56873" xr:uid="{00000000-0005-0000-0000-00002EDE0000}"/>
    <cellStyle name="Title 2 16" xfId="56874" xr:uid="{00000000-0005-0000-0000-00002FDE0000}"/>
    <cellStyle name="Title 2 17" xfId="56875" xr:uid="{00000000-0005-0000-0000-000030DE0000}"/>
    <cellStyle name="Title 2 18" xfId="56876" xr:uid="{00000000-0005-0000-0000-000031DE0000}"/>
    <cellStyle name="Title 2 19" xfId="56877" xr:uid="{00000000-0005-0000-0000-000032DE0000}"/>
    <cellStyle name="Title 2 2" xfId="56878" xr:uid="{00000000-0005-0000-0000-000033DE0000}"/>
    <cellStyle name="Title 2 20" xfId="56879" xr:uid="{00000000-0005-0000-0000-000034DE0000}"/>
    <cellStyle name="Title 2 21" xfId="56880" xr:uid="{00000000-0005-0000-0000-000035DE0000}"/>
    <cellStyle name="Title 2 3" xfId="56881" xr:uid="{00000000-0005-0000-0000-000036DE0000}"/>
    <cellStyle name="Title 2 4" xfId="56882" xr:uid="{00000000-0005-0000-0000-000037DE0000}"/>
    <cellStyle name="Title 2 5" xfId="56883" xr:uid="{00000000-0005-0000-0000-000038DE0000}"/>
    <cellStyle name="Title 2 6" xfId="56884" xr:uid="{00000000-0005-0000-0000-000039DE0000}"/>
    <cellStyle name="Title 2 7" xfId="56885" xr:uid="{00000000-0005-0000-0000-00003ADE0000}"/>
    <cellStyle name="Title 2 8" xfId="56886" xr:uid="{00000000-0005-0000-0000-00003BDE0000}"/>
    <cellStyle name="Title 2 9" xfId="56887" xr:uid="{00000000-0005-0000-0000-00003CDE0000}"/>
    <cellStyle name="Title 20" xfId="56888" xr:uid="{00000000-0005-0000-0000-00003DDE0000}"/>
    <cellStyle name="Title 21" xfId="56889" xr:uid="{00000000-0005-0000-0000-00003EDE0000}"/>
    <cellStyle name="Title 22" xfId="56890" xr:uid="{00000000-0005-0000-0000-00003FDE0000}"/>
    <cellStyle name="Title 23" xfId="56891" xr:uid="{00000000-0005-0000-0000-000040DE0000}"/>
    <cellStyle name="Title 24" xfId="56892" xr:uid="{00000000-0005-0000-0000-000041DE0000}"/>
    <cellStyle name="Title 25" xfId="56893" xr:uid="{00000000-0005-0000-0000-000042DE0000}"/>
    <cellStyle name="Title 26" xfId="56894" xr:uid="{00000000-0005-0000-0000-000043DE0000}"/>
    <cellStyle name="Title 27" xfId="56895" xr:uid="{00000000-0005-0000-0000-000044DE0000}"/>
    <cellStyle name="Title 28" xfId="56896" xr:uid="{00000000-0005-0000-0000-000045DE0000}"/>
    <cellStyle name="Title 29" xfId="56897" xr:uid="{00000000-0005-0000-0000-000046DE0000}"/>
    <cellStyle name="Title 3" xfId="56898" xr:uid="{00000000-0005-0000-0000-000047DE0000}"/>
    <cellStyle name="Title 3 2" xfId="56899" xr:uid="{00000000-0005-0000-0000-000048DE0000}"/>
    <cellStyle name="Title 3 3" xfId="56900" xr:uid="{00000000-0005-0000-0000-000049DE0000}"/>
    <cellStyle name="Title 30" xfId="56901" xr:uid="{00000000-0005-0000-0000-00004ADE0000}"/>
    <cellStyle name="Title 31" xfId="56902" xr:uid="{00000000-0005-0000-0000-00004BDE0000}"/>
    <cellStyle name="Title 32" xfId="56903" xr:uid="{00000000-0005-0000-0000-00004CDE0000}"/>
    <cellStyle name="Title 33" xfId="56904" xr:uid="{00000000-0005-0000-0000-00004DDE0000}"/>
    <cellStyle name="Title 34" xfId="56905" xr:uid="{00000000-0005-0000-0000-00004EDE0000}"/>
    <cellStyle name="Title 4" xfId="56906" xr:uid="{00000000-0005-0000-0000-00004FDE0000}"/>
    <cellStyle name="Title 4 2" xfId="56907" xr:uid="{00000000-0005-0000-0000-000050DE0000}"/>
    <cellStyle name="Title 4 3" xfId="56908" xr:uid="{00000000-0005-0000-0000-000051DE0000}"/>
    <cellStyle name="Title 5" xfId="56909" xr:uid="{00000000-0005-0000-0000-000052DE0000}"/>
    <cellStyle name="Title 5 2" xfId="56910" xr:uid="{00000000-0005-0000-0000-000053DE0000}"/>
    <cellStyle name="Title 5 3" xfId="56911" xr:uid="{00000000-0005-0000-0000-000054DE0000}"/>
    <cellStyle name="Title 6" xfId="56912" xr:uid="{00000000-0005-0000-0000-000055DE0000}"/>
    <cellStyle name="Title 6 2" xfId="56913" xr:uid="{00000000-0005-0000-0000-000056DE0000}"/>
    <cellStyle name="Title 6 3" xfId="56914" xr:uid="{00000000-0005-0000-0000-000057DE0000}"/>
    <cellStyle name="Title 7" xfId="56915" xr:uid="{00000000-0005-0000-0000-000058DE0000}"/>
    <cellStyle name="Title 7 2" xfId="56916" xr:uid="{00000000-0005-0000-0000-000059DE0000}"/>
    <cellStyle name="Title 7 3" xfId="56917" xr:uid="{00000000-0005-0000-0000-00005ADE0000}"/>
    <cellStyle name="Title 8" xfId="56918" xr:uid="{00000000-0005-0000-0000-00005BDE0000}"/>
    <cellStyle name="Title 8 2" xfId="56919" xr:uid="{00000000-0005-0000-0000-00005CDE0000}"/>
    <cellStyle name="Title 8 3" xfId="56920" xr:uid="{00000000-0005-0000-0000-00005DDE0000}"/>
    <cellStyle name="Title 9" xfId="56921" xr:uid="{00000000-0005-0000-0000-00005EDE0000}"/>
    <cellStyle name="Title 9 2" xfId="56922" xr:uid="{00000000-0005-0000-0000-00005FDE0000}"/>
    <cellStyle name="Title 9 3" xfId="56923" xr:uid="{00000000-0005-0000-0000-000060DE0000}"/>
    <cellStyle name="Total 10" xfId="56924" xr:uid="{00000000-0005-0000-0000-000061DE0000}"/>
    <cellStyle name="Total 10 2" xfId="56925" xr:uid="{00000000-0005-0000-0000-000062DE0000}"/>
    <cellStyle name="Total 10 3" xfId="56926" xr:uid="{00000000-0005-0000-0000-000063DE0000}"/>
    <cellStyle name="Total 11" xfId="56927" xr:uid="{00000000-0005-0000-0000-000064DE0000}"/>
    <cellStyle name="Total 11 2" xfId="56928" xr:uid="{00000000-0005-0000-0000-000065DE0000}"/>
    <cellStyle name="Total 11 3" xfId="56929" xr:uid="{00000000-0005-0000-0000-000066DE0000}"/>
    <cellStyle name="Total 12" xfId="56930" xr:uid="{00000000-0005-0000-0000-000067DE0000}"/>
    <cellStyle name="Total 12 2" xfId="56931" xr:uid="{00000000-0005-0000-0000-000068DE0000}"/>
    <cellStyle name="Total 12 3" xfId="56932" xr:uid="{00000000-0005-0000-0000-000069DE0000}"/>
    <cellStyle name="Total 13" xfId="56933" xr:uid="{00000000-0005-0000-0000-00006ADE0000}"/>
    <cellStyle name="Total 13 2" xfId="56934" xr:uid="{00000000-0005-0000-0000-00006BDE0000}"/>
    <cellStyle name="Total 13 3" xfId="56935" xr:uid="{00000000-0005-0000-0000-00006CDE0000}"/>
    <cellStyle name="Total 14" xfId="56936" xr:uid="{00000000-0005-0000-0000-00006DDE0000}"/>
    <cellStyle name="Total 14 2" xfId="56937" xr:uid="{00000000-0005-0000-0000-00006EDE0000}"/>
    <cellStyle name="Total 14 3" xfId="56938" xr:uid="{00000000-0005-0000-0000-00006FDE0000}"/>
    <cellStyle name="Total 15" xfId="56939" xr:uid="{00000000-0005-0000-0000-000070DE0000}"/>
    <cellStyle name="Total 15 2" xfId="56940" xr:uid="{00000000-0005-0000-0000-000071DE0000}"/>
    <cellStyle name="Total 15 3" xfId="56941" xr:uid="{00000000-0005-0000-0000-000072DE0000}"/>
    <cellStyle name="Total 15 4" xfId="56942" xr:uid="{00000000-0005-0000-0000-000073DE0000}"/>
    <cellStyle name="Total 15 5" xfId="56943" xr:uid="{00000000-0005-0000-0000-000074DE0000}"/>
    <cellStyle name="Total 15 6" xfId="56944" xr:uid="{00000000-0005-0000-0000-000075DE0000}"/>
    <cellStyle name="Total 15 7" xfId="56945" xr:uid="{00000000-0005-0000-0000-000076DE0000}"/>
    <cellStyle name="Total 16" xfId="56946" xr:uid="{00000000-0005-0000-0000-000077DE0000}"/>
    <cellStyle name="Total 17" xfId="56947" xr:uid="{00000000-0005-0000-0000-000078DE0000}"/>
    <cellStyle name="Total 18" xfId="56948" xr:uid="{00000000-0005-0000-0000-000079DE0000}"/>
    <cellStyle name="Total 19" xfId="56949" xr:uid="{00000000-0005-0000-0000-00007ADE0000}"/>
    <cellStyle name="Total 2" xfId="56950" xr:uid="{00000000-0005-0000-0000-00007BDE0000}"/>
    <cellStyle name="Total 2 10" xfId="56951" xr:uid="{00000000-0005-0000-0000-00007CDE0000}"/>
    <cellStyle name="Total 2 11" xfId="56952" xr:uid="{00000000-0005-0000-0000-00007DDE0000}"/>
    <cellStyle name="Total 2 12" xfId="56953" xr:uid="{00000000-0005-0000-0000-00007EDE0000}"/>
    <cellStyle name="Total 2 13" xfId="56954" xr:uid="{00000000-0005-0000-0000-00007FDE0000}"/>
    <cellStyle name="Total 2 14" xfId="56955" xr:uid="{00000000-0005-0000-0000-000080DE0000}"/>
    <cellStyle name="Total 2 2" xfId="56956" xr:uid="{00000000-0005-0000-0000-000081DE0000}"/>
    <cellStyle name="Total 2 3" xfId="56957" xr:uid="{00000000-0005-0000-0000-000082DE0000}"/>
    <cellStyle name="Total 2 4" xfId="56958" xr:uid="{00000000-0005-0000-0000-000083DE0000}"/>
    <cellStyle name="Total 2 5" xfId="56959" xr:uid="{00000000-0005-0000-0000-000084DE0000}"/>
    <cellStyle name="Total 2 6" xfId="56960" xr:uid="{00000000-0005-0000-0000-000085DE0000}"/>
    <cellStyle name="Total 2 7" xfId="56961" xr:uid="{00000000-0005-0000-0000-000086DE0000}"/>
    <cellStyle name="Total 2 8" xfId="56962" xr:uid="{00000000-0005-0000-0000-000087DE0000}"/>
    <cellStyle name="Total 2 9" xfId="56963" xr:uid="{00000000-0005-0000-0000-000088DE0000}"/>
    <cellStyle name="Total 20" xfId="56964" xr:uid="{00000000-0005-0000-0000-000089DE0000}"/>
    <cellStyle name="Total 21" xfId="56965" xr:uid="{00000000-0005-0000-0000-00008ADE0000}"/>
    <cellStyle name="Total 22" xfId="56966" xr:uid="{00000000-0005-0000-0000-00008BDE0000}"/>
    <cellStyle name="Total 23" xfId="56967" xr:uid="{00000000-0005-0000-0000-00008CDE0000}"/>
    <cellStyle name="Total 24" xfId="56968" xr:uid="{00000000-0005-0000-0000-00008DDE0000}"/>
    <cellStyle name="Total 25" xfId="56969" xr:uid="{00000000-0005-0000-0000-00008EDE0000}"/>
    <cellStyle name="Total 26" xfId="56970" xr:uid="{00000000-0005-0000-0000-00008FDE0000}"/>
    <cellStyle name="Total 27" xfId="56971" xr:uid="{00000000-0005-0000-0000-000090DE0000}"/>
    <cellStyle name="Total 28" xfId="56972" xr:uid="{00000000-0005-0000-0000-000091DE0000}"/>
    <cellStyle name="Total 29" xfId="56973" xr:uid="{00000000-0005-0000-0000-000092DE0000}"/>
    <cellStyle name="Total 3" xfId="56974" xr:uid="{00000000-0005-0000-0000-000093DE0000}"/>
    <cellStyle name="Total 3 2" xfId="56975" xr:uid="{00000000-0005-0000-0000-000094DE0000}"/>
    <cellStyle name="Total 3 3" xfId="56976" xr:uid="{00000000-0005-0000-0000-000095DE0000}"/>
    <cellStyle name="Total 30" xfId="56977" xr:uid="{00000000-0005-0000-0000-000096DE0000}"/>
    <cellStyle name="Total 31" xfId="56978" xr:uid="{00000000-0005-0000-0000-000097DE0000}"/>
    <cellStyle name="Total 32" xfId="56979" xr:uid="{00000000-0005-0000-0000-000098DE0000}"/>
    <cellStyle name="Total 33" xfId="56980" xr:uid="{00000000-0005-0000-0000-000099DE0000}"/>
    <cellStyle name="Total 34" xfId="56981" xr:uid="{00000000-0005-0000-0000-00009ADE0000}"/>
    <cellStyle name="Total 4" xfId="56982" xr:uid="{00000000-0005-0000-0000-00009BDE0000}"/>
    <cellStyle name="Total 4 2" xfId="56983" xr:uid="{00000000-0005-0000-0000-00009CDE0000}"/>
    <cellStyle name="Total 4 3" xfId="56984" xr:uid="{00000000-0005-0000-0000-00009DDE0000}"/>
    <cellStyle name="Total 5" xfId="56985" xr:uid="{00000000-0005-0000-0000-00009EDE0000}"/>
    <cellStyle name="Total 5 2" xfId="56986" xr:uid="{00000000-0005-0000-0000-00009FDE0000}"/>
    <cellStyle name="Total 5 3" xfId="56987" xr:uid="{00000000-0005-0000-0000-0000A0DE0000}"/>
    <cellStyle name="Total 6" xfId="56988" xr:uid="{00000000-0005-0000-0000-0000A1DE0000}"/>
    <cellStyle name="Total 6 2" xfId="56989" xr:uid="{00000000-0005-0000-0000-0000A2DE0000}"/>
    <cellStyle name="Total 6 3" xfId="56990" xr:uid="{00000000-0005-0000-0000-0000A3DE0000}"/>
    <cellStyle name="Total 7" xfId="56991" xr:uid="{00000000-0005-0000-0000-0000A4DE0000}"/>
    <cellStyle name="Total 7 2" xfId="56992" xr:uid="{00000000-0005-0000-0000-0000A5DE0000}"/>
    <cellStyle name="Total 7 3" xfId="56993" xr:uid="{00000000-0005-0000-0000-0000A6DE0000}"/>
    <cellStyle name="Total 8" xfId="56994" xr:uid="{00000000-0005-0000-0000-0000A7DE0000}"/>
    <cellStyle name="Total 8 2" xfId="56995" xr:uid="{00000000-0005-0000-0000-0000A8DE0000}"/>
    <cellStyle name="Total 8 3" xfId="56996" xr:uid="{00000000-0005-0000-0000-0000A9DE0000}"/>
    <cellStyle name="Total 9" xfId="56997" xr:uid="{00000000-0005-0000-0000-0000AADE0000}"/>
    <cellStyle name="Total 9 2" xfId="56998" xr:uid="{00000000-0005-0000-0000-0000ABDE0000}"/>
    <cellStyle name="Total 9 3" xfId="56999" xr:uid="{00000000-0005-0000-0000-0000ACDE0000}"/>
    <cellStyle name="Warning Text 10" xfId="57000" xr:uid="{00000000-0005-0000-0000-0000ADDE0000}"/>
    <cellStyle name="Warning Text 10 2" xfId="57001" xr:uid="{00000000-0005-0000-0000-0000AEDE0000}"/>
    <cellStyle name="Warning Text 10 3" xfId="57002" xr:uid="{00000000-0005-0000-0000-0000AFDE0000}"/>
    <cellStyle name="Warning Text 11" xfId="57003" xr:uid="{00000000-0005-0000-0000-0000B0DE0000}"/>
    <cellStyle name="Warning Text 11 2" xfId="57004" xr:uid="{00000000-0005-0000-0000-0000B1DE0000}"/>
    <cellStyle name="Warning Text 11 3" xfId="57005" xr:uid="{00000000-0005-0000-0000-0000B2DE0000}"/>
    <cellStyle name="Warning Text 12" xfId="57006" xr:uid="{00000000-0005-0000-0000-0000B3DE0000}"/>
    <cellStyle name="Warning Text 12 2" xfId="57007" xr:uid="{00000000-0005-0000-0000-0000B4DE0000}"/>
    <cellStyle name="Warning Text 12 3" xfId="57008" xr:uid="{00000000-0005-0000-0000-0000B5DE0000}"/>
    <cellStyle name="Warning Text 13" xfId="57009" xr:uid="{00000000-0005-0000-0000-0000B6DE0000}"/>
    <cellStyle name="Warning Text 13 2" xfId="57010" xr:uid="{00000000-0005-0000-0000-0000B7DE0000}"/>
    <cellStyle name="Warning Text 13 3" xfId="57011" xr:uid="{00000000-0005-0000-0000-0000B8DE0000}"/>
    <cellStyle name="Warning Text 14" xfId="57012" xr:uid="{00000000-0005-0000-0000-0000B9DE0000}"/>
    <cellStyle name="Warning Text 14 2" xfId="57013" xr:uid="{00000000-0005-0000-0000-0000BADE0000}"/>
    <cellStyle name="Warning Text 14 3" xfId="57014" xr:uid="{00000000-0005-0000-0000-0000BBDE0000}"/>
    <cellStyle name="Warning Text 15" xfId="57015" xr:uid="{00000000-0005-0000-0000-0000BCDE0000}"/>
    <cellStyle name="Warning Text 15 2" xfId="57016" xr:uid="{00000000-0005-0000-0000-0000BDDE0000}"/>
    <cellStyle name="Warning Text 15 3" xfId="57017" xr:uid="{00000000-0005-0000-0000-0000BEDE0000}"/>
    <cellStyle name="Warning Text 15 4" xfId="57018" xr:uid="{00000000-0005-0000-0000-0000BFDE0000}"/>
    <cellStyle name="Warning Text 15 5" xfId="57019" xr:uid="{00000000-0005-0000-0000-0000C0DE0000}"/>
    <cellStyle name="Warning Text 15 6" xfId="57020" xr:uid="{00000000-0005-0000-0000-0000C1DE0000}"/>
    <cellStyle name="Warning Text 15 7" xfId="57021" xr:uid="{00000000-0005-0000-0000-0000C2DE0000}"/>
    <cellStyle name="Warning Text 16" xfId="57022" xr:uid="{00000000-0005-0000-0000-0000C3DE0000}"/>
    <cellStyle name="Warning Text 17" xfId="57023" xr:uid="{00000000-0005-0000-0000-0000C4DE0000}"/>
    <cellStyle name="Warning Text 18" xfId="57024" xr:uid="{00000000-0005-0000-0000-0000C5DE0000}"/>
    <cellStyle name="Warning Text 19" xfId="57025" xr:uid="{00000000-0005-0000-0000-0000C6DE0000}"/>
    <cellStyle name="Warning Text 2" xfId="57026" xr:uid="{00000000-0005-0000-0000-0000C7DE0000}"/>
    <cellStyle name="Warning Text 2 10" xfId="57027" xr:uid="{00000000-0005-0000-0000-0000C8DE0000}"/>
    <cellStyle name="Warning Text 2 11" xfId="57028" xr:uid="{00000000-0005-0000-0000-0000C9DE0000}"/>
    <cellStyle name="Warning Text 2 12" xfId="57029" xr:uid="{00000000-0005-0000-0000-0000CADE0000}"/>
    <cellStyle name="Warning Text 2 13" xfId="57030" xr:uid="{00000000-0005-0000-0000-0000CBDE0000}"/>
    <cellStyle name="Warning Text 2 14" xfId="57031" xr:uid="{00000000-0005-0000-0000-0000CCDE0000}"/>
    <cellStyle name="Warning Text 2 2" xfId="57032" xr:uid="{00000000-0005-0000-0000-0000CDDE0000}"/>
    <cellStyle name="Warning Text 2 3" xfId="57033" xr:uid="{00000000-0005-0000-0000-0000CEDE0000}"/>
    <cellStyle name="Warning Text 2 4" xfId="57034" xr:uid="{00000000-0005-0000-0000-0000CFDE0000}"/>
    <cellStyle name="Warning Text 2 5" xfId="57035" xr:uid="{00000000-0005-0000-0000-0000D0DE0000}"/>
    <cellStyle name="Warning Text 2 6" xfId="57036" xr:uid="{00000000-0005-0000-0000-0000D1DE0000}"/>
    <cellStyle name="Warning Text 2 7" xfId="57037" xr:uid="{00000000-0005-0000-0000-0000D2DE0000}"/>
    <cellStyle name="Warning Text 2 8" xfId="57038" xr:uid="{00000000-0005-0000-0000-0000D3DE0000}"/>
    <cellStyle name="Warning Text 2 9" xfId="57039" xr:uid="{00000000-0005-0000-0000-0000D4DE0000}"/>
    <cellStyle name="Warning Text 20" xfId="57040" xr:uid="{00000000-0005-0000-0000-0000D5DE0000}"/>
    <cellStyle name="Warning Text 21" xfId="57041" xr:uid="{00000000-0005-0000-0000-0000D6DE0000}"/>
    <cellStyle name="Warning Text 22" xfId="57042" xr:uid="{00000000-0005-0000-0000-0000D7DE0000}"/>
    <cellStyle name="Warning Text 23" xfId="57043" xr:uid="{00000000-0005-0000-0000-0000D8DE0000}"/>
    <cellStyle name="Warning Text 24" xfId="57044" xr:uid="{00000000-0005-0000-0000-0000D9DE0000}"/>
    <cellStyle name="Warning Text 25" xfId="57045" xr:uid="{00000000-0005-0000-0000-0000DADE0000}"/>
    <cellStyle name="Warning Text 26" xfId="57046" xr:uid="{00000000-0005-0000-0000-0000DBDE0000}"/>
    <cellStyle name="Warning Text 27" xfId="57047" xr:uid="{00000000-0005-0000-0000-0000DCDE0000}"/>
    <cellStyle name="Warning Text 28" xfId="57048" xr:uid="{00000000-0005-0000-0000-0000DDDE0000}"/>
    <cellStyle name="Warning Text 29" xfId="57049" xr:uid="{00000000-0005-0000-0000-0000DEDE0000}"/>
    <cellStyle name="Warning Text 3" xfId="57050" xr:uid="{00000000-0005-0000-0000-0000DFDE0000}"/>
    <cellStyle name="Warning Text 3 2" xfId="57051" xr:uid="{00000000-0005-0000-0000-0000E0DE0000}"/>
    <cellStyle name="Warning Text 3 3" xfId="57052" xr:uid="{00000000-0005-0000-0000-0000E1DE0000}"/>
    <cellStyle name="Warning Text 30" xfId="57053" xr:uid="{00000000-0005-0000-0000-0000E2DE0000}"/>
    <cellStyle name="Warning Text 31" xfId="57054" xr:uid="{00000000-0005-0000-0000-0000E3DE0000}"/>
    <cellStyle name="Warning Text 32" xfId="57055" xr:uid="{00000000-0005-0000-0000-0000E4DE0000}"/>
    <cellStyle name="Warning Text 33" xfId="57056" xr:uid="{00000000-0005-0000-0000-0000E5DE0000}"/>
    <cellStyle name="Warning Text 34" xfId="57057" xr:uid="{00000000-0005-0000-0000-0000E6DE0000}"/>
    <cellStyle name="Warning Text 4" xfId="57058" xr:uid="{00000000-0005-0000-0000-0000E7DE0000}"/>
    <cellStyle name="Warning Text 4 2" xfId="57059" xr:uid="{00000000-0005-0000-0000-0000E8DE0000}"/>
    <cellStyle name="Warning Text 4 3" xfId="57060" xr:uid="{00000000-0005-0000-0000-0000E9DE0000}"/>
    <cellStyle name="Warning Text 5" xfId="57061" xr:uid="{00000000-0005-0000-0000-0000EADE0000}"/>
    <cellStyle name="Warning Text 5 2" xfId="57062" xr:uid="{00000000-0005-0000-0000-0000EBDE0000}"/>
    <cellStyle name="Warning Text 5 3" xfId="57063" xr:uid="{00000000-0005-0000-0000-0000ECDE0000}"/>
    <cellStyle name="Warning Text 6" xfId="57064" xr:uid="{00000000-0005-0000-0000-0000EDDE0000}"/>
    <cellStyle name="Warning Text 6 2" xfId="57065" xr:uid="{00000000-0005-0000-0000-0000EEDE0000}"/>
    <cellStyle name="Warning Text 6 3" xfId="57066" xr:uid="{00000000-0005-0000-0000-0000EFDE0000}"/>
    <cellStyle name="Warning Text 7" xfId="57067" xr:uid="{00000000-0005-0000-0000-0000F0DE0000}"/>
    <cellStyle name="Warning Text 7 2" xfId="57068" xr:uid="{00000000-0005-0000-0000-0000F1DE0000}"/>
    <cellStyle name="Warning Text 7 3" xfId="57069" xr:uid="{00000000-0005-0000-0000-0000F2DE0000}"/>
    <cellStyle name="Warning Text 8" xfId="57070" xr:uid="{00000000-0005-0000-0000-0000F3DE0000}"/>
    <cellStyle name="Warning Text 8 2" xfId="57071" xr:uid="{00000000-0005-0000-0000-0000F4DE0000}"/>
    <cellStyle name="Warning Text 8 3" xfId="57072" xr:uid="{00000000-0005-0000-0000-0000F5DE0000}"/>
    <cellStyle name="Warning Text 9" xfId="57073" xr:uid="{00000000-0005-0000-0000-0000F6DE0000}"/>
    <cellStyle name="Warning Text 9 2" xfId="57074" xr:uid="{00000000-0005-0000-0000-0000F7DE0000}"/>
    <cellStyle name="Warning Text 9 3" xfId="57075" xr:uid="{00000000-0005-0000-0000-0000F8DE0000}"/>
  </cellStyles>
  <dxfs count="341">
    <dxf>
      <font>
        <color theme="1"/>
      </font>
      <fill>
        <patternFill>
          <bgColor rgb="FFFFFF00"/>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9" tint="-0.24994659260841701"/>
        </patternFill>
      </fill>
    </dxf>
    <dxf>
      <font>
        <color theme="0"/>
      </font>
      <fill>
        <patternFill>
          <bgColor rgb="FFC00000"/>
        </patternFill>
      </fill>
    </dxf>
    <dxf>
      <font>
        <b/>
        <i/>
        <color rgb="FFC00000"/>
      </font>
      <fill>
        <patternFill>
          <bgColor theme="0" tint="-0.14996795556505021"/>
        </patternFill>
      </fill>
    </dxf>
    <dxf>
      <font>
        <b/>
        <i/>
        <color rgb="FFC00000"/>
      </font>
      <fill>
        <patternFill>
          <bgColor theme="0" tint="-0.14996795556505021"/>
        </patternFill>
      </fill>
    </dxf>
    <dxf>
      <font>
        <b/>
        <i/>
        <color theme="1"/>
      </font>
      <fill>
        <patternFill>
          <bgColor rgb="FFFFFF00"/>
        </patternFill>
      </fill>
    </dxf>
    <dxf>
      <font>
        <color theme="1"/>
      </font>
      <fill>
        <patternFill>
          <bgColor theme="9" tint="-0.24994659260841701"/>
        </patternFill>
      </fill>
    </dxf>
    <dxf>
      <font>
        <color theme="0"/>
      </font>
      <fill>
        <patternFill>
          <bgColor rgb="FFC00000"/>
        </patternFill>
      </fill>
    </dxf>
    <dxf>
      <font>
        <color theme="0"/>
      </font>
      <fill>
        <patternFill patternType="none">
          <bgColor auto="1"/>
        </patternFill>
      </fill>
      <border>
        <left/>
        <right/>
        <top/>
        <bottom/>
        <vertical/>
        <horizontal/>
      </border>
    </dxf>
    <dxf>
      <font>
        <color theme="0"/>
      </font>
      <fill>
        <patternFill patternType="solid">
          <bgColor auto="1"/>
        </patternFill>
      </fill>
      <border>
        <left/>
        <right/>
        <top/>
        <bottom/>
        <vertical/>
        <horizontal/>
      </border>
    </dxf>
    <dxf>
      <font>
        <color theme="1"/>
      </font>
      <fill>
        <patternFill>
          <bgColor rgb="FFFFFF00"/>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9" tint="-0.24994659260841701"/>
        </patternFill>
      </fill>
    </dxf>
    <dxf>
      <font>
        <color theme="0"/>
      </font>
      <fill>
        <patternFill>
          <bgColor rgb="FFC00000"/>
        </patternFill>
      </fill>
    </dxf>
    <dxf>
      <font>
        <b/>
        <i/>
        <color rgb="FF1C8826"/>
      </font>
    </dxf>
    <dxf>
      <font>
        <b/>
        <i/>
        <color rgb="FFC00000"/>
      </font>
    </dxf>
    <dxf>
      <font>
        <b/>
        <i/>
        <color rgb="FFC00000"/>
      </font>
      <fill>
        <patternFill>
          <bgColor theme="0" tint="-0.14996795556505021"/>
        </patternFill>
      </fill>
    </dxf>
    <dxf>
      <font>
        <b/>
        <i/>
        <color rgb="FFC00000"/>
      </font>
      <fill>
        <patternFill>
          <bgColor theme="0" tint="-0.14996795556505021"/>
        </patternFill>
      </fill>
    </dxf>
    <dxf>
      <font>
        <b/>
        <i/>
        <color theme="1"/>
      </font>
      <fill>
        <patternFill>
          <bgColor rgb="FFFFFF00"/>
        </patternFill>
      </fill>
    </dxf>
    <dxf>
      <font>
        <color theme="1"/>
      </font>
      <fill>
        <patternFill>
          <bgColor theme="9" tint="-0.24994659260841701"/>
        </patternFill>
      </fill>
    </dxf>
    <dxf>
      <font>
        <color theme="0"/>
      </font>
      <fill>
        <patternFill>
          <bgColor rgb="FFC00000"/>
        </patternFill>
      </fill>
    </dxf>
    <dxf>
      <font>
        <color theme="0"/>
      </font>
      <fill>
        <patternFill patternType="none">
          <bgColor auto="1"/>
        </patternFill>
      </fill>
      <border>
        <left/>
        <right/>
        <top/>
        <bottom/>
        <vertical/>
        <horizontal/>
      </border>
    </dxf>
    <dxf>
      <font>
        <color theme="0"/>
      </font>
      <fill>
        <patternFill patternType="solid">
          <bgColor auto="1"/>
        </patternFill>
      </fill>
      <border>
        <left/>
        <right/>
        <top/>
        <bottom/>
        <vertical/>
        <horizontal/>
      </border>
    </dxf>
    <dxf>
      <font>
        <color theme="1"/>
      </font>
      <fill>
        <patternFill>
          <bgColor rgb="FFFFFF00"/>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9" tint="-0.24994659260841701"/>
        </patternFill>
      </fill>
    </dxf>
    <dxf>
      <font>
        <color theme="0"/>
      </font>
      <fill>
        <patternFill>
          <bgColor rgb="FFC00000"/>
        </patternFill>
      </fill>
    </dxf>
    <dxf>
      <font>
        <b/>
        <i/>
        <color rgb="FFC00000"/>
      </font>
      <fill>
        <patternFill>
          <bgColor theme="0" tint="-0.14996795556505021"/>
        </patternFill>
      </fill>
    </dxf>
    <dxf>
      <font>
        <b/>
        <i/>
        <color rgb="FFC00000"/>
      </font>
      <fill>
        <patternFill>
          <bgColor theme="0" tint="-0.14996795556505021"/>
        </patternFill>
      </fill>
    </dxf>
    <dxf>
      <font>
        <b/>
        <i/>
        <color theme="1"/>
      </font>
      <fill>
        <patternFill>
          <bgColor rgb="FFFFFF00"/>
        </patternFill>
      </fill>
    </dxf>
    <dxf>
      <font>
        <color theme="1"/>
      </font>
      <fill>
        <patternFill>
          <bgColor theme="9" tint="-0.24994659260841701"/>
        </patternFill>
      </fill>
    </dxf>
    <dxf>
      <font>
        <color theme="0"/>
      </font>
      <fill>
        <patternFill>
          <bgColor rgb="FFC00000"/>
        </patternFill>
      </fill>
    </dxf>
    <dxf>
      <font>
        <b val="0"/>
        <i/>
        <color rgb="FFC00000"/>
      </font>
      <fill>
        <patternFill patternType="solid">
          <bgColor theme="0" tint="-0.14996795556505021"/>
        </patternFill>
      </fill>
    </dxf>
    <dxf>
      <font>
        <b val="0"/>
        <i/>
        <color rgb="FFC00000"/>
      </font>
      <fill>
        <patternFill>
          <bgColor theme="0" tint="-0.14996795556505021"/>
        </patternFill>
      </fill>
    </dxf>
    <dxf>
      <fill>
        <patternFill>
          <bgColor theme="5" tint="0.59996337778862885"/>
        </patternFill>
      </fill>
    </dxf>
    <dxf>
      <fill>
        <patternFill>
          <bgColor theme="5" tint="0.59996337778862885"/>
        </patternFill>
      </fill>
    </dxf>
    <dxf>
      <font>
        <color theme="0"/>
      </font>
      <fill>
        <patternFill patternType="none">
          <bgColor auto="1"/>
        </patternFill>
      </fill>
      <border>
        <left/>
        <right/>
        <top/>
        <bottom/>
        <vertical/>
        <horizontal/>
      </border>
    </dxf>
    <dxf>
      <fill>
        <patternFill>
          <bgColor theme="5" tint="0.59996337778862885"/>
        </patternFill>
      </fill>
    </dxf>
    <dxf>
      <font>
        <color theme="0"/>
      </font>
      <fill>
        <patternFill patternType="solid">
          <bgColor auto="1"/>
        </patternFill>
      </fill>
      <border>
        <left/>
        <right/>
        <top/>
        <bottom/>
        <vertical/>
        <horizontal/>
      </border>
    </dxf>
    <dxf>
      <font>
        <color theme="1"/>
      </font>
      <fill>
        <patternFill>
          <bgColor rgb="FFFFFF00"/>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9" tint="-0.24994659260841701"/>
        </patternFill>
      </fill>
    </dxf>
    <dxf>
      <font>
        <color theme="0"/>
      </font>
      <fill>
        <patternFill>
          <bgColor rgb="FFC00000"/>
        </patternFill>
      </fill>
    </dxf>
    <dxf>
      <font>
        <b/>
        <i/>
        <color rgb="FFC00000"/>
      </font>
      <fill>
        <patternFill>
          <bgColor theme="0" tint="-0.14996795556505021"/>
        </patternFill>
      </fill>
    </dxf>
    <dxf>
      <font>
        <b/>
        <i/>
        <color rgb="FFC00000"/>
      </font>
      <fill>
        <patternFill>
          <bgColor theme="0" tint="-0.14996795556505021"/>
        </patternFill>
      </fill>
    </dxf>
    <dxf>
      <font>
        <b/>
        <i/>
        <color theme="1"/>
      </font>
      <fill>
        <patternFill>
          <bgColor rgb="FFFFFF00"/>
        </patternFill>
      </fill>
    </dxf>
    <dxf>
      <font>
        <color theme="1"/>
      </font>
      <fill>
        <patternFill>
          <bgColor theme="9" tint="-0.24994659260841701"/>
        </patternFill>
      </fill>
    </dxf>
    <dxf>
      <font>
        <color theme="0"/>
      </font>
      <fill>
        <patternFill>
          <bgColor rgb="FFC00000"/>
        </patternFill>
      </fill>
    </dxf>
    <dxf>
      <font>
        <b val="0"/>
        <i/>
        <color rgb="FFC00000"/>
      </font>
      <fill>
        <patternFill patternType="solid">
          <bgColor theme="0" tint="-0.14996795556505021"/>
        </patternFill>
      </fill>
    </dxf>
    <dxf>
      <font>
        <b val="0"/>
        <i/>
        <color rgb="FFC00000"/>
      </font>
      <fill>
        <patternFill>
          <bgColor theme="0" tint="-0.14996795556505021"/>
        </patternFill>
      </fill>
    </dxf>
    <dxf>
      <fill>
        <patternFill>
          <bgColor theme="5" tint="0.59996337778862885"/>
        </patternFill>
      </fill>
    </dxf>
    <dxf>
      <fill>
        <patternFill>
          <bgColor theme="5" tint="0.59996337778862885"/>
        </patternFill>
      </fill>
    </dxf>
    <dxf>
      <font>
        <color theme="0"/>
      </font>
      <fill>
        <patternFill patternType="none">
          <bgColor auto="1"/>
        </patternFill>
      </fill>
      <border>
        <left/>
        <right/>
        <top/>
        <bottom/>
        <vertical/>
        <horizontal/>
      </border>
    </dxf>
    <dxf>
      <fill>
        <patternFill>
          <bgColor theme="5" tint="0.59996337778862885"/>
        </patternFill>
      </fill>
    </dxf>
    <dxf>
      <font>
        <color theme="0"/>
      </font>
      <fill>
        <patternFill patternType="solid">
          <bgColor auto="1"/>
        </patternFill>
      </fill>
      <border>
        <left/>
        <right/>
        <top/>
        <bottom/>
        <vertical/>
        <horizontal/>
      </border>
    </dxf>
    <dxf>
      <font>
        <color theme="1"/>
      </font>
      <fill>
        <patternFill>
          <bgColor rgb="FFFFFF00"/>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9" tint="-0.24994659260841701"/>
        </patternFill>
      </fill>
    </dxf>
    <dxf>
      <font>
        <color theme="0"/>
      </font>
      <fill>
        <patternFill>
          <bgColor rgb="FFC00000"/>
        </patternFill>
      </fill>
    </dxf>
    <dxf>
      <font>
        <b/>
        <i/>
        <color rgb="FFC00000"/>
      </font>
      <fill>
        <patternFill>
          <bgColor theme="0" tint="-0.14996795556505021"/>
        </patternFill>
      </fill>
    </dxf>
    <dxf>
      <font>
        <b/>
        <i/>
        <color rgb="FFC00000"/>
      </font>
      <fill>
        <patternFill>
          <bgColor theme="0" tint="-0.14996795556505021"/>
        </patternFill>
      </fill>
    </dxf>
    <dxf>
      <font>
        <b/>
        <i/>
        <color theme="1"/>
      </font>
      <fill>
        <patternFill>
          <bgColor rgb="FFFFFF00"/>
        </patternFill>
      </fill>
    </dxf>
    <dxf>
      <font>
        <color theme="1"/>
      </font>
      <fill>
        <patternFill>
          <bgColor theme="9" tint="-0.24994659260841701"/>
        </patternFill>
      </fill>
    </dxf>
    <dxf>
      <font>
        <color theme="0"/>
      </font>
      <fill>
        <patternFill>
          <bgColor rgb="FFC00000"/>
        </patternFill>
      </fill>
    </dxf>
    <dxf>
      <font>
        <b val="0"/>
        <i/>
        <color rgb="FFC00000"/>
      </font>
      <fill>
        <patternFill patternType="solid">
          <bgColor theme="0" tint="-0.14996795556505021"/>
        </patternFill>
      </fill>
    </dxf>
    <dxf>
      <font>
        <b val="0"/>
        <i/>
        <color rgb="FFC00000"/>
      </font>
      <fill>
        <patternFill>
          <bgColor theme="0" tint="-0.14996795556505021"/>
        </patternFill>
      </fill>
    </dxf>
    <dxf>
      <fill>
        <patternFill>
          <bgColor theme="5" tint="0.59996337778862885"/>
        </patternFill>
      </fill>
    </dxf>
    <dxf>
      <fill>
        <patternFill>
          <bgColor theme="5" tint="0.59996337778862885"/>
        </patternFill>
      </fill>
    </dxf>
    <dxf>
      <font>
        <color theme="0"/>
      </font>
      <fill>
        <patternFill patternType="none">
          <bgColor auto="1"/>
        </patternFill>
      </fill>
      <border>
        <left/>
        <right/>
        <top/>
        <bottom/>
        <vertical/>
        <horizontal/>
      </border>
    </dxf>
    <dxf>
      <fill>
        <patternFill>
          <bgColor theme="5" tint="0.59996337778862885"/>
        </patternFill>
      </fill>
    </dxf>
    <dxf>
      <font>
        <color theme="0"/>
      </font>
      <fill>
        <patternFill patternType="solid">
          <bgColor auto="1"/>
        </patternFill>
      </fill>
      <border>
        <left/>
        <right/>
        <top/>
        <bottom/>
        <vertical/>
        <horizontal/>
      </border>
    </dxf>
    <dxf>
      <font>
        <color theme="1"/>
      </font>
      <fill>
        <patternFill>
          <bgColor rgb="FFFFFF00"/>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9" tint="-0.24994659260841701"/>
        </patternFill>
      </fill>
    </dxf>
    <dxf>
      <font>
        <color theme="0"/>
      </font>
      <fill>
        <patternFill>
          <bgColor rgb="FFC00000"/>
        </patternFill>
      </fill>
    </dxf>
    <dxf>
      <font>
        <b/>
        <i/>
        <color rgb="FFC00000"/>
      </font>
      <fill>
        <patternFill>
          <bgColor theme="0" tint="-0.14996795556505021"/>
        </patternFill>
      </fill>
    </dxf>
    <dxf>
      <font>
        <b/>
        <i/>
        <color rgb="FFC00000"/>
      </font>
      <fill>
        <patternFill>
          <bgColor theme="0" tint="-0.14996795556505021"/>
        </patternFill>
      </fill>
    </dxf>
    <dxf>
      <font>
        <b/>
        <i/>
        <color theme="1"/>
      </font>
      <fill>
        <patternFill>
          <bgColor rgb="FFFFFF00"/>
        </patternFill>
      </fill>
    </dxf>
    <dxf>
      <font>
        <color theme="1"/>
      </font>
      <fill>
        <patternFill>
          <bgColor theme="9" tint="-0.24994659260841701"/>
        </patternFill>
      </fill>
    </dxf>
    <dxf>
      <font>
        <color theme="0"/>
      </font>
      <fill>
        <patternFill>
          <bgColor rgb="FFC00000"/>
        </patternFill>
      </fill>
    </dxf>
    <dxf>
      <font>
        <b val="0"/>
        <i/>
        <color rgb="FFC00000"/>
      </font>
      <fill>
        <patternFill patternType="solid">
          <bgColor theme="0" tint="-0.14996795556505021"/>
        </patternFill>
      </fill>
    </dxf>
    <dxf>
      <font>
        <b val="0"/>
        <i/>
        <color rgb="FFC00000"/>
      </font>
      <fill>
        <patternFill>
          <bgColor theme="0" tint="-0.14996795556505021"/>
        </patternFill>
      </fill>
    </dxf>
    <dxf>
      <fill>
        <patternFill>
          <bgColor theme="5" tint="0.59996337778862885"/>
        </patternFill>
      </fill>
    </dxf>
    <dxf>
      <fill>
        <patternFill>
          <bgColor theme="5" tint="0.59996337778862885"/>
        </patternFill>
      </fill>
    </dxf>
    <dxf>
      <font>
        <color theme="0"/>
      </font>
      <fill>
        <patternFill patternType="none">
          <bgColor auto="1"/>
        </patternFill>
      </fill>
      <border>
        <left/>
        <right/>
        <top/>
        <bottom/>
        <vertical/>
        <horizontal/>
      </border>
    </dxf>
    <dxf>
      <fill>
        <patternFill>
          <bgColor theme="5" tint="0.59996337778862885"/>
        </patternFill>
      </fill>
    </dxf>
    <dxf>
      <font>
        <color theme="0"/>
      </font>
      <fill>
        <patternFill patternType="solid">
          <bgColor auto="1"/>
        </patternFill>
      </fill>
      <border>
        <left/>
        <right/>
        <top/>
        <bottom/>
        <vertical/>
        <horizontal/>
      </border>
    </dxf>
    <dxf>
      <font>
        <color theme="1"/>
      </font>
      <fill>
        <patternFill>
          <bgColor rgb="FFFFFF00"/>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9" tint="-0.24994659260841701"/>
        </patternFill>
      </fill>
    </dxf>
    <dxf>
      <font>
        <color theme="0"/>
      </font>
      <fill>
        <patternFill>
          <bgColor rgb="FFC00000"/>
        </patternFill>
      </fill>
    </dxf>
    <dxf>
      <font>
        <b/>
        <i/>
        <color rgb="FFC00000"/>
      </font>
      <fill>
        <patternFill>
          <bgColor theme="0" tint="-0.14996795556505021"/>
        </patternFill>
      </fill>
    </dxf>
    <dxf>
      <font>
        <b/>
        <i/>
        <color rgb="FFC00000"/>
      </font>
      <fill>
        <patternFill>
          <bgColor theme="0" tint="-0.14996795556505021"/>
        </patternFill>
      </fill>
    </dxf>
    <dxf>
      <font>
        <b/>
        <i/>
        <color theme="1"/>
      </font>
      <fill>
        <patternFill>
          <bgColor rgb="FFFFFF00"/>
        </patternFill>
      </fill>
    </dxf>
    <dxf>
      <font>
        <color theme="1"/>
      </font>
      <fill>
        <patternFill>
          <bgColor theme="9" tint="-0.24994659260841701"/>
        </patternFill>
      </fill>
    </dxf>
    <dxf>
      <font>
        <color theme="0"/>
      </font>
      <fill>
        <patternFill>
          <bgColor rgb="FFC00000"/>
        </patternFill>
      </fill>
    </dxf>
    <dxf>
      <font>
        <b val="0"/>
        <i/>
        <color rgb="FFC00000"/>
      </font>
      <fill>
        <patternFill patternType="solid">
          <bgColor theme="0" tint="-0.14996795556505021"/>
        </patternFill>
      </fill>
    </dxf>
    <dxf>
      <font>
        <b val="0"/>
        <i/>
        <color rgb="FFC00000"/>
      </font>
      <fill>
        <patternFill>
          <bgColor theme="0" tint="-0.14996795556505021"/>
        </patternFill>
      </fill>
    </dxf>
    <dxf>
      <fill>
        <patternFill>
          <bgColor theme="5" tint="0.59996337778862885"/>
        </patternFill>
      </fill>
    </dxf>
    <dxf>
      <fill>
        <patternFill>
          <bgColor theme="5" tint="0.59996337778862885"/>
        </patternFill>
      </fill>
    </dxf>
    <dxf>
      <font>
        <color theme="0"/>
      </font>
      <fill>
        <patternFill patternType="none">
          <bgColor auto="1"/>
        </patternFill>
      </fill>
      <border>
        <left/>
        <right/>
        <top/>
        <bottom/>
        <vertical/>
        <horizontal/>
      </border>
    </dxf>
    <dxf>
      <fill>
        <patternFill>
          <bgColor theme="5" tint="0.59996337778862885"/>
        </patternFill>
      </fill>
    </dxf>
    <dxf>
      <font>
        <color theme="0"/>
      </font>
      <fill>
        <patternFill patternType="solid">
          <bgColor auto="1"/>
        </patternFill>
      </fill>
      <border>
        <left/>
        <right/>
        <top/>
        <bottom/>
        <vertical/>
        <horizontal/>
      </border>
    </dxf>
    <dxf>
      <font>
        <color theme="1"/>
      </font>
      <fill>
        <patternFill>
          <bgColor rgb="FFFFFF00"/>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9" tint="-0.24994659260841701"/>
        </patternFill>
      </fill>
    </dxf>
    <dxf>
      <font>
        <color theme="0"/>
      </font>
      <fill>
        <patternFill>
          <bgColor rgb="FFC00000"/>
        </patternFill>
      </fill>
    </dxf>
    <dxf>
      <font>
        <b/>
        <i/>
        <color rgb="FFC00000"/>
      </font>
      <fill>
        <patternFill>
          <bgColor theme="0" tint="-0.14996795556505021"/>
        </patternFill>
      </fill>
    </dxf>
    <dxf>
      <font>
        <b/>
        <i/>
        <color rgb="FFC00000"/>
      </font>
      <fill>
        <patternFill>
          <bgColor theme="0" tint="-0.14996795556505021"/>
        </patternFill>
      </fill>
    </dxf>
    <dxf>
      <font>
        <b/>
        <i/>
        <color theme="1"/>
      </font>
      <fill>
        <patternFill>
          <bgColor rgb="FFFFFF00"/>
        </patternFill>
      </fill>
    </dxf>
    <dxf>
      <font>
        <color theme="1"/>
      </font>
      <fill>
        <patternFill>
          <bgColor theme="9" tint="-0.24994659260841701"/>
        </patternFill>
      </fill>
    </dxf>
    <dxf>
      <font>
        <color theme="0"/>
      </font>
      <fill>
        <patternFill>
          <bgColor rgb="FFC00000"/>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numFmt numFmtId="180" formatCode="####.#\ \W"/>
    </dxf>
    <dxf>
      <font>
        <color theme="0"/>
      </font>
      <fill>
        <patternFill patternType="none">
          <bgColor auto="1"/>
        </patternFill>
      </fill>
      <border>
        <left/>
        <right/>
        <top/>
        <bottom/>
        <vertical/>
        <horizontal/>
      </border>
    </dxf>
    <dxf>
      <fill>
        <patternFill>
          <bgColor theme="5" tint="0.59996337778862885"/>
        </patternFill>
      </fill>
    </dxf>
    <dxf>
      <font>
        <color theme="0"/>
      </font>
      <fill>
        <patternFill patternType="solid">
          <bgColor auto="1"/>
        </patternFill>
      </fill>
      <border>
        <left/>
        <right/>
        <top/>
        <bottom/>
        <vertical/>
        <horizontal/>
      </border>
    </dxf>
    <dxf>
      <font>
        <color theme="1"/>
      </font>
      <fill>
        <patternFill>
          <bgColor rgb="FFFFFF00"/>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9" tint="-0.24994659260841701"/>
        </patternFill>
      </fill>
    </dxf>
    <dxf>
      <font>
        <color theme="0"/>
      </font>
      <fill>
        <patternFill>
          <bgColor rgb="FFC00000"/>
        </patternFill>
      </fill>
    </dxf>
    <dxf>
      <font>
        <b/>
        <i/>
        <color rgb="FFC00000"/>
      </font>
      <fill>
        <patternFill>
          <bgColor theme="0" tint="-0.14996795556505021"/>
        </patternFill>
      </fill>
    </dxf>
    <dxf>
      <font>
        <b/>
        <i/>
        <color rgb="FFC00000"/>
      </font>
      <fill>
        <patternFill>
          <bgColor theme="0" tint="-0.14996795556505021"/>
        </patternFill>
      </fill>
    </dxf>
    <dxf>
      <font>
        <b/>
        <i/>
        <color theme="1"/>
      </font>
      <fill>
        <patternFill>
          <bgColor rgb="FFFFFF00"/>
        </patternFill>
      </fill>
    </dxf>
    <dxf>
      <font>
        <color theme="1"/>
      </font>
      <fill>
        <patternFill>
          <bgColor theme="9" tint="-0.24994659260841701"/>
        </patternFill>
      </fill>
    </dxf>
    <dxf>
      <font>
        <color theme="0"/>
      </font>
      <fill>
        <patternFill>
          <bgColor rgb="FFC00000"/>
        </patternFill>
      </fill>
    </dxf>
    <dxf>
      <font>
        <b val="0"/>
        <i/>
        <color rgb="FFC00000"/>
      </font>
      <fill>
        <patternFill patternType="solid">
          <bgColor theme="0" tint="-0.14996795556505021"/>
        </patternFill>
      </fill>
    </dxf>
    <dxf>
      <font>
        <b val="0"/>
        <i/>
        <color rgb="FFC00000"/>
      </font>
      <fill>
        <patternFill>
          <bgColor theme="0" tint="-0.14996795556505021"/>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lor theme="0"/>
      </font>
      <fill>
        <patternFill patternType="none">
          <bgColor auto="1"/>
        </patternFill>
      </fill>
      <border>
        <left/>
        <right/>
        <top/>
        <bottom/>
        <vertical/>
        <horizontal/>
      </border>
    </dxf>
    <dxf>
      <fill>
        <patternFill>
          <bgColor theme="5" tint="0.59996337778862885"/>
        </patternFill>
      </fill>
    </dxf>
    <dxf>
      <fill>
        <patternFill patternType="solid">
          <fgColor auto="1"/>
          <bgColor theme="5" tint="0.59996337778862885"/>
        </patternFill>
      </fill>
    </dxf>
    <dxf>
      <font>
        <color theme="0"/>
      </font>
      <fill>
        <patternFill patternType="solid">
          <bgColor auto="1"/>
        </patternFill>
      </fill>
      <border>
        <left/>
        <right/>
        <top/>
        <bottom/>
        <vertical/>
        <horizontal/>
      </border>
    </dxf>
    <dxf>
      <fill>
        <patternFill>
          <bgColor theme="5" tint="0.59996337778862885"/>
        </patternFill>
      </fill>
    </dxf>
    <dxf>
      <numFmt numFmtId="180" formatCode="####.#\ \W"/>
    </dxf>
    <dxf>
      <font>
        <color theme="1"/>
      </font>
      <fill>
        <patternFill>
          <bgColor rgb="FFFFFF00"/>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9" tint="-0.24994659260841701"/>
        </patternFill>
      </fill>
    </dxf>
    <dxf>
      <font>
        <color theme="0"/>
      </font>
      <fill>
        <patternFill>
          <bgColor rgb="FFC00000"/>
        </patternFill>
      </fill>
    </dxf>
    <dxf>
      <font>
        <b/>
        <i/>
        <color rgb="FF1C8826"/>
      </font>
    </dxf>
    <dxf>
      <font>
        <b/>
        <i/>
        <color rgb="FFC00000"/>
      </font>
    </dxf>
    <dxf>
      <font>
        <b/>
        <i/>
        <color rgb="FFC00000"/>
      </font>
      <fill>
        <patternFill>
          <bgColor theme="0" tint="-0.14996795556505021"/>
        </patternFill>
      </fill>
    </dxf>
    <dxf>
      <font>
        <b/>
        <i/>
        <color rgb="FFC00000"/>
      </font>
      <fill>
        <patternFill>
          <bgColor theme="0" tint="-0.14996795556505021"/>
        </patternFill>
      </fill>
    </dxf>
    <dxf>
      <font>
        <b/>
        <i/>
        <color theme="1"/>
      </font>
      <fill>
        <patternFill>
          <bgColor rgb="FFFFFF00"/>
        </patternFill>
      </fill>
    </dxf>
    <dxf>
      <font>
        <color theme="1"/>
      </font>
      <fill>
        <patternFill>
          <bgColor theme="9" tint="-0.24994659260841701"/>
        </patternFill>
      </fill>
    </dxf>
    <dxf>
      <font>
        <color theme="0"/>
      </font>
      <fill>
        <patternFill>
          <bgColor rgb="FFC00000"/>
        </patternFill>
      </fill>
    </dxf>
    <dxf>
      <font>
        <color theme="0"/>
      </font>
      <fill>
        <patternFill patternType="none">
          <bgColor auto="1"/>
        </patternFill>
      </fill>
      <border>
        <left/>
        <right/>
        <top/>
        <bottom/>
        <vertical/>
        <horizontal/>
      </border>
    </dxf>
    <dxf>
      <font>
        <color theme="0"/>
      </font>
      <fill>
        <patternFill patternType="solid">
          <bgColor auto="1"/>
        </patternFill>
      </fill>
      <border>
        <left/>
        <right/>
        <top/>
        <bottom/>
        <vertical/>
        <horizontal/>
      </border>
    </dxf>
    <dxf>
      <font>
        <color theme="1" tint="0.34998626667073579"/>
      </font>
    </dxf>
    <dxf>
      <font>
        <color theme="1"/>
      </font>
      <fill>
        <patternFill>
          <bgColor rgb="FFFFFF00"/>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9" tint="-0.24994659260841701"/>
        </patternFill>
      </fill>
    </dxf>
    <dxf>
      <font>
        <color theme="0"/>
      </font>
      <fill>
        <patternFill>
          <bgColor rgb="FFC00000"/>
        </patternFill>
      </fill>
    </dxf>
    <dxf>
      <font>
        <b/>
        <i/>
        <color rgb="FFC00000"/>
      </font>
      <fill>
        <patternFill>
          <bgColor theme="0" tint="-0.14996795556505021"/>
        </patternFill>
      </fill>
    </dxf>
    <dxf>
      <font>
        <b/>
        <i/>
        <color rgb="FFC00000"/>
      </font>
      <fill>
        <patternFill>
          <bgColor theme="0" tint="-0.14996795556505021"/>
        </patternFill>
      </fill>
    </dxf>
    <dxf>
      <font>
        <b/>
        <i/>
        <color theme="1"/>
      </font>
      <fill>
        <patternFill>
          <bgColor rgb="FFFFFF00"/>
        </patternFill>
      </fill>
    </dxf>
    <dxf>
      <font>
        <color theme="1"/>
      </font>
      <fill>
        <patternFill>
          <bgColor theme="9" tint="-0.24994659260841701"/>
        </patternFill>
      </fill>
    </dxf>
    <dxf>
      <font>
        <color theme="0"/>
      </font>
      <fill>
        <patternFill>
          <bgColor rgb="FFC00000"/>
        </patternFill>
      </fill>
    </dxf>
    <dxf>
      <font>
        <color theme="1" tint="0.34998626667073579"/>
      </font>
    </dxf>
    <dxf>
      <font>
        <color theme="0"/>
      </font>
      <fill>
        <patternFill patternType="none">
          <bgColor auto="1"/>
        </patternFill>
      </fill>
      <border>
        <left/>
        <right/>
        <top/>
        <bottom/>
        <vertical/>
        <horizontal/>
      </border>
    </dxf>
    <dxf>
      <font>
        <color theme="0"/>
      </font>
      <fill>
        <patternFill patternType="solid">
          <bgColor auto="1"/>
        </patternFill>
      </fill>
      <border>
        <left/>
        <right/>
        <top/>
        <bottom/>
        <vertical/>
        <horizontal/>
      </border>
    </dxf>
    <dxf>
      <font>
        <color theme="1" tint="0.34998626667073579"/>
      </font>
    </dxf>
    <dxf>
      <font>
        <color theme="1"/>
      </font>
      <fill>
        <patternFill>
          <bgColor rgb="FFFFFF00"/>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9" tint="-0.24994659260841701"/>
        </patternFill>
      </fill>
    </dxf>
    <dxf>
      <font>
        <color theme="0"/>
      </font>
      <fill>
        <patternFill>
          <bgColor rgb="FFC00000"/>
        </patternFill>
      </fill>
    </dxf>
    <dxf>
      <font>
        <b/>
        <i/>
        <color rgb="FFC00000"/>
      </font>
      <fill>
        <patternFill>
          <bgColor theme="0" tint="-0.14996795556505021"/>
        </patternFill>
      </fill>
    </dxf>
    <dxf>
      <font>
        <b/>
        <i/>
        <color rgb="FFC00000"/>
      </font>
      <fill>
        <patternFill>
          <bgColor theme="0" tint="-0.14996795556505021"/>
        </patternFill>
      </fill>
    </dxf>
    <dxf>
      <font>
        <b/>
        <i/>
        <color theme="1"/>
      </font>
      <fill>
        <patternFill>
          <bgColor rgb="FFFFFF00"/>
        </patternFill>
      </fill>
    </dxf>
    <dxf>
      <font>
        <color theme="1"/>
      </font>
      <fill>
        <patternFill>
          <bgColor theme="9" tint="-0.24994659260841701"/>
        </patternFill>
      </fill>
    </dxf>
    <dxf>
      <font>
        <color theme="0"/>
      </font>
      <fill>
        <patternFill>
          <bgColor rgb="FFC00000"/>
        </patternFill>
      </fill>
    </dxf>
    <dxf>
      <font>
        <color theme="0"/>
      </font>
      <fill>
        <patternFill patternType="none">
          <bgColor auto="1"/>
        </patternFill>
      </fill>
      <border>
        <left/>
        <right/>
        <top/>
        <bottom/>
        <vertical/>
        <horizontal/>
      </border>
    </dxf>
    <dxf>
      <font>
        <color theme="0"/>
      </font>
      <fill>
        <patternFill patternType="solid">
          <bgColor auto="1"/>
        </patternFill>
      </fill>
      <border>
        <left/>
        <right/>
        <top/>
        <bottom/>
        <vertical/>
        <horizontal/>
      </border>
    </dxf>
    <dxf>
      <font>
        <color theme="1"/>
      </font>
      <fill>
        <patternFill>
          <bgColor rgb="FFFFFF00"/>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9" tint="-0.24994659260841701"/>
        </patternFill>
      </fill>
    </dxf>
    <dxf>
      <font>
        <color theme="0"/>
      </font>
      <fill>
        <patternFill>
          <bgColor rgb="FFC00000"/>
        </patternFill>
      </fill>
    </dxf>
    <dxf>
      <font>
        <b/>
        <i/>
        <color rgb="FF1C8826"/>
      </font>
    </dxf>
    <dxf>
      <font>
        <b/>
        <i/>
        <color rgb="FFC00000"/>
      </font>
    </dxf>
    <dxf>
      <font>
        <b/>
        <i/>
        <color rgb="FFC00000"/>
      </font>
      <fill>
        <patternFill>
          <bgColor theme="0" tint="-0.14996795556505021"/>
        </patternFill>
      </fill>
    </dxf>
    <dxf>
      <font>
        <b/>
        <i/>
        <color rgb="FFC00000"/>
      </font>
      <fill>
        <patternFill>
          <bgColor theme="0" tint="-0.14996795556505021"/>
        </patternFill>
      </fill>
    </dxf>
    <dxf>
      <font>
        <b/>
        <i/>
        <color theme="1"/>
      </font>
      <fill>
        <patternFill>
          <bgColor rgb="FFFFFF00"/>
        </patternFill>
      </fill>
    </dxf>
    <dxf>
      <font>
        <color theme="1"/>
      </font>
      <fill>
        <patternFill>
          <bgColor theme="9" tint="-0.24994659260841701"/>
        </patternFill>
      </fill>
    </dxf>
    <dxf>
      <font>
        <color theme="0"/>
      </font>
      <fill>
        <patternFill>
          <bgColor rgb="FFC00000"/>
        </patternFill>
      </fill>
    </dxf>
    <dxf>
      <font>
        <color theme="0"/>
      </font>
      <fill>
        <patternFill patternType="none">
          <bgColor auto="1"/>
        </patternFill>
      </fill>
      <border>
        <left/>
        <right/>
        <top/>
        <bottom/>
        <vertical/>
        <horizontal/>
      </border>
    </dxf>
    <dxf>
      <font>
        <color theme="0"/>
      </font>
      <fill>
        <patternFill patternType="solid">
          <bgColor auto="1"/>
        </patternFill>
      </fill>
      <border>
        <left/>
        <right/>
        <top/>
        <bottom/>
        <vertical/>
        <horizontal/>
      </border>
    </dxf>
    <dxf>
      <font>
        <color theme="1"/>
      </font>
      <fill>
        <patternFill>
          <bgColor rgb="FFFFFF00"/>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9" tint="-0.24994659260841701"/>
        </patternFill>
      </fill>
    </dxf>
    <dxf>
      <font>
        <color theme="0"/>
      </font>
      <fill>
        <patternFill>
          <bgColor rgb="FFC00000"/>
        </patternFill>
      </fill>
    </dxf>
    <dxf>
      <font>
        <b/>
        <i/>
        <color rgb="FF1C8826"/>
      </font>
    </dxf>
    <dxf>
      <font>
        <b/>
        <i/>
        <color rgb="FFC00000"/>
      </font>
    </dxf>
    <dxf>
      <font>
        <b/>
        <i/>
        <color rgb="FFC00000"/>
      </font>
      <fill>
        <patternFill>
          <bgColor theme="0" tint="-0.14996795556505021"/>
        </patternFill>
      </fill>
    </dxf>
    <dxf>
      <font>
        <b/>
        <i/>
        <color rgb="FFC00000"/>
      </font>
      <fill>
        <patternFill>
          <bgColor theme="0" tint="-0.14996795556505021"/>
        </patternFill>
      </fill>
    </dxf>
    <dxf>
      <font>
        <b/>
        <i/>
        <color theme="1"/>
      </font>
      <fill>
        <patternFill>
          <bgColor rgb="FFFFFF00"/>
        </patternFill>
      </fill>
    </dxf>
    <dxf>
      <font>
        <color theme="1"/>
      </font>
      <fill>
        <patternFill>
          <bgColor theme="9" tint="-0.24994659260841701"/>
        </patternFill>
      </fill>
    </dxf>
    <dxf>
      <font>
        <color theme="0"/>
      </font>
      <fill>
        <patternFill>
          <bgColor rgb="FFC00000"/>
        </patternFill>
      </fill>
    </dxf>
    <dxf>
      <font>
        <color theme="0"/>
      </font>
      <fill>
        <patternFill patternType="none">
          <bgColor auto="1"/>
        </patternFill>
      </fill>
      <border>
        <left/>
        <right/>
        <top/>
        <bottom/>
        <vertical/>
        <horizontal/>
      </border>
    </dxf>
    <dxf>
      <font>
        <color theme="0"/>
      </font>
      <fill>
        <patternFill patternType="solid">
          <bgColor auto="1"/>
        </patternFill>
      </fill>
      <border>
        <left/>
        <right/>
        <top/>
        <bottom/>
        <vertical/>
        <horizontal/>
      </border>
    </dxf>
    <dxf>
      <font>
        <color theme="1"/>
      </font>
      <fill>
        <patternFill>
          <bgColor rgb="FFFFFF00"/>
        </patternFill>
      </fill>
    </dxf>
    <dxf>
      <font>
        <color theme="1"/>
      </font>
      <fill>
        <patternFill>
          <bgColor theme="0" tint="-0.14996795556505021"/>
        </patternFill>
      </fill>
    </dxf>
    <dxf>
      <font>
        <color theme="1"/>
      </font>
      <fill>
        <patternFill>
          <bgColor theme="0" tint="-0.14996795556505021"/>
        </patternFill>
      </fill>
    </dxf>
    <dxf>
      <font>
        <color theme="1"/>
      </font>
      <fill>
        <patternFill>
          <bgColor theme="9" tint="-0.24994659260841701"/>
        </patternFill>
      </fill>
    </dxf>
    <dxf>
      <font>
        <color theme="0"/>
      </font>
      <fill>
        <patternFill>
          <bgColor rgb="FFC00000"/>
        </patternFill>
      </fill>
    </dxf>
    <dxf>
      <font>
        <b/>
        <i/>
        <color rgb="FFC00000"/>
      </font>
      <fill>
        <patternFill>
          <bgColor theme="0" tint="-0.14996795556505021"/>
        </patternFill>
      </fill>
    </dxf>
    <dxf>
      <font>
        <b/>
        <i/>
        <color rgb="FFC00000"/>
      </font>
      <fill>
        <patternFill>
          <bgColor theme="0" tint="-0.14996795556505021"/>
        </patternFill>
      </fill>
    </dxf>
    <dxf>
      <font>
        <b/>
        <i/>
        <color theme="1"/>
      </font>
      <fill>
        <patternFill>
          <bgColor rgb="FFFFFF00"/>
        </patternFill>
      </fill>
    </dxf>
    <dxf>
      <font>
        <color theme="1"/>
      </font>
      <fill>
        <patternFill>
          <bgColor theme="9" tint="-0.24994659260841701"/>
        </patternFill>
      </fill>
    </dxf>
    <dxf>
      <font>
        <color theme="0"/>
      </font>
      <fill>
        <patternFill>
          <bgColor rgb="FFC00000"/>
        </patternFill>
      </fill>
    </dxf>
    <dxf>
      <font>
        <color theme="0"/>
      </font>
      <fill>
        <patternFill patternType="none">
          <bgColor auto="1"/>
        </patternFill>
      </fill>
      <border>
        <left/>
        <right/>
        <top/>
        <bottom/>
        <vertical/>
        <horizontal/>
      </border>
    </dxf>
    <dxf>
      <font>
        <color theme="0"/>
      </font>
      <fill>
        <patternFill patternType="solid">
          <bgColor auto="1"/>
        </patternFill>
      </fill>
      <border>
        <left/>
        <right/>
        <top/>
        <bottom/>
        <vertical/>
        <horizontal/>
      </border>
    </dxf>
    <dxf>
      <font>
        <strike val="0"/>
        <outline val="0"/>
        <shadow val="0"/>
        <u val="none"/>
        <vertAlign val="baseline"/>
        <sz val="8"/>
        <color rgb="FF000000"/>
        <name val="Book Antiqua"/>
        <scheme val="none"/>
      </font>
      <alignment vertical="bottom" textRotation="0" wrapText="1" indent="0" justifyLastLine="0" shrinkToFit="0" readingOrder="0"/>
    </dxf>
    <dxf>
      <font>
        <b val="0"/>
        <i val="0"/>
        <strike val="0"/>
        <condense val="0"/>
        <extend val="0"/>
        <outline val="0"/>
        <shadow val="0"/>
        <u val="none"/>
        <vertAlign val="baseline"/>
        <sz val="8"/>
        <color theme="1"/>
        <name val="Book Antiqua"/>
        <scheme val="none"/>
      </font>
      <alignment vertical="bottom" textRotation="0" wrapText="1" indent="0" justifyLastLine="0" shrinkToFit="0" readingOrder="0"/>
    </dxf>
    <dxf>
      <font>
        <strike val="0"/>
        <outline val="0"/>
        <shadow val="0"/>
        <u val="none"/>
        <vertAlign val="baseline"/>
        <sz val="8"/>
        <color theme="1"/>
        <name val="Book Antiqua"/>
        <scheme val="none"/>
      </font>
      <alignment horizontal="general" vertical="bottom" textRotation="0" wrapText="1" indent="0" justifyLastLine="0" shrinkToFit="0" readingOrder="0"/>
    </dxf>
    <dxf>
      <font>
        <strike val="0"/>
        <outline val="0"/>
        <shadow val="0"/>
        <u val="none"/>
        <vertAlign val="baseline"/>
        <sz val="8"/>
        <color rgb="FF000000"/>
        <name val="Book Antiqua"/>
        <scheme val="none"/>
      </font>
      <alignment vertical="bottom" textRotation="0" wrapText="1" indent="0" justifyLastLine="0" shrinkToFit="0" readingOrder="0"/>
    </dxf>
    <dxf>
      <font>
        <b/>
        <i val="0"/>
        <strike val="0"/>
        <condense val="0"/>
        <extend val="0"/>
        <outline val="0"/>
        <shadow val="0"/>
        <u val="none"/>
        <vertAlign val="baseline"/>
        <sz val="8"/>
        <color theme="1"/>
        <name val="Book Antiqua"/>
        <scheme val="none"/>
      </font>
      <alignment horizontal="general" vertical="bottom" textRotation="0" wrapText="1" indent="0" justifyLastLine="0" shrinkToFit="0" readingOrder="0"/>
    </dxf>
    <dxf>
      <font>
        <strike val="0"/>
        <outline val="0"/>
        <shadow val="0"/>
        <u val="none"/>
        <vertAlign val="baseline"/>
        <sz val="8"/>
        <color rgb="FF000000"/>
        <name val="Book Antiqua"/>
        <scheme val="none"/>
      </font>
      <alignment horizontal="center" vertical="bottom" textRotation="0" wrapText="0" indent="0" justifyLastLine="0" shrinkToFit="0" readingOrder="0"/>
      <protection locked="1" hidden="0"/>
    </dxf>
    <dxf>
      <font>
        <strike val="0"/>
        <outline val="0"/>
        <shadow val="0"/>
        <u val="none"/>
        <vertAlign val="baseline"/>
        <sz val="8"/>
        <color rgb="FF000000"/>
        <name val="Book Antiqua"/>
        <scheme val="none"/>
      </font>
      <alignment horizontal="center" vertical="bottom" textRotation="0" wrapText="0" indent="0" justifyLastLine="0" shrinkToFit="0" readingOrder="0"/>
      <protection locked="1" hidden="0"/>
    </dxf>
    <dxf>
      <font>
        <strike val="0"/>
        <outline val="0"/>
        <shadow val="0"/>
        <u val="none"/>
        <vertAlign val="baseline"/>
        <sz val="8"/>
        <color rgb="FF000000"/>
        <name val="Book Antiqua"/>
        <scheme val="none"/>
      </font>
      <alignment horizontal="center" vertical="bottom" textRotation="0" indent="0" justifyLastLine="0" shrinkToFit="0" readingOrder="0"/>
    </dxf>
    <dxf>
      <font>
        <strike val="0"/>
        <outline val="0"/>
        <shadow val="0"/>
        <u val="none"/>
        <vertAlign val="baseline"/>
        <sz val="8"/>
        <color rgb="FF000000"/>
        <name val="Book Antiqua"/>
        <scheme val="none"/>
      </font>
      <alignment horizontal="center" vertical="bottom" textRotation="0" indent="0" justifyLastLine="0" shrinkToFit="0" readingOrder="0"/>
    </dxf>
    <dxf>
      <font>
        <b/>
        <i val="0"/>
        <strike val="0"/>
        <condense val="0"/>
        <extend val="0"/>
        <outline val="0"/>
        <shadow val="0"/>
        <u val="none"/>
        <vertAlign val="baseline"/>
        <sz val="8"/>
        <color theme="1"/>
        <name val="Book Antiqua"/>
        <scheme val="none"/>
      </font>
      <alignment horizontal="center" vertical="bottom" textRotation="0" wrapText="0" indent="0" justifyLastLine="0" shrinkToFit="0" readingOrder="0"/>
    </dxf>
    <dxf>
      <font>
        <strike val="0"/>
        <outline val="0"/>
        <shadow val="0"/>
        <u val="none"/>
        <vertAlign val="baseline"/>
        <sz val="8"/>
        <color rgb="FF000000"/>
        <name val="Book Antiqua"/>
        <scheme val="none"/>
      </font>
      <alignment horizontal="center" vertical="bottom" textRotation="0" wrapText="1" indent="0" justifyLastLine="0" shrinkToFit="0" readingOrder="0"/>
    </dxf>
    <dxf>
      <font>
        <strike val="0"/>
        <outline val="0"/>
        <shadow val="0"/>
        <u val="none"/>
        <vertAlign val="baseline"/>
        <sz val="8"/>
        <color theme="1"/>
        <name val="Book Antiqua"/>
        <scheme val="none"/>
      </font>
      <alignment horizontal="center" vertical="bottom" textRotation="0" indent="0" justifyLastLine="0" shrinkToFit="0" readingOrder="0"/>
    </dxf>
    <dxf>
      <font>
        <strike val="0"/>
        <outline val="0"/>
        <shadow val="0"/>
        <u val="none"/>
        <vertAlign val="baseline"/>
        <sz val="8"/>
        <color theme="1"/>
        <name val="Book Antiqua"/>
        <scheme val="none"/>
      </font>
      <alignment horizontal="center" vertical="bottom" textRotation="0" indent="0" justifyLastLine="0" shrinkToFit="0" readingOrder="0"/>
    </dxf>
    <dxf>
      <font>
        <strike val="0"/>
        <outline val="0"/>
        <shadow val="0"/>
        <u val="none"/>
        <vertAlign val="baseline"/>
        <sz val="7"/>
        <color theme="1"/>
        <name val="Book Antiqua"/>
        <scheme val="none"/>
      </font>
      <alignment horizontal="center" vertical="bottom" textRotation="0" indent="0" justifyLastLine="0" shrinkToFit="0" readingOrder="0"/>
    </dxf>
    <dxf>
      <font>
        <strike val="0"/>
        <outline val="0"/>
        <shadow val="0"/>
        <u val="none"/>
        <vertAlign val="baseline"/>
        <sz val="8"/>
        <color rgb="FF000000"/>
        <name val="Book Antiqua"/>
        <scheme val="none"/>
      </font>
      <alignment horizontal="center" vertical="bottom" textRotation="0" indent="0" justifyLastLine="0" shrinkToFit="0" readingOrder="0"/>
    </dxf>
    <dxf>
      <font>
        <b/>
        <i val="0"/>
        <strike val="0"/>
        <condense val="0"/>
        <extend val="0"/>
        <outline val="0"/>
        <shadow val="0"/>
        <u val="none"/>
        <vertAlign val="baseline"/>
        <sz val="8"/>
        <color theme="1"/>
        <name val="Book Antiqua"/>
        <scheme val="none"/>
      </font>
      <alignment horizontal="center" vertical="bottom" textRotation="0" wrapText="0" indent="0" justifyLastLine="0" shrinkToFit="0" readingOrder="0"/>
    </dxf>
    <dxf>
      <font>
        <strike val="0"/>
        <outline val="0"/>
        <shadow val="0"/>
        <u val="none"/>
        <vertAlign val="baseline"/>
        <sz val="8"/>
        <color rgb="FF000000"/>
        <name val="Book Antiqua"/>
        <scheme val="none"/>
      </font>
      <alignment vertical="bottom" textRotation="0" wrapText="1" indent="0" justifyLastLine="0" shrinkToFit="0" readingOrder="0"/>
    </dxf>
    <dxf>
      <font>
        <b val="0"/>
        <i val="0"/>
        <strike val="0"/>
        <condense val="0"/>
        <extend val="0"/>
        <outline val="0"/>
        <shadow val="0"/>
        <u val="none"/>
        <vertAlign val="baseline"/>
        <sz val="8"/>
        <color rgb="FF000000"/>
        <name val="Book Antiqua"/>
        <scheme val="none"/>
      </font>
      <numFmt numFmtId="167" formatCode="_(&quot;$&quot;* #,##0.00000_);_(&quot;$&quot;* \(#,##0.00000\);_(&quot;$&quot;* &quot;-&quot;??_);_(@_)"/>
      <alignment horizontal="general" vertical="bottom" textRotation="0" wrapText="1" indent="0" justifyLastLine="0" shrinkToFit="0" readingOrder="0"/>
      <protection locked="1" hidden="0"/>
    </dxf>
    <dxf>
      <font>
        <strike val="0"/>
        <outline val="0"/>
        <shadow val="0"/>
        <u val="none"/>
        <vertAlign val="baseline"/>
        <sz val="8"/>
        <color rgb="FF000000"/>
        <name val="Book Antiqua"/>
        <scheme val="none"/>
      </font>
      <numFmt numFmtId="167" formatCode="_(&quot;$&quot;* #,##0.00000_);_(&quot;$&quot;* \(#,##0.00000\);_(&quot;$&quot;* &quot;-&quot;??_);_(@_)"/>
      <alignment vertical="bottom" textRotation="0" wrapText="1" indent="0" justifyLastLine="0" shrinkToFit="0" readingOrder="0"/>
    </dxf>
    <dxf>
      <font>
        <strike val="0"/>
        <outline val="0"/>
        <shadow val="0"/>
        <u val="none"/>
        <vertAlign val="baseline"/>
        <sz val="8"/>
        <color rgb="FF000000"/>
        <name val="Book Antiqua"/>
        <scheme val="none"/>
      </font>
      <numFmt numFmtId="166" formatCode="0.000\ &quot;kW&quot;"/>
      <alignment vertical="bottom" textRotation="0" wrapText="1" indent="0" justifyLastLine="0" shrinkToFit="0" readingOrder="0"/>
    </dxf>
    <dxf>
      <font>
        <strike val="0"/>
        <outline val="0"/>
        <shadow val="0"/>
        <u val="none"/>
        <vertAlign val="baseline"/>
        <sz val="8"/>
        <color rgb="FF000000"/>
        <name val="Book Antiqua"/>
        <scheme val="none"/>
      </font>
      <numFmt numFmtId="165" formatCode="#,###\ &quot;kWh&quot;"/>
      <alignment vertical="bottom" textRotation="0" wrapText="1" indent="0" justifyLastLine="0" shrinkToFit="0" readingOrder="0"/>
    </dxf>
    <dxf>
      <font>
        <strike val="0"/>
        <outline val="0"/>
        <shadow val="0"/>
        <u val="none"/>
        <vertAlign val="baseline"/>
        <sz val="8"/>
        <color theme="1"/>
        <name val="Book Antiqua"/>
        <scheme val="none"/>
      </font>
      <alignment vertical="bottom" textRotation="0" wrapText="1" indent="0" justifyLastLine="0" shrinkToFit="0" readingOrder="0"/>
    </dxf>
    <dxf>
      <font>
        <strike val="0"/>
        <outline val="0"/>
        <shadow val="0"/>
        <u val="none"/>
        <vertAlign val="baseline"/>
        <sz val="8"/>
        <color theme="1"/>
        <name val="Book Antiqua"/>
        <scheme val="none"/>
      </font>
      <alignment vertical="bottom" textRotation="0" wrapText="1" indent="0" justifyLastLine="0" shrinkToFit="0" readingOrder="0"/>
    </dxf>
    <dxf>
      <font>
        <strike val="0"/>
        <outline val="0"/>
        <shadow val="0"/>
        <u val="none"/>
        <vertAlign val="baseline"/>
        <sz val="8"/>
        <color theme="1"/>
        <name val="Book Antiqua"/>
        <scheme val="none"/>
      </font>
      <alignment vertical="bottom" textRotation="0" wrapText="1" indent="0" justifyLastLine="0" shrinkToFit="0" readingOrder="0"/>
    </dxf>
    <dxf>
      <font>
        <b val="0"/>
        <i val="0"/>
        <strike val="0"/>
        <condense val="0"/>
        <extend val="0"/>
        <outline val="0"/>
        <shadow val="0"/>
        <u val="none"/>
        <vertAlign val="baseline"/>
        <sz val="8"/>
        <color theme="1"/>
        <name val="Book Antiqua"/>
        <scheme val="none"/>
      </font>
      <alignment vertical="bottom" textRotation="0" wrapText="1" indent="0" justifyLastLine="0" shrinkToFit="0" readingOrder="0"/>
    </dxf>
    <dxf>
      <font>
        <strike val="0"/>
        <outline val="0"/>
        <shadow val="0"/>
        <u val="none"/>
        <vertAlign val="baseline"/>
        <sz val="8"/>
        <color theme="1"/>
        <name val="Book Antiqua"/>
        <scheme val="none"/>
      </font>
      <alignment vertical="bottom" textRotation="0" wrapText="1" indent="0" justifyLastLine="0" shrinkToFit="0" readingOrder="0"/>
    </dxf>
    <dxf>
      <font>
        <strike val="0"/>
        <outline val="0"/>
        <shadow val="0"/>
        <u val="none"/>
        <vertAlign val="baseline"/>
        <sz val="8"/>
        <color rgb="FF000000"/>
        <name val="Book Antiqua"/>
        <scheme val="none"/>
      </font>
      <numFmt numFmtId="176" formatCode="000000"/>
      <alignment vertical="bottom" textRotation="0" wrapText="1" indent="0" justifyLastLine="0" shrinkToFit="0" readingOrder="0"/>
    </dxf>
    <dxf>
      <font>
        <strike val="0"/>
        <outline val="0"/>
        <shadow val="0"/>
        <u val="none"/>
        <vertAlign val="baseline"/>
        <sz val="8"/>
        <color rgb="FF000000"/>
        <name val="Book Antiqua"/>
        <scheme val="none"/>
      </font>
      <alignment vertical="bottom" textRotation="0" wrapText="1" indent="0" justifyLastLine="0" shrinkToFit="0" readingOrder="0"/>
    </dxf>
    <dxf>
      <font>
        <b/>
        <i val="0"/>
        <strike val="0"/>
        <condense val="0"/>
        <extend val="0"/>
        <outline val="0"/>
        <shadow val="0"/>
        <u val="none"/>
        <vertAlign val="baseline"/>
        <sz val="8"/>
        <color theme="1"/>
        <name val="Book Antiqua"/>
        <scheme val="none"/>
      </font>
      <alignment horizontal="general" vertical="bottom" textRotation="0" wrapText="1" indent="0" justifyLastLine="0" shrinkToFit="0" readingOrder="0"/>
    </dxf>
    <dxf>
      <font>
        <strike val="0"/>
        <outline val="0"/>
        <shadow val="0"/>
        <u val="none"/>
        <vertAlign val="baseline"/>
        <sz val="8"/>
        <color rgb="FF000000"/>
        <name val="Book Antiqua"/>
        <scheme val="none"/>
      </font>
      <alignment vertical="bottom" textRotation="0" wrapText="1" indent="0" justifyLastLine="0" shrinkToFit="0" readingOrder="0"/>
    </dxf>
    <dxf>
      <font>
        <b val="0"/>
        <i val="0"/>
        <strike val="0"/>
        <condense val="0"/>
        <extend val="0"/>
        <outline val="0"/>
        <shadow val="0"/>
        <u val="none"/>
        <vertAlign val="baseline"/>
        <sz val="8"/>
        <color rgb="FF000000"/>
        <name val="Book Antiqua"/>
        <scheme val="none"/>
      </font>
      <numFmt numFmtId="167" formatCode="_(&quot;$&quot;* #,##0.00000_);_(&quot;$&quot;* \(#,##0.00000\);_(&quot;$&quot;* &quot;-&quot;??_);_(@_)"/>
      <alignment horizontal="general" vertical="bottom" textRotation="0" wrapText="1" indent="0" justifyLastLine="0" shrinkToFit="0" readingOrder="0"/>
      <protection locked="1" hidden="0"/>
    </dxf>
    <dxf>
      <font>
        <strike val="0"/>
        <outline val="0"/>
        <shadow val="0"/>
        <u val="none"/>
        <vertAlign val="baseline"/>
        <sz val="8"/>
        <color rgb="FF000000"/>
        <name val="Book Antiqua"/>
        <scheme val="none"/>
      </font>
      <numFmt numFmtId="167" formatCode="_(&quot;$&quot;* #,##0.00000_);_(&quot;$&quot;* \(#,##0.00000\);_(&quot;$&quot;* &quot;-&quot;??_);_(@_)"/>
      <alignment vertical="bottom" textRotation="0" wrapText="1" indent="0" justifyLastLine="0" shrinkToFit="0" readingOrder="0"/>
    </dxf>
    <dxf>
      <font>
        <strike val="0"/>
        <outline val="0"/>
        <shadow val="0"/>
        <u val="none"/>
        <vertAlign val="baseline"/>
        <sz val="8"/>
        <color rgb="FF000000"/>
        <name val="Book Antiqua"/>
        <scheme val="none"/>
      </font>
      <numFmt numFmtId="166" formatCode="0.000\ &quot;kW&quot;"/>
      <alignment vertical="bottom" textRotation="0" wrapText="1" indent="0" justifyLastLine="0" shrinkToFit="0" readingOrder="0"/>
    </dxf>
    <dxf>
      <font>
        <strike val="0"/>
        <outline val="0"/>
        <shadow val="0"/>
        <u val="none"/>
        <vertAlign val="baseline"/>
        <sz val="8"/>
        <color rgb="FF000000"/>
        <name val="Book Antiqua"/>
        <scheme val="none"/>
      </font>
      <numFmt numFmtId="165" formatCode="#,###\ &quot;kWh&quot;"/>
      <alignment vertical="bottom" textRotation="0" wrapText="1" indent="0" justifyLastLine="0" shrinkToFit="0" readingOrder="0"/>
    </dxf>
    <dxf>
      <font>
        <strike val="0"/>
        <outline val="0"/>
        <shadow val="0"/>
        <u val="none"/>
        <vertAlign val="baseline"/>
        <sz val="8"/>
        <color theme="1"/>
        <name val="Book Antiqua"/>
        <scheme val="none"/>
      </font>
      <alignment vertical="bottom" textRotation="0" wrapText="1" indent="0" justifyLastLine="0" shrinkToFit="0" readingOrder="0"/>
    </dxf>
    <dxf>
      <font>
        <strike val="0"/>
        <outline val="0"/>
        <shadow val="0"/>
        <u val="none"/>
        <vertAlign val="baseline"/>
        <sz val="8"/>
        <color theme="1"/>
        <name val="Book Antiqua"/>
        <scheme val="none"/>
      </font>
      <alignment vertical="bottom" textRotation="0" wrapText="1" indent="0" justifyLastLine="0" shrinkToFit="0" readingOrder="0"/>
    </dxf>
    <dxf>
      <font>
        <strike val="0"/>
        <outline val="0"/>
        <shadow val="0"/>
        <u val="none"/>
        <vertAlign val="baseline"/>
        <sz val="8"/>
        <color theme="1"/>
        <name val="Book Antiqua"/>
        <scheme val="none"/>
      </font>
      <alignment vertical="bottom" textRotation="0" wrapText="1" indent="0" justifyLastLine="0" shrinkToFit="0" readingOrder="0"/>
    </dxf>
    <dxf>
      <font>
        <b val="0"/>
        <i val="0"/>
        <strike val="0"/>
        <condense val="0"/>
        <extend val="0"/>
        <outline val="0"/>
        <shadow val="0"/>
        <u val="none"/>
        <vertAlign val="baseline"/>
        <sz val="8"/>
        <color theme="1"/>
        <name val="Book Antiqua"/>
        <scheme val="none"/>
      </font>
      <alignment vertical="bottom" textRotation="0" wrapText="1" indent="0" justifyLastLine="0" shrinkToFit="0" readingOrder="0"/>
    </dxf>
    <dxf>
      <font>
        <strike val="0"/>
        <outline val="0"/>
        <shadow val="0"/>
        <u val="none"/>
        <vertAlign val="baseline"/>
        <sz val="8"/>
        <color theme="1"/>
        <name val="Book Antiqua"/>
        <scheme val="none"/>
      </font>
      <alignment vertical="bottom" textRotation="0" wrapText="1" indent="0" justifyLastLine="0" shrinkToFit="0" readingOrder="0"/>
    </dxf>
    <dxf>
      <font>
        <strike val="0"/>
        <outline val="0"/>
        <shadow val="0"/>
        <u val="none"/>
        <vertAlign val="baseline"/>
        <sz val="8"/>
        <color rgb="FF000000"/>
        <name val="Book Antiqua"/>
        <scheme val="none"/>
      </font>
      <numFmt numFmtId="176" formatCode="000000"/>
      <alignment vertical="bottom" textRotation="0" wrapText="1" indent="0" justifyLastLine="0" shrinkToFit="0" readingOrder="0"/>
    </dxf>
    <dxf>
      <font>
        <strike val="0"/>
        <outline val="0"/>
        <shadow val="0"/>
        <u val="none"/>
        <vertAlign val="baseline"/>
        <sz val="8"/>
        <color rgb="FF000000"/>
        <name val="Book Antiqua"/>
        <scheme val="none"/>
      </font>
      <alignment vertical="bottom" textRotation="0" wrapText="1" indent="0" justifyLastLine="0" shrinkToFit="0" readingOrder="0"/>
    </dxf>
    <dxf>
      <font>
        <b/>
        <i val="0"/>
        <strike val="0"/>
        <condense val="0"/>
        <extend val="0"/>
        <outline val="0"/>
        <shadow val="0"/>
        <u val="none"/>
        <vertAlign val="baseline"/>
        <sz val="8"/>
        <color theme="1"/>
        <name val="Book Antiqua"/>
        <scheme val="none"/>
      </font>
      <alignment horizontal="general" vertical="bottom" textRotation="0" wrapText="1" indent="0" justifyLastLine="0" shrinkToFit="0" readingOrder="0"/>
    </dxf>
    <dxf>
      <font>
        <strike val="0"/>
        <outline val="0"/>
        <shadow val="0"/>
        <u val="none"/>
        <vertAlign val="baseline"/>
        <sz val="8"/>
        <color rgb="FF000000"/>
        <name val="Book Antiqua"/>
        <scheme val="none"/>
      </font>
      <alignment vertical="bottom" textRotation="0" wrapText="1" indent="0" justifyLastLine="0" shrinkToFit="0" readingOrder="0"/>
    </dxf>
    <dxf>
      <font>
        <b val="0"/>
        <i val="0"/>
        <strike val="0"/>
        <condense val="0"/>
        <extend val="0"/>
        <outline val="0"/>
        <shadow val="0"/>
        <u val="none"/>
        <vertAlign val="baseline"/>
        <sz val="8"/>
        <color rgb="FF000000"/>
        <name val="Book Antiqua"/>
        <scheme val="none"/>
      </font>
      <numFmt numFmtId="167" formatCode="_(&quot;$&quot;* #,##0.00000_);_(&quot;$&quot;* \(#,##0.00000\);_(&quot;$&quot;* &quot;-&quot;??_);_(@_)"/>
      <alignment horizontal="general" vertical="bottom" textRotation="0" wrapText="1" indent="0" justifyLastLine="0" shrinkToFit="0" readingOrder="0"/>
      <protection locked="1" hidden="0"/>
    </dxf>
    <dxf>
      <font>
        <strike val="0"/>
        <outline val="0"/>
        <shadow val="0"/>
        <u val="none"/>
        <vertAlign val="baseline"/>
        <sz val="8"/>
        <color rgb="FF000000"/>
        <name val="Book Antiqua"/>
        <scheme val="none"/>
      </font>
      <numFmt numFmtId="167" formatCode="_(&quot;$&quot;* #,##0.00000_);_(&quot;$&quot;* \(#,##0.00000\);_(&quot;$&quot;* &quot;-&quot;??_);_(@_)"/>
      <alignment vertical="bottom" textRotation="0" wrapText="1" indent="0" justifyLastLine="0" shrinkToFit="0" readingOrder="0"/>
    </dxf>
    <dxf>
      <font>
        <strike val="0"/>
        <outline val="0"/>
        <shadow val="0"/>
        <u val="none"/>
        <vertAlign val="baseline"/>
        <sz val="8"/>
        <color rgb="FF000000"/>
        <name val="Book Antiqua"/>
        <scheme val="none"/>
      </font>
      <numFmt numFmtId="166" formatCode="0.000\ &quot;kW&quot;"/>
      <alignment vertical="bottom" textRotation="0" wrapText="1" indent="0" justifyLastLine="0" shrinkToFit="0" readingOrder="0"/>
    </dxf>
    <dxf>
      <font>
        <strike val="0"/>
        <outline val="0"/>
        <shadow val="0"/>
        <u val="none"/>
        <vertAlign val="baseline"/>
        <sz val="8"/>
        <color rgb="FF000000"/>
        <name val="Book Antiqua"/>
        <scheme val="none"/>
      </font>
      <numFmt numFmtId="165" formatCode="#,###\ &quot;kWh&quot;"/>
      <alignment vertical="bottom" textRotation="0" wrapText="1" indent="0" justifyLastLine="0" shrinkToFit="0" readingOrder="0"/>
    </dxf>
    <dxf>
      <font>
        <strike val="0"/>
        <outline val="0"/>
        <shadow val="0"/>
        <u val="none"/>
        <vertAlign val="baseline"/>
        <sz val="8"/>
        <color theme="1"/>
        <name val="Book Antiqua"/>
        <scheme val="none"/>
      </font>
      <alignment vertical="bottom" textRotation="0" wrapText="1" indent="0" justifyLastLine="0" shrinkToFit="0" readingOrder="0"/>
    </dxf>
    <dxf>
      <font>
        <strike val="0"/>
        <outline val="0"/>
        <shadow val="0"/>
        <u val="none"/>
        <vertAlign val="baseline"/>
        <sz val="8"/>
        <color theme="1"/>
        <name val="Book Antiqua"/>
        <scheme val="none"/>
      </font>
      <alignment vertical="bottom" textRotation="0" wrapText="1" indent="0" justifyLastLine="0" shrinkToFit="0" readingOrder="0"/>
    </dxf>
    <dxf>
      <font>
        <strike val="0"/>
        <outline val="0"/>
        <shadow val="0"/>
        <u val="none"/>
        <vertAlign val="baseline"/>
        <sz val="8"/>
        <color theme="1"/>
        <name val="Book Antiqua"/>
        <scheme val="none"/>
      </font>
      <alignment vertical="bottom" textRotation="0" wrapText="1" indent="0" justifyLastLine="0" shrinkToFit="0" readingOrder="0"/>
    </dxf>
    <dxf>
      <font>
        <b val="0"/>
        <i val="0"/>
        <strike val="0"/>
        <condense val="0"/>
        <extend val="0"/>
        <outline val="0"/>
        <shadow val="0"/>
        <u val="none"/>
        <vertAlign val="baseline"/>
        <sz val="8"/>
        <color theme="1"/>
        <name val="Book Antiqua"/>
        <scheme val="none"/>
      </font>
      <alignment vertical="bottom" textRotation="0" wrapText="1" indent="0" justifyLastLine="0" shrinkToFit="0" readingOrder="0"/>
    </dxf>
    <dxf>
      <font>
        <strike val="0"/>
        <outline val="0"/>
        <shadow val="0"/>
        <u val="none"/>
        <vertAlign val="baseline"/>
        <sz val="8"/>
        <color theme="1"/>
        <name val="Book Antiqua"/>
        <scheme val="none"/>
      </font>
      <alignment vertical="bottom" textRotation="0" wrapText="1" indent="0" justifyLastLine="0" shrinkToFit="0" readingOrder="0"/>
    </dxf>
    <dxf>
      <font>
        <strike val="0"/>
        <outline val="0"/>
        <shadow val="0"/>
        <u val="none"/>
        <vertAlign val="baseline"/>
        <sz val="8"/>
        <color rgb="FF000000"/>
        <name val="Book Antiqua"/>
        <scheme val="none"/>
      </font>
      <numFmt numFmtId="176" formatCode="000000"/>
      <alignment vertical="bottom" textRotation="0" wrapText="1" indent="0" justifyLastLine="0" shrinkToFit="0" readingOrder="0"/>
    </dxf>
    <dxf>
      <font>
        <strike val="0"/>
        <outline val="0"/>
        <shadow val="0"/>
        <u val="none"/>
        <vertAlign val="baseline"/>
        <sz val="8"/>
        <color rgb="FF000000"/>
        <name val="Book Antiqua"/>
        <scheme val="none"/>
      </font>
      <alignment vertical="bottom" textRotation="0" wrapText="1" indent="0" justifyLastLine="0" shrinkToFit="0" readingOrder="0"/>
    </dxf>
    <dxf>
      <font>
        <b/>
        <i val="0"/>
        <strike val="0"/>
        <condense val="0"/>
        <extend val="0"/>
        <outline val="0"/>
        <shadow val="0"/>
        <u val="none"/>
        <vertAlign val="baseline"/>
        <sz val="8"/>
        <color theme="1"/>
        <name val="Book Antiqua"/>
        <scheme val="none"/>
      </font>
      <alignment horizontal="general" vertical="bottom" textRotation="0" wrapText="1" indent="0" justifyLastLine="0" shrinkToFit="0" readingOrder="0"/>
    </dxf>
    <dxf>
      <font>
        <strike val="0"/>
        <outline val="0"/>
        <shadow val="0"/>
        <u val="none"/>
        <vertAlign val="baseline"/>
        <sz val="8"/>
        <color rgb="FF000000"/>
        <name val="Book Antiqua"/>
        <scheme val="none"/>
      </font>
      <alignment vertical="bottom" textRotation="0" wrapText="1" indent="0" justifyLastLine="0" shrinkToFit="0" readingOrder="0"/>
    </dxf>
    <dxf>
      <font>
        <b val="0"/>
        <i val="0"/>
        <strike val="0"/>
        <condense val="0"/>
        <extend val="0"/>
        <outline val="0"/>
        <shadow val="0"/>
        <u val="none"/>
        <vertAlign val="baseline"/>
        <sz val="8"/>
        <color rgb="FF000000"/>
        <name val="Book Antiqua"/>
        <scheme val="none"/>
      </font>
      <numFmt numFmtId="167" formatCode="_(&quot;$&quot;* #,##0.00000_);_(&quot;$&quot;* \(#,##0.00000\);_(&quot;$&quot;* &quot;-&quot;??_);_(@_)"/>
      <alignment horizontal="general" vertical="bottom" textRotation="0" wrapText="1" indent="0" justifyLastLine="0" shrinkToFit="0" readingOrder="0"/>
      <protection locked="1" hidden="0"/>
    </dxf>
    <dxf>
      <font>
        <strike val="0"/>
        <outline val="0"/>
        <shadow val="0"/>
        <u val="none"/>
        <vertAlign val="baseline"/>
        <sz val="8"/>
        <color rgb="FF000000"/>
        <name val="Book Antiqua"/>
        <scheme val="none"/>
      </font>
      <numFmt numFmtId="167" formatCode="_(&quot;$&quot;* #,##0.00000_);_(&quot;$&quot;* \(#,##0.00000\);_(&quot;$&quot;* &quot;-&quot;??_);_(@_)"/>
      <alignment vertical="bottom" textRotation="0" wrapText="1" indent="0" justifyLastLine="0" shrinkToFit="0" readingOrder="0"/>
    </dxf>
    <dxf>
      <font>
        <strike val="0"/>
        <outline val="0"/>
        <shadow val="0"/>
        <u val="none"/>
        <vertAlign val="baseline"/>
        <sz val="8"/>
        <color rgb="FF000000"/>
        <name val="Book Antiqua"/>
        <scheme val="none"/>
      </font>
      <numFmt numFmtId="166" formatCode="0.000\ &quot;kW&quot;"/>
      <alignment vertical="bottom" textRotation="0" wrapText="1" indent="0" justifyLastLine="0" shrinkToFit="0" readingOrder="0"/>
    </dxf>
    <dxf>
      <font>
        <strike val="0"/>
        <outline val="0"/>
        <shadow val="0"/>
        <u val="none"/>
        <vertAlign val="baseline"/>
        <sz val="8"/>
        <color rgb="FF000000"/>
        <name val="Book Antiqua"/>
        <scheme val="none"/>
      </font>
      <numFmt numFmtId="165" formatCode="#,###\ &quot;kWh&quot;"/>
      <alignment vertical="bottom" textRotation="0" wrapText="1" indent="0" justifyLastLine="0" shrinkToFit="0" readingOrder="0"/>
    </dxf>
    <dxf>
      <font>
        <strike val="0"/>
        <outline val="0"/>
        <shadow val="0"/>
        <u val="none"/>
        <vertAlign val="baseline"/>
        <sz val="8"/>
        <color theme="1"/>
        <name val="Book Antiqua"/>
        <scheme val="none"/>
      </font>
      <alignment vertical="bottom" textRotation="0" wrapText="1" indent="0" justifyLastLine="0" shrinkToFit="0" readingOrder="0"/>
    </dxf>
    <dxf>
      <font>
        <strike val="0"/>
        <outline val="0"/>
        <shadow val="0"/>
        <u val="none"/>
        <vertAlign val="baseline"/>
        <sz val="8"/>
        <color theme="1"/>
        <name val="Book Antiqua"/>
        <scheme val="none"/>
      </font>
      <alignment vertical="bottom" textRotation="0" wrapText="1" indent="0" justifyLastLine="0" shrinkToFit="0" readingOrder="0"/>
    </dxf>
    <dxf>
      <font>
        <strike val="0"/>
        <outline val="0"/>
        <shadow val="0"/>
        <u val="none"/>
        <vertAlign val="baseline"/>
        <sz val="8"/>
        <color theme="1"/>
        <name val="Book Antiqua"/>
        <scheme val="none"/>
      </font>
      <alignment vertical="bottom" textRotation="0" wrapText="1" indent="0" justifyLastLine="0" shrinkToFit="0" readingOrder="0"/>
    </dxf>
    <dxf>
      <font>
        <b val="0"/>
        <i val="0"/>
        <strike val="0"/>
        <condense val="0"/>
        <extend val="0"/>
        <outline val="0"/>
        <shadow val="0"/>
        <u val="none"/>
        <vertAlign val="baseline"/>
        <sz val="8"/>
        <color theme="1"/>
        <name val="Book Antiqua"/>
        <scheme val="none"/>
      </font>
      <alignment vertical="bottom" textRotation="0" wrapText="1" indent="0" justifyLastLine="0" shrinkToFit="0" readingOrder="0"/>
    </dxf>
    <dxf>
      <font>
        <strike val="0"/>
        <outline val="0"/>
        <shadow val="0"/>
        <u val="none"/>
        <vertAlign val="baseline"/>
        <sz val="8"/>
        <color theme="1"/>
        <name val="Book Antiqua"/>
        <scheme val="none"/>
      </font>
      <alignment vertical="bottom" textRotation="0" wrapText="1" indent="0" justifyLastLine="0" shrinkToFit="0" readingOrder="0"/>
    </dxf>
    <dxf>
      <font>
        <strike val="0"/>
        <outline val="0"/>
        <shadow val="0"/>
        <u val="none"/>
        <vertAlign val="baseline"/>
        <sz val="8"/>
        <color rgb="FF000000"/>
        <name val="Book Antiqua"/>
        <scheme val="none"/>
      </font>
      <numFmt numFmtId="176" formatCode="000000"/>
      <alignment vertical="bottom" textRotation="0" wrapText="1" indent="0" justifyLastLine="0" shrinkToFit="0" readingOrder="0"/>
    </dxf>
    <dxf>
      <font>
        <strike val="0"/>
        <outline val="0"/>
        <shadow val="0"/>
        <u val="none"/>
        <vertAlign val="baseline"/>
        <sz val="8"/>
        <color rgb="FF000000"/>
        <name val="Book Antiqua"/>
        <scheme val="none"/>
      </font>
      <alignment vertical="bottom" textRotation="0" wrapText="1" indent="0" justifyLastLine="0" shrinkToFit="0" readingOrder="0"/>
    </dxf>
    <dxf>
      <font>
        <b/>
        <i val="0"/>
        <strike val="0"/>
        <condense val="0"/>
        <extend val="0"/>
        <outline val="0"/>
        <shadow val="0"/>
        <u val="none"/>
        <vertAlign val="baseline"/>
        <sz val="8"/>
        <color theme="1"/>
        <name val="Book Antiqua"/>
        <scheme val="none"/>
      </font>
      <alignment horizontal="general" vertical="bottom" textRotation="0" wrapText="1" indent="0" justifyLastLine="0" shrinkToFit="0" readingOrder="0"/>
    </dxf>
    <dxf>
      <font>
        <strike val="0"/>
        <outline val="0"/>
        <shadow val="0"/>
        <u val="none"/>
        <vertAlign val="baseline"/>
        <sz val="8"/>
        <color rgb="FF000000"/>
        <name val="Book Antiqua"/>
        <scheme val="none"/>
      </font>
      <alignment vertical="bottom" textRotation="0" wrapText="1" indent="0" justifyLastLine="0" shrinkToFit="0" readingOrder="0"/>
    </dxf>
    <dxf>
      <font>
        <b val="0"/>
        <i val="0"/>
        <strike val="0"/>
        <condense val="0"/>
        <extend val="0"/>
        <outline val="0"/>
        <shadow val="0"/>
        <u val="none"/>
        <vertAlign val="baseline"/>
        <sz val="8"/>
        <color rgb="FF000000"/>
        <name val="Book Antiqua"/>
        <scheme val="none"/>
      </font>
      <numFmt numFmtId="167" formatCode="_(&quot;$&quot;* #,##0.00000_);_(&quot;$&quot;* \(#,##0.00000\);_(&quot;$&quot;* &quot;-&quot;??_);_(@_)"/>
      <alignment horizontal="general" vertical="bottom" textRotation="0" wrapText="1" indent="0" justifyLastLine="0" shrinkToFit="0" readingOrder="0"/>
      <protection locked="1" hidden="0"/>
    </dxf>
    <dxf>
      <font>
        <strike val="0"/>
        <outline val="0"/>
        <shadow val="0"/>
        <u val="none"/>
        <vertAlign val="baseline"/>
        <sz val="8"/>
        <color rgb="FF000000"/>
        <name val="Book Antiqua"/>
        <scheme val="none"/>
      </font>
      <numFmt numFmtId="167" formatCode="_(&quot;$&quot;* #,##0.00000_);_(&quot;$&quot;* \(#,##0.00000\);_(&quot;$&quot;* &quot;-&quot;??_);_(@_)"/>
      <alignment vertical="bottom" textRotation="0" wrapText="1" indent="0" justifyLastLine="0" shrinkToFit="0" readingOrder="0"/>
    </dxf>
    <dxf>
      <font>
        <strike val="0"/>
        <outline val="0"/>
        <shadow val="0"/>
        <u val="none"/>
        <vertAlign val="baseline"/>
        <sz val="8"/>
        <color rgb="FF000000"/>
        <name val="Book Antiqua"/>
        <scheme val="none"/>
      </font>
      <numFmt numFmtId="166" formatCode="0.000\ &quot;kW&quot;"/>
      <alignment vertical="bottom" textRotation="0" wrapText="1" indent="0" justifyLastLine="0" shrinkToFit="0" readingOrder="0"/>
    </dxf>
    <dxf>
      <font>
        <strike val="0"/>
        <outline val="0"/>
        <shadow val="0"/>
        <u val="none"/>
        <vertAlign val="baseline"/>
        <sz val="8"/>
        <color rgb="FF000000"/>
        <name val="Book Antiqua"/>
        <scheme val="none"/>
      </font>
      <numFmt numFmtId="165" formatCode="#,###\ &quot;kWh&quot;"/>
      <alignment vertical="bottom" textRotation="0" wrapText="1" indent="0" justifyLastLine="0" shrinkToFit="0" readingOrder="0"/>
    </dxf>
    <dxf>
      <font>
        <strike val="0"/>
        <outline val="0"/>
        <shadow val="0"/>
        <u val="none"/>
        <vertAlign val="baseline"/>
        <sz val="8"/>
        <color theme="1"/>
        <name val="Book Antiqua"/>
        <scheme val="none"/>
      </font>
      <alignment vertical="bottom" textRotation="0" wrapText="1" indent="0" justifyLastLine="0" shrinkToFit="0" readingOrder="0"/>
    </dxf>
    <dxf>
      <font>
        <strike val="0"/>
        <outline val="0"/>
        <shadow val="0"/>
        <u val="none"/>
        <vertAlign val="baseline"/>
        <sz val="8"/>
        <color theme="1"/>
        <name val="Book Antiqua"/>
        <scheme val="none"/>
      </font>
      <alignment vertical="bottom" textRotation="0" wrapText="1" indent="0" justifyLastLine="0" shrinkToFit="0" readingOrder="0"/>
    </dxf>
    <dxf>
      <font>
        <strike val="0"/>
        <outline val="0"/>
        <shadow val="0"/>
        <u val="none"/>
        <vertAlign val="baseline"/>
        <sz val="8"/>
        <color theme="1"/>
        <name val="Book Antiqua"/>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Book Antiqua"/>
        <scheme val="none"/>
      </font>
      <alignment vertical="bottom" textRotation="0" wrapText="1" indent="0" justifyLastLine="0" shrinkToFit="0" readingOrder="0"/>
    </dxf>
    <dxf>
      <font>
        <strike val="0"/>
        <outline val="0"/>
        <shadow val="0"/>
        <u val="none"/>
        <vertAlign val="baseline"/>
        <sz val="8"/>
        <color theme="1"/>
        <name val="Book Antiqua"/>
        <scheme val="none"/>
      </font>
      <alignment vertical="bottom" textRotation="0" wrapText="1" indent="0" justifyLastLine="0" shrinkToFit="0" readingOrder="0"/>
    </dxf>
    <dxf>
      <font>
        <strike val="0"/>
        <outline val="0"/>
        <shadow val="0"/>
        <u val="none"/>
        <vertAlign val="baseline"/>
        <sz val="8"/>
        <color rgb="FF000000"/>
        <name val="Book Antiqua"/>
        <scheme val="none"/>
      </font>
      <numFmt numFmtId="176" formatCode="000000"/>
      <alignment vertical="bottom" textRotation="0" wrapText="1" indent="0" justifyLastLine="0" shrinkToFit="0" readingOrder="0"/>
    </dxf>
    <dxf>
      <font>
        <strike val="0"/>
        <outline val="0"/>
        <shadow val="0"/>
        <u val="none"/>
        <vertAlign val="baseline"/>
        <sz val="8"/>
        <color rgb="FF000000"/>
        <name val="Book Antiqua"/>
        <scheme val="none"/>
      </font>
      <alignment vertical="bottom" textRotation="0" wrapText="1" indent="0" justifyLastLine="0" shrinkToFit="0" readingOrder="0"/>
    </dxf>
    <dxf>
      <font>
        <b/>
        <i val="0"/>
        <strike val="0"/>
        <condense val="0"/>
        <extend val="0"/>
        <outline val="0"/>
        <shadow val="0"/>
        <u val="none"/>
        <vertAlign val="baseline"/>
        <sz val="8"/>
        <color theme="1"/>
        <name val="Book Antiqua"/>
        <scheme val="none"/>
      </font>
      <alignment horizontal="general" vertical="bottom" textRotation="0" wrapText="1" indent="0" justifyLastLine="0" shrinkToFit="0" readingOrder="0"/>
    </dxf>
    <dxf>
      <font>
        <strike val="0"/>
        <outline val="0"/>
        <shadow val="0"/>
        <u val="none"/>
        <vertAlign val="baseline"/>
        <sz val="8"/>
        <color rgb="FF000000"/>
        <name val="Book Antiqua"/>
        <scheme val="none"/>
      </font>
    </dxf>
    <dxf>
      <font>
        <b val="0"/>
        <i val="0"/>
        <strike val="0"/>
        <condense val="0"/>
        <extend val="0"/>
        <outline val="0"/>
        <shadow val="0"/>
        <u val="none"/>
        <vertAlign val="baseline"/>
        <sz val="8"/>
        <color theme="1"/>
        <name val="Book Antiqua"/>
        <scheme val="none"/>
      </font>
      <numFmt numFmtId="164" formatCode="_(* #,##0_);_(* \(#,##0\);_(* &quot;-&quot;??_);_(@_)"/>
      <alignment horizontal="general" vertical="bottom" textRotation="0" wrapText="0" indent="0" justifyLastLine="0" shrinkToFit="0" readingOrder="0"/>
      <protection locked="1" hidden="0"/>
    </dxf>
    <dxf>
      <font>
        <strike val="0"/>
        <outline val="0"/>
        <shadow val="0"/>
        <u val="none"/>
        <vertAlign val="baseline"/>
        <sz val="8"/>
        <color theme="1"/>
        <name val="Book Antiqua"/>
        <scheme val="none"/>
      </font>
      <numFmt numFmtId="164" formatCode="_(* #,##0_);_(* \(#,##0\);_(* &quot;-&quot;??_);_(@_)"/>
      <border diagonalUp="0" diagonalDown="0">
        <left/>
        <right style="thick">
          <color rgb="FFC00000"/>
        </right>
        <top/>
        <bottom/>
        <vertical/>
        <horizontal/>
      </border>
    </dxf>
    <dxf>
      <font>
        <strike val="0"/>
        <outline val="0"/>
        <shadow val="0"/>
        <u val="none"/>
        <vertAlign val="baseline"/>
        <sz val="8"/>
        <color theme="1"/>
        <name val="Book Antiqua"/>
        <scheme val="none"/>
      </font>
      <numFmt numFmtId="164" formatCode="_(* #,##0_);_(* \(#,##0\);_(* &quot;-&quot;??_);_(@_)"/>
      <border diagonalUp="0" diagonalDown="0">
        <left style="thick">
          <color rgb="FFC00000"/>
        </left>
        <right/>
        <top/>
        <bottom/>
        <vertical/>
        <horizontal/>
      </border>
    </dxf>
    <dxf>
      <font>
        <b val="0"/>
        <i val="0"/>
        <strike val="0"/>
        <condense val="0"/>
        <extend val="0"/>
        <outline val="0"/>
        <shadow val="0"/>
        <u val="none"/>
        <vertAlign val="baseline"/>
        <sz val="8"/>
        <color theme="1"/>
        <name val="Book Antiqua"/>
        <scheme val="none"/>
      </font>
      <numFmt numFmtId="169" formatCode="#,#00.0\ &quot;kWh&quot;"/>
    </dxf>
    <dxf>
      <font>
        <strike val="0"/>
        <outline val="0"/>
        <shadow val="0"/>
        <u val="none"/>
        <vertAlign val="baseline"/>
        <sz val="8"/>
        <color theme="1"/>
        <name val="Book Antiqua"/>
        <scheme val="none"/>
      </font>
    </dxf>
    <dxf>
      <font>
        <strike val="0"/>
        <outline val="0"/>
        <shadow val="0"/>
        <u val="none"/>
        <vertAlign val="baseline"/>
        <sz val="8"/>
        <color theme="1"/>
        <name val="Book Antiqua"/>
        <scheme val="none"/>
      </font>
    </dxf>
    <dxf>
      <font>
        <strike val="0"/>
        <outline val="0"/>
        <shadow val="0"/>
        <u val="none"/>
        <vertAlign val="baseline"/>
        <sz val="8"/>
        <color theme="1"/>
        <name val="Book Antiqua"/>
        <scheme val="none"/>
      </font>
    </dxf>
    <dxf>
      <font>
        <strike val="0"/>
        <outline val="0"/>
        <shadow val="0"/>
        <u val="none"/>
        <vertAlign val="baseline"/>
        <sz val="8"/>
        <color theme="1"/>
        <name val="Book Antiqua"/>
        <scheme val="none"/>
      </font>
    </dxf>
    <dxf>
      <font>
        <strike val="0"/>
        <outline val="0"/>
        <shadow val="0"/>
        <u val="none"/>
        <vertAlign val="baseline"/>
        <sz val="8"/>
        <color rgb="FF000000"/>
        <name val="Book Antiqua"/>
        <scheme val="none"/>
      </font>
      <numFmt numFmtId="176" formatCode="000000"/>
    </dxf>
    <dxf>
      <font>
        <strike val="0"/>
        <outline val="0"/>
        <shadow val="0"/>
        <u val="none"/>
        <vertAlign val="baseline"/>
        <sz val="8"/>
        <color rgb="FF000000"/>
        <name val="Book Antiqua"/>
        <scheme val="none"/>
      </font>
    </dxf>
    <dxf>
      <font>
        <b/>
        <i val="0"/>
        <strike val="0"/>
        <condense val="0"/>
        <extend val="0"/>
        <outline val="0"/>
        <shadow val="0"/>
        <u val="none"/>
        <vertAlign val="baseline"/>
        <sz val="8"/>
        <color theme="1"/>
        <name val="Book Antiqua"/>
        <scheme val="none"/>
      </font>
      <alignment horizontal="general" vertical="bottom" textRotation="0" wrapText="0" indent="0" justifyLastLine="0" shrinkToFit="0" readingOrder="0"/>
    </dxf>
    <dxf>
      <font>
        <strike val="0"/>
        <outline val="0"/>
        <shadow val="0"/>
        <u val="none"/>
        <vertAlign val="baseline"/>
        <sz val="8"/>
        <color theme="1"/>
        <name val="Book Antiqua"/>
        <scheme val="none"/>
      </font>
    </dxf>
    <dxf>
      <font>
        <b val="0"/>
        <i val="0"/>
        <strike val="0"/>
        <condense val="0"/>
        <extend val="0"/>
        <outline val="0"/>
        <shadow val="0"/>
        <u val="none"/>
        <vertAlign val="baseline"/>
        <sz val="8"/>
        <color theme="1"/>
        <name val="Book Antiqua"/>
        <scheme val="none"/>
      </font>
      <alignment horizontal="center" vertical="bottom" textRotation="0" wrapText="0" indent="0" justifyLastLine="0" shrinkToFit="0" readingOrder="0"/>
      <protection locked="1" hidden="0"/>
    </dxf>
    <dxf>
      <font>
        <strike val="0"/>
        <outline val="0"/>
        <shadow val="0"/>
        <u val="none"/>
        <vertAlign val="baseline"/>
        <sz val="8"/>
        <color theme="1"/>
        <name val="Book Antiqua"/>
        <scheme val="none"/>
      </font>
    </dxf>
    <dxf>
      <font>
        <strike val="0"/>
        <outline val="0"/>
        <shadow val="0"/>
        <u val="none"/>
        <vertAlign val="baseline"/>
        <sz val="8"/>
        <color theme="1"/>
        <name val="Book Antiqua"/>
        <scheme val="none"/>
      </font>
    </dxf>
    <dxf>
      <font>
        <strike val="0"/>
        <outline val="0"/>
        <shadow val="0"/>
        <u val="none"/>
        <vertAlign val="baseline"/>
        <sz val="8"/>
        <color theme="1"/>
        <name val="Book Antiqua"/>
        <scheme val="none"/>
      </font>
      <numFmt numFmtId="164" formatCode="_(* #,##0_);_(* \(#,##0\);_(* &quot;-&quot;??_);_(@_)"/>
      <border diagonalUp="0" diagonalDown="0">
        <left/>
        <right style="medium">
          <color rgb="FFC00000"/>
        </right>
        <top/>
        <bottom/>
        <vertical/>
        <horizontal/>
      </border>
    </dxf>
    <dxf>
      <font>
        <strike val="0"/>
        <outline val="0"/>
        <shadow val="0"/>
        <u val="none"/>
        <vertAlign val="baseline"/>
        <sz val="8"/>
        <color theme="1"/>
        <name val="Book Antiqua"/>
        <scheme val="none"/>
      </font>
      <numFmt numFmtId="164" formatCode="_(* #,##0_);_(* \(#,##0\);_(* &quot;-&quot;??_);_(@_)"/>
      <border diagonalUp="0" diagonalDown="0">
        <left style="medium">
          <color rgb="FFC00000"/>
        </left>
        <right style="medium">
          <color rgb="FFC00000"/>
        </right>
        <top/>
        <bottom/>
        <vertical style="medium">
          <color rgb="FFC00000"/>
        </vertical>
        <horizontal/>
      </border>
    </dxf>
    <dxf>
      <font>
        <strike val="0"/>
        <outline val="0"/>
        <shadow val="0"/>
        <u val="none"/>
        <vertAlign val="baseline"/>
        <sz val="8"/>
        <color theme="1"/>
        <name val="Book Antiqua"/>
        <scheme val="none"/>
      </font>
      <numFmt numFmtId="164" formatCode="_(* #,##0_);_(* \(#,##0\);_(* &quot;-&quot;??_);_(@_)"/>
      <border diagonalUp="0" diagonalDown="0">
        <left style="medium">
          <color rgb="FFC00000"/>
        </left>
        <right style="medium">
          <color rgb="FFC00000"/>
        </right>
        <top/>
        <bottom/>
        <vertical style="medium">
          <color rgb="FFC00000"/>
        </vertical>
        <horizontal/>
      </border>
    </dxf>
    <dxf>
      <font>
        <strike val="0"/>
        <outline val="0"/>
        <shadow val="0"/>
        <u val="none"/>
        <vertAlign val="baseline"/>
        <sz val="8"/>
        <color theme="1"/>
        <name val="Book Antiqua"/>
        <scheme val="none"/>
      </font>
      <numFmt numFmtId="164" formatCode="_(* #,##0_);_(* \(#,##0\);_(* &quot;-&quot;??_);_(@_)"/>
      <border diagonalUp="0" diagonalDown="0">
        <left style="medium">
          <color rgb="FFC00000"/>
        </left>
        <right/>
        <top/>
        <bottom/>
        <vertical/>
        <horizontal/>
      </border>
    </dxf>
    <dxf>
      <font>
        <strike val="0"/>
        <outline val="0"/>
        <shadow val="0"/>
        <u val="none"/>
        <vertAlign val="baseline"/>
        <sz val="8"/>
        <color theme="1"/>
        <name val="Book Antiqua"/>
        <scheme val="none"/>
      </font>
    </dxf>
    <dxf>
      <font>
        <strike val="0"/>
        <outline val="0"/>
        <shadow val="0"/>
        <u val="none"/>
        <vertAlign val="baseline"/>
        <sz val="8"/>
        <color theme="1"/>
        <name val="Book Antiqua"/>
        <scheme val="none"/>
      </font>
    </dxf>
    <dxf>
      <font>
        <strike val="0"/>
        <outline val="0"/>
        <shadow val="0"/>
        <u val="none"/>
        <vertAlign val="baseline"/>
        <sz val="8"/>
        <color theme="1"/>
        <name val="Book Antiqua"/>
        <scheme val="none"/>
      </font>
    </dxf>
    <dxf>
      <font>
        <strike val="0"/>
        <outline val="0"/>
        <shadow val="0"/>
        <u val="none"/>
        <vertAlign val="baseline"/>
        <sz val="8"/>
        <color theme="1"/>
        <name val="Book Antiqua"/>
        <scheme val="none"/>
      </font>
    </dxf>
    <dxf>
      <font>
        <strike val="0"/>
        <outline val="0"/>
        <shadow val="0"/>
        <u val="none"/>
        <vertAlign val="baseline"/>
        <sz val="8"/>
        <color theme="1"/>
        <name val="Book Antiqua"/>
        <scheme val="none"/>
      </font>
      <numFmt numFmtId="176" formatCode="000000"/>
    </dxf>
    <dxf>
      <font>
        <strike val="0"/>
        <outline val="0"/>
        <shadow val="0"/>
        <u val="none"/>
        <vertAlign val="baseline"/>
        <sz val="8"/>
        <color theme="1"/>
        <name val="Book Antiqua"/>
        <scheme val="none"/>
      </font>
    </dxf>
    <dxf>
      <font>
        <b/>
        <i val="0"/>
        <strike val="0"/>
        <condense val="0"/>
        <extend val="0"/>
        <outline val="0"/>
        <shadow val="0"/>
        <u val="none"/>
        <vertAlign val="baseline"/>
        <sz val="8"/>
        <color theme="1"/>
        <name val="Book Antiqua"/>
        <scheme val="none"/>
      </font>
      <alignment horizontal="general" vertical="bottom" textRotation="0" wrapText="0" indent="0" justifyLastLine="0" shrinkToFit="0" readingOrder="0"/>
    </dxf>
  </dxfs>
  <tableStyles count="0" defaultTableStyle="TableStyleMedium2" defaultPivotStyle="PivotStyleLight16"/>
  <colors>
    <mruColors>
      <color rgb="FF17375E"/>
      <color rgb="FF4F81BD"/>
      <color rgb="FF0000FF"/>
      <color rgb="FFFFFFFF"/>
      <color rgb="FF1A662C"/>
      <color rgb="FF439639"/>
      <color rgb="FF8C3836"/>
      <color rgb="FFE26B0A"/>
      <color rgb="FF7BC143"/>
      <color rgb="FFFAF5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0" Type="http://schemas.openxmlformats.org/officeDocument/2006/relationships/worksheet" Target="worksheets/sheet20.xml"/><Relationship Id="rId41" Type="http://schemas.microsoft.com/office/2017/10/relationships/person" Target="persons/perso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START-ABOUT'!A1"/><Relationship Id="rId7" Type="http://schemas.openxmlformats.org/officeDocument/2006/relationships/hyperlink" Target="#'Standard Measure List'!A1"/><Relationship Id="rId2" Type="http://schemas.openxmlformats.org/officeDocument/2006/relationships/hyperlink" Target="#'COMPLETE-AS'!A1"/><Relationship Id="rId1" Type="http://schemas.openxmlformats.org/officeDocument/2006/relationships/hyperlink" Target="#'A - TAX AND T''s AND C''s'!A1"/><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START-RESOURCES'!A1"/><Relationship Id="rId9" Type="http://schemas.openxmlformats.org/officeDocument/2006/relationships/image" Target="../media/image4.png"/></Relationships>
</file>

<file path=xl/drawings/_rels/drawing10.xml.rels><?xml version="1.0" encoding="UTF-8" standalone="yes"?>
<Relationships xmlns="http://schemas.openxmlformats.org/package/2006/relationships"><Relationship Id="rId8" Type="http://schemas.openxmlformats.org/officeDocument/2006/relationships/hyperlink" Target="#'SM-REFRIGERATION'!A1"/><Relationship Id="rId13" Type="http://schemas.openxmlformats.org/officeDocument/2006/relationships/hyperlink" Target="#'Incentive Offer Form 720'!A1"/><Relationship Id="rId3" Type="http://schemas.openxmlformats.org/officeDocument/2006/relationships/hyperlink" Target="#'PROJECT SUMMARY'!A1"/><Relationship Id="rId7" Type="http://schemas.openxmlformats.org/officeDocument/2006/relationships/hyperlink" Target="#'SM-COMM. COOKING'!A1"/><Relationship Id="rId12" Type="http://schemas.openxmlformats.org/officeDocument/2006/relationships/image" Target="../media/image2.png"/><Relationship Id="rId2" Type="http://schemas.openxmlformats.org/officeDocument/2006/relationships/hyperlink" Target="#'CM-LIGHTING1'!A1"/><Relationship Id="rId1" Type="http://schemas.openxmlformats.org/officeDocument/2006/relationships/hyperlink" Target="#'PI - TAX AND T''s AND C''s'!A1"/><Relationship Id="rId6" Type="http://schemas.openxmlformats.org/officeDocument/2006/relationships/hyperlink" Target="#'SM-LIGHTING'!A1"/><Relationship Id="rId11" Type="http://schemas.openxmlformats.org/officeDocument/2006/relationships/hyperlink" Target="#'SM-LIGHTING CONTROLS'!A1"/><Relationship Id="rId5" Type="http://schemas.openxmlformats.org/officeDocument/2006/relationships/hyperlink" Target="#'START-HOME'!A1"/><Relationship Id="rId10" Type="http://schemas.openxmlformats.org/officeDocument/2006/relationships/hyperlink" Target="#'SM-ELECTRIC WATER HEAT'!A1"/><Relationship Id="rId4" Type="http://schemas.openxmlformats.org/officeDocument/2006/relationships/hyperlink" Target="#'COMPLETE-AS'!A1"/><Relationship Id="rId9" Type="http://schemas.openxmlformats.org/officeDocument/2006/relationships/hyperlink" Target="#'SM-COMPUTERIT'!A1"/><Relationship Id="rId14" Type="http://schemas.openxmlformats.org/officeDocument/2006/relationships/hyperlink" Target="#'Completion Form 730'!A1"/></Relationships>
</file>

<file path=xl/drawings/_rels/drawing11.xml.rels><?xml version="1.0" encoding="UTF-8" standalone="yes"?>
<Relationships xmlns="http://schemas.openxmlformats.org/package/2006/relationships"><Relationship Id="rId8" Type="http://schemas.openxmlformats.org/officeDocument/2006/relationships/hyperlink" Target="#'SM-REFRIGERATION'!A1"/><Relationship Id="rId13" Type="http://schemas.openxmlformats.org/officeDocument/2006/relationships/hyperlink" Target="#'Incentive Offer Form 720'!A1"/><Relationship Id="rId3" Type="http://schemas.openxmlformats.org/officeDocument/2006/relationships/hyperlink" Target="#'PROJECT SUMMARY'!A1"/><Relationship Id="rId7" Type="http://schemas.openxmlformats.org/officeDocument/2006/relationships/hyperlink" Target="#'SM-MOTORS'!A1"/><Relationship Id="rId12" Type="http://schemas.openxmlformats.org/officeDocument/2006/relationships/image" Target="../media/image2.png"/><Relationship Id="rId2" Type="http://schemas.openxmlformats.org/officeDocument/2006/relationships/hyperlink" Target="#'CM-LIGHTING1'!A1"/><Relationship Id="rId1" Type="http://schemas.openxmlformats.org/officeDocument/2006/relationships/hyperlink" Target="#'PI - TAX AND T''s AND C''s'!A1"/><Relationship Id="rId6" Type="http://schemas.openxmlformats.org/officeDocument/2006/relationships/hyperlink" Target="#'SM-LIGHTING'!A1"/><Relationship Id="rId11" Type="http://schemas.openxmlformats.org/officeDocument/2006/relationships/hyperlink" Target="#'SM-LIGHTING CONTROLS'!A1"/><Relationship Id="rId5" Type="http://schemas.openxmlformats.org/officeDocument/2006/relationships/hyperlink" Target="#'START-HOME'!A1"/><Relationship Id="rId10" Type="http://schemas.openxmlformats.org/officeDocument/2006/relationships/hyperlink" Target="#'SM-ELECTRIC WATER HEAT'!A1"/><Relationship Id="rId4" Type="http://schemas.openxmlformats.org/officeDocument/2006/relationships/hyperlink" Target="#'COMPLETE-AS'!A1"/><Relationship Id="rId9" Type="http://schemas.openxmlformats.org/officeDocument/2006/relationships/hyperlink" Target="#'SM-COMPUTERIT'!A1"/><Relationship Id="rId14" Type="http://schemas.openxmlformats.org/officeDocument/2006/relationships/hyperlink" Target="#'Completion Form 730'!A1"/></Relationships>
</file>

<file path=xl/drawings/_rels/drawing12.xml.rels><?xml version="1.0" encoding="UTF-8" standalone="yes"?>
<Relationships xmlns="http://schemas.openxmlformats.org/package/2006/relationships"><Relationship Id="rId8" Type="http://schemas.openxmlformats.org/officeDocument/2006/relationships/hyperlink" Target="#'SM-COMM. COOKING'!A1"/><Relationship Id="rId13" Type="http://schemas.openxmlformats.org/officeDocument/2006/relationships/hyperlink" Target="#'Incentive Offer Form 720'!A1"/><Relationship Id="rId3" Type="http://schemas.openxmlformats.org/officeDocument/2006/relationships/hyperlink" Target="#'PROJECT SUMMARY'!A1"/><Relationship Id="rId7" Type="http://schemas.openxmlformats.org/officeDocument/2006/relationships/hyperlink" Target="#'SM-MOTORS'!A1"/><Relationship Id="rId12" Type="http://schemas.openxmlformats.org/officeDocument/2006/relationships/image" Target="../media/image2.png"/><Relationship Id="rId2" Type="http://schemas.openxmlformats.org/officeDocument/2006/relationships/hyperlink" Target="#'CM-LIGHTING1'!A1"/><Relationship Id="rId1" Type="http://schemas.openxmlformats.org/officeDocument/2006/relationships/hyperlink" Target="#'PI - TAX AND T''s AND C''s'!A1"/><Relationship Id="rId6" Type="http://schemas.openxmlformats.org/officeDocument/2006/relationships/hyperlink" Target="#'SM-LIGHTING'!A1"/><Relationship Id="rId11" Type="http://schemas.openxmlformats.org/officeDocument/2006/relationships/hyperlink" Target="#'SM-LIGHTING CONTROLS'!A1"/><Relationship Id="rId5" Type="http://schemas.openxmlformats.org/officeDocument/2006/relationships/hyperlink" Target="#'START-HOME'!A1"/><Relationship Id="rId10" Type="http://schemas.openxmlformats.org/officeDocument/2006/relationships/hyperlink" Target="#'SM-ELECTRIC WATER HEAT'!A1"/><Relationship Id="rId4" Type="http://schemas.openxmlformats.org/officeDocument/2006/relationships/hyperlink" Target="#'COMPLETE-AS'!A1"/><Relationship Id="rId9" Type="http://schemas.openxmlformats.org/officeDocument/2006/relationships/hyperlink" Target="#'SM-REFRIGERATION'!A1"/><Relationship Id="rId14" Type="http://schemas.openxmlformats.org/officeDocument/2006/relationships/hyperlink" Target="#'Completion Form 730'!A1"/></Relationships>
</file>

<file path=xl/drawings/_rels/drawing13.xml.rels><?xml version="1.0" encoding="UTF-8" standalone="yes"?>
<Relationships xmlns="http://schemas.openxmlformats.org/package/2006/relationships"><Relationship Id="rId8" Type="http://schemas.openxmlformats.org/officeDocument/2006/relationships/hyperlink" Target="#'SM-COMM. COOKING'!A1"/><Relationship Id="rId13" Type="http://schemas.openxmlformats.org/officeDocument/2006/relationships/hyperlink" Target="#'Incentive Offer Form 720'!A1"/><Relationship Id="rId3" Type="http://schemas.openxmlformats.org/officeDocument/2006/relationships/hyperlink" Target="#'PROJECT SUMMARY'!A1"/><Relationship Id="rId7" Type="http://schemas.openxmlformats.org/officeDocument/2006/relationships/hyperlink" Target="#'SM-MOTORS'!A1"/><Relationship Id="rId12" Type="http://schemas.openxmlformats.org/officeDocument/2006/relationships/image" Target="../media/image2.png"/><Relationship Id="rId2" Type="http://schemas.openxmlformats.org/officeDocument/2006/relationships/hyperlink" Target="#'CM-LIGHTING1'!A1"/><Relationship Id="rId1" Type="http://schemas.openxmlformats.org/officeDocument/2006/relationships/hyperlink" Target="#'PI - TAX AND T''s AND C''s'!A1"/><Relationship Id="rId6" Type="http://schemas.openxmlformats.org/officeDocument/2006/relationships/hyperlink" Target="#'SM-LIGHTING'!A1"/><Relationship Id="rId11" Type="http://schemas.openxmlformats.org/officeDocument/2006/relationships/hyperlink" Target="#'SM-LIGHTING CONTROLS'!A1"/><Relationship Id="rId5" Type="http://schemas.openxmlformats.org/officeDocument/2006/relationships/hyperlink" Target="#'START-HOME'!A1"/><Relationship Id="rId10" Type="http://schemas.openxmlformats.org/officeDocument/2006/relationships/hyperlink" Target="#'SM-COMPUTERIT'!A1"/><Relationship Id="rId4" Type="http://schemas.openxmlformats.org/officeDocument/2006/relationships/hyperlink" Target="#'COMPLETE-AS'!A1"/><Relationship Id="rId9" Type="http://schemas.openxmlformats.org/officeDocument/2006/relationships/hyperlink" Target="#'SM-REFRIGERATION'!A1"/><Relationship Id="rId14" Type="http://schemas.openxmlformats.org/officeDocument/2006/relationships/hyperlink" Target="#'Completion Form 730'!A1"/></Relationships>
</file>

<file path=xl/drawings/_rels/drawing14.xml.rels><?xml version="1.0" encoding="UTF-8" standalone="yes"?>
<Relationships xmlns="http://schemas.openxmlformats.org/package/2006/relationships"><Relationship Id="rId3" Type="http://schemas.openxmlformats.org/officeDocument/2006/relationships/hyperlink" Target="#'COMPLETE-REVIEW'!A1"/><Relationship Id="rId7" Type="http://schemas.openxmlformats.org/officeDocument/2006/relationships/hyperlink" Target="#'Completion Form 730'!A1"/><Relationship Id="rId2" Type="http://schemas.openxmlformats.org/officeDocument/2006/relationships/hyperlink" Target="#'START-HOME'!A1"/><Relationship Id="rId1" Type="http://schemas.openxmlformats.org/officeDocument/2006/relationships/hyperlink" Target="#'A - TAX AND T''s AND C''s'!A1"/><Relationship Id="rId6" Type="http://schemas.openxmlformats.org/officeDocument/2006/relationships/hyperlink" Target="#'Incentive Offer Form 720'!A1"/><Relationship Id="rId5" Type="http://schemas.openxmlformats.org/officeDocument/2006/relationships/hyperlink" Target="#'A - References'!A1"/><Relationship Id="rId4" Type="http://schemas.openxmlformats.org/officeDocument/2006/relationships/image" Target="../media/image2.png"/></Relationships>
</file>

<file path=xl/drawings/_rels/drawing15.xml.rels><?xml version="1.0" encoding="UTF-8" standalone="yes"?>
<Relationships xmlns="http://schemas.openxmlformats.org/package/2006/relationships"><Relationship Id="rId3" Type="http://schemas.openxmlformats.org/officeDocument/2006/relationships/hyperlink" Target="#'COMPLETE-AS'!A1"/><Relationship Id="rId2" Type="http://schemas.openxmlformats.org/officeDocument/2006/relationships/hyperlink" Target="#'START-HOME'!A1"/><Relationship Id="rId1" Type="http://schemas.openxmlformats.org/officeDocument/2006/relationships/hyperlink" Target="#'A - TAX AND T''s AND C''s'!A1"/><Relationship Id="rId4" Type="http://schemas.openxmlformats.org/officeDocument/2006/relationships/image" Target="../media/image2.png"/></Relationships>
</file>

<file path=xl/drawings/_rels/drawing16.xml.rels><?xml version="1.0" encoding="UTF-8" standalone="yes"?>
<Relationships xmlns="http://schemas.openxmlformats.org/package/2006/relationships"><Relationship Id="rId8" Type="http://schemas.openxmlformats.org/officeDocument/2006/relationships/hyperlink" Target="#'CM-LIGHTING1'!A1"/><Relationship Id="rId3" Type="http://schemas.openxmlformats.org/officeDocument/2006/relationships/hyperlink" Target="#'SM-REFRIGERATION'!A1"/><Relationship Id="rId7" Type="http://schemas.openxmlformats.org/officeDocument/2006/relationships/hyperlink" Target="#'SM-LIGHTING'!A1"/><Relationship Id="rId2" Type="http://schemas.openxmlformats.org/officeDocument/2006/relationships/hyperlink" Target="#'SM-COMM. COOKING'!A1"/><Relationship Id="rId1" Type="http://schemas.openxmlformats.org/officeDocument/2006/relationships/hyperlink" Target="#'SM-HVAC'!A1"/><Relationship Id="rId6" Type="http://schemas.openxmlformats.org/officeDocument/2006/relationships/hyperlink" Target="#'SM-LIGHTING CONTROLS'!A1"/><Relationship Id="rId11" Type="http://schemas.openxmlformats.org/officeDocument/2006/relationships/hyperlink" Target="#'CM-NONLIGHTING2'!A1"/><Relationship Id="rId5" Type="http://schemas.openxmlformats.org/officeDocument/2006/relationships/hyperlink" Target="#'SM-ELECTRIC WATER HEAT'!A1"/><Relationship Id="rId10" Type="http://schemas.openxmlformats.org/officeDocument/2006/relationships/hyperlink" Target="#'CM-LIGHTING3'!A1"/><Relationship Id="rId4" Type="http://schemas.openxmlformats.org/officeDocument/2006/relationships/hyperlink" Target="#'SM-COMPUTERIT'!A1"/><Relationship Id="rId9" Type="http://schemas.openxmlformats.org/officeDocument/2006/relationships/hyperlink" Target="#'CM-NONLIGHTING1'!A1"/></Relationships>
</file>

<file path=xl/drawings/_rels/drawing17.xml.rels><?xml version="1.0" encoding="UTF-8" standalone="yes"?>
<Relationships xmlns="http://schemas.openxmlformats.org/package/2006/relationships"><Relationship Id="rId1" Type="http://schemas.openxmlformats.org/officeDocument/2006/relationships/hyperlink" Target="#'START-HOME'!A1"/></Relationships>
</file>

<file path=xl/drawings/_rels/drawing18.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hyperlink" Target="#'A - TAX AND T''s AND C''s'!A1"/><Relationship Id="rId1" Type="http://schemas.openxmlformats.org/officeDocument/2006/relationships/hyperlink" Target="#'PI - TAX AND T''s AND C''s'!A1"/><Relationship Id="rId5" Type="http://schemas.openxmlformats.org/officeDocument/2006/relationships/image" Target="../media/image10.png"/><Relationship Id="rId4" Type="http://schemas.openxmlformats.org/officeDocument/2006/relationships/image" Target="../media/image9.png"/></Relationships>
</file>

<file path=xl/drawings/_rels/drawing19.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hyperlink" Target="#'A - TAX AND T''s AND C''s'!A1"/><Relationship Id="rId1" Type="http://schemas.openxmlformats.org/officeDocument/2006/relationships/hyperlink" Target="#'PI - TAX AND T''s AND C''s'!A1"/><Relationship Id="rId5" Type="http://schemas.openxmlformats.org/officeDocument/2006/relationships/image" Target="../media/image11.png"/><Relationship Id="rId4" Type="http://schemas.openxmlformats.org/officeDocument/2006/relationships/image" Target="../media/image9.png"/></Relationships>
</file>

<file path=xl/drawings/_rels/drawing2.xml.rels><?xml version="1.0" encoding="UTF-8" standalone="yes"?>
<Relationships xmlns="http://schemas.openxmlformats.org/package/2006/relationships"><Relationship Id="rId8" Type="http://schemas.openxmlformats.org/officeDocument/2006/relationships/hyperlink" Target="#'A - Company'!A1"/><Relationship Id="rId13" Type="http://schemas.openxmlformats.org/officeDocument/2006/relationships/hyperlink" Target="#'Co Branding'!A1"/><Relationship Id="rId3" Type="http://schemas.openxmlformats.org/officeDocument/2006/relationships/hyperlink" Target="#'Terms and Conditions'!A1"/><Relationship Id="rId7" Type="http://schemas.openxmlformats.org/officeDocument/2006/relationships/hyperlink" Target="#'PI - Company'!A1"/><Relationship Id="rId12" Type="http://schemas.openxmlformats.org/officeDocument/2006/relationships/image" Target="../media/image6.svg"/><Relationship Id="rId2" Type="http://schemas.openxmlformats.org/officeDocument/2006/relationships/hyperlink" Target="#'START-HOME'!A1"/><Relationship Id="rId1" Type="http://schemas.openxmlformats.org/officeDocument/2006/relationships/hyperlink" Target="#'COMPLETE-AS'!A1"/><Relationship Id="rId6" Type="http://schemas.openxmlformats.org/officeDocument/2006/relationships/hyperlink" Target="#'A -Service &amp; Service Area'!A1"/><Relationship Id="rId11" Type="http://schemas.openxmlformats.org/officeDocument/2006/relationships/image" Target="../media/image5.png"/><Relationship Id="rId5" Type="http://schemas.openxmlformats.org/officeDocument/2006/relationships/hyperlink" Target="#'A - References'!A1"/><Relationship Id="rId10" Type="http://schemas.openxmlformats.org/officeDocument/2006/relationships/hyperlink" Target="#'Continuous Improvement Plan'!A1"/><Relationship Id="rId4" Type="http://schemas.openxmlformats.org/officeDocument/2006/relationships/hyperlink" Target="#'A - Add Contacts'!A1"/><Relationship Id="rId9" Type="http://schemas.openxmlformats.org/officeDocument/2006/relationships/image" Target="../media/image2.png"/><Relationship Id="rId14" Type="http://schemas.openxmlformats.org/officeDocument/2006/relationships/image" Target="../media/image4.png"/></Relationships>
</file>

<file path=xl/drawings/_rels/drawing20.xml.rels><?xml version="1.0" encoding="UTF-8" standalone="yes"?>
<Relationships xmlns="http://schemas.openxmlformats.org/package/2006/relationships"><Relationship Id="rId3" Type="http://schemas.openxmlformats.org/officeDocument/2006/relationships/image" Target="../media/image13.jpg"/><Relationship Id="rId2" Type="http://schemas.openxmlformats.org/officeDocument/2006/relationships/hyperlink" Target="#'A - TAX AND T''s AND C''s'!A1"/><Relationship Id="rId1" Type="http://schemas.openxmlformats.org/officeDocument/2006/relationships/image" Target="../media/image12.png"/></Relationships>
</file>

<file path=xl/drawings/_rels/drawing21.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hyperlink" Target="#'COMPLETE-REVIEW'!A1"/><Relationship Id="rId1" Type="http://schemas.openxmlformats.org/officeDocument/2006/relationships/hyperlink" Target="#'A - TAX AND T''s AND C''s'!A1"/></Relationships>
</file>

<file path=xl/drawings/_rels/drawing22.xml.rels><?xml version="1.0" encoding="UTF-8" standalone="yes"?>
<Relationships xmlns="http://schemas.openxmlformats.org/package/2006/relationships"><Relationship Id="rId2" Type="http://schemas.openxmlformats.org/officeDocument/2006/relationships/hyperlink" Target="http://ameren.com/sites/AUE/UEfficiency/businessenergyefficiency/Pages/BusinessEfficiency.aspx" TargetMode="External"/><Relationship Id="rId1" Type="http://schemas.openxmlformats.org/officeDocument/2006/relationships/image" Target="../media/image14.png"/></Relationships>
</file>

<file path=xl/drawings/_rels/drawing3.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A - TAX AND T''s AND C''s'!A1"/><Relationship Id="rId7" Type="http://schemas.openxmlformats.org/officeDocument/2006/relationships/hyperlink" Target="#'PI - Site'!A1"/><Relationship Id="rId2" Type="http://schemas.openxmlformats.org/officeDocument/2006/relationships/hyperlink" Target="#'START-HOME'!A1"/><Relationship Id="rId1" Type="http://schemas.openxmlformats.org/officeDocument/2006/relationships/hyperlink" Target="#'COMPLETE-AS'!A1"/><Relationship Id="rId6" Type="http://schemas.openxmlformats.org/officeDocument/2006/relationships/hyperlink" Target="#'A -Service &amp; Service Area'!A1"/><Relationship Id="rId5" Type="http://schemas.openxmlformats.org/officeDocument/2006/relationships/hyperlink" Target="#'A - References'!A1"/><Relationship Id="rId10" Type="http://schemas.openxmlformats.org/officeDocument/2006/relationships/image" Target="../media/image4.png"/><Relationship Id="rId4" Type="http://schemas.openxmlformats.org/officeDocument/2006/relationships/hyperlink" Target="#'A - Add Contacts'!A1"/><Relationship Id="rId9" Type="http://schemas.openxmlformats.org/officeDocument/2006/relationships/hyperlink" Target="#'Incentive Offer Form 720'!A1"/></Relationships>
</file>

<file path=xl/drawings/_rels/drawing4.xml.rels><?xml version="1.0" encoding="UTF-8" standalone="yes"?>
<Relationships xmlns="http://schemas.openxmlformats.org/package/2006/relationships"><Relationship Id="rId8" Type="http://schemas.openxmlformats.org/officeDocument/2006/relationships/image" Target="../media/image4.png"/><Relationship Id="rId3" Type="http://schemas.openxmlformats.org/officeDocument/2006/relationships/hyperlink" Target="#'A - TAX AND T''s AND C''s'!A1"/><Relationship Id="rId7" Type="http://schemas.openxmlformats.org/officeDocument/2006/relationships/image" Target="../media/image2.png"/><Relationship Id="rId2" Type="http://schemas.openxmlformats.org/officeDocument/2006/relationships/hyperlink" Target="#'START-HOME'!A1"/><Relationship Id="rId1" Type="http://schemas.openxmlformats.org/officeDocument/2006/relationships/hyperlink" Target="#'COMPLETE-AS'!A1"/><Relationship Id="rId6" Type="http://schemas.openxmlformats.org/officeDocument/2006/relationships/hyperlink" Target="#'A - References'!A1"/><Relationship Id="rId5" Type="http://schemas.openxmlformats.org/officeDocument/2006/relationships/hyperlink" Target="#'A - Add Contacts'!A1"/><Relationship Id="rId4" Type="http://schemas.openxmlformats.org/officeDocument/2006/relationships/hyperlink" Target="#'A - Company'!A1"/><Relationship Id="rId9" Type="http://schemas.openxmlformats.org/officeDocument/2006/relationships/image" Target="../media/image7.jpg"/></Relationships>
</file>

<file path=xl/drawings/_rels/drawing5.xml.rels><?xml version="1.0" encoding="UTF-8" standalone="yes"?>
<Relationships xmlns="http://schemas.openxmlformats.org/package/2006/relationships"><Relationship Id="rId8" Type="http://schemas.openxmlformats.org/officeDocument/2006/relationships/hyperlink" Target="#'PI-Contacts'!A1"/><Relationship Id="rId3" Type="http://schemas.openxmlformats.org/officeDocument/2006/relationships/hyperlink" Target="#'A - TAX AND T''s AND C''s'!A1"/><Relationship Id="rId7" Type="http://schemas.openxmlformats.org/officeDocument/2006/relationships/image" Target="../media/image2.png"/><Relationship Id="rId2" Type="http://schemas.openxmlformats.org/officeDocument/2006/relationships/hyperlink" Target="#'START-HOME'!A1"/><Relationship Id="rId1" Type="http://schemas.openxmlformats.org/officeDocument/2006/relationships/hyperlink" Target="#'COMPLETE-AS'!A1"/><Relationship Id="rId6" Type="http://schemas.openxmlformats.org/officeDocument/2006/relationships/hyperlink" Target="#'A - Company'!A1"/><Relationship Id="rId5" Type="http://schemas.openxmlformats.org/officeDocument/2006/relationships/hyperlink" Target="#'A -Service &amp; Service Area'!A1"/><Relationship Id="rId4" Type="http://schemas.openxmlformats.org/officeDocument/2006/relationships/hyperlink" Target="#'A - Add Contacts'!A1"/><Relationship Id="rId9" Type="http://schemas.openxmlformats.org/officeDocument/2006/relationships/image" Target="../media/image4.png"/></Relationships>
</file>

<file path=xl/drawings/_rels/drawing6.xml.rels><?xml version="1.0" encoding="UTF-8" standalone="yes"?>
<Relationships xmlns="http://schemas.openxmlformats.org/package/2006/relationships"><Relationship Id="rId8" Type="http://schemas.openxmlformats.org/officeDocument/2006/relationships/hyperlink" Target="#'PI - Site'!A1"/><Relationship Id="rId3" Type="http://schemas.openxmlformats.org/officeDocument/2006/relationships/hyperlink" Target="#'A - TAX AND T''s AND C''s'!A1"/><Relationship Id="rId7" Type="http://schemas.openxmlformats.org/officeDocument/2006/relationships/image" Target="../media/image2.png"/><Relationship Id="rId2" Type="http://schemas.openxmlformats.org/officeDocument/2006/relationships/hyperlink" Target="#'START-HOME'!A1"/><Relationship Id="rId1" Type="http://schemas.openxmlformats.org/officeDocument/2006/relationships/hyperlink" Target="#'COMPLETE-AS'!A1"/><Relationship Id="rId6" Type="http://schemas.openxmlformats.org/officeDocument/2006/relationships/hyperlink" Target="#'A - References'!A1"/><Relationship Id="rId5" Type="http://schemas.openxmlformats.org/officeDocument/2006/relationships/hyperlink" Target="#'A - Company'!A1"/><Relationship Id="rId10" Type="http://schemas.openxmlformats.org/officeDocument/2006/relationships/image" Target="../media/image4.png"/><Relationship Id="rId4" Type="http://schemas.openxmlformats.org/officeDocument/2006/relationships/hyperlink" Target="#'A -Service &amp; Service Area'!A1"/><Relationship Id="rId9" Type="http://schemas.openxmlformats.org/officeDocument/2006/relationships/hyperlink" Target="#'Incentive Offer Form 720'!A1"/></Relationships>
</file>

<file path=xl/drawings/_rels/drawing7.xml.rels><?xml version="1.0" encoding="UTF-8" standalone="yes"?>
<Relationships xmlns="http://schemas.openxmlformats.org/package/2006/relationships"><Relationship Id="rId8" Type="http://schemas.openxmlformats.org/officeDocument/2006/relationships/hyperlink" Target="#'SM-COMM. COOKING'!A1"/><Relationship Id="rId13" Type="http://schemas.openxmlformats.org/officeDocument/2006/relationships/image" Target="../media/image2.png"/><Relationship Id="rId3" Type="http://schemas.openxmlformats.org/officeDocument/2006/relationships/hyperlink" Target="#'PROJECT SUMMARY'!A1"/><Relationship Id="rId7" Type="http://schemas.openxmlformats.org/officeDocument/2006/relationships/hyperlink" Target="#'SM-MOTORS'!A1"/><Relationship Id="rId12" Type="http://schemas.openxmlformats.org/officeDocument/2006/relationships/hyperlink" Target="#'SM-LIGHTING CONTROLS'!A1"/><Relationship Id="rId2" Type="http://schemas.openxmlformats.org/officeDocument/2006/relationships/hyperlink" Target="#'CM-LIGHTING1'!A1"/><Relationship Id="rId1" Type="http://schemas.openxmlformats.org/officeDocument/2006/relationships/hyperlink" Target="#'PI - TAX AND T''s AND C''s'!A1"/><Relationship Id="rId6" Type="http://schemas.openxmlformats.org/officeDocument/2006/relationships/hyperlink" Target="#'PI-Payment'!A1"/><Relationship Id="rId11" Type="http://schemas.openxmlformats.org/officeDocument/2006/relationships/hyperlink" Target="#'SM-ELECTRIC WATER HEAT'!A1"/><Relationship Id="rId5" Type="http://schemas.openxmlformats.org/officeDocument/2006/relationships/hyperlink" Target="#'START-HOME'!A1"/><Relationship Id="rId15" Type="http://schemas.openxmlformats.org/officeDocument/2006/relationships/hyperlink" Target="#'Completion Form 730'!A1"/><Relationship Id="rId10" Type="http://schemas.openxmlformats.org/officeDocument/2006/relationships/hyperlink" Target="#'SM-COMPUTERIT'!A1"/><Relationship Id="rId4" Type="http://schemas.openxmlformats.org/officeDocument/2006/relationships/hyperlink" Target="#'COMPLETE-AS'!A1"/><Relationship Id="rId9" Type="http://schemas.openxmlformats.org/officeDocument/2006/relationships/hyperlink" Target="#'SM-REFRIGERATION'!A1"/><Relationship Id="rId14" Type="http://schemas.openxmlformats.org/officeDocument/2006/relationships/hyperlink" Target="#'Incentive Offer Form 720'!A1"/></Relationships>
</file>

<file path=xl/drawings/_rels/drawing8.xml.rels><?xml version="1.0" encoding="UTF-8" standalone="yes"?>
<Relationships xmlns="http://schemas.openxmlformats.org/package/2006/relationships"><Relationship Id="rId8" Type="http://schemas.openxmlformats.org/officeDocument/2006/relationships/hyperlink" Target="#'SM-COMM. COOKING'!A1"/><Relationship Id="rId13" Type="http://schemas.openxmlformats.org/officeDocument/2006/relationships/hyperlink" Target="#'Incentive Offer Form 720'!A1"/><Relationship Id="rId3" Type="http://schemas.openxmlformats.org/officeDocument/2006/relationships/hyperlink" Target="#'PROJECT SUMMARY'!A1"/><Relationship Id="rId7" Type="http://schemas.openxmlformats.org/officeDocument/2006/relationships/hyperlink" Target="#'SM-MOTORS'!A1"/><Relationship Id="rId12" Type="http://schemas.openxmlformats.org/officeDocument/2006/relationships/image" Target="../media/image2.png"/><Relationship Id="rId2" Type="http://schemas.openxmlformats.org/officeDocument/2006/relationships/hyperlink" Target="#'CM-LIGHTING1'!A1"/><Relationship Id="rId1" Type="http://schemas.openxmlformats.org/officeDocument/2006/relationships/hyperlink" Target="#'PI - TAX AND T''s AND C''s'!A1"/><Relationship Id="rId6" Type="http://schemas.openxmlformats.org/officeDocument/2006/relationships/hyperlink" Target="#'SM-LIGHTING'!A1"/><Relationship Id="rId11" Type="http://schemas.openxmlformats.org/officeDocument/2006/relationships/hyperlink" Target="#'SM-ELECTRIC WATER HEAT'!A1"/><Relationship Id="rId5" Type="http://schemas.openxmlformats.org/officeDocument/2006/relationships/hyperlink" Target="#'START-HOME'!A1"/><Relationship Id="rId10" Type="http://schemas.openxmlformats.org/officeDocument/2006/relationships/hyperlink" Target="#'SM-COMPUTERIT'!A1"/><Relationship Id="rId4" Type="http://schemas.openxmlformats.org/officeDocument/2006/relationships/hyperlink" Target="#'COMPLETE-AS'!A1"/><Relationship Id="rId9" Type="http://schemas.openxmlformats.org/officeDocument/2006/relationships/hyperlink" Target="#'SM-REFRIGERATION'!A1"/><Relationship Id="rId14" Type="http://schemas.openxmlformats.org/officeDocument/2006/relationships/hyperlink" Target="#'Completion Form 730'!A1"/></Relationships>
</file>

<file path=xl/drawings/_rels/drawing9.xml.rels><?xml version="1.0" encoding="UTF-8" standalone="yes"?>
<Relationships xmlns="http://schemas.openxmlformats.org/package/2006/relationships"><Relationship Id="rId8" Type="http://schemas.openxmlformats.org/officeDocument/2006/relationships/hyperlink" Target="#'SM-COMM. COOKING'!A1"/><Relationship Id="rId13" Type="http://schemas.openxmlformats.org/officeDocument/2006/relationships/hyperlink" Target="#'Incentive Offer Form 720'!A1"/><Relationship Id="rId3" Type="http://schemas.openxmlformats.org/officeDocument/2006/relationships/hyperlink" Target="#'PROJECT SUMMARY'!A1"/><Relationship Id="rId7" Type="http://schemas.openxmlformats.org/officeDocument/2006/relationships/hyperlink" Target="#'SM-MOTORS'!A1"/><Relationship Id="rId12" Type="http://schemas.openxmlformats.org/officeDocument/2006/relationships/image" Target="../media/image2.png"/><Relationship Id="rId2" Type="http://schemas.openxmlformats.org/officeDocument/2006/relationships/hyperlink" Target="#'CM-LIGHTING1'!A1"/><Relationship Id="rId1" Type="http://schemas.openxmlformats.org/officeDocument/2006/relationships/hyperlink" Target="#'PI - TAX AND T''s AND C''s'!A1"/><Relationship Id="rId6" Type="http://schemas.openxmlformats.org/officeDocument/2006/relationships/hyperlink" Target="#'SM-LIGHTING'!A1"/><Relationship Id="rId11" Type="http://schemas.openxmlformats.org/officeDocument/2006/relationships/hyperlink" Target="#'SM-LIGHTING CONTROLS'!A1"/><Relationship Id="rId5" Type="http://schemas.openxmlformats.org/officeDocument/2006/relationships/hyperlink" Target="#'START-HOME'!A1"/><Relationship Id="rId10" Type="http://schemas.openxmlformats.org/officeDocument/2006/relationships/hyperlink" Target="#'SM-ELECTRIC WATER HEAT'!A1"/><Relationship Id="rId4" Type="http://schemas.openxmlformats.org/officeDocument/2006/relationships/hyperlink" Target="#'COMPLETE-AS'!A1"/><Relationship Id="rId9" Type="http://schemas.openxmlformats.org/officeDocument/2006/relationships/hyperlink" Target="#'SM-COMPUTERIT'!A1"/><Relationship Id="rId14" Type="http://schemas.openxmlformats.org/officeDocument/2006/relationships/hyperlink" Target="#'Completion Form 730'!A1"/></Relationships>
</file>

<file path=xl/drawings/drawing1.xml><?xml version="1.0" encoding="utf-8"?>
<xdr:wsDr xmlns:xdr="http://schemas.openxmlformats.org/drawingml/2006/spreadsheetDrawing" xmlns:a="http://schemas.openxmlformats.org/drawingml/2006/main">
  <xdr:twoCellAnchor>
    <xdr:from>
      <xdr:col>7</xdr:col>
      <xdr:colOff>0</xdr:colOff>
      <xdr:row>2</xdr:row>
      <xdr:rowOff>0</xdr:rowOff>
    </xdr:from>
    <xdr:to>
      <xdr:col>11</xdr:col>
      <xdr:colOff>1445</xdr:colOff>
      <xdr:row>5</xdr:row>
      <xdr:rowOff>28575</xdr:rowOff>
    </xdr:to>
    <xdr:sp macro="" textlink="TEMPLATE!A8">
      <xdr:nvSpPr>
        <xdr:cNvPr id="55" name="START">
          <a:extLst>
            <a:ext uri="{FF2B5EF4-FFF2-40B4-BE49-F238E27FC236}">
              <a16:creationId xmlns:a16="http://schemas.microsoft.com/office/drawing/2014/main" id="{00000000-0008-0000-0100-000037000000}"/>
            </a:ext>
          </a:extLst>
        </xdr:cNvPr>
        <xdr:cNvSpPr/>
      </xdr:nvSpPr>
      <xdr:spPr>
        <a:xfrm>
          <a:off x="1866900" y="419100"/>
          <a:ext cx="1068245" cy="657225"/>
        </a:xfrm>
        <a:prstGeom prst="round2SameRect">
          <a:avLst/>
        </a:prstGeom>
        <a:solidFill>
          <a:srgbClr val="439639"/>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B66BF9ED-D37C-4ECF-AEA6-9C191FC87005}" type="TxLink">
            <a:rPr lang="en-US" sz="1000" b="0" i="0" u="none" strike="noStrike">
              <a:solidFill>
                <a:schemeClr val="bg1"/>
              </a:solidFill>
              <a:latin typeface="Arial" panose="020B0604020202020204" pitchFamily="34" charset="0"/>
              <a:ea typeface="Tahoma" panose="020B0604030504040204" pitchFamily="34" charset="0"/>
              <a:cs typeface="Arial" panose="020B0604020202020204" pitchFamily="34" charset="0"/>
            </a:rPr>
            <a:pPr algn="ctr"/>
            <a:t>WELCOME</a:t>
          </a:fld>
          <a:endParaRPr lang="en-US" sz="1000">
            <a:solidFill>
              <a:schemeClr val="bg1"/>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12</xdr:col>
      <xdr:colOff>0</xdr:colOff>
      <xdr:row>2</xdr:row>
      <xdr:rowOff>0</xdr:rowOff>
    </xdr:from>
    <xdr:to>
      <xdr:col>16</xdr:col>
      <xdr:colOff>1446</xdr:colOff>
      <xdr:row>5</xdr:row>
      <xdr:rowOff>28575</xdr:rowOff>
    </xdr:to>
    <xdr:sp macro="" textlink="TEMPLATE!A16">
      <xdr:nvSpPr>
        <xdr:cNvPr id="39" name="PROJECTINFO">
          <a:hlinkClick xmlns:r="http://schemas.openxmlformats.org/officeDocument/2006/relationships" r:id="rId1"/>
          <a:extLst>
            <a:ext uri="{FF2B5EF4-FFF2-40B4-BE49-F238E27FC236}">
              <a16:creationId xmlns:a16="http://schemas.microsoft.com/office/drawing/2014/main" id="{00000000-0008-0000-0100-000027000000}"/>
            </a:ext>
          </a:extLst>
        </xdr:cNvPr>
        <xdr:cNvSpPr/>
      </xdr:nvSpPr>
      <xdr:spPr>
        <a:xfrm>
          <a:off x="3200400" y="419100"/>
          <a:ext cx="1068246" cy="657225"/>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0595DFEB-CF90-426B-AEAB-9C8DD2AF43DD}" type="TxLink">
            <a:rPr lang="en-US" sz="960" b="0" i="0" u="none" strike="noStrike">
              <a:solidFill>
                <a:schemeClr val="bg1"/>
              </a:solidFill>
              <a:latin typeface="Arial" panose="020B0604020202020204" pitchFamily="34" charset="0"/>
              <a:ea typeface="Tahoma" panose="020B0604030504040204" pitchFamily="34" charset="0"/>
              <a:cs typeface="Arial" panose="020B0604020202020204" pitchFamily="34" charset="0"/>
            </a:rPr>
            <a:pPr algn="ctr"/>
            <a:t>APPLICATION</a:t>
          </a:fld>
          <a:endParaRPr lang="en-US" sz="960">
            <a:solidFill>
              <a:schemeClr val="bg1"/>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17</xdr:col>
      <xdr:colOff>9525</xdr:colOff>
      <xdr:row>2</xdr:row>
      <xdr:rowOff>0</xdr:rowOff>
    </xdr:from>
    <xdr:to>
      <xdr:col>21</xdr:col>
      <xdr:colOff>10969</xdr:colOff>
      <xdr:row>5</xdr:row>
      <xdr:rowOff>28575</xdr:rowOff>
    </xdr:to>
    <xdr:sp macro="" textlink="TEMPLATE!A42">
      <xdr:nvSpPr>
        <xdr:cNvPr id="54" name="COMPLETION">
          <a:hlinkClick xmlns:r="http://schemas.openxmlformats.org/officeDocument/2006/relationships" r:id="rId2"/>
          <a:extLst>
            <a:ext uri="{FF2B5EF4-FFF2-40B4-BE49-F238E27FC236}">
              <a16:creationId xmlns:a16="http://schemas.microsoft.com/office/drawing/2014/main" id="{00000000-0008-0000-0100-000036000000}"/>
            </a:ext>
          </a:extLst>
        </xdr:cNvPr>
        <xdr:cNvSpPr/>
      </xdr:nvSpPr>
      <xdr:spPr>
        <a:xfrm>
          <a:off x="4543425" y="419100"/>
          <a:ext cx="1068244" cy="657225"/>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4DB15ADE-129C-4FCA-A060-C57273A7A9A7}" type="TxLink">
            <a:rPr lang="en-US" sz="1000" b="0" i="0" u="none" strike="noStrike">
              <a:solidFill>
                <a:schemeClr val="bg1"/>
              </a:solidFill>
              <a:latin typeface="Arial" panose="020B0604020202020204" pitchFamily="34" charset="0"/>
              <a:ea typeface="Tahoma" panose="020B0604030504040204" pitchFamily="34" charset="0"/>
              <a:cs typeface="Arial" panose="020B0604020202020204" pitchFamily="34" charset="0"/>
            </a:rPr>
            <a:pPr algn="ctr"/>
            <a:t>FINAL STEPS</a:t>
          </a:fld>
          <a:endParaRPr lang="en-US" sz="1000">
            <a:solidFill>
              <a:schemeClr val="bg1"/>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0</xdr:col>
      <xdr:colOff>257178</xdr:colOff>
      <xdr:row>7</xdr:row>
      <xdr:rowOff>28574</xdr:rowOff>
    </xdr:from>
    <xdr:to>
      <xdr:col>44</xdr:col>
      <xdr:colOff>3173</xdr:colOff>
      <xdr:row>8</xdr:row>
      <xdr:rowOff>3998</xdr:rowOff>
    </xdr:to>
    <xdr:sp macro="" textlink="">
      <xdr:nvSpPr>
        <xdr:cNvPr id="7" name="APPTHIN">
          <a:extLst>
            <a:ext uri="{FF2B5EF4-FFF2-40B4-BE49-F238E27FC236}">
              <a16:creationId xmlns:a16="http://schemas.microsoft.com/office/drawing/2014/main" id="{00000000-0008-0000-0100-000007000000}"/>
            </a:ext>
          </a:extLst>
        </xdr:cNvPr>
        <xdr:cNvSpPr/>
      </xdr:nvSpPr>
      <xdr:spPr>
        <a:xfrm flipV="1">
          <a:off x="257178" y="1495424"/>
          <a:ext cx="11480795" cy="184974"/>
        </a:xfrm>
        <a:prstGeom prst="rect">
          <a:avLst/>
        </a:prstGeom>
        <a:solidFill>
          <a:srgbClr val="17375E"/>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clientData/>
  </xdr:twoCellAnchor>
  <xdr:twoCellAnchor>
    <xdr:from>
      <xdr:col>0</xdr:col>
      <xdr:colOff>255517</xdr:colOff>
      <xdr:row>4</xdr:row>
      <xdr:rowOff>73244</xdr:rowOff>
    </xdr:from>
    <xdr:to>
      <xdr:col>43</xdr:col>
      <xdr:colOff>263524</xdr:colOff>
      <xdr:row>7</xdr:row>
      <xdr:rowOff>31970</xdr:rowOff>
    </xdr:to>
    <xdr:sp macro="" textlink="">
      <xdr:nvSpPr>
        <xdr:cNvPr id="6" name="APPBACK">
          <a:extLst>
            <a:ext uri="{FF2B5EF4-FFF2-40B4-BE49-F238E27FC236}">
              <a16:creationId xmlns:a16="http://schemas.microsoft.com/office/drawing/2014/main" id="{00000000-0008-0000-0100-000006000000}"/>
            </a:ext>
          </a:extLst>
        </xdr:cNvPr>
        <xdr:cNvSpPr/>
      </xdr:nvSpPr>
      <xdr:spPr>
        <a:xfrm>
          <a:off x="255517" y="911444"/>
          <a:ext cx="11476107" cy="587376"/>
        </a:xfrm>
        <a:prstGeom prst="round2SameRect">
          <a:avLst/>
        </a:prstGeom>
        <a:solidFill>
          <a:srgbClr val="439639"/>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clientData/>
  </xdr:twoCellAnchor>
  <xdr:twoCellAnchor>
    <xdr:from>
      <xdr:col>1</xdr:col>
      <xdr:colOff>84280</xdr:colOff>
      <xdr:row>5</xdr:row>
      <xdr:rowOff>193897</xdr:rowOff>
    </xdr:from>
    <xdr:to>
      <xdr:col>6</xdr:col>
      <xdr:colOff>70534</xdr:colOff>
      <xdr:row>7</xdr:row>
      <xdr:rowOff>144287</xdr:rowOff>
    </xdr:to>
    <xdr:sp macro="" textlink="TEMPLATE!C9">
      <xdr:nvSpPr>
        <xdr:cNvPr id="8" name="WELCOME">
          <a:extLst>
            <a:ext uri="{FF2B5EF4-FFF2-40B4-BE49-F238E27FC236}">
              <a16:creationId xmlns:a16="http://schemas.microsoft.com/office/drawing/2014/main" id="{00000000-0008-0000-0100-000008000000}"/>
            </a:ext>
          </a:extLst>
        </xdr:cNvPr>
        <xdr:cNvSpPr/>
      </xdr:nvSpPr>
      <xdr:spPr>
        <a:xfrm>
          <a:off x="350980" y="1241647"/>
          <a:ext cx="1319754" cy="369490"/>
        </a:xfrm>
        <a:prstGeom prst="round2SameRect">
          <a:avLst>
            <a:gd name="adj1" fmla="val 30393"/>
            <a:gd name="adj2" fmla="val 0"/>
          </a:avLst>
        </a:prstGeom>
        <a:solidFill>
          <a:srgbClr val="17375E"/>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fld id="{E0BAFA52-1E62-43F3-ACD7-F69BEB393D01}" type="TxLink">
            <a:rPr lang="en-US" sz="800" b="1" i="0" u="none" strike="noStrike">
              <a:solidFill>
                <a:schemeClr val="bg1"/>
              </a:solidFill>
              <a:latin typeface="Arial" panose="020B0604020202020204" pitchFamily="34" charset="0"/>
              <a:ea typeface="Tahoma" panose="020B0604030504040204" pitchFamily="34" charset="0"/>
              <a:cs typeface="Arial" panose="020B0604020202020204" pitchFamily="34" charset="0"/>
            </a:rPr>
            <a:pPr algn="ctr"/>
            <a:t>WELCOME</a:t>
          </a:fld>
          <a:endParaRPr lang="en-US" sz="800" b="1" i="0">
            <a:solidFill>
              <a:schemeClr val="bg1"/>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40</xdr:col>
      <xdr:colOff>93803</xdr:colOff>
      <xdr:row>8</xdr:row>
      <xdr:rowOff>47625</xdr:rowOff>
    </xdr:from>
    <xdr:to>
      <xdr:col>43</xdr:col>
      <xdr:colOff>179528</xdr:colOff>
      <xdr:row>9</xdr:row>
      <xdr:rowOff>133350</xdr:rowOff>
    </xdr:to>
    <xdr:grpSp>
      <xdr:nvGrpSpPr>
        <xdr:cNvPr id="19" name="NEXT">
          <a:hlinkClick xmlns:r="http://schemas.openxmlformats.org/officeDocument/2006/relationships" r:id="rId3"/>
          <a:extLst>
            <a:ext uri="{FF2B5EF4-FFF2-40B4-BE49-F238E27FC236}">
              <a16:creationId xmlns:a16="http://schemas.microsoft.com/office/drawing/2014/main" id="{00000000-0008-0000-0100-000013000000}"/>
            </a:ext>
          </a:extLst>
        </xdr:cNvPr>
        <xdr:cNvGrpSpPr>
          <a:grpSpLocks/>
        </xdr:cNvGrpSpPr>
      </xdr:nvGrpSpPr>
      <xdr:grpSpPr bwMode="auto">
        <a:xfrm>
          <a:off x="11142803" y="1720850"/>
          <a:ext cx="917575" cy="298450"/>
          <a:chOff x="9585434" y="1701362"/>
          <a:chExt cx="886153" cy="304471"/>
        </a:xfrm>
      </xdr:grpSpPr>
      <xdr:sp macro="" textlink="">
        <xdr:nvSpPr>
          <xdr:cNvPr id="20" name="Rounded Rectangle 19">
            <a:hlinkClick xmlns:r="http://schemas.openxmlformats.org/officeDocument/2006/relationships" r:id="rId1"/>
            <a:extLst>
              <a:ext uri="{FF2B5EF4-FFF2-40B4-BE49-F238E27FC236}">
                <a16:creationId xmlns:a16="http://schemas.microsoft.com/office/drawing/2014/main" id="{00000000-0008-0000-0100-000014000000}"/>
              </a:ext>
            </a:extLst>
          </xdr:cNvPr>
          <xdr:cNvSpPr/>
        </xdr:nvSpPr>
        <xdr:spPr>
          <a:xfrm>
            <a:off x="9585434" y="1701362"/>
            <a:ext cx="886153" cy="30447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r>
              <a:rPr lang="en-US" sz="1100" b="1">
                <a:latin typeface="Arial" panose="020B0604020202020204" pitchFamily="34" charset="0"/>
                <a:ea typeface="Tahoma" panose="020B0604030504040204" pitchFamily="34" charset="0"/>
                <a:cs typeface="Arial" panose="020B0604020202020204" pitchFamily="34" charset="0"/>
              </a:rPr>
              <a:t>NEXT</a:t>
            </a:r>
          </a:p>
        </xdr:txBody>
      </xdr:sp>
      <xdr:sp macro="" textlink="">
        <xdr:nvSpPr>
          <xdr:cNvPr id="21" name="Oval 20">
            <a:extLst>
              <a:ext uri="{FF2B5EF4-FFF2-40B4-BE49-F238E27FC236}">
                <a16:creationId xmlns:a16="http://schemas.microsoft.com/office/drawing/2014/main" id="{00000000-0008-0000-0100-000015000000}"/>
              </a:ext>
            </a:extLst>
          </xdr:cNvPr>
          <xdr:cNvSpPr/>
        </xdr:nvSpPr>
        <xdr:spPr>
          <a:xfrm>
            <a:off x="10176203" y="1729906"/>
            <a:ext cx="219156" cy="218839"/>
          </a:xfrm>
          <a:prstGeom prst="ellipse">
            <a:avLst/>
          </a:prstGeom>
          <a:ln>
            <a:noFill/>
          </a:ln>
          <a:scene3d>
            <a:camera prst="orthographicFront"/>
            <a:lightRig rig="threePt" dir="t"/>
          </a:scene3d>
          <a:sp3d>
            <a:bevelT w="69850" h="381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sp macro="" textlink="">
        <xdr:nvSpPr>
          <xdr:cNvPr id="22" name="Right Arrow 21">
            <a:extLst>
              <a:ext uri="{FF2B5EF4-FFF2-40B4-BE49-F238E27FC236}">
                <a16:creationId xmlns:a16="http://schemas.microsoft.com/office/drawing/2014/main" id="{00000000-0008-0000-0100-000016000000}"/>
              </a:ext>
            </a:extLst>
          </xdr:cNvPr>
          <xdr:cNvSpPr/>
        </xdr:nvSpPr>
        <xdr:spPr>
          <a:xfrm>
            <a:off x="10252431" y="1786994"/>
            <a:ext cx="104814" cy="114177"/>
          </a:xfrm>
          <a:prstGeom prst="rightArrow">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grpSp>
    <xdr:clientData/>
  </xdr:twoCellAnchor>
  <xdr:twoCellAnchor>
    <xdr:from>
      <xdr:col>1</xdr:col>
      <xdr:colOff>0</xdr:colOff>
      <xdr:row>4</xdr:row>
      <xdr:rowOff>76200</xdr:rowOff>
    </xdr:from>
    <xdr:to>
      <xdr:col>16</xdr:col>
      <xdr:colOff>19050</xdr:colOff>
      <xdr:row>5</xdr:row>
      <xdr:rowOff>152400</xdr:rowOff>
    </xdr:to>
    <xdr:sp macro="" textlink="TEMPLATE!C3">
      <xdr:nvSpPr>
        <xdr:cNvPr id="26" name="APPNAME">
          <a:extLst>
            <a:ext uri="{FF2B5EF4-FFF2-40B4-BE49-F238E27FC236}">
              <a16:creationId xmlns:a16="http://schemas.microsoft.com/office/drawing/2014/main" id="{00000000-0008-0000-0100-00001A000000}"/>
            </a:ext>
          </a:extLst>
        </xdr:cNvPr>
        <xdr:cNvSpPr txBox="1"/>
      </xdr:nvSpPr>
      <xdr:spPr>
        <a:xfrm>
          <a:off x="266700" y="914400"/>
          <a:ext cx="40195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7F50DF7B-F941-4D6B-89BC-122A16E1B88A}" type="TxLink">
            <a:rPr lang="en-US" sz="1100" b="0" i="0" u="none" strike="noStrike">
              <a:ln>
                <a:noFill/>
              </a:ln>
              <a:solidFill>
                <a:srgbClr val="FFFFFF"/>
              </a:solidFill>
              <a:latin typeface="Trebuchet MS"/>
            </a:rPr>
            <a:pPr/>
            <a:t> </a:t>
          </a:fld>
          <a:endParaRPr lang="en-US" sz="1100">
            <a:ln>
              <a:noFill/>
            </a:ln>
            <a:solidFill>
              <a:schemeClr val="bg1"/>
            </a:solidFill>
            <a:latin typeface="Trebuchet MS" panose="020B0603020202020204" pitchFamily="34" charset="0"/>
          </a:endParaRPr>
        </a:p>
      </xdr:txBody>
    </xdr:sp>
    <xdr:clientData/>
  </xdr:twoCellAnchor>
  <xdr:twoCellAnchor>
    <xdr:from>
      <xdr:col>10</xdr:col>
      <xdr:colOff>0</xdr:colOff>
      <xdr:row>19</xdr:row>
      <xdr:rowOff>95250</xdr:rowOff>
    </xdr:from>
    <xdr:to>
      <xdr:col>18</xdr:col>
      <xdr:colOff>95250</xdr:colOff>
      <xdr:row>20</xdr:row>
      <xdr:rowOff>85725</xdr:rowOff>
    </xdr:to>
    <xdr:sp macro="" textlink="">
      <xdr:nvSpPr>
        <xdr:cNvPr id="10" name="Rectangle 9">
          <a:hlinkClick xmlns:r="http://schemas.openxmlformats.org/officeDocument/2006/relationships" r:id="rId4"/>
          <a:extLst>
            <a:ext uri="{FF2B5EF4-FFF2-40B4-BE49-F238E27FC236}">
              <a16:creationId xmlns:a16="http://schemas.microsoft.com/office/drawing/2014/main" id="{00000000-0008-0000-0100-00000A000000}"/>
            </a:ext>
          </a:extLst>
        </xdr:cNvPr>
        <xdr:cNvSpPr/>
      </xdr:nvSpPr>
      <xdr:spPr>
        <a:xfrm>
          <a:off x="2667000" y="4076700"/>
          <a:ext cx="2228850" cy="200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265046</xdr:colOff>
      <xdr:row>8</xdr:row>
      <xdr:rowOff>11592</xdr:rowOff>
    </xdr:from>
    <xdr:to>
      <xdr:col>43</xdr:col>
      <xdr:colOff>247650</xdr:colOff>
      <xdr:row>25</xdr:row>
      <xdr:rowOff>209548</xdr:rowOff>
    </xdr:to>
    <xdr:sp macro="" textlink="">
      <xdr:nvSpPr>
        <xdr:cNvPr id="27" name="BORDER">
          <a:extLst>
            <a:ext uri="{FF2B5EF4-FFF2-40B4-BE49-F238E27FC236}">
              <a16:creationId xmlns:a16="http://schemas.microsoft.com/office/drawing/2014/main" id="{00000000-0008-0000-0100-00001B000000}"/>
            </a:ext>
          </a:extLst>
        </xdr:cNvPr>
        <xdr:cNvSpPr/>
      </xdr:nvSpPr>
      <xdr:spPr>
        <a:xfrm flipV="1">
          <a:off x="265046" y="1687992"/>
          <a:ext cx="11450704" cy="3760306"/>
        </a:xfrm>
        <a:prstGeom prst="rect">
          <a:avLst/>
        </a:prstGeom>
        <a:noFill/>
        <a:ln>
          <a:solidFill>
            <a:srgbClr val="17375E"/>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clientData/>
  </xdr:twoCellAnchor>
  <xdr:twoCellAnchor editAs="oneCell">
    <xdr:from>
      <xdr:col>38</xdr:col>
      <xdr:colOff>47625</xdr:colOff>
      <xdr:row>7</xdr:row>
      <xdr:rowOff>190500</xdr:rowOff>
    </xdr:from>
    <xdr:to>
      <xdr:col>40</xdr:col>
      <xdr:colOff>114582</xdr:colOff>
      <xdr:row>10</xdr:row>
      <xdr:rowOff>167310</xdr:rowOff>
    </xdr:to>
    <xdr:pic>
      <xdr:nvPicPr>
        <xdr:cNvPr id="38" name="irc_mi" descr="http://etc-mysitemyway.s3.amazonaws.com/icons/legacy-previews/icons/blue-jelly-icons-arrows/007406-blue-jelly-icon-arrows-hand-clear-pointer-left.png">
          <a:extLst>
            <a:ext uri="{FF2B5EF4-FFF2-40B4-BE49-F238E27FC236}">
              <a16:creationId xmlns:a16="http://schemas.microsoft.com/office/drawing/2014/main" id="{00000000-0008-0000-0100-000026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flipH="1">
          <a:off x="10182225" y="1657350"/>
          <a:ext cx="593731" cy="5905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209550</xdr:colOff>
      <xdr:row>0</xdr:row>
      <xdr:rowOff>142875</xdr:rowOff>
    </xdr:from>
    <xdr:to>
      <xdr:col>5</xdr:col>
      <xdr:colOff>76199</xdr:colOff>
      <xdr:row>3</xdr:row>
      <xdr:rowOff>111860</xdr:rowOff>
    </xdr:to>
    <xdr:pic>
      <xdr:nvPicPr>
        <xdr:cNvPr id="37" name="Picture 36" descr="Screen Clipping">
          <a:extLst>
            <a:ext uri="{FF2B5EF4-FFF2-40B4-BE49-F238E27FC236}">
              <a16:creationId xmlns:a16="http://schemas.microsoft.com/office/drawing/2014/main" id="{00000000-0008-0000-0100-000025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09550" y="142875"/>
          <a:ext cx="1200149" cy="597635"/>
        </a:xfrm>
        <a:prstGeom prst="rect">
          <a:avLst/>
        </a:prstGeom>
      </xdr:spPr>
    </xdr:pic>
    <xdr:clientData/>
  </xdr:twoCellAnchor>
  <xdr:twoCellAnchor>
    <xdr:from>
      <xdr:col>14</xdr:col>
      <xdr:colOff>209550</xdr:colOff>
      <xdr:row>16</xdr:row>
      <xdr:rowOff>200025</xdr:rowOff>
    </xdr:from>
    <xdr:to>
      <xdr:col>17</xdr:col>
      <xdr:colOff>152400</xdr:colOff>
      <xdr:row>17</xdr:row>
      <xdr:rowOff>133350</xdr:rowOff>
    </xdr:to>
    <xdr:sp macro="" textlink="">
      <xdr:nvSpPr>
        <xdr:cNvPr id="30" name="Rectangle 29">
          <a:hlinkClick xmlns:r="http://schemas.openxmlformats.org/officeDocument/2006/relationships" r:id="rId7"/>
          <a:extLst>
            <a:ext uri="{FF2B5EF4-FFF2-40B4-BE49-F238E27FC236}">
              <a16:creationId xmlns:a16="http://schemas.microsoft.com/office/drawing/2014/main" id="{00000000-0008-0000-0100-00001E000000}"/>
            </a:ext>
          </a:extLst>
        </xdr:cNvPr>
        <xdr:cNvSpPr/>
      </xdr:nvSpPr>
      <xdr:spPr>
        <a:xfrm>
          <a:off x="3943350" y="3343275"/>
          <a:ext cx="742950" cy="1428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133350</xdr:colOff>
      <xdr:row>22</xdr:row>
      <xdr:rowOff>200025</xdr:rowOff>
    </xdr:from>
    <xdr:to>
      <xdr:col>42</xdr:col>
      <xdr:colOff>200025</xdr:colOff>
      <xdr:row>25</xdr:row>
      <xdr:rowOff>176833</xdr:rowOff>
    </xdr:to>
    <xdr:grpSp>
      <xdr:nvGrpSpPr>
        <xdr:cNvPr id="58" name="Group 57">
          <a:extLst>
            <a:ext uri="{FF2B5EF4-FFF2-40B4-BE49-F238E27FC236}">
              <a16:creationId xmlns:a16="http://schemas.microsoft.com/office/drawing/2014/main" id="{00000000-0008-0000-0100-00003A000000}"/>
            </a:ext>
          </a:extLst>
        </xdr:cNvPr>
        <xdr:cNvGrpSpPr/>
      </xdr:nvGrpSpPr>
      <xdr:grpSpPr>
        <a:xfrm>
          <a:off x="7315200" y="4806950"/>
          <a:ext cx="4483100" cy="611808"/>
          <a:chOff x="7210425" y="4848225"/>
          <a:chExt cx="4333875" cy="605458"/>
        </a:xfrm>
      </xdr:grpSpPr>
      <xdr:sp macro="" textlink="">
        <xdr:nvSpPr>
          <xdr:cNvPr id="59" name="Rounded Rectangle 58">
            <a:extLst>
              <a:ext uri="{FF2B5EF4-FFF2-40B4-BE49-F238E27FC236}">
                <a16:creationId xmlns:a16="http://schemas.microsoft.com/office/drawing/2014/main" id="{00000000-0008-0000-0100-00003B000000}"/>
              </a:ext>
            </a:extLst>
          </xdr:cNvPr>
          <xdr:cNvSpPr/>
        </xdr:nvSpPr>
        <xdr:spPr>
          <a:xfrm>
            <a:off x="7248525" y="4895850"/>
            <a:ext cx="4295775" cy="495300"/>
          </a:xfrm>
          <a:prstGeom prst="roundRect">
            <a:avLst/>
          </a:prstGeom>
          <a:solidFill>
            <a:sysClr val="window" lastClr="FFFFFF"/>
          </a:solidFill>
          <a:ln>
            <a:solidFill>
              <a:srgbClr val="72CDF4"/>
            </a:solid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60" name="TextBox 59">
            <a:extLst>
              <a:ext uri="{FF2B5EF4-FFF2-40B4-BE49-F238E27FC236}">
                <a16:creationId xmlns:a16="http://schemas.microsoft.com/office/drawing/2014/main" id="{00000000-0008-0000-0100-00003C000000}"/>
              </a:ext>
            </a:extLst>
          </xdr:cNvPr>
          <xdr:cNvSpPr txBox="1"/>
        </xdr:nvSpPr>
        <xdr:spPr>
          <a:xfrm>
            <a:off x="7705725" y="4962525"/>
            <a:ext cx="3790950"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Arial" panose="020B0604020202020204" pitchFamily="34" charset="0"/>
                <a:cs typeface="Arial" panose="020B0604020202020204" pitchFamily="34" charset="0"/>
              </a:rPr>
              <a:t>Navigate using the</a:t>
            </a:r>
            <a:r>
              <a:rPr lang="en-US" sz="1000" baseline="0">
                <a:latin typeface="Arial" panose="020B0604020202020204" pitchFamily="34" charset="0"/>
                <a:cs typeface="Arial" panose="020B0604020202020204" pitchFamily="34" charset="0"/>
              </a:rPr>
              <a:t>     </a:t>
            </a:r>
            <a:r>
              <a:rPr lang="en-US" sz="1000">
                <a:latin typeface="Arial" panose="020B0604020202020204" pitchFamily="34" charset="0"/>
                <a:cs typeface="Arial" panose="020B0604020202020204" pitchFamily="34" charset="0"/>
              </a:rPr>
              <a:t>           at</a:t>
            </a:r>
            <a:r>
              <a:rPr lang="en-US" sz="1000" baseline="0">
                <a:latin typeface="Arial" panose="020B0604020202020204" pitchFamily="34" charset="0"/>
                <a:cs typeface="Arial" panose="020B0604020202020204" pitchFamily="34" charset="0"/>
              </a:rPr>
              <a:t> the </a:t>
            </a:r>
            <a:r>
              <a:rPr lang="en-US" sz="1000">
                <a:latin typeface="Arial" panose="020B0604020202020204" pitchFamily="34" charset="0"/>
                <a:cs typeface="Arial" panose="020B0604020202020204" pitchFamily="34" charset="0"/>
              </a:rPr>
              <a:t>top and the                           buttons on the right.</a:t>
            </a:r>
          </a:p>
        </xdr:txBody>
      </xdr:sp>
      <xdr:sp macro="" textlink="">
        <xdr:nvSpPr>
          <xdr:cNvPr id="61" name="Round Same Side Corner Rectangle 60">
            <a:extLst>
              <a:ext uri="{FF2B5EF4-FFF2-40B4-BE49-F238E27FC236}">
                <a16:creationId xmlns:a16="http://schemas.microsoft.com/office/drawing/2014/main" id="{00000000-0008-0000-0100-00003D000000}"/>
              </a:ext>
            </a:extLst>
          </xdr:cNvPr>
          <xdr:cNvSpPr/>
        </xdr:nvSpPr>
        <xdr:spPr>
          <a:xfrm>
            <a:off x="8905875" y="4991100"/>
            <a:ext cx="428625" cy="161925"/>
          </a:xfrm>
          <a:prstGeom prst="round2SameRect">
            <a:avLst>
              <a:gd name="adj1" fmla="val 30393"/>
              <a:gd name="adj2" fmla="val 0"/>
            </a:avLst>
          </a:prstGeom>
          <a:solidFill>
            <a:srgbClr val="7BC14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US" sz="700" b="1" i="0">
                <a:solidFill>
                  <a:sysClr val="windowText" lastClr="000000"/>
                </a:solidFill>
                <a:latin typeface="Trebuchet MS" panose="020B0603020202020204" pitchFamily="34" charset="0"/>
                <a:ea typeface="Tahoma" panose="020B0604030504040204" pitchFamily="34" charset="0"/>
                <a:cs typeface="Tahoma" panose="020B0604030504040204" pitchFamily="34" charset="0"/>
              </a:rPr>
              <a:t>TABS</a:t>
            </a:r>
          </a:p>
        </xdr:txBody>
      </xdr:sp>
      <xdr:pic>
        <xdr:nvPicPr>
          <xdr:cNvPr id="62" name="Picture 61">
            <a:extLst>
              <a:ext uri="{FF2B5EF4-FFF2-40B4-BE49-F238E27FC236}">
                <a16:creationId xmlns:a16="http://schemas.microsoft.com/office/drawing/2014/main" id="{00000000-0008-0000-0100-00003E000000}"/>
              </a:ext>
            </a:extLst>
          </xdr:cNvPr>
          <xdr:cNvPicPr>
            <a:picLocks noChangeAspect="1"/>
          </xdr:cNvPicPr>
        </xdr:nvPicPr>
        <xdr:blipFill>
          <a:blip xmlns:r="http://schemas.openxmlformats.org/officeDocument/2006/relationships" r:embed="rId8"/>
          <a:stretch>
            <a:fillRect/>
          </a:stretch>
        </xdr:blipFill>
        <xdr:spPr>
          <a:xfrm>
            <a:off x="10525126" y="4972051"/>
            <a:ext cx="952500" cy="221942"/>
          </a:xfrm>
          <a:prstGeom prst="rect">
            <a:avLst/>
          </a:prstGeom>
        </xdr:spPr>
      </xdr:pic>
      <xdr:pic>
        <xdr:nvPicPr>
          <xdr:cNvPr id="63" name="irc_mi" descr="http://etc-mysitemyway.s3.amazonaws.com/icons/legacy-previews/icons/blue-jelly-icons-arrows/007406-blue-jelly-icon-arrows-hand-clear-pointer-left.png">
            <a:extLst>
              <a:ext uri="{FF2B5EF4-FFF2-40B4-BE49-F238E27FC236}">
                <a16:creationId xmlns:a16="http://schemas.microsoft.com/office/drawing/2014/main" id="{00000000-0008-0000-0100-00003F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flipH="1">
            <a:off x="7210425" y="4848225"/>
            <a:ext cx="600357" cy="605458"/>
          </a:xfrm>
          <a:prstGeom prst="rect">
            <a:avLst/>
          </a:prstGeom>
          <a:noFill/>
          <a:extLst>
            <a:ext uri="{909E8E84-426E-40dd-AFC4-6F175D3DCCD1}">
              <a14:hiddenFill xmlns:a14="http://schemas.microsoft.com/office/drawing/2010/main" xmlns="">
                <a:solidFill>
                  <a:srgbClr val="FFFFFF"/>
                </a:solidFill>
              </a14:hiddenFill>
            </a:ext>
          </a:extLst>
        </xdr:spPr>
      </xdr:pic>
    </xdr:grpSp>
    <xdr:clientData/>
  </xdr:twoCellAnchor>
  <xdr:twoCellAnchor editAs="oneCell">
    <xdr:from>
      <xdr:col>35</xdr:col>
      <xdr:colOff>19050</xdr:colOff>
      <xdr:row>27</xdr:row>
      <xdr:rowOff>66756</xdr:rowOff>
    </xdr:from>
    <xdr:to>
      <xdr:col>37</xdr:col>
      <xdr:colOff>66675</xdr:colOff>
      <xdr:row>28</xdr:row>
      <xdr:rowOff>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9"/>
        <a:stretch>
          <a:fillRect/>
        </a:stretch>
      </xdr:blipFill>
      <xdr:spPr>
        <a:xfrm>
          <a:off x="9353550" y="5724606"/>
          <a:ext cx="581025" cy="14279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0</xdr:colOff>
      <xdr:row>2</xdr:row>
      <xdr:rowOff>0</xdr:rowOff>
    </xdr:from>
    <xdr:to>
      <xdr:col>16</xdr:col>
      <xdr:colOff>1446</xdr:colOff>
      <xdr:row>5</xdr:row>
      <xdr:rowOff>28575</xdr:rowOff>
    </xdr:to>
    <xdr:sp macro="" textlink="TEMPLATE!A16">
      <xdr:nvSpPr>
        <xdr:cNvPr id="31" name="PROJECTINFO">
          <a:hlinkClick xmlns:r="http://schemas.openxmlformats.org/officeDocument/2006/relationships" r:id="rId1"/>
          <a:extLst>
            <a:ext uri="{FF2B5EF4-FFF2-40B4-BE49-F238E27FC236}">
              <a16:creationId xmlns:a16="http://schemas.microsoft.com/office/drawing/2014/main" id="{00000000-0008-0000-0D00-00001F000000}"/>
            </a:ext>
          </a:extLst>
        </xdr:cNvPr>
        <xdr:cNvSpPr/>
      </xdr:nvSpPr>
      <xdr:spPr>
        <a:xfrm>
          <a:off x="3200400" y="419100"/>
          <a:ext cx="1068246" cy="657225"/>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5BAA75F5-6EDF-47E7-B87C-DD782CF554B8}"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APPLICATION</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17</xdr:col>
      <xdr:colOff>0</xdr:colOff>
      <xdr:row>2</xdr:row>
      <xdr:rowOff>0</xdr:rowOff>
    </xdr:from>
    <xdr:to>
      <xdr:col>21</xdr:col>
      <xdr:colOff>1445</xdr:colOff>
      <xdr:row>5</xdr:row>
      <xdr:rowOff>28575</xdr:rowOff>
    </xdr:to>
    <xdr:sp macro="" textlink="TEMPLATE!A24">
      <xdr:nvSpPr>
        <xdr:cNvPr id="30" name="STANDARD">
          <a:extLst>
            <a:ext uri="{FF2B5EF4-FFF2-40B4-BE49-F238E27FC236}">
              <a16:creationId xmlns:a16="http://schemas.microsoft.com/office/drawing/2014/main" id="{00000000-0008-0000-0D00-00001E000000}"/>
            </a:ext>
          </a:extLst>
        </xdr:cNvPr>
        <xdr:cNvSpPr/>
      </xdr:nvSpPr>
      <xdr:spPr>
        <a:xfrm>
          <a:off x="4533900" y="419100"/>
          <a:ext cx="1068245" cy="657225"/>
        </a:xfrm>
        <a:prstGeom prst="round2SameRect">
          <a:avLst/>
        </a:prstGeom>
        <a:solidFill>
          <a:srgbClr val="4F81BD"/>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EE69BA0C-9974-4FD6-8EBA-A72F6AA1F382}"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STANDARD MEASURES</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22</xdr:col>
      <xdr:colOff>0</xdr:colOff>
      <xdr:row>2</xdr:row>
      <xdr:rowOff>0</xdr:rowOff>
    </xdr:from>
    <xdr:to>
      <xdr:col>26</xdr:col>
      <xdr:colOff>1445</xdr:colOff>
      <xdr:row>5</xdr:row>
      <xdr:rowOff>28576</xdr:rowOff>
    </xdr:to>
    <xdr:sp macro="" textlink="TEMPLATE!A32">
      <xdr:nvSpPr>
        <xdr:cNvPr id="29" name="CUSTOM">
          <a:hlinkClick xmlns:r="http://schemas.openxmlformats.org/officeDocument/2006/relationships" r:id="rId2"/>
          <a:extLst>
            <a:ext uri="{FF2B5EF4-FFF2-40B4-BE49-F238E27FC236}">
              <a16:creationId xmlns:a16="http://schemas.microsoft.com/office/drawing/2014/main" id="{00000000-0008-0000-0D00-00001D000000}"/>
            </a:ext>
          </a:extLst>
        </xdr:cNvPr>
        <xdr:cNvSpPr/>
      </xdr:nvSpPr>
      <xdr:spPr>
        <a:xfrm>
          <a:off x="5867400" y="419100"/>
          <a:ext cx="1068245" cy="657226"/>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DADB981B-9035-4D74-8373-91DE3F520175}"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CUSTOM MEASURES</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27</xdr:col>
      <xdr:colOff>0</xdr:colOff>
      <xdr:row>2</xdr:row>
      <xdr:rowOff>0</xdr:rowOff>
    </xdr:from>
    <xdr:to>
      <xdr:col>31</xdr:col>
      <xdr:colOff>1445</xdr:colOff>
      <xdr:row>5</xdr:row>
      <xdr:rowOff>28575</xdr:rowOff>
    </xdr:to>
    <xdr:sp macro="" textlink="TEMPLATE!A40">
      <xdr:nvSpPr>
        <xdr:cNvPr id="66" name="PROJECTSUM">
          <a:hlinkClick xmlns:r="http://schemas.openxmlformats.org/officeDocument/2006/relationships" r:id="rId3"/>
          <a:extLst>
            <a:ext uri="{FF2B5EF4-FFF2-40B4-BE49-F238E27FC236}">
              <a16:creationId xmlns:a16="http://schemas.microsoft.com/office/drawing/2014/main" id="{00000000-0008-0000-0D00-000042000000}"/>
            </a:ext>
          </a:extLst>
        </xdr:cNvPr>
        <xdr:cNvSpPr/>
      </xdr:nvSpPr>
      <xdr:spPr>
        <a:xfrm>
          <a:off x="7200900" y="419100"/>
          <a:ext cx="1068245" cy="657225"/>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7399013F-2CE3-4E07-A8F2-027F68C57B93}"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PROJECT SUMMARY</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32</xdr:col>
      <xdr:colOff>0</xdr:colOff>
      <xdr:row>2</xdr:row>
      <xdr:rowOff>0</xdr:rowOff>
    </xdr:from>
    <xdr:to>
      <xdr:col>36</xdr:col>
      <xdr:colOff>1444</xdr:colOff>
      <xdr:row>5</xdr:row>
      <xdr:rowOff>28575</xdr:rowOff>
    </xdr:to>
    <xdr:sp macro="" textlink="TEMPLATE!A42">
      <xdr:nvSpPr>
        <xdr:cNvPr id="67" name="COMPLETION">
          <a:hlinkClick xmlns:r="http://schemas.openxmlformats.org/officeDocument/2006/relationships" r:id="rId4"/>
          <a:extLst>
            <a:ext uri="{FF2B5EF4-FFF2-40B4-BE49-F238E27FC236}">
              <a16:creationId xmlns:a16="http://schemas.microsoft.com/office/drawing/2014/main" id="{00000000-0008-0000-0D00-000043000000}"/>
            </a:ext>
          </a:extLst>
        </xdr:cNvPr>
        <xdr:cNvSpPr/>
      </xdr:nvSpPr>
      <xdr:spPr>
        <a:xfrm>
          <a:off x="8534400" y="419100"/>
          <a:ext cx="1068244" cy="657225"/>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C27DC2E6-FD70-45C1-B131-E47B20275D72}"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FINAL STEPS</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7</xdr:col>
      <xdr:colOff>0</xdr:colOff>
      <xdr:row>2</xdr:row>
      <xdr:rowOff>0</xdr:rowOff>
    </xdr:from>
    <xdr:to>
      <xdr:col>11</xdr:col>
      <xdr:colOff>1445</xdr:colOff>
      <xdr:row>5</xdr:row>
      <xdr:rowOff>28576</xdr:rowOff>
    </xdr:to>
    <xdr:sp macro="" textlink="TEMPLATE!A8">
      <xdr:nvSpPr>
        <xdr:cNvPr id="69" name="START">
          <a:hlinkClick xmlns:r="http://schemas.openxmlformats.org/officeDocument/2006/relationships" r:id="rId5"/>
          <a:extLst>
            <a:ext uri="{FF2B5EF4-FFF2-40B4-BE49-F238E27FC236}">
              <a16:creationId xmlns:a16="http://schemas.microsoft.com/office/drawing/2014/main" id="{00000000-0008-0000-0D00-000045000000}"/>
            </a:ext>
          </a:extLst>
        </xdr:cNvPr>
        <xdr:cNvSpPr/>
      </xdr:nvSpPr>
      <xdr:spPr>
        <a:xfrm>
          <a:off x="1866900" y="419100"/>
          <a:ext cx="1068245" cy="657226"/>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7BDF65B2-2F40-4972-A6E4-450BA4962A21}"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WELCOME</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0</xdr:col>
      <xdr:colOff>255517</xdr:colOff>
      <xdr:row>4</xdr:row>
      <xdr:rowOff>76200</xdr:rowOff>
    </xdr:from>
    <xdr:to>
      <xdr:col>43</xdr:col>
      <xdr:colOff>263524</xdr:colOff>
      <xdr:row>7</xdr:row>
      <xdr:rowOff>34926</xdr:rowOff>
    </xdr:to>
    <xdr:sp macro="" textlink="">
      <xdr:nvSpPr>
        <xdr:cNvPr id="32" name="APPBACK">
          <a:extLst>
            <a:ext uri="{FF2B5EF4-FFF2-40B4-BE49-F238E27FC236}">
              <a16:creationId xmlns:a16="http://schemas.microsoft.com/office/drawing/2014/main" id="{00000000-0008-0000-0D00-000020000000}"/>
            </a:ext>
          </a:extLst>
        </xdr:cNvPr>
        <xdr:cNvSpPr/>
      </xdr:nvSpPr>
      <xdr:spPr>
        <a:xfrm>
          <a:off x="255517" y="914400"/>
          <a:ext cx="11476107" cy="587376"/>
        </a:xfrm>
        <a:prstGeom prst="round2SameRect">
          <a:avLst/>
        </a:prstGeom>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0</xdr:col>
      <xdr:colOff>257178</xdr:colOff>
      <xdr:row>7</xdr:row>
      <xdr:rowOff>38099</xdr:rowOff>
    </xdr:from>
    <xdr:to>
      <xdr:col>44</xdr:col>
      <xdr:colOff>3173</xdr:colOff>
      <xdr:row>8</xdr:row>
      <xdr:rowOff>13523</xdr:rowOff>
    </xdr:to>
    <xdr:sp macro="" textlink="">
      <xdr:nvSpPr>
        <xdr:cNvPr id="33" name="APPTHIN">
          <a:extLst>
            <a:ext uri="{FF2B5EF4-FFF2-40B4-BE49-F238E27FC236}">
              <a16:creationId xmlns:a16="http://schemas.microsoft.com/office/drawing/2014/main" id="{00000000-0008-0000-0D00-000021000000}"/>
            </a:ext>
          </a:extLst>
        </xdr:cNvPr>
        <xdr:cNvSpPr/>
      </xdr:nvSpPr>
      <xdr:spPr>
        <a:xfrm flipV="1">
          <a:off x="257178" y="1504949"/>
          <a:ext cx="11480795" cy="194499"/>
        </a:xfrm>
        <a:prstGeom prst="rect">
          <a:avLst/>
        </a:prstGeom>
        <a:solidFill>
          <a:schemeClr val="tx2">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1</xdr:col>
      <xdr:colOff>84280</xdr:colOff>
      <xdr:row>5</xdr:row>
      <xdr:rowOff>117697</xdr:rowOff>
    </xdr:from>
    <xdr:to>
      <xdr:col>6</xdr:col>
      <xdr:colOff>70534</xdr:colOff>
      <xdr:row>7</xdr:row>
      <xdr:rowOff>68087</xdr:rowOff>
    </xdr:to>
    <xdr:sp macro="" textlink="TEMPLATE!C25">
      <xdr:nvSpPr>
        <xdr:cNvPr id="34" name="LIGHTING">
          <a:hlinkClick xmlns:r="http://schemas.openxmlformats.org/officeDocument/2006/relationships" r:id="rId6"/>
          <a:extLst>
            <a:ext uri="{FF2B5EF4-FFF2-40B4-BE49-F238E27FC236}">
              <a16:creationId xmlns:a16="http://schemas.microsoft.com/office/drawing/2014/main" id="{00000000-0008-0000-0D00-000022000000}"/>
            </a:ext>
          </a:extLst>
        </xdr:cNvPr>
        <xdr:cNvSpPr/>
      </xdr:nvSpPr>
      <xdr:spPr>
        <a:xfrm>
          <a:off x="350980" y="1165447"/>
          <a:ext cx="131975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fld id="{B7D647F3-E134-4DE6-9A84-9A09CF214B90}" type="TxLink">
            <a:rPr lang="en-US" sz="800" b="1" i="0" u="none" strike="noStrike">
              <a:solidFill>
                <a:srgbClr val="000000"/>
              </a:solidFill>
              <a:latin typeface="Trebuchet MS"/>
              <a:ea typeface="Tahoma" panose="020B0604030504040204" pitchFamily="34" charset="0"/>
              <a:cs typeface="Tahoma" panose="020B0604030504040204" pitchFamily="34" charset="0"/>
            </a:rPr>
            <a:pPr algn="ctr"/>
            <a:t>LIGHTING</a:t>
          </a:fld>
          <a:endParaRPr lang="en-US" sz="800" b="1" i="0">
            <a:solidFill>
              <a:sysClr val="windowText" lastClr="000000"/>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17</xdr:col>
      <xdr:colOff>228199</xdr:colOff>
      <xdr:row>5</xdr:row>
      <xdr:rowOff>165322</xdr:rowOff>
    </xdr:from>
    <xdr:to>
      <xdr:col>22</xdr:col>
      <xdr:colOff>214453</xdr:colOff>
      <xdr:row>7</xdr:row>
      <xdr:rowOff>115712</xdr:rowOff>
    </xdr:to>
    <xdr:sp macro="" textlink="TEMPLATE!C28">
      <xdr:nvSpPr>
        <xdr:cNvPr id="35" name="HVAC">
          <a:extLst>
            <a:ext uri="{FF2B5EF4-FFF2-40B4-BE49-F238E27FC236}">
              <a16:creationId xmlns:a16="http://schemas.microsoft.com/office/drawing/2014/main" id="{00000000-0008-0000-0D00-000023000000}"/>
            </a:ext>
          </a:extLst>
        </xdr:cNvPr>
        <xdr:cNvSpPr/>
      </xdr:nvSpPr>
      <xdr:spPr>
        <a:xfrm>
          <a:off x="4762099" y="1213072"/>
          <a:ext cx="1319754" cy="369490"/>
        </a:xfrm>
        <a:prstGeom prst="round2SameRect">
          <a:avLst>
            <a:gd name="adj1" fmla="val 30393"/>
            <a:gd name="adj2" fmla="val 0"/>
          </a:avLst>
        </a:prstGeom>
        <a:solidFill>
          <a:srgbClr val="209C2C"/>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marL="0" indent="0" algn="ctr"/>
          <a:fld id="{D6A1C43B-2B02-4AF2-9A75-22E26F7A191A}" type="TxLink">
            <a:rPr lang="en-US" sz="800" b="1" i="0" u="none" strike="noStrike">
              <a:solidFill>
                <a:schemeClr val="bg1"/>
              </a:solidFill>
              <a:latin typeface="Trebuchet MS"/>
              <a:ea typeface="Tahoma" panose="020B0604030504040204" pitchFamily="34" charset="0"/>
              <a:cs typeface="Tahoma" panose="020B0604030504040204" pitchFamily="34" charset="0"/>
            </a:rPr>
            <a:pPr marL="0" indent="0" algn="ctr"/>
            <a:t>PUMP MOTOR VFD</a:t>
          </a:fld>
          <a:endParaRPr lang="en-US" sz="800" b="1" i="0" u="none" strike="noStrike">
            <a:solidFill>
              <a:schemeClr val="bg1"/>
            </a:solidFill>
            <a:latin typeface="Trebuchet MS"/>
            <a:ea typeface="Tahoma" panose="020B0604030504040204" pitchFamily="34" charset="0"/>
            <a:cs typeface="Tahoma" panose="020B0604030504040204" pitchFamily="34" charset="0"/>
          </a:endParaRPr>
        </a:p>
      </xdr:txBody>
    </xdr:sp>
    <xdr:clientData fPrintsWithSheet="0"/>
  </xdr:twoCellAnchor>
  <xdr:twoCellAnchor>
    <xdr:from>
      <xdr:col>23</xdr:col>
      <xdr:colOff>98372</xdr:colOff>
      <xdr:row>5</xdr:row>
      <xdr:rowOff>89122</xdr:rowOff>
    </xdr:from>
    <xdr:to>
      <xdr:col>28</xdr:col>
      <xdr:colOff>84626</xdr:colOff>
      <xdr:row>7</xdr:row>
      <xdr:rowOff>39512</xdr:rowOff>
    </xdr:to>
    <xdr:sp macro="" textlink="TEMPLATE!C29">
      <xdr:nvSpPr>
        <xdr:cNvPr id="36" name="KITCHEN">
          <a:hlinkClick xmlns:r="http://schemas.openxmlformats.org/officeDocument/2006/relationships" r:id="rId7"/>
          <a:extLst>
            <a:ext uri="{FF2B5EF4-FFF2-40B4-BE49-F238E27FC236}">
              <a16:creationId xmlns:a16="http://schemas.microsoft.com/office/drawing/2014/main" id="{00000000-0008-0000-0D00-000024000000}"/>
            </a:ext>
          </a:extLst>
        </xdr:cNvPr>
        <xdr:cNvSpPr/>
      </xdr:nvSpPr>
      <xdr:spPr>
        <a:xfrm>
          <a:off x="6232472" y="1136872"/>
          <a:ext cx="131975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indent="0" algn="ctr"/>
          <a:fld id="{78B3C93F-A776-4DA9-8378-C5A68C23F7E2}" type="TxLink">
            <a:rPr lang="en-US" sz="800" b="1" i="0" u="none" strike="noStrike">
              <a:solidFill>
                <a:srgbClr val="000000"/>
              </a:solidFill>
              <a:latin typeface="Trebuchet MS"/>
              <a:ea typeface="Tahoma" panose="020B0604030504040204" pitchFamily="34" charset="0"/>
              <a:cs typeface="Tahoma" panose="020B0604030504040204" pitchFamily="34" charset="0"/>
            </a:rPr>
            <a:pPr marL="0" indent="0" algn="ctr"/>
            <a:t>COMMERCIAL KITCHEN</a:t>
          </a:fld>
          <a:endParaRPr lang="en-US" sz="800" b="1" i="0" u="none" strike="noStrike">
            <a:solidFill>
              <a:srgbClr val="000000"/>
            </a:solidFill>
            <a:latin typeface="Trebuchet MS"/>
            <a:ea typeface="Tahoma" panose="020B0604030504040204" pitchFamily="34" charset="0"/>
            <a:cs typeface="Tahoma" panose="020B0604030504040204" pitchFamily="34" charset="0"/>
          </a:endParaRPr>
        </a:p>
      </xdr:txBody>
    </xdr:sp>
    <xdr:clientData fPrintsWithSheet="0"/>
  </xdr:twoCellAnchor>
  <xdr:twoCellAnchor>
    <xdr:from>
      <xdr:col>12</xdr:col>
      <xdr:colOff>91326</xdr:colOff>
      <xdr:row>5</xdr:row>
      <xdr:rowOff>89122</xdr:rowOff>
    </xdr:from>
    <xdr:to>
      <xdr:col>17</xdr:col>
      <xdr:colOff>77580</xdr:colOff>
      <xdr:row>7</xdr:row>
      <xdr:rowOff>39512</xdr:rowOff>
    </xdr:to>
    <xdr:sp macro="" textlink="TEMPLATE!C27">
      <xdr:nvSpPr>
        <xdr:cNvPr id="37" name="FRIDGE">
          <a:hlinkClick xmlns:r="http://schemas.openxmlformats.org/officeDocument/2006/relationships" r:id="rId8"/>
          <a:extLst>
            <a:ext uri="{FF2B5EF4-FFF2-40B4-BE49-F238E27FC236}">
              <a16:creationId xmlns:a16="http://schemas.microsoft.com/office/drawing/2014/main" id="{00000000-0008-0000-0D00-000025000000}"/>
            </a:ext>
          </a:extLst>
        </xdr:cNvPr>
        <xdr:cNvSpPr/>
      </xdr:nvSpPr>
      <xdr:spPr>
        <a:xfrm>
          <a:off x="3291726" y="1136872"/>
          <a:ext cx="131975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0C750409-70F6-4CF2-AB5D-E99B111004DC}" type="TxLink">
            <a:rPr lang="en-US" sz="800" b="1" i="0" u="none" strike="noStrike">
              <a:solidFill>
                <a:srgbClr val="000000"/>
              </a:solidFill>
              <a:latin typeface="Trebuchet MS"/>
              <a:ea typeface="Tahoma" panose="020B0604030504040204" pitchFamily="34" charset="0"/>
              <a:cs typeface="Tahoma" panose="020B0604030504040204" pitchFamily="34" charset="0"/>
            </a:rPr>
            <a:pPr algn="ctr"/>
            <a:t>REFRIGERATION</a:t>
          </a:fld>
          <a:endParaRPr lang="en-US" sz="800" b="1" i="0">
            <a:solidFill>
              <a:sysClr val="windowText" lastClr="000000"/>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28</xdr:col>
      <xdr:colOff>235245</xdr:colOff>
      <xdr:row>5</xdr:row>
      <xdr:rowOff>89122</xdr:rowOff>
    </xdr:from>
    <xdr:to>
      <xdr:col>33</xdr:col>
      <xdr:colOff>217959</xdr:colOff>
      <xdr:row>7</xdr:row>
      <xdr:rowOff>39512</xdr:rowOff>
    </xdr:to>
    <xdr:sp macro="" textlink="TEMPLATE!C30">
      <xdr:nvSpPr>
        <xdr:cNvPr id="39" name="IT">
          <a:hlinkClick xmlns:r="http://schemas.openxmlformats.org/officeDocument/2006/relationships" r:id="rId9"/>
          <a:extLst>
            <a:ext uri="{FF2B5EF4-FFF2-40B4-BE49-F238E27FC236}">
              <a16:creationId xmlns:a16="http://schemas.microsoft.com/office/drawing/2014/main" id="{00000000-0008-0000-0D00-000027000000}"/>
            </a:ext>
          </a:extLst>
        </xdr:cNvPr>
        <xdr:cNvSpPr/>
      </xdr:nvSpPr>
      <xdr:spPr>
        <a:xfrm>
          <a:off x="7702845" y="1136872"/>
          <a:ext cx="131621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5978C542-6F96-4460-9417-0247A02DBA51}" type="TxLink">
            <a:rPr lang="en-US" sz="800" b="1" i="0" u="none" strike="noStrike">
              <a:solidFill>
                <a:srgbClr val="000000"/>
              </a:solidFill>
              <a:latin typeface="Trebuchet MS"/>
              <a:ea typeface="Tahoma" panose="020B0604030504040204" pitchFamily="34" charset="0"/>
              <a:cs typeface="Tahoma" panose="020B0604030504040204" pitchFamily="34" charset="0"/>
            </a:rPr>
            <a:pPr algn="ctr"/>
            <a:t>COMPUTER/IT</a:t>
          </a:fld>
          <a:endParaRPr lang="en-US" sz="800" b="1" i="0">
            <a:solidFill>
              <a:sysClr val="windowText" lastClr="000000"/>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34</xdr:col>
      <xdr:colOff>101876</xdr:colOff>
      <xdr:row>5</xdr:row>
      <xdr:rowOff>89122</xdr:rowOff>
    </xdr:from>
    <xdr:to>
      <xdr:col>39</xdr:col>
      <xdr:colOff>84590</xdr:colOff>
      <xdr:row>7</xdr:row>
      <xdr:rowOff>39512</xdr:rowOff>
    </xdr:to>
    <xdr:sp macro="" textlink="TEMPLATE!C31">
      <xdr:nvSpPr>
        <xdr:cNvPr id="40" name="WATERHEAT">
          <a:hlinkClick xmlns:r="http://schemas.openxmlformats.org/officeDocument/2006/relationships" r:id="rId10"/>
          <a:extLst>
            <a:ext uri="{FF2B5EF4-FFF2-40B4-BE49-F238E27FC236}">
              <a16:creationId xmlns:a16="http://schemas.microsoft.com/office/drawing/2014/main" id="{00000000-0008-0000-0D00-000028000000}"/>
            </a:ext>
          </a:extLst>
        </xdr:cNvPr>
        <xdr:cNvSpPr/>
      </xdr:nvSpPr>
      <xdr:spPr>
        <a:xfrm>
          <a:off x="9169676" y="1136872"/>
          <a:ext cx="131621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4F093157-C6F5-486B-AC73-2F87BBE29F81}" type="TxLink">
            <a:rPr lang="en-US" sz="800" b="1" i="0" u="none" strike="noStrike">
              <a:solidFill>
                <a:srgbClr val="000000"/>
              </a:solidFill>
              <a:latin typeface="Trebuchet MS"/>
              <a:ea typeface="Tahoma" panose="020B0604030504040204" pitchFamily="34" charset="0"/>
              <a:cs typeface="Tahoma" panose="020B0604030504040204" pitchFamily="34" charset="0"/>
            </a:rPr>
            <a:pPr algn="ctr"/>
            <a:t>ELECTRIC WATER HEATER</a:t>
          </a:fld>
          <a:endParaRPr lang="en-US" sz="800" b="1" i="0">
            <a:solidFill>
              <a:sysClr val="windowText" lastClr="000000"/>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36</xdr:col>
      <xdr:colOff>217628</xdr:colOff>
      <xdr:row>8</xdr:row>
      <xdr:rowOff>47625</xdr:rowOff>
    </xdr:from>
    <xdr:to>
      <xdr:col>40</xdr:col>
      <xdr:colOff>36653</xdr:colOff>
      <xdr:row>9</xdr:row>
      <xdr:rowOff>133350</xdr:rowOff>
    </xdr:to>
    <xdr:grpSp>
      <xdr:nvGrpSpPr>
        <xdr:cNvPr id="41" name="BACK">
          <a:hlinkClick xmlns:r="http://schemas.openxmlformats.org/officeDocument/2006/relationships" r:id="rId8"/>
          <a:extLst>
            <a:ext uri="{FF2B5EF4-FFF2-40B4-BE49-F238E27FC236}">
              <a16:creationId xmlns:a16="http://schemas.microsoft.com/office/drawing/2014/main" id="{00000000-0008-0000-0D00-000029000000}"/>
            </a:ext>
          </a:extLst>
        </xdr:cNvPr>
        <xdr:cNvGrpSpPr>
          <a:grpSpLocks/>
        </xdr:cNvGrpSpPr>
      </xdr:nvGrpSpPr>
      <xdr:grpSpPr bwMode="auto">
        <a:xfrm>
          <a:off x="10164903" y="1720850"/>
          <a:ext cx="920750" cy="298450"/>
          <a:chOff x="9584120" y="1345325"/>
          <a:chExt cx="886153" cy="304471"/>
        </a:xfrm>
      </xdr:grpSpPr>
      <xdr:sp macro="" textlink="">
        <xdr:nvSpPr>
          <xdr:cNvPr id="42" name="Rounded Rectangle 41">
            <a:extLst>
              <a:ext uri="{FF2B5EF4-FFF2-40B4-BE49-F238E27FC236}">
                <a16:creationId xmlns:a16="http://schemas.microsoft.com/office/drawing/2014/main" id="{00000000-0008-0000-0D00-00002A000000}"/>
              </a:ext>
            </a:extLst>
          </xdr:cNvPr>
          <xdr:cNvSpPr/>
        </xdr:nvSpPr>
        <xdr:spPr>
          <a:xfrm>
            <a:off x="9584120" y="1345325"/>
            <a:ext cx="886153" cy="30447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r"/>
            <a:r>
              <a:rPr lang="en-US" sz="1100" b="1">
                <a:latin typeface="Trebuchet MS" panose="020B0603020202020204" pitchFamily="34" charset="0"/>
                <a:ea typeface="Tahoma" panose="020B0604030504040204" pitchFamily="34" charset="0"/>
                <a:cs typeface="Tahoma" panose="020B0604030504040204" pitchFamily="34" charset="0"/>
              </a:rPr>
              <a:t>BACK</a:t>
            </a:r>
          </a:p>
        </xdr:txBody>
      </xdr:sp>
      <xdr:sp macro="" textlink="">
        <xdr:nvSpPr>
          <xdr:cNvPr id="43" name="Oval 42">
            <a:extLst>
              <a:ext uri="{FF2B5EF4-FFF2-40B4-BE49-F238E27FC236}">
                <a16:creationId xmlns:a16="http://schemas.microsoft.com/office/drawing/2014/main" id="{00000000-0008-0000-0D00-00002B000000}"/>
              </a:ext>
            </a:extLst>
          </xdr:cNvPr>
          <xdr:cNvSpPr/>
        </xdr:nvSpPr>
        <xdr:spPr>
          <a:xfrm>
            <a:off x="9631763" y="1383384"/>
            <a:ext cx="219156" cy="218839"/>
          </a:xfrm>
          <a:prstGeom prst="ellipse">
            <a:avLst/>
          </a:prstGeom>
          <a:ln>
            <a:noFill/>
          </a:ln>
          <a:scene3d>
            <a:camera prst="orthographicFront"/>
            <a:lightRig rig="threePt" dir="t"/>
          </a:scene3d>
          <a:sp3d>
            <a:bevelT w="69850" h="381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sp macro="" textlink="">
        <xdr:nvSpPr>
          <xdr:cNvPr id="44" name="Right Arrow 43">
            <a:extLst>
              <a:ext uri="{FF2B5EF4-FFF2-40B4-BE49-F238E27FC236}">
                <a16:creationId xmlns:a16="http://schemas.microsoft.com/office/drawing/2014/main" id="{00000000-0008-0000-0D00-00002C000000}"/>
              </a:ext>
            </a:extLst>
          </xdr:cNvPr>
          <xdr:cNvSpPr/>
        </xdr:nvSpPr>
        <xdr:spPr>
          <a:xfrm rot="10800000">
            <a:off x="9679405" y="1440472"/>
            <a:ext cx="104814" cy="114177"/>
          </a:xfrm>
          <a:prstGeom prst="rightArrow">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grpSp>
    <xdr:clientData fPrintsWithSheet="0"/>
  </xdr:twoCellAnchor>
  <xdr:twoCellAnchor>
    <xdr:from>
      <xdr:col>40</xdr:col>
      <xdr:colOff>93803</xdr:colOff>
      <xdr:row>8</xdr:row>
      <xdr:rowOff>47625</xdr:rowOff>
    </xdr:from>
    <xdr:to>
      <xdr:col>43</xdr:col>
      <xdr:colOff>179528</xdr:colOff>
      <xdr:row>9</xdr:row>
      <xdr:rowOff>133350</xdr:rowOff>
    </xdr:to>
    <xdr:grpSp>
      <xdr:nvGrpSpPr>
        <xdr:cNvPr id="45" name="NEXT">
          <a:hlinkClick xmlns:r="http://schemas.openxmlformats.org/officeDocument/2006/relationships" r:id="rId7"/>
          <a:extLst>
            <a:ext uri="{FF2B5EF4-FFF2-40B4-BE49-F238E27FC236}">
              <a16:creationId xmlns:a16="http://schemas.microsoft.com/office/drawing/2014/main" id="{00000000-0008-0000-0D00-00002D000000}"/>
            </a:ext>
          </a:extLst>
        </xdr:cNvPr>
        <xdr:cNvGrpSpPr>
          <a:grpSpLocks/>
        </xdr:cNvGrpSpPr>
      </xdr:nvGrpSpPr>
      <xdr:grpSpPr bwMode="auto">
        <a:xfrm>
          <a:off x="11142803" y="1720850"/>
          <a:ext cx="917575" cy="298450"/>
          <a:chOff x="9585434" y="1701362"/>
          <a:chExt cx="886153" cy="304471"/>
        </a:xfrm>
      </xdr:grpSpPr>
      <xdr:sp macro="" textlink="">
        <xdr:nvSpPr>
          <xdr:cNvPr id="46" name="Rounded Rectangle 45">
            <a:extLst>
              <a:ext uri="{FF2B5EF4-FFF2-40B4-BE49-F238E27FC236}">
                <a16:creationId xmlns:a16="http://schemas.microsoft.com/office/drawing/2014/main" id="{00000000-0008-0000-0D00-00002E000000}"/>
              </a:ext>
            </a:extLst>
          </xdr:cNvPr>
          <xdr:cNvSpPr/>
        </xdr:nvSpPr>
        <xdr:spPr>
          <a:xfrm>
            <a:off x="9585434" y="1701362"/>
            <a:ext cx="886153" cy="30447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r>
              <a:rPr lang="en-US" sz="1100" b="1">
                <a:latin typeface="Trebuchet MS" panose="020B0603020202020204" pitchFamily="34" charset="0"/>
                <a:ea typeface="Tahoma" panose="020B0604030504040204" pitchFamily="34" charset="0"/>
                <a:cs typeface="Tahoma" panose="020B0604030504040204" pitchFamily="34" charset="0"/>
              </a:rPr>
              <a:t>NEXT</a:t>
            </a:r>
          </a:p>
        </xdr:txBody>
      </xdr:sp>
      <xdr:sp macro="" textlink="">
        <xdr:nvSpPr>
          <xdr:cNvPr id="47" name="Oval 46">
            <a:extLst>
              <a:ext uri="{FF2B5EF4-FFF2-40B4-BE49-F238E27FC236}">
                <a16:creationId xmlns:a16="http://schemas.microsoft.com/office/drawing/2014/main" id="{00000000-0008-0000-0D00-00002F000000}"/>
              </a:ext>
            </a:extLst>
          </xdr:cNvPr>
          <xdr:cNvSpPr/>
        </xdr:nvSpPr>
        <xdr:spPr>
          <a:xfrm>
            <a:off x="10176203" y="1729906"/>
            <a:ext cx="219156" cy="218839"/>
          </a:xfrm>
          <a:prstGeom prst="ellipse">
            <a:avLst/>
          </a:prstGeom>
          <a:ln>
            <a:noFill/>
          </a:ln>
          <a:scene3d>
            <a:camera prst="orthographicFront"/>
            <a:lightRig rig="threePt" dir="t"/>
          </a:scene3d>
          <a:sp3d>
            <a:bevelT w="69850" h="381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sp macro="" textlink="">
        <xdr:nvSpPr>
          <xdr:cNvPr id="48" name="Right Arrow 47">
            <a:extLst>
              <a:ext uri="{FF2B5EF4-FFF2-40B4-BE49-F238E27FC236}">
                <a16:creationId xmlns:a16="http://schemas.microsoft.com/office/drawing/2014/main" id="{00000000-0008-0000-0D00-000030000000}"/>
              </a:ext>
            </a:extLst>
          </xdr:cNvPr>
          <xdr:cNvSpPr/>
        </xdr:nvSpPr>
        <xdr:spPr>
          <a:xfrm>
            <a:off x="10252431" y="1786994"/>
            <a:ext cx="104814" cy="114177"/>
          </a:xfrm>
          <a:prstGeom prst="rightArrow">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grpSp>
    <xdr:clientData fPrintsWithSheet="0"/>
  </xdr:twoCellAnchor>
  <xdr:twoCellAnchor>
    <xdr:from>
      <xdr:col>6</xdr:col>
      <xdr:colOff>221153</xdr:colOff>
      <xdr:row>5</xdr:row>
      <xdr:rowOff>98647</xdr:rowOff>
    </xdr:from>
    <xdr:to>
      <xdr:col>11</xdr:col>
      <xdr:colOff>207407</xdr:colOff>
      <xdr:row>7</xdr:row>
      <xdr:rowOff>49037</xdr:rowOff>
    </xdr:to>
    <xdr:sp macro="" textlink="TEMPLATE!C26">
      <xdr:nvSpPr>
        <xdr:cNvPr id="49" name="LIGHTINGCON">
          <a:hlinkClick xmlns:r="http://schemas.openxmlformats.org/officeDocument/2006/relationships" r:id="rId11"/>
          <a:extLst>
            <a:ext uri="{FF2B5EF4-FFF2-40B4-BE49-F238E27FC236}">
              <a16:creationId xmlns:a16="http://schemas.microsoft.com/office/drawing/2014/main" id="{00000000-0008-0000-0D00-000031000000}"/>
            </a:ext>
          </a:extLst>
        </xdr:cNvPr>
        <xdr:cNvSpPr/>
      </xdr:nvSpPr>
      <xdr:spPr>
        <a:xfrm>
          <a:off x="1821353" y="1146397"/>
          <a:ext cx="131975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684E6067-82AD-4B6C-8A0D-981A4E8948B4}" type="TxLink">
            <a:rPr lang="en-US" sz="800" b="1" i="0" u="none" strike="noStrike">
              <a:solidFill>
                <a:srgbClr val="000000"/>
              </a:solidFill>
              <a:latin typeface="Trebuchet MS"/>
              <a:ea typeface="Tahoma" panose="020B0604030504040204" pitchFamily="34" charset="0"/>
              <a:cs typeface="Tahoma" panose="020B0604030504040204" pitchFamily="34" charset="0"/>
            </a:rPr>
            <a:pPr algn="ctr"/>
            <a:t>LIGHTING CONTROLS</a:t>
          </a:fld>
          <a:endParaRPr lang="en-US" sz="800" b="1" i="0">
            <a:solidFill>
              <a:sysClr val="windowText" lastClr="000000"/>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editAs="oneCell">
    <xdr:from>
      <xdr:col>0</xdr:col>
      <xdr:colOff>209550</xdr:colOff>
      <xdr:row>0</xdr:row>
      <xdr:rowOff>142875</xdr:rowOff>
    </xdr:from>
    <xdr:to>
      <xdr:col>5</xdr:col>
      <xdr:colOff>76199</xdr:colOff>
      <xdr:row>3</xdr:row>
      <xdr:rowOff>111860</xdr:rowOff>
    </xdr:to>
    <xdr:pic>
      <xdr:nvPicPr>
        <xdr:cNvPr id="50" name="Picture 49" descr="Screen Clipping">
          <a:extLst>
            <a:ext uri="{FF2B5EF4-FFF2-40B4-BE49-F238E27FC236}">
              <a16:creationId xmlns:a16="http://schemas.microsoft.com/office/drawing/2014/main" id="{00000000-0008-0000-0D00-000032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09550" y="142875"/>
          <a:ext cx="1200149" cy="597635"/>
        </a:xfrm>
        <a:prstGeom prst="rect">
          <a:avLst/>
        </a:prstGeom>
      </xdr:spPr>
    </xdr:pic>
    <xdr:clientData/>
  </xdr:twoCellAnchor>
  <xdr:twoCellAnchor>
    <xdr:from>
      <xdr:col>1</xdr:col>
      <xdr:colOff>0</xdr:colOff>
      <xdr:row>4</xdr:row>
      <xdr:rowOff>76200</xdr:rowOff>
    </xdr:from>
    <xdr:to>
      <xdr:col>16</xdr:col>
      <xdr:colOff>19050</xdr:colOff>
      <xdr:row>5</xdr:row>
      <xdr:rowOff>152400</xdr:rowOff>
    </xdr:to>
    <xdr:sp macro="" textlink="TEMPLATE!C3">
      <xdr:nvSpPr>
        <xdr:cNvPr id="52" name="APPNAME">
          <a:extLst>
            <a:ext uri="{FF2B5EF4-FFF2-40B4-BE49-F238E27FC236}">
              <a16:creationId xmlns:a16="http://schemas.microsoft.com/office/drawing/2014/main" id="{00000000-0008-0000-0D00-000034000000}"/>
            </a:ext>
          </a:extLst>
        </xdr:cNvPr>
        <xdr:cNvSpPr txBox="1"/>
      </xdr:nvSpPr>
      <xdr:spPr>
        <a:xfrm>
          <a:off x="266700" y="914400"/>
          <a:ext cx="40195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4F24FBEC-8C46-4A19-9A20-51A312FA30D7}" type="TxLink">
            <a:rPr lang="en-US" sz="1100" b="0" i="0" u="none" strike="noStrike">
              <a:ln>
                <a:noFill/>
              </a:ln>
              <a:solidFill>
                <a:srgbClr val="FFFFFF"/>
              </a:solidFill>
              <a:latin typeface="Trebuchet MS"/>
            </a:rPr>
            <a:pPr/>
            <a:t> </a:t>
          </a:fld>
          <a:endParaRPr lang="en-US" sz="1100">
            <a:ln>
              <a:noFill/>
            </a:ln>
            <a:solidFill>
              <a:schemeClr val="bg1"/>
            </a:solidFill>
            <a:latin typeface="Trebuchet MS" panose="020B0603020202020204" pitchFamily="34" charset="0"/>
          </a:endParaRPr>
        </a:p>
      </xdr:txBody>
    </xdr:sp>
    <xdr:clientData fPrintsWithSheet="0"/>
  </xdr:twoCellAnchor>
  <xdr:twoCellAnchor>
    <xdr:from>
      <xdr:col>0</xdr:col>
      <xdr:colOff>265046</xdr:colOff>
      <xdr:row>8</xdr:row>
      <xdr:rowOff>11592</xdr:rowOff>
    </xdr:from>
    <xdr:to>
      <xdr:col>43</xdr:col>
      <xdr:colOff>247649</xdr:colOff>
      <xdr:row>25</xdr:row>
      <xdr:rowOff>219073</xdr:rowOff>
    </xdr:to>
    <xdr:sp macro="" textlink="">
      <xdr:nvSpPr>
        <xdr:cNvPr id="53" name="BORDER">
          <a:extLst>
            <a:ext uri="{FF2B5EF4-FFF2-40B4-BE49-F238E27FC236}">
              <a16:creationId xmlns:a16="http://schemas.microsoft.com/office/drawing/2014/main" id="{00000000-0008-0000-0D00-000035000000}"/>
            </a:ext>
          </a:extLst>
        </xdr:cNvPr>
        <xdr:cNvSpPr/>
      </xdr:nvSpPr>
      <xdr:spPr>
        <a:xfrm flipV="1">
          <a:off x="265046" y="1697517"/>
          <a:ext cx="11450703" cy="3788881"/>
        </a:xfrm>
        <a:prstGeom prst="rect">
          <a:avLst/>
        </a:prstGeom>
        <a:noFill/>
        <a:ln>
          <a:solidFill>
            <a:srgbClr val="17375E"/>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12</xdr:col>
      <xdr:colOff>57150</xdr:colOff>
      <xdr:row>0</xdr:row>
      <xdr:rowOff>28575</xdr:rowOff>
    </xdr:from>
    <xdr:to>
      <xdr:col>17</xdr:col>
      <xdr:colOff>247650</xdr:colOff>
      <xdr:row>0</xdr:row>
      <xdr:rowOff>190500</xdr:rowOff>
    </xdr:to>
    <xdr:sp macro="" textlink="">
      <xdr:nvSpPr>
        <xdr:cNvPr id="28" name="TextBox 27">
          <a:hlinkClick xmlns:r="http://schemas.openxmlformats.org/officeDocument/2006/relationships" r:id="rId13"/>
          <a:extLst>
            <a:ext uri="{FF2B5EF4-FFF2-40B4-BE49-F238E27FC236}">
              <a16:creationId xmlns:a16="http://schemas.microsoft.com/office/drawing/2014/main" id="{00000000-0008-0000-0D00-00001C000000}"/>
            </a:ext>
          </a:extLst>
        </xdr:cNvPr>
        <xdr:cNvSpPr txBox="1"/>
      </xdr:nvSpPr>
      <xdr:spPr>
        <a:xfrm>
          <a:off x="3257550" y="28575"/>
          <a:ext cx="1524000"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22</xdr:col>
      <xdr:colOff>28574</xdr:colOff>
      <xdr:row>0</xdr:row>
      <xdr:rowOff>9525</xdr:rowOff>
    </xdr:from>
    <xdr:to>
      <xdr:col>29</xdr:col>
      <xdr:colOff>247649</xdr:colOff>
      <xdr:row>0</xdr:row>
      <xdr:rowOff>190500</xdr:rowOff>
    </xdr:to>
    <xdr:sp macro="" textlink="">
      <xdr:nvSpPr>
        <xdr:cNvPr id="38" name="TextBox 37">
          <a:hlinkClick xmlns:r="http://schemas.openxmlformats.org/officeDocument/2006/relationships" r:id="rId14"/>
          <a:extLst>
            <a:ext uri="{FF2B5EF4-FFF2-40B4-BE49-F238E27FC236}">
              <a16:creationId xmlns:a16="http://schemas.microsoft.com/office/drawing/2014/main" id="{00000000-0008-0000-0D00-000026000000}"/>
            </a:ext>
          </a:extLst>
        </xdr:cNvPr>
        <xdr:cNvSpPr txBox="1"/>
      </xdr:nvSpPr>
      <xdr:spPr>
        <a:xfrm>
          <a:off x="5895974" y="9525"/>
          <a:ext cx="208597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12</xdr:col>
      <xdr:colOff>57150</xdr:colOff>
      <xdr:row>0</xdr:row>
      <xdr:rowOff>28575</xdr:rowOff>
    </xdr:from>
    <xdr:to>
      <xdr:col>17</xdr:col>
      <xdr:colOff>247650</xdr:colOff>
      <xdr:row>0</xdr:row>
      <xdr:rowOff>190500</xdr:rowOff>
    </xdr:to>
    <xdr:sp macro="" textlink="">
      <xdr:nvSpPr>
        <xdr:cNvPr id="51" name="TextBox 50">
          <a:hlinkClick xmlns:r="http://schemas.openxmlformats.org/officeDocument/2006/relationships" r:id="rId13"/>
          <a:extLst>
            <a:ext uri="{FF2B5EF4-FFF2-40B4-BE49-F238E27FC236}">
              <a16:creationId xmlns:a16="http://schemas.microsoft.com/office/drawing/2014/main" id="{00000000-0008-0000-0D00-000033000000}"/>
            </a:ext>
          </a:extLst>
        </xdr:cNvPr>
        <xdr:cNvSpPr txBox="1"/>
      </xdr:nvSpPr>
      <xdr:spPr>
        <a:xfrm>
          <a:off x="3257550" y="28575"/>
          <a:ext cx="1524000"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22</xdr:col>
      <xdr:colOff>28574</xdr:colOff>
      <xdr:row>0</xdr:row>
      <xdr:rowOff>9525</xdr:rowOff>
    </xdr:from>
    <xdr:to>
      <xdr:col>29</xdr:col>
      <xdr:colOff>247649</xdr:colOff>
      <xdr:row>0</xdr:row>
      <xdr:rowOff>190500</xdr:rowOff>
    </xdr:to>
    <xdr:sp macro="" textlink="">
      <xdr:nvSpPr>
        <xdr:cNvPr id="54" name="TextBox 53">
          <a:hlinkClick xmlns:r="http://schemas.openxmlformats.org/officeDocument/2006/relationships" r:id="rId14"/>
          <a:extLst>
            <a:ext uri="{FF2B5EF4-FFF2-40B4-BE49-F238E27FC236}">
              <a16:creationId xmlns:a16="http://schemas.microsoft.com/office/drawing/2014/main" id="{00000000-0008-0000-0D00-000036000000}"/>
            </a:ext>
          </a:extLst>
        </xdr:cNvPr>
        <xdr:cNvSpPr txBox="1"/>
      </xdr:nvSpPr>
      <xdr:spPr>
        <a:xfrm>
          <a:off x="5895974" y="9525"/>
          <a:ext cx="208597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0</xdr:colOff>
      <xdr:row>2</xdr:row>
      <xdr:rowOff>0</xdr:rowOff>
    </xdr:from>
    <xdr:to>
      <xdr:col>16</xdr:col>
      <xdr:colOff>1446</xdr:colOff>
      <xdr:row>5</xdr:row>
      <xdr:rowOff>28575</xdr:rowOff>
    </xdr:to>
    <xdr:sp macro="" textlink="TEMPLATE!A16">
      <xdr:nvSpPr>
        <xdr:cNvPr id="54" name="PROJECTINFO">
          <a:hlinkClick xmlns:r="http://schemas.openxmlformats.org/officeDocument/2006/relationships" r:id="rId1"/>
          <a:extLst>
            <a:ext uri="{FF2B5EF4-FFF2-40B4-BE49-F238E27FC236}">
              <a16:creationId xmlns:a16="http://schemas.microsoft.com/office/drawing/2014/main" id="{00000000-0008-0000-0F00-000036000000}"/>
            </a:ext>
          </a:extLst>
        </xdr:cNvPr>
        <xdr:cNvSpPr/>
      </xdr:nvSpPr>
      <xdr:spPr>
        <a:xfrm>
          <a:off x="3200400" y="419100"/>
          <a:ext cx="1068246" cy="657225"/>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509A04AE-1696-4A42-ABD0-A77D6022077B}"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APPLICATION</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17</xdr:col>
      <xdr:colOff>0</xdr:colOff>
      <xdr:row>2</xdr:row>
      <xdr:rowOff>0</xdr:rowOff>
    </xdr:from>
    <xdr:to>
      <xdr:col>21</xdr:col>
      <xdr:colOff>1445</xdr:colOff>
      <xdr:row>5</xdr:row>
      <xdr:rowOff>28575</xdr:rowOff>
    </xdr:to>
    <xdr:sp macro="" textlink="TEMPLATE!A24">
      <xdr:nvSpPr>
        <xdr:cNvPr id="51" name="STANDARD">
          <a:extLst>
            <a:ext uri="{FF2B5EF4-FFF2-40B4-BE49-F238E27FC236}">
              <a16:creationId xmlns:a16="http://schemas.microsoft.com/office/drawing/2014/main" id="{00000000-0008-0000-0F00-000033000000}"/>
            </a:ext>
          </a:extLst>
        </xdr:cNvPr>
        <xdr:cNvSpPr/>
      </xdr:nvSpPr>
      <xdr:spPr>
        <a:xfrm>
          <a:off x="4533900" y="419100"/>
          <a:ext cx="1068245" cy="657225"/>
        </a:xfrm>
        <a:prstGeom prst="round2SameRect">
          <a:avLst/>
        </a:prstGeom>
        <a:solidFill>
          <a:srgbClr val="4F81BD"/>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08AB466B-203A-4DF3-B491-DB10F4A24B31}"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STANDARD MEASURES</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22</xdr:col>
      <xdr:colOff>0</xdr:colOff>
      <xdr:row>2</xdr:row>
      <xdr:rowOff>0</xdr:rowOff>
    </xdr:from>
    <xdr:to>
      <xdr:col>26</xdr:col>
      <xdr:colOff>1445</xdr:colOff>
      <xdr:row>5</xdr:row>
      <xdr:rowOff>28576</xdr:rowOff>
    </xdr:to>
    <xdr:sp macro="" textlink="TEMPLATE!A32">
      <xdr:nvSpPr>
        <xdr:cNvPr id="38" name="CUSTOM">
          <a:hlinkClick xmlns:r="http://schemas.openxmlformats.org/officeDocument/2006/relationships" r:id="rId2"/>
          <a:extLst>
            <a:ext uri="{FF2B5EF4-FFF2-40B4-BE49-F238E27FC236}">
              <a16:creationId xmlns:a16="http://schemas.microsoft.com/office/drawing/2014/main" id="{00000000-0008-0000-0F00-000026000000}"/>
            </a:ext>
          </a:extLst>
        </xdr:cNvPr>
        <xdr:cNvSpPr/>
      </xdr:nvSpPr>
      <xdr:spPr>
        <a:xfrm>
          <a:off x="5867400" y="419100"/>
          <a:ext cx="1068245" cy="657226"/>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C7765142-D94A-47B0-A6AA-0285B8DA78FE}"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CUSTOM MEASURES</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27</xdr:col>
      <xdr:colOff>0</xdr:colOff>
      <xdr:row>2</xdr:row>
      <xdr:rowOff>0</xdr:rowOff>
    </xdr:from>
    <xdr:to>
      <xdr:col>31</xdr:col>
      <xdr:colOff>1445</xdr:colOff>
      <xdr:row>5</xdr:row>
      <xdr:rowOff>28575</xdr:rowOff>
    </xdr:to>
    <xdr:sp macro="" textlink="TEMPLATE!A40">
      <xdr:nvSpPr>
        <xdr:cNvPr id="60" name="PROJECTSUM">
          <a:hlinkClick xmlns:r="http://schemas.openxmlformats.org/officeDocument/2006/relationships" r:id="rId3"/>
          <a:extLst>
            <a:ext uri="{FF2B5EF4-FFF2-40B4-BE49-F238E27FC236}">
              <a16:creationId xmlns:a16="http://schemas.microsoft.com/office/drawing/2014/main" id="{00000000-0008-0000-0F00-00003C000000}"/>
            </a:ext>
          </a:extLst>
        </xdr:cNvPr>
        <xdr:cNvSpPr/>
      </xdr:nvSpPr>
      <xdr:spPr>
        <a:xfrm>
          <a:off x="7200900" y="419100"/>
          <a:ext cx="1068245" cy="657225"/>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41DF36E7-1A1D-4344-B911-0B816E907C8D}"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PROJECT SUMMARY</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32</xdr:col>
      <xdr:colOff>0</xdr:colOff>
      <xdr:row>2</xdr:row>
      <xdr:rowOff>0</xdr:rowOff>
    </xdr:from>
    <xdr:to>
      <xdr:col>36</xdr:col>
      <xdr:colOff>1444</xdr:colOff>
      <xdr:row>5</xdr:row>
      <xdr:rowOff>28575</xdr:rowOff>
    </xdr:to>
    <xdr:sp macro="" textlink="TEMPLATE!A42">
      <xdr:nvSpPr>
        <xdr:cNvPr id="61" name="COMPLETION">
          <a:hlinkClick xmlns:r="http://schemas.openxmlformats.org/officeDocument/2006/relationships" r:id="rId4"/>
          <a:extLst>
            <a:ext uri="{FF2B5EF4-FFF2-40B4-BE49-F238E27FC236}">
              <a16:creationId xmlns:a16="http://schemas.microsoft.com/office/drawing/2014/main" id="{00000000-0008-0000-0F00-00003D000000}"/>
            </a:ext>
          </a:extLst>
        </xdr:cNvPr>
        <xdr:cNvSpPr/>
      </xdr:nvSpPr>
      <xdr:spPr>
        <a:xfrm>
          <a:off x="8534400" y="419100"/>
          <a:ext cx="1068244" cy="657225"/>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7BB1A03E-09A6-4E2E-B324-2C70365B4C5E}"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FINAL STEPS</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7</xdr:col>
      <xdr:colOff>0</xdr:colOff>
      <xdr:row>2</xdr:row>
      <xdr:rowOff>0</xdr:rowOff>
    </xdr:from>
    <xdr:to>
      <xdr:col>11</xdr:col>
      <xdr:colOff>1445</xdr:colOff>
      <xdr:row>5</xdr:row>
      <xdr:rowOff>28576</xdr:rowOff>
    </xdr:to>
    <xdr:sp macro="" textlink="TEMPLATE!A8">
      <xdr:nvSpPr>
        <xdr:cNvPr id="63" name="START">
          <a:hlinkClick xmlns:r="http://schemas.openxmlformats.org/officeDocument/2006/relationships" r:id="rId5"/>
          <a:extLst>
            <a:ext uri="{FF2B5EF4-FFF2-40B4-BE49-F238E27FC236}">
              <a16:creationId xmlns:a16="http://schemas.microsoft.com/office/drawing/2014/main" id="{00000000-0008-0000-0F00-00003F000000}"/>
            </a:ext>
          </a:extLst>
        </xdr:cNvPr>
        <xdr:cNvSpPr/>
      </xdr:nvSpPr>
      <xdr:spPr>
        <a:xfrm>
          <a:off x="1866900" y="419100"/>
          <a:ext cx="1068245" cy="657226"/>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F79446CE-8466-4152-9D1B-11BC800A7CF6}"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WELCOME</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0</xdr:col>
      <xdr:colOff>255517</xdr:colOff>
      <xdr:row>4</xdr:row>
      <xdr:rowOff>76200</xdr:rowOff>
    </xdr:from>
    <xdr:to>
      <xdr:col>43</xdr:col>
      <xdr:colOff>263524</xdr:colOff>
      <xdr:row>7</xdr:row>
      <xdr:rowOff>34926</xdr:rowOff>
    </xdr:to>
    <xdr:sp macro="" textlink="">
      <xdr:nvSpPr>
        <xdr:cNvPr id="32" name="APPBACK">
          <a:extLst>
            <a:ext uri="{FF2B5EF4-FFF2-40B4-BE49-F238E27FC236}">
              <a16:creationId xmlns:a16="http://schemas.microsoft.com/office/drawing/2014/main" id="{00000000-0008-0000-0F00-000020000000}"/>
            </a:ext>
          </a:extLst>
        </xdr:cNvPr>
        <xdr:cNvSpPr/>
      </xdr:nvSpPr>
      <xdr:spPr>
        <a:xfrm>
          <a:off x="255517" y="914400"/>
          <a:ext cx="11476107" cy="587376"/>
        </a:xfrm>
        <a:prstGeom prst="round2SameRect">
          <a:avLst/>
        </a:prstGeom>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0</xdr:col>
      <xdr:colOff>257178</xdr:colOff>
      <xdr:row>7</xdr:row>
      <xdr:rowOff>38099</xdr:rowOff>
    </xdr:from>
    <xdr:to>
      <xdr:col>44</xdr:col>
      <xdr:colOff>3173</xdr:colOff>
      <xdr:row>8</xdr:row>
      <xdr:rowOff>13523</xdr:rowOff>
    </xdr:to>
    <xdr:sp macro="" textlink="">
      <xdr:nvSpPr>
        <xdr:cNvPr id="33" name="APPTHIN">
          <a:extLst>
            <a:ext uri="{FF2B5EF4-FFF2-40B4-BE49-F238E27FC236}">
              <a16:creationId xmlns:a16="http://schemas.microsoft.com/office/drawing/2014/main" id="{00000000-0008-0000-0F00-000021000000}"/>
            </a:ext>
          </a:extLst>
        </xdr:cNvPr>
        <xdr:cNvSpPr/>
      </xdr:nvSpPr>
      <xdr:spPr>
        <a:xfrm flipV="1">
          <a:off x="257178" y="1504949"/>
          <a:ext cx="11480795" cy="194499"/>
        </a:xfrm>
        <a:prstGeom prst="rect">
          <a:avLst/>
        </a:prstGeom>
        <a:solidFill>
          <a:schemeClr val="tx2">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1</xdr:col>
      <xdr:colOff>84280</xdr:colOff>
      <xdr:row>5</xdr:row>
      <xdr:rowOff>117697</xdr:rowOff>
    </xdr:from>
    <xdr:to>
      <xdr:col>6</xdr:col>
      <xdr:colOff>70534</xdr:colOff>
      <xdr:row>7</xdr:row>
      <xdr:rowOff>68087</xdr:rowOff>
    </xdr:to>
    <xdr:sp macro="" textlink="TEMPLATE!C25">
      <xdr:nvSpPr>
        <xdr:cNvPr id="34" name="LIGHTING">
          <a:hlinkClick xmlns:r="http://schemas.openxmlformats.org/officeDocument/2006/relationships" r:id="rId6"/>
          <a:extLst>
            <a:ext uri="{FF2B5EF4-FFF2-40B4-BE49-F238E27FC236}">
              <a16:creationId xmlns:a16="http://schemas.microsoft.com/office/drawing/2014/main" id="{00000000-0008-0000-0F00-000022000000}"/>
            </a:ext>
          </a:extLst>
        </xdr:cNvPr>
        <xdr:cNvSpPr/>
      </xdr:nvSpPr>
      <xdr:spPr>
        <a:xfrm>
          <a:off x="350980" y="1165447"/>
          <a:ext cx="131975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fld id="{BD2B04A4-68CD-4E2E-85CC-044ECA043FFB}" type="TxLink">
            <a:rPr lang="en-US" sz="800" b="1" i="0" u="none" strike="noStrike">
              <a:solidFill>
                <a:srgbClr val="000000"/>
              </a:solidFill>
              <a:latin typeface="Trebuchet MS"/>
              <a:ea typeface="Tahoma" panose="020B0604030504040204" pitchFamily="34" charset="0"/>
              <a:cs typeface="Tahoma" panose="020B0604030504040204" pitchFamily="34" charset="0"/>
            </a:rPr>
            <a:pPr algn="ctr"/>
            <a:t>LIGHTING</a:t>
          </a:fld>
          <a:endParaRPr lang="en-US" sz="800" b="1" i="0">
            <a:solidFill>
              <a:sysClr val="windowText" lastClr="000000"/>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17</xdr:col>
      <xdr:colOff>228199</xdr:colOff>
      <xdr:row>5</xdr:row>
      <xdr:rowOff>89122</xdr:rowOff>
    </xdr:from>
    <xdr:to>
      <xdr:col>22</xdr:col>
      <xdr:colOff>214453</xdr:colOff>
      <xdr:row>7</xdr:row>
      <xdr:rowOff>39512</xdr:rowOff>
    </xdr:to>
    <xdr:sp macro="" textlink="TEMPLATE!C28">
      <xdr:nvSpPr>
        <xdr:cNvPr id="35" name="HVAC">
          <a:hlinkClick xmlns:r="http://schemas.openxmlformats.org/officeDocument/2006/relationships" r:id="rId7"/>
          <a:extLst>
            <a:ext uri="{FF2B5EF4-FFF2-40B4-BE49-F238E27FC236}">
              <a16:creationId xmlns:a16="http://schemas.microsoft.com/office/drawing/2014/main" id="{00000000-0008-0000-0F00-000023000000}"/>
            </a:ext>
          </a:extLst>
        </xdr:cNvPr>
        <xdr:cNvSpPr/>
      </xdr:nvSpPr>
      <xdr:spPr>
        <a:xfrm>
          <a:off x="4762099" y="1136872"/>
          <a:ext cx="131975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indent="0" algn="ctr"/>
          <a:fld id="{1C0D2ABA-163B-4628-9ABA-2A4454483D51}" type="TxLink">
            <a:rPr lang="en-US" sz="800" b="1" i="0" u="none" strike="noStrike">
              <a:solidFill>
                <a:srgbClr val="000000"/>
              </a:solidFill>
              <a:latin typeface="Trebuchet MS"/>
              <a:ea typeface="Tahoma" panose="020B0604030504040204" pitchFamily="34" charset="0"/>
              <a:cs typeface="Tahoma" panose="020B0604030504040204" pitchFamily="34" charset="0"/>
            </a:rPr>
            <a:pPr marL="0" indent="0" algn="ctr"/>
            <a:t>PUMP MOTOR VFD</a:t>
          </a:fld>
          <a:endParaRPr lang="en-US" sz="800" b="1" i="0" u="none" strike="noStrike">
            <a:solidFill>
              <a:srgbClr val="000000"/>
            </a:solidFill>
            <a:latin typeface="Trebuchet MS"/>
            <a:ea typeface="Tahoma" panose="020B0604030504040204" pitchFamily="34" charset="0"/>
            <a:cs typeface="Tahoma" panose="020B0604030504040204" pitchFamily="34" charset="0"/>
          </a:endParaRPr>
        </a:p>
      </xdr:txBody>
    </xdr:sp>
    <xdr:clientData fPrintsWithSheet="0"/>
  </xdr:twoCellAnchor>
  <xdr:twoCellAnchor>
    <xdr:from>
      <xdr:col>23</xdr:col>
      <xdr:colOff>98372</xdr:colOff>
      <xdr:row>5</xdr:row>
      <xdr:rowOff>165322</xdr:rowOff>
    </xdr:from>
    <xdr:to>
      <xdr:col>28</xdr:col>
      <xdr:colOff>84626</xdr:colOff>
      <xdr:row>7</xdr:row>
      <xdr:rowOff>115712</xdr:rowOff>
    </xdr:to>
    <xdr:sp macro="" textlink="TEMPLATE!C29">
      <xdr:nvSpPr>
        <xdr:cNvPr id="36" name="KITCHEN">
          <a:extLst>
            <a:ext uri="{FF2B5EF4-FFF2-40B4-BE49-F238E27FC236}">
              <a16:creationId xmlns:a16="http://schemas.microsoft.com/office/drawing/2014/main" id="{00000000-0008-0000-0F00-000024000000}"/>
            </a:ext>
          </a:extLst>
        </xdr:cNvPr>
        <xdr:cNvSpPr/>
      </xdr:nvSpPr>
      <xdr:spPr>
        <a:xfrm>
          <a:off x="6232472" y="1213072"/>
          <a:ext cx="1319754" cy="369490"/>
        </a:xfrm>
        <a:prstGeom prst="round2SameRect">
          <a:avLst>
            <a:gd name="adj1" fmla="val 30393"/>
            <a:gd name="adj2" fmla="val 0"/>
          </a:avLst>
        </a:prstGeom>
        <a:solidFill>
          <a:srgbClr val="209C2C"/>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marL="0" indent="0" algn="ctr"/>
          <a:fld id="{27790909-9F3E-486D-974D-E37F08056FEA}" type="TxLink">
            <a:rPr lang="en-US" sz="800" b="1" i="0" u="none" strike="noStrike">
              <a:solidFill>
                <a:schemeClr val="bg1"/>
              </a:solidFill>
              <a:latin typeface="Trebuchet MS"/>
              <a:ea typeface="Tahoma" panose="020B0604030504040204" pitchFamily="34" charset="0"/>
              <a:cs typeface="Tahoma" panose="020B0604030504040204" pitchFamily="34" charset="0"/>
            </a:rPr>
            <a:pPr marL="0" indent="0" algn="ctr"/>
            <a:t>COMMERCIAL KITCHEN</a:t>
          </a:fld>
          <a:endParaRPr lang="en-US" sz="800" b="1" i="0" u="none" strike="noStrike">
            <a:solidFill>
              <a:schemeClr val="bg1"/>
            </a:solidFill>
            <a:latin typeface="Trebuchet MS"/>
            <a:ea typeface="Tahoma" panose="020B0604030504040204" pitchFamily="34" charset="0"/>
            <a:cs typeface="Tahoma" panose="020B0604030504040204" pitchFamily="34" charset="0"/>
          </a:endParaRPr>
        </a:p>
      </xdr:txBody>
    </xdr:sp>
    <xdr:clientData fPrintsWithSheet="0"/>
  </xdr:twoCellAnchor>
  <xdr:twoCellAnchor>
    <xdr:from>
      <xdr:col>12</xdr:col>
      <xdr:colOff>91326</xdr:colOff>
      <xdr:row>5</xdr:row>
      <xdr:rowOff>89122</xdr:rowOff>
    </xdr:from>
    <xdr:to>
      <xdr:col>17</xdr:col>
      <xdr:colOff>77580</xdr:colOff>
      <xdr:row>7</xdr:row>
      <xdr:rowOff>39512</xdr:rowOff>
    </xdr:to>
    <xdr:sp macro="" textlink="TEMPLATE!C27">
      <xdr:nvSpPr>
        <xdr:cNvPr id="37" name="FRIDGE">
          <a:hlinkClick xmlns:r="http://schemas.openxmlformats.org/officeDocument/2006/relationships" r:id="rId8"/>
          <a:extLst>
            <a:ext uri="{FF2B5EF4-FFF2-40B4-BE49-F238E27FC236}">
              <a16:creationId xmlns:a16="http://schemas.microsoft.com/office/drawing/2014/main" id="{00000000-0008-0000-0F00-000025000000}"/>
            </a:ext>
          </a:extLst>
        </xdr:cNvPr>
        <xdr:cNvSpPr/>
      </xdr:nvSpPr>
      <xdr:spPr>
        <a:xfrm>
          <a:off x="3291726" y="1136872"/>
          <a:ext cx="131975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F87F0D7B-FCF1-4180-A2F3-88577EA65158}" type="TxLink">
            <a:rPr lang="en-US" sz="800" b="1" i="0" u="none" strike="noStrike">
              <a:solidFill>
                <a:srgbClr val="000000"/>
              </a:solidFill>
              <a:latin typeface="Trebuchet MS"/>
              <a:ea typeface="Tahoma" panose="020B0604030504040204" pitchFamily="34" charset="0"/>
              <a:cs typeface="Tahoma" panose="020B0604030504040204" pitchFamily="34" charset="0"/>
            </a:rPr>
            <a:pPr algn="ctr"/>
            <a:t>REFRIGERATION</a:t>
          </a:fld>
          <a:endParaRPr lang="en-US" sz="800" b="1" i="0">
            <a:solidFill>
              <a:sysClr val="windowText" lastClr="000000"/>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28</xdr:col>
      <xdr:colOff>235245</xdr:colOff>
      <xdr:row>5</xdr:row>
      <xdr:rowOff>89122</xdr:rowOff>
    </xdr:from>
    <xdr:to>
      <xdr:col>33</xdr:col>
      <xdr:colOff>217959</xdr:colOff>
      <xdr:row>7</xdr:row>
      <xdr:rowOff>39512</xdr:rowOff>
    </xdr:to>
    <xdr:sp macro="" textlink="TEMPLATE!C30">
      <xdr:nvSpPr>
        <xdr:cNvPr id="39" name="IT">
          <a:hlinkClick xmlns:r="http://schemas.openxmlformats.org/officeDocument/2006/relationships" r:id="rId9"/>
          <a:extLst>
            <a:ext uri="{FF2B5EF4-FFF2-40B4-BE49-F238E27FC236}">
              <a16:creationId xmlns:a16="http://schemas.microsoft.com/office/drawing/2014/main" id="{00000000-0008-0000-0F00-000027000000}"/>
            </a:ext>
          </a:extLst>
        </xdr:cNvPr>
        <xdr:cNvSpPr/>
      </xdr:nvSpPr>
      <xdr:spPr>
        <a:xfrm>
          <a:off x="7702845" y="1136872"/>
          <a:ext cx="131621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816FA2A2-DD9A-436D-8046-D3CCBA24FBD6}" type="TxLink">
            <a:rPr lang="en-US" sz="800" b="1" i="0" u="none" strike="noStrike">
              <a:solidFill>
                <a:srgbClr val="000000"/>
              </a:solidFill>
              <a:latin typeface="Trebuchet MS"/>
              <a:ea typeface="Tahoma" panose="020B0604030504040204" pitchFamily="34" charset="0"/>
              <a:cs typeface="Tahoma" panose="020B0604030504040204" pitchFamily="34" charset="0"/>
            </a:rPr>
            <a:pPr algn="ctr"/>
            <a:t>COMPUTER/IT</a:t>
          </a:fld>
          <a:endParaRPr lang="en-US" sz="800" b="1" i="0">
            <a:solidFill>
              <a:sysClr val="windowText" lastClr="000000"/>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34</xdr:col>
      <xdr:colOff>101876</xdr:colOff>
      <xdr:row>5</xdr:row>
      <xdr:rowOff>89122</xdr:rowOff>
    </xdr:from>
    <xdr:to>
      <xdr:col>39</xdr:col>
      <xdr:colOff>84590</xdr:colOff>
      <xdr:row>7</xdr:row>
      <xdr:rowOff>39512</xdr:rowOff>
    </xdr:to>
    <xdr:sp macro="" textlink="TEMPLATE!C31">
      <xdr:nvSpPr>
        <xdr:cNvPr id="40" name="WATERHEAT">
          <a:hlinkClick xmlns:r="http://schemas.openxmlformats.org/officeDocument/2006/relationships" r:id="rId10"/>
          <a:extLst>
            <a:ext uri="{FF2B5EF4-FFF2-40B4-BE49-F238E27FC236}">
              <a16:creationId xmlns:a16="http://schemas.microsoft.com/office/drawing/2014/main" id="{00000000-0008-0000-0F00-000028000000}"/>
            </a:ext>
          </a:extLst>
        </xdr:cNvPr>
        <xdr:cNvSpPr/>
      </xdr:nvSpPr>
      <xdr:spPr>
        <a:xfrm>
          <a:off x="9169676" y="1136872"/>
          <a:ext cx="131621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12FAF105-070C-4FF6-A5AA-B5B66C8063F3}" type="TxLink">
            <a:rPr lang="en-US" sz="800" b="1" i="0" u="none" strike="noStrike">
              <a:solidFill>
                <a:srgbClr val="000000"/>
              </a:solidFill>
              <a:latin typeface="Trebuchet MS"/>
              <a:ea typeface="Tahoma" panose="020B0604030504040204" pitchFamily="34" charset="0"/>
              <a:cs typeface="Tahoma" panose="020B0604030504040204" pitchFamily="34" charset="0"/>
            </a:rPr>
            <a:pPr algn="ctr"/>
            <a:t>ELECTRIC WATER HEATER</a:t>
          </a:fld>
          <a:endParaRPr lang="en-US" sz="800" b="1" i="0">
            <a:solidFill>
              <a:sysClr val="windowText" lastClr="000000"/>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36</xdr:col>
      <xdr:colOff>217628</xdr:colOff>
      <xdr:row>8</xdr:row>
      <xdr:rowOff>47625</xdr:rowOff>
    </xdr:from>
    <xdr:to>
      <xdr:col>40</xdr:col>
      <xdr:colOff>36653</xdr:colOff>
      <xdr:row>9</xdr:row>
      <xdr:rowOff>133350</xdr:rowOff>
    </xdr:to>
    <xdr:grpSp>
      <xdr:nvGrpSpPr>
        <xdr:cNvPr id="41" name="BACK">
          <a:hlinkClick xmlns:r="http://schemas.openxmlformats.org/officeDocument/2006/relationships" r:id="rId7"/>
          <a:extLst>
            <a:ext uri="{FF2B5EF4-FFF2-40B4-BE49-F238E27FC236}">
              <a16:creationId xmlns:a16="http://schemas.microsoft.com/office/drawing/2014/main" id="{00000000-0008-0000-0F00-000029000000}"/>
            </a:ext>
          </a:extLst>
        </xdr:cNvPr>
        <xdr:cNvGrpSpPr>
          <a:grpSpLocks/>
        </xdr:cNvGrpSpPr>
      </xdr:nvGrpSpPr>
      <xdr:grpSpPr bwMode="auto">
        <a:xfrm>
          <a:off x="10164903" y="1720850"/>
          <a:ext cx="920750" cy="298450"/>
          <a:chOff x="9584120" y="1345325"/>
          <a:chExt cx="886153" cy="304471"/>
        </a:xfrm>
      </xdr:grpSpPr>
      <xdr:sp macro="" textlink="">
        <xdr:nvSpPr>
          <xdr:cNvPr id="42" name="Rounded Rectangle 41">
            <a:hlinkClick xmlns:r="http://schemas.openxmlformats.org/officeDocument/2006/relationships" r:id="rId7"/>
            <a:extLst>
              <a:ext uri="{FF2B5EF4-FFF2-40B4-BE49-F238E27FC236}">
                <a16:creationId xmlns:a16="http://schemas.microsoft.com/office/drawing/2014/main" id="{00000000-0008-0000-0F00-00002A000000}"/>
              </a:ext>
            </a:extLst>
          </xdr:cNvPr>
          <xdr:cNvSpPr/>
        </xdr:nvSpPr>
        <xdr:spPr>
          <a:xfrm>
            <a:off x="9584120" y="1345325"/>
            <a:ext cx="886153" cy="30447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r"/>
            <a:r>
              <a:rPr lang="en-US" sz="1100" b="1">
                <a:latin typeface="Trebuchet MS" panose="020B0603020202020204" pitchFamily="34" charset="0"/>
                <a:ea typeface="Tahoma" panose="020B0604030504040204" pitchFamily="34" charset="0"/>
                <a:cs typeface="Tahoma" panose="020B0604030504040204" pitchFamily="34" charset="0"/>
              </a:rPr>
              <a:t>BACK</a:t>
            </a:r>
          </a:p>
        </xdr:txBody>
      </xdr:sp>
      <xdr:sp macro="" textlink="">
        <xdr:nvSpPr>
          <xdr:cNvPr id="43" name="Oval 42">
            <a:extLst>
              <a:ext uri="{FF2B5EF4-FFF2-40B4-BE49-F238E27FC236}">
                <a16:creationId xmlns:a16="http://schemas.microsoft.com/office/drawing/2014/main" id="{00000000-0008-0000-0F00-00002B000000}"/>
              </a:ext>
            </a:extLst>
          </xdr:cNvPr>
          <xdr:cNvSpPr/>
        </xdr:nvSpPr>
        <xdr:spPr>
          <a:xfrm>
            <a:off x="9631763" y="1383384"/>
            <a:ext cx="219156" cy="218839"/>
          </a:xfrm>
          <a:prstGeom prst="ellipse">
            <a:avLst/>
          </a:prstGeom>
          <a:ln>
            <a:noFill/>
          </a:ln>
          <a:scene3d>
            <a:camera prst="orthographicFront"/>
            <a:lightRig rig="threePt" dir="t"/>
          </a:scene3d>
          <a:sp3d>
            <a:bevelT w="69850" h="381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sp macro="" textlink="">
        <xdr:nvSpPr>
          <xdr:cNvPr id="44" name="Right Arrow 43">
            <a:extLst>
              <a:ext uri="{FF2B5EF4-FFF2-40B4-BE49-F238E27FC236}">
                <a16:creationId xmlns:a16="http://schemas.microsoft.com/office/drawing/2014/main" id="{00000000-0008-0000-0F00-00002C000000}"/>
              </a:ext>
            </a:extLst>
          </xdr:cNvPr>
          <xdr:cNvSpPr/>
        </xdr:nvSpPr>
        <xdr:spPr>
          <a:xfrm rot="10800000">
            <a:off x="9679405" y="1440472"/>
            <a:ext cx="104814" cy="114177"/>
          </a:xfrm>
          <a:prstGeom prst="rightArrow">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grpSp>
    <xdr:clientData fPrintsWithSheet="0"/>
  </xdr:twoCellAnchor>
  <xdr:twoCellAnchor>
    <xdr:from>
      <xdr:col>40</xdr:col>
      <xdr:colOff>93803</xdr:colOff>
      <xdr:row>8</xdr:row>
      <xdr:rowOff>47625</xdr:rowOff>
    </xdr:from>
    <xdr:to>
      <xdr:col>43</xdr:col>
      <xdr:colOff>179528</xdr:colOff>
      <xdr:row>9</xdr:row>
      <xdr:rowOff>133350</xdr:rowOff>
    </xdr:to>
    <xdr:grpSp>
      <xdr:nvGrpSpPr>
        <xdr:cNvPr id="45" name="NEXT">
          <a:hlinkClick xmlns:r="http://schemas.openxmlformats.org/officeDocument/2006/relationships" r:id="rId9"/>
          <a:extLst>
            <a:ext uri="{FF2B5EF4-FFF2-40B4-BE49-F238E27FC236}">
              <a16:creationId xmlns:a16="http://schemas.microsoft.com/office/drawing/2014/main" id="{00000000-0008-0000-0F00-00002D000000}"/>
            </a:ext>
          </a:extLst>
        </xdr:cNvPr>
        <xdr:cNvGrpSpPr>
          <a:grpSpLocks/>
        </xdr:cNvGrpSpPr>
      </xdr:nvGrpSpPr>
      <xdr:grpSpPr bwMode="auto">
        <a:xfrm>
          <a:off x="11142803" y="1720850"/>
          <a:ext cx="917575" cy="298450"/>
          <a:chOff x="9585434" y="1701362"/>
          <a:chExt cx="886153" cy="304471"/>
        </a:xfrm>
      </xdr:grpSpPr>
      <xdr:sp macro="" textlink="">
        <xdr:nvSpPr>
          <xdr:cNvPr id="46" name="Rounded Rectangle 45">
            <a:extLst>
              <a:ext uri="{FF2B5EF4-FFF2-40B4-BE49-F238E27FC236}">
                <a16:creationId xmlns:a16="http://schemas.microsoft.com/office/drawing/2014/main" id="{00000000-0008-0000-0F00-00002E000000}"/>
              </a:ext>
            </a:extLst>
          </xdr:cNvPr>
          <xdr:cNvSpPr/>
        </xdr:nvSpPr>
        <xdr:spPr>
          <a:xfrm>
            <a:off x="9585434" y="1701362"/>
            <a:ext cx="886153" cy="30447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r>
              <a:rPr lang="en-US" sz="1100" b="1">
                <a:latin typeface="Trebuchet MS" panose="020B0603020202020204" pitchFamily="34" charset="0"/>
                <a:ea typeface="Tahoma" panose="020B0604030504040204" pitchFamily="34" charset="0"/>
                <a:cs typeface="Tahoma" panose="020B0604030504040204" pitchFamily="34" charset="0"/>
              </a:rPr>
              <a:t>NEXT</a:t>
            </a:r>
          </a:p>
        </xdr:txBody>
      </xdr:sp>
      <xdr:sp macro="" textlink="">
        <xdr:nvSpPr>
          <xdr:cNvPr id="47" name="Oval 46">
            <a:extLst>
              <a:ext uri="{FF2B5EF4-FFF2-40B4-BE49-F238E27FC236}">
                <a16:creationId xmlns:a16="http://schemas.microsoft.com/office/drawing/2014/main" id="{00000000-0008-0000-0F00-00002F000000}"/>
              </a:ext>
            </a:extLst>
          </xdr:cNvPr>
          <xdr:cNvSpPr/>
        </xdr:nvSpPr>
        <xdr:spPr>
          <a:xfrm>
            <a:off x="10176203" y="1729906"/>
            <a:ext cx="219156" cy="218839"/>
          </a:xfrm>
          <a:prstGeom prst="ellipse">
            <a:avLst/>
          </a:prstGeom>
          <a:ln>
            <a:noFill/>
          </a:ln>
          <a:scene3d>
            <a:camera prst="orthographicFront"/>
            <a:lightRig rig="threePt" dir="t"/>
          </a:scene3d>
          <a:sp3d>
            <a:bevelT w="69850" h="381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sp macro="" textlink="">
        <xdr:nvSpPr>
          <xdr:cNvPr id="48" name="Right Arrow 47">
            <a:extLst>
              <a:ext uri="{FF2B5EF4-FFF2-40B4-BE49-F238E27FC236}">
                <a16:creationId xmlns:a16="http://schemas.microsoft.com/office/drawing/2014/main" id="{00000000-0008-0000-0F00-000030000000}"/>
              </a:ext>
            </a:extLst>
          </xdr:cNvPr>
          <xdr:cNvSpPr/>
        </xdr:nvSpPr>
        <xdr:spPr>
          <a:xfrm>
            <a:off x="10252431" y="1786994"/>
            <a:ext cx="104814" cy="114177"/>
          </a:xfrm>
          <a:prstGeom prst="rightArrow">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grpSp>
    <xdr:clientData fPrintsWithSheet="0"/>
  </xdr:twoCellAnchor>
  <xdr:twoCellAnchor>
    <xdr:from>
      <xdr:col>6</xdr:col>
      <xdr:colOff>221153</xdr:colOff>
      <xdr:row>5</xdr:row>
      <xdr:rowOff>98647</xdr:rowOff>
    </xdr:from>
    <xdr:to>
      <xdr:col>11</xdr:col>
      <xdr:colOff>207407</xdr:colOff>
      <xdr:row>7</xdr:row>
      <xdr:rowOff>49037</xdr:rowOff>
    </xdr:to>
    <xdr:sp macro="" textlink="TEMPLATE!C26">
      <xdr:nvSpPr>
        <xdr:cNvPr id="49" name="LIGHTINGCON">
          <a:hlinkClick xmlns:r="http://schemas.openxmlformats.org/officeDocument/2006/relationships" r:id="rId11"/>
          <a:extLst>
            <a:ext uri="{FF2B5EF4-FFF2-40B4-BE49-F238E27FC236}">
              <a16:creationId xmlns:a16="http://schemas.microsoft.com/office/drawing/2014/main" id="{00000000-0008-0000-0F00-000031000000}"/>
            </a:ext>
          </a:extLst>
        </xdr:cNvPr>
        <xdr:cNvSpPr/>
      </xdr:nvSpPr>
      <xdr:spPr>
        <a:xfrm>
          <a:off x="1821353" y="1146397"/>
          <a:ext cx="131975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6BC2E828-762B-46A8-A8CB-A15529E90588}" type="TxLink">
            <a:rPr lang="en-US" sz="800" b="1" i="0" u="none" strike="noStrike">
              <a:solidFill>
                <a:srgbClr val="000000"/>
              </a:solidFill>
              <a:latin typeface="Trebuchet MS"/>
              <a:ea typeface="Tahoma" panose="020B0604030504040204" pitchFamily="34" charset="0"/>
              <a:cs typeface="Tahoma" panose="020B0604030504040204" pitchFamily="34" charset="0"/>
            </a:rPr>
            <a:pPr algn="ctr"/>
            <a:t>LIGHTING CONTROLS</a:t>
          </a:fld>
          <a:endParaRPr lang="en-US" sz="800" b="1" i="0">
            <a:solidFill>
              <a:sysClr val="windowText" lastClr="000000"/>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editAs="oneCell">
    <xdr:from>
      <xdr:col>0</xdr:col>
      <xdr:colOff>209550</xdr:colOff>
      <xdr:row>0</xdr:row>
      <xdr:rowOff>142875</xdr:rowOff>
    </xdr:from>
    <xdr:to>
      <xdr:col>5</xdr:col>
      <xdr:colOff>76199</xdr:colOff>
      <xdr:row>3</xdr:row>
      <xdr:rowOff>111860</xdr:rowOff>
    </xdr:to>
    <xdr:pic>
      <xdr:nvPicPr>
        <xdr:cNvPr id="50" name="Picture 49" descr="Screen Clipping">
          <a:extLst>
            <a:ext uri="{FF2B5EF4-FFF2-40B4-BE49-F238E27FC236}">
              <a16:creationId xmlns:a16="http://schemas.microsoft.com/office/drawing/2014/main" id="{00000000-0008-0000-0F00-000032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09550" y="142875"/>
          <a:ext cx="1200149" cy="597635"/>
        </a:xfrm>
        <a:prstGeom prst="rect">
          <a:avLst/>
        </a:prstGeom>
      </xdr:spPr>
    </xdr:pic>
    <xdr:clientData/>
  </xdr:twoCellAnchor>
  <xdr:twoCellAnchor>
    <xdr:from>
      <xdr:col>1</xdr:col>
      <xdr:colOff>0</xdr:colOff>
      <xdr:row>4</xdr:row>
      <xdr:rowOff>76200</xdr:rowOff>
    </xdr:from>
    <xdr:to>
      <xdr:col>16</xdr:col>
      <xdr:colOff>19050</xdr:colOff>
      <xdr:row>5</xdr:row>
      <xdr:rowOff>152400</xdr:rowOff>
    </xdr:to>
    <xdr:sp macro="" textlink="TEMPLATE!C3">
      <xdr:nvSpPr>
        <xdr:cNvPr id="52" name="APPNAME">
          <a:extLst>
            <a:ext uri="{FF2B5EF4-FFF2-40B4-BE49-F238E27FC236}">
              <a16:creationId xmlns:a16="http://schemas.microsoft.com/office/drawing/2014/main" id="{00000000-0008-0000-0F00-000034000000}"/>
            </a:ext>
          </a:extLst>
        </xdr:cNvPr>
        <xdr:cNvSpPr txBox="1"/>
      </xdr:nvSpPr>
      <xdr:spPr>
        <a:xfrm>
          <a:off x="266700" y="914400"/>
          <a:ext cx="40195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E93DD985-CAC2-4498-ACEA-125212FB029A}" type="TxLink">
            <a:rPr lang="en-US" sz="1100" b="0" i="0" u="none" strike="noStrike">
              <a:ln>
                <a:noFill/>
              </a:ln>
              <a:solidFill>
                <a:srgbClr val="FFFFFF"/>
              </a:solidFill>
              <a:latin typeface="Trebuchet MS"/>
            </a:rPr>
            <a:pPr/>
            <a:t> </a:t>
          </a:fld>
          <a:endParaRPr lang="en-US" sz="1100">
            <a:ln>
              <a:noFill/>
            </a:ln>
            <a:solidFill>
              <a:schemeClr val="bg1"/>
            </a:solidFill>
            <a:latin typeface="Trebuchet MS" panose="020B0603020202020204" pitchFamily="34" charset="0"/>
          </a:endParaRPr>
        </a:p>
      </xdr:txBody>
    </xdr:sp>
    <xdr:clientData fPrintsWithSheet="0"/>
  </xdr:twoCellAnchor>
  <xdr:twoCellAnchor>
    <xdr:from>
      <xdr:col>0</xdr:col>
      <xdr:colOff>265046</xdr:colOff>
      <xdr:row>8</xdr:row>
      <xdr:rowOff>11592</xdr:rowOff>
    </xdr:from>
    <xdr:to>
      <xdr:col>43</xdr:col>
      <xdr:colOff>247649</xdr:colOff>
      <xdr:row>25</xdr:row>
      <xdr:rowOff>219073</xdr:rowOff>
    </xdr:to>
    <xdr:sp macro="" textlink="">
      <xdr:nvSpPr>
        <xdr:cNvPr id="53" name="BORDER">
          <a:extLst>
            <a:ext uri="{FF2B5EF4-FFF2-40B4-BE49-F238E27FC236}">
              <a16:creationId xmlns:a16="http://schemas.microsoft.com/office/drawing/2014/main" id="{00000000-0008-0000-0F00-000035000000}"/>
            </a:ext>
          </a:extLst>
        </xdr:cNvPr>
        <xdr:cNvSpPr/>
      </xdr:nvSpPr>
      <xdr:spPr>
        <a:xfrm flipV="1">
          <a:off x="265046" y="1697517"/>
          <a:ext cx="11450703" cy="3788881"/>
        </a:xfrm>
        <a:prstGeom prst="rect">
          <a:avLst/>
        </a:prstGeom>
        <a:noFill/>
        <a:ln>
          <a:solidFill>
            <a:srgbClr val="17375E"/>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12</xdr:col>
      <xdr:colOff>57150</xdr:colOff>
      <xdr:row>0</xdr:row>
      <xdr:rowOff>28575</xdr:rowOff>
    </xdr:from>
    <xdr:to>
      <xdr:col>17</xdr:col>
      <xdr:colOff>247650</xdr:colOff>
      <xdr:row>0</xdr:row>
      <xdr:rowOff>190500</xdr:rowOff>
    </xdr:to>
    <xdr:sp macro="" textlink="">
      <xdr:nvSpPr>
        <xdr:cNvPr id="28" name="TextBox 27">
          <a:hlinkClick xmlns:r="http://schemas.openxmlformats.org/officeDocument/2006/relationships" r:id="rId13"/>
          <a:extLst>
            <a:ext uri="{FF2B5EF4-FFF2-40B4-BE49-F238E27FC236}">
              <a16:creationId xmlns:a16="http://schemas.microsoft.com/office/drawing/2014/main" id="{00000000-0008-0000-0F00-00001C000000}"/>
            </a:ext>
          </a:extLst>
        </xdr:cNvPr>
        <xdr:cNvSpPr txBox="1"/>
      </xdr:nvSpPr>
      <xdr:spPr>
        <a:xfrm>
          <a:off x="3257550" y="28575"/>
          <a:ext cx="1524000"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22</xdr:col>
      <xdr:colOff>28574</xdr:colOff>
      <xdr:row>0</xdr:row>
      <xdr:rowOff>9525</xdr:rowOff>
    </xdr:from>
    <xdr:to>
      <xdr:col>29</xdr:col>
      <xdr:colOff>247649</xdr:colOff>
      <xdr:row>0</xdr:row>
      <xdr:rowOff>190500</xdr:rowOff>
    </xdr:to>
    <xdr:sp macro="" textlink="">
      <xdr:nvSpPr>
        <xdr:cNvPr id="29" name="TextBox 28">
          <a:hlinkClick xmlns:r="http://schemas.openxmlformats.org/officeDocument/2006/relationships" r:id="rId14"/>
          <a:extLst>
            <a:ext uri="{FF2B5EF4-FFF2-40B4-BE49-F238E27FC236}">
              <a16:creationId xmlns:a16="http://schemas.microsoft.com/office/drawing/2014/main" id="{00000000-0008-0000-0F00-00001D000000}"/>
            </a:ext>
          </a:extLst>
        </xdr:cNvPr>
        <xdr:cNvSpPr txBox="1"/>
      </xdr:nvSpPr>
      <xdr:spPr>
        <a:xfrm>
          <a:off x="5895974" y="9525"/>
          <a:ext cx="208597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12</xdr:col>
      <xdr:colOff>57150</xdr:colOff>
      <xdr:row>0</xdr:row>
      <xdr:rowOff>28575</xdr:rowOff>
    </xdr:from>
    <xdr:to>
      <xdr:col>17</xdr:col>
      <xdr:colOff>247650</xdr:colOff>
      <xdr:row>0</xdr:row>
      <xdr:rowOff>190500</xdr:rowOff>
    </xdr:to>
    <xdr:sp macro="" textlink="">
      <xdr:nvSpPr>
        <xdr:cNvPr id="30" name="TextBox 29">
          <a:hlinkClick xmlns:r="http://schemas.openxmlformats.org/officeDocument/2006/relationships" r:id="rId13"/>
          <a:extLst>
            <a:ext uri="{FF2B5EF4-FFF2-40B4-BE49-F238E27FC236}">
              <a16:creationId xmlns:a16="http://schemas.microsoft.com/office/drawing/2014/main" id="{00000000-0008-0000-0F00-00001E000000}"/>
            </a:ext>
          </a:extLst>
        </xdr:cNvPr>
        <xdr:cNvSpPr txBox="1"/>
      </xdr:nvSpPr>
      <xdr:spPr>
        <a:xfrm>
          <a:off x="3257550" y="28575"/>
          <a:ext cx="1524000"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22</xdr:col>
      <xdr:colOff>28574</xdr:colOff>
      <xdr:row>0</xdr:row>
      <xdr:rowOff>9525</xdr:rowOff>
    </xdr:from>
    <xdr:to>
      <xdr:col>29</xdr:col>
      <xdr:colOff>247649</xdr:colOff>
      <xdr:row>0</xdr:row>
      <xdr:rowOff>190500</xdr:rowOff>
    </xdr:to>
    <xdr:sp macro="" textlink="">
      <xdr:nvSpPr>
        <xdr:cNvPr id="31" name="TextBox 30">
          <a:hlinkClick xmlns:r="http://schemas.openxmlformats.org/officeDocument/2006/relationships" r:id="rId14"/>
          <a:extLst>
            <a:ext uri="{FF2B5EF4-FFF2-40B4-BE49-F238E27FC236}">
              <a16:creationId xmlns:a16="http://schemas.microsoft.com/office/drawing/2014/main" id="{00000000-0008-0000-0F00-00001F000000}"/>
            </a:ext>
          </a:extLst>
        </xdr:cNvPr>
        <xdr:cNvSpPr txBox="1"/>
      </xdr:nvSpPr>
      <xdr:spPr>
        <a:xfrm>
          <a:off x="5895974" y="9525"/>
          <a:ext cx="208597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0</xdr:colOff>
      <xdr:row>2</xdr:row>
      <xdr:rowOff>0</xdr:rowOff>
    </xdr:from>
    <xdr:to>
      <xdr:col>16</xdr:col>
      <xdr:colOff>1446</xdr:colOff>
      <xdr:row>5</xdr:row>
      <xdr:rowOff>28575</xdr:rowOff>
    </xdr:to>
    <xdr:sp macro="" textlink="TEMPLATE!A16">
      <xdr:nvSpPr>
        <xdr:cNvPr id="31" name="PROJECTINFO">
          <a:hlinkClick xmlns:r="http://schemas.openxmlformats.org/officeDocument/2006/relationships" r:id="rId1"/>
          <a:extLst>
            <a:ext uri="{FF2B5EF4-FFF2-40B4-BE49-F238E27FC236}">
              <a16:creationId xmlns:a16="http://schemas.microsoft.com/office/drawing/2014/main" id="{00000000-0008-0000-1100-00001F000000}"/>
            </a:ext>
          </a:extLst>
        </xdr:cNvPr>
        <xdr:cNvSpPr/>
      </xdr:nvSpPr>
      <xdr:spPr>
        <a:xfrm>
          <a:off x="3200400" y="419100"/>
          <a:ext cx="1068246" cy="657225"/>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309FF909-FCCC-4920-8E7A-1D1F617D1AA7}"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APPLICATION</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17</xdr:col>
      <xdr:colOff>0</xdr:colOff>
      <xdr:row>2</xdr:row>
      <xdr:rowOff>0</xdr:rowOff>
    </xdr:from>
    <xdr:to>
      <xdr:col>21</xdr:col>
      <xdr:colOff>1445</xdr:colOff>
      <xdr:row>5</xdr:row>
      <xdr:rowOff>28575</xdr:rowOff>
    </xdr:to>
    <xdr:sp macro="" textlink="TEMPLATE!A24">
      <xdr:nvSpPr>
        <xdr:cNvPr id="30" name="STANDARD">
          <a:extLst>
            <a:ext uri="{FF2B5EF4-FFF2-40B4-BE49-F238E27FC236}">
              <a16:creationId xmlns:a16="http://schemas.microsoft.com/office/drawing/2014/main" id="{00000000-0008-0000-1100-00001E000000}"/>
            </a:ext>
          </a:extLst>
        </xdr:cNvPr>
        <xdr:cNvSpPr/>
      </xdr:nvSpPr>
      <xdr:spPr>
        <a:xfrm>
          <a:off x="4533900" y="419100"/>
          <a:ext cx="1068245" cy="657225"/>
        </a:xfrm>
        <a:prstGeom prst="round2SameRect">
          <a:avLst/>
        </a:prstGeom>
        <a:solidFill>
          <a:srgbClr val="4F81BD"/>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E168E8E0-8BC4-43D5-9469-8979D8F97A4D}"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STANDARD MEASURES</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22</xdr:col>
      <xdr:colOff>0</xdr:colOff>
      <xdr:row>2</xdr:row>
      <xdr:rowOff>0</xdr:rowOff>
    </xdr:from>
    <xdr:to>
      <xdr:col>26</xdr:col>
      <xdr:colOff>1445</xdr:colOff>
      <xdr:row>5</xdr:row>
      <xdr:rowOff>28576</xdr:rowOff>
    </xdr:to>
    <xdr:sp macro="" textlink="TEMPLATE!A32">
      <xdr:nvSpPr>
        <xdr:cNvPr id="29" name="CUSTOM">
          <a:hlinkClick xmlns:r="http://schemas.openxmlformats.org/officeDocument/2006/relationships" r:id="rId2"/>
          <a:extLst>
            <a:ext uri="{FF2B5EF4-FFF2-40B4-BE49-F238E27FC236}">
              <a16:creationId xmlns:a16="http://schemas.microsoft.com/office/drawing/2014/main" id="{00000000-0008-0000-1100-00001D000000}"/>
            </a:ext>
          </a:extLst>
        </xdr:cNvPr>
        <xdr:cNvSpPr/>
      </xdr:nvSpPr>
      <xdr:spPr>
        <a:xfrm>
          <a:off x="5867400" y="419100"/>
          <a:ext cx="1068245" cy="657226"/>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1984CEB5-0A25-4B71-B715-BBDB218CB8E7}"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CUSTOM MEASURES</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27</xdr:col>
      <xdr:colOff>0</xdr:colOff>
      <xdr:row>2</xdr:row>
      <xdr:rowOff>0</xdr:rowOff>
    </xdr:from>
    <xdr:to>
      <xdr:col>31</xdr:col>
      <xdr:colOff>1445</xdr:colOff>
      <xdr:row>5</xdr:row>
      <xdr:rowOff>28575</xdr:rowOff>
    </xdr:to>
    <xdr:sp macro="" textlink="TEMPLATE!A40">
      <xdr:nvSpPr>
        <xdr:cNvPr id="35" name="PROJECTSUM">
          <a:hlinkClick xmlns:r="http://schemas.openxmlformats.org/officeDocument/2006/relationships" r:id="rId3"/>
          <a:extLst>
            <a:ext uri="{FF2B5EF4-FFF2-40B4-BE49-F238E27FC236}">
              <a16:creationId xmlns:a16="http://schemas.microsoft.com/office/drawing/2014/main" id="{00000000-0008-0000-1100-000023000000}"/>
            </a:ext>
          </a:extLst>
        </xdr:cNvPr>
        <xdr:cNvSpPr/>
      </xdr:nvSpPr>
      <xdr:spPr>
        <a:xfrm>
          <a:off x="7200900" y="419100"/>
          <a:ext cx="1068245" cy="657225"/>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CE40F5D8-D62A-4605-9CA4-44C54BAFF49D}"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PROJECT SUMMARY</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32</xdr:col>
      <xdr:colOff>0</xdr:colOff>
      <xdr:row>2</xdr:row>
      <xdr:rowOff>0</xdr:rowOff>
    </xdr:from>
    <xdr:to>
      <xdr:col>36</xdr:col>
      <xdr:colOff>1444</xdr:colOff>
      <xdr:row>5</xdr:row>
      <xdr:rowOff>28575</xdr:rowOff>
    </xdr:to>
    <xdr:sp macro="" textlink="TEMPLATE!A42">
      <xdr:nvSpPr>
        <xdr:cNvPr id="36" name="COMPLETION">
          <a:hlinkClick xmlns:r="http://schemas.openxmlformats.org/officeDocument/2006/relationships" r:id="rId4"/>
          <a:extLst>
            <a:ext uri="{FF2B5EF4-FFF2-40B4-BE49-F238E27FC236}">
              <a16:creationId xmlns:a16="http://schemas.microsoft.com/office/drawing/2014/main" id="{00000000-0008-0000-1100-000024000000}"/>
            </a:ext>
          </a:extLst>
        </xdr:cNvPr>
        <xdr:cNvSpPr/>
      </xdr:nvSpPr>
      <xdr:spPr>
        <a:xfrm>
          <a:off x="8534400" y="419100"/>
          <a:ext cx="1068244" cy="657225"/>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622DFC0A-A70F-4BCD-B2F1-77A856466A52}"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FINAL STEPS</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7</xdr:col>
      <xdr:colOff>0</xdr:colOff>
      <xdr:row>2</xdr:row>
      <xdr:rowOff>0</xdr:rowOff>
    </xdr:from>
    <xdr:to>
      <xdr:col>11</xdr:col>
      <xdr:colOff>1445</xdr:colOff>
      <xdr:row>5</xdr:row>
      <xdr:rowOff>28576</xdr:rowOff>
    </xdr:to>
    <xdr:sp macro="" textlink="TEMPLATE!A8">
      <xdr:nvSpPr>
        <xdr:cNvPr id="38" name="START">
          <a:hlinkClick xmlns:r="http://schemas.openxmlformats.org/officeDocument/2006/relationships" r:id="rId5"/>
          <a:extLst>
            <a:ext uri="{FF2B5EF4-FFF2-40B4-BE49-F238E27FC236}">
              <a16:creationId xmlns:a16="http://schemas.microsoft.com/office/drawing/2014/main" id="{00000000-0008-0000-1100-000026000000}"/>
            </a:ext>
          </a:extLst>
        </xdr:cNvPr>
        <xdr:cNvSpPr/>
      </xdr:nvSpPr>
      <xdr:spPr>
        <a:xfrm>
          <a:off x="1866900" y="419100"/>
          <a:ext cx="1068245" cy="657226"/>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7271C833-86AB-4C47-8910-F307BBCFE1A2}"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WELCOME</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0</xdr:col>
      <xdr:colOff>255517</xdr:colOff>
      <xdr:row>4</xdr:row>
      <xdr:rowOff>76200</xdr:rowOff>
    </xdr:from>
    <xdr:to>
      <xdr:col>43</xdr:col>
      <xdr:colOff>263524</xdr:colOff>
      <xdr:row>7</xdr:row>
      <xdr:rowOff>34926</xdr:rowOff>
    </xdr:to>
    <xdr:sp macro="" textlink="">
      <xdr:nvSpPr>
        <xdr:cNvPr id="6" name="APPBACK">
          <a:extLst>
            <a:ext uri="{FF2B5EF4-FFF2-40B4-BE49-F238E27FC236}">
              <a16:creationId xmlns:a16="http://schemas.microsoft.com/office/drawing/2014/main" id="{00000000-0008-0000-1100-000006000000}"/>
            </a:ext>
          </a:extLst>
        </xdr:cNvPr>
        <xdr:cNvSpPr/>
      </xdr:nvSpPr>
      <xdr:spPr>
        <a:xfrm>
          <a:off x="255517" y="914400"/>
          <a:ext cx="11476107" cy="587376"/>
        </a:xfrm>
        <a:prstGeom prst="round2SameRect">
          <a:avLst/>
        </a:prstGeom>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0</xdr:col>
      <xdr:colOff>257178</xdr:colOff>
      <xdr:row>7</xdr:row>
      <xdr:rowOff>38099</xdr:rowOff>
    </xdr:from>
    <xdr:to>
      <xdr:col>44</xdr:col>
      <xdr:colOff>3173</xdr:colOff>
      <xdr:row>8</xdr:row>
      <xdr:rowOff>13523</xdr:rowOff>
    </xdr:to>
    <xdr:sp macro="" textlink="">
      <xdr:nvSpPr>
        <xdr:cNvPr id="7" name="APPTHIN">
          <a:extLst>
            <a:ext uri="{FF2B5EF4-FFF2-40B4-BE49-F238E27FC236}">
              <a16:creationId xmlns:a16="http://schemas.microsoft.com/office/drawing/2014/main" id="{00000000-0008-0000-1100-000007000000}"/>
            </a:ext>
          </a:extLst>
        </xdr:cNvPr>
        <xdr:cNvSpPr/>
      </xdr:nvSpPr>
      <xdr:spPr>
        <a:xfrm flipV="1">
          <a:off x="257178" y="1504949"/>
          <a:ext cx="11480795" cy="184974"/>
        </a:xfrm>
        <a:prstGeom prst="rect">
          <a:avLst/>
        </a:prstGeom>
        <a:solidFill>
          <a:schemeClr val="tx2">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1</xdr:col>
      <xdr:colOff>84280</xdr:colOff>
      <xdr:row>5</xdr:row>
      <xdr:rowOff>117697</xdr:rowOff>
    </xdr:from>
    <xdr:to>
      <xdr:col>6</xdr:col>
      <xdr:colOff>70534</xdr:colOff>
      <xdr:row>7</xdr:row>
      <xdr:rowOff>68087</xdr:rowOff>
    </xdr:to>
    <xdr:sp macro="" textlink="TEMPLATE!C25">
      <xdr:nvSpPr>
        <xdr:cNvPr id="8" name="LIGHTING">
          <a:hlinkClick xmlns:r="http://schemas.openxmlformats.org/officeDocument/2006/relationships" r:id="rId6"/>
          <a:extLst>
            <a:ext uri="{FF2B5EF4-FFF2-40B4-BE49-F238E27FC236}">
              <a16:creationId xmlns:a16="http://schemas.microsoft.com/office/drawing/2014/main" id="{00000000-0008-0000-1100-000008000000}"/>
            </a:ext>
          </a:extLst>
        </xdr:cNvPr>
        <xdr:cNvSpPr/>
      </xdr:nvSpPr>
      <xdr:spPr>
        <a:xfrm>
          <a:off x="350980" y="1165447"/>
          <a:ext cx="131975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fld id="{F99D3558-17EA-4836-AC18-619916FB1513}" type="TxLink">
            <a:rPr lang="en-US" sz="800" b="1" i="0" u="none" strike="noStrike">
              <a:solidFill>
                <a:srgbClr val="000000"/>
              </a:solidFill>
              <a:latin typeface="Trebuchet MS"/>
              <a:ea typeface="Tahoma" panose="020B0604030504040204" pitchFamily="34" charset="0"/>
              <a:cs typeface="Tahoma" panose="020B0604030504040204" pitchFamily="34" charset="0"/>
            </a:rPr>
            <a:pPr algn="ctr"/>
            <a:t>LIGHTING</a:t>
          </a:fld>
          <a:endParaRPr lang="en-US" sz="800" b="1" i="0">
            <a:solidFill>
              <a:sysClr val="windowText" lastClr="000000"/>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17</xdr:col>
      <xdr:colOff>228199</xdr:colOff>
      <xdr:row>5</xdr:row>
      <xdr:rowOff>89122</xdr:rowOff>
    </xdr:from>
    <xdr:to>
      <xdr:col>22</xdr:col>
      <xdr:colOff>214453</xdr:colOff>
      <xdr:row>7</xdr:row>
      <xdr:rowOff>39512</xdr:rowOff>
    </xdr:to>
    <xdr:sp macro="" textlink="TEMPLATE!C28">
      <xdr:nvSpPr>
        <xdr:cNvPr id="9" name="HVAC">
          <a:hlinkClick xmlns:r="http://schemas.openxmlformats.org/officeDocument/2006/relationships" r:id="rId7"/>
          <a:extLst>
            <a:ext uri="{FF2B5EF4-FFF2-40B4-BE49-F238E27FC236}">
              <a16:creationId xmlns:a16="http://schemas.microsoft.com/office/drawing/2014/main" id="{00000000-0008-0000-1100-000009000000}"/>
            </a:ext>
          </a:extLst>
        </xdr:cNvPr>
        <xdr:cNvSpPr/>
      </xdr:nvSpPr>
      <xdr:spPr>
        <a:xfrm>
          <a:off x="4762099" y="1136872"/>
          <a:ext cx="131975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a:bevelB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fld id="{FAB69010-84E0-482F-87EF-E4AACBCAF5B4}" type="TxLink">
            <a:rPr lang="en-US" sz="800" b="1" i="0" u="none" strike="noStrike">
              <a:solidFill>
                <a:srgbClr val="000000"/>
              </a:solidFill>
              <a:latin typeface="Trebuchet MS"/>
              <a:ea typeface="Tahoma" panose="020B0604030504040204" pitchFamily="34" charset="0"/>
              <a:cs typeface="Tahoma" panose="020B0604030504040204" pitchFamily="34" charset="0"/>
            </a:rPr>
            <a:pPr algn="ctr"/>
            <a:t>PUMP MOTOR VFD</a:t>
          </a:fld>
          <a:endParaRPr lang="en-US" sz="800" b="1" i="0">
            <a:solidFill>
              <a:sysClr val="windowText" lastClr="000000"/>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23</xdr:col>
      <xdr:colOff>98372</xdr:colOff>
      <xdr:row>5</xdr:row>
      <xdr:rowOff>89122</xdr:rowOff>
    </xdr:from>
    <xdr:to>
      <xdr:col>28</xdr:col>
      <xdr:colOff>84626</xdr:colOff>
      <xdr:row>7</xdr:row>
      <xdr:rowOff>39512</xdr:rowOff>
    </xdr:to>
    <xdr:sp macro="" textlink="TEMPLATE!C29">
      <xdr:nvSpPr>
        <xdr:cNvPr id="10" name="KITCHEN">
          <a:hlinkClick xmlns:r="http://schemas.openxmlformats.org/officeDocument/2006/relationships" r:id="rId8"/>
          <a:extLst>
            <a:ext uri="{FF2B5EF4-FFF2-40B4-BE49-F238E27FC236}">
              <a16:creationId xmlns:a16="http://schemas.microsoft.com/office/drawing/2014/main" id="{00000000-0008-0000-1100-00000A000000}"/>
            </a:ext>
          </a:extLst>
        </xdr:cNvPr>
        <xdr:cNvSpPr/>
      </xdr:nvSpPr>
      <xdr:spPr>
        <a:xfrm>
          <a:off x="6232472" y="1136872"/>
          <a:ext cx="131975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indent="0" algn="ctr"/>
          <a:fld id="{206782EB-4A59-4B1A-864D-DCA8D0ED7AB9}" type="TxLink">
            <a:rPr lang="en-US" sz="800" b="1" i="0" u="none" strike="noStrike">
              <a:solidFill>
                <a:srgbClr val="000000"/>
              </a:solidFill>
              <a:latin typeface="Trebuchet MS"/>
              <a:ea typeface="Tahoma" panose="020B0604030504040204" pitchFamily="34" charset="0"/>
              <a:cs typeface="Tahoma" panose="020B0604030504040204" pitchFamily="34" charset="0"/>
            </a:rPr>
            <a:pPr marL="0" indent="0" algn="ctr"/>
            <a:t>COMMERCIAL KITCHEN</a:t>
          </a:fld>
          <a:endParaRPr lang="en-US" sz="800" b="1" i="0" u="none" strike="noStrike">
            <a:solidFill>
              <a:srgbClr val="000000"/>
            </a:solidFill>
            <a:latin typeface="Trebuchet MS"/>
            <a:ea typeface="Tahoma" panose="020B0604030504040204" pitchFamily="34" charset="0"/>
            <a:cs typeface="Tahoma" panose="020B0604030504040204" pitchFamily="34" charset="0"/>
          </a:endParaRPr>
        </a:p>
      </xdr:txBody>
    </xdr:sp>
    <xdr:clientData fPrintsWithSheet="0"/>
  </xdr:twoCellAnchor>
  <xdr:twoCellAnchor>
    <xdr:from>
      <xdr:col>12</xdr:col>
      <xdr:colOff>91326</xdr:colOff>
      <xdr:row>5</xdr:row>
      <xdr:rowOff>89122</xdr:rowOff>
    </xdr:from>
    <xdr:to>
      <xdr:col>17</xdr:col>
      <xdr:colOff>77580</xdr:colOff>
      <xdr:row>7</xdr:row>
      <xdr:rowOff>39512</xdr:rowOff>
    </xdr:to>
    <xdr:sp macro="" textlink="TEMPLATE!C27">
      <xdr:nvSpPr>
        <xdr:cNvPr id="11" name="FRIDGE">
          <a:hlinkClick xmlns:r="http://schemas.openxmlformats.org/officeDocument/2006/relationships" r:id="rId9"/>
          <a:extLst>
            <a:ext uri="{FF2B5EF4-FFF2-40B4-BE49-F238E27FC236}">
              <a16:creationId xmlns:a16="http://schemas.microsoft.com/office/drawing/2014/main" id="{00000000-0008-0000-1100-00000B000000}"/>
            </a:ext>
          </a:extLst>
        </xdr:cNvPr>
        <xdr:cNvSpPr/>
      </xdr:nvSpPr>
      <xdr:spPr>
        <a:xfrm>
          <a:off x="3291726" y="1136872"/>
          <a:ext cx="131975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9731D495-D8E5-4B60-9004-8ADD2559E9FE}" type="TxLink">
            <a:rPr lang="en-US" sz="800" b="1" i="0" u="none" strike="noStrike">
              <a:solidFill>
                <a:srgbClr val="000000"/>
              </a:solidFill>
              <a:latin typeface="Trebuchet MS"/>
              <a:ea typeface="Tahoma" panose="020B0604030504040204" pitchFamily="34" charset="0"/>
              <a:cs typeface="Tahoma" panose="020B0604030504040204" pitchFamily="34" charset="0"/>
            </a:rPr>
            <a:pPr algn="ctr"/>
            <a:t>REFRIGERATION</a:t>
          </a:fld>
          <a:endParaRPr lang="en-US" sz="800" b="1" i="0">
            <a:solidFill>
              <a:sysClr val="windowText" lastClr="000000"/>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28</xdr:col>
      <xdr:colOff>235245</xdr:colOff>
      <xdr:row>5</xdr:row>
      <xdr:rowOff>165322</xdr:rowOff>
    </xdr:from>
    <xdr:to>
      <xdr:col>33</xdr:col>
      <xdr:colOff>217959</xdr:colOff>
      <xdr:row>7</xdr:row>
      <xdr:rowOff>115712</xdr:rowOff>
    </xdr:to>
    <xdr:sp macro="" textlink="TEMPLATE!C30">
      <xdr:nvSpPr>
        <xdr:cNvPr id="13" name="IT">
          <a:extLst>
            <a:ext uri="{FF2B5EF4-FFF2-40B4-BE49-F238E27FC236}">
              <a16:creationId xmlns:a16="http://schemas.microsoft.com/office/drawing/2014/main" id="{00000000-0008-0000-1100-00000D000000}"/>
            </a:ext>
          </a:extLst>
        </xdr:cNvPr>
        <xdr:cNvSpPr/>
      </xdr:nvSpPr>
      <xdr:spPr>
        <a:xfrm>
          <a:off x="7702845" y="1213072"/>
          <a:ext cx="1316214" cy="369490"/>
        </a:xfrm>
        <a:prstGeom prst="round2SameRect">
          <a:avLst>
            <a:gd name="adj1" fmla="val 30393"/>
            <a:gd name="adj2" fmla="val 0"/>
          </a:avLst>
        </a:prstGeom>
        <a:solidFill>
          <a:srgbClr val="209C2C"/>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marL="0" indent="0" algn="ctr"/>
          <a:fld id="{7AD4B37C-B36D-46B9-8C3C-9BAD531D02FF}" type="TxLink">
            <a:rPr lang="en-US" sz="800" b="1" i="0" u="none" strike="noStrike">
              <a:solidFill>
                <a:schemeClr val="bg1"/>
              </a:solidFill>
              <a:latin typeface="Trebuchet MS"/>
              <a:ea typeface="Tahoma" panose="020B0604030504040204" pitchFamily="34" charset="0"/>
              <a:cs typeface="Tahoma" panose="020B0604030504040204" pitchFamily="34" charset="0"/>
            </a:rPr>
            <a:pPr marL="0" indent="0" algn="ctr"/>
            <a:t>COMPUTER/IT</a:t>
          </a:fld>
          <a:endParaRPr lang="en-US" sz="800" b="1" i="0" u="none" strike="noStrike">
            <a:solidFill>
              <a:schemeClr val="bg1"/>
            </a:solidFill>
            <a:latin typeface="Trebuchet MS"/>
            <a:ea typeface="Tahoma" panose="020B0604030504040204" pitchFamily="34" charset="0"/>
            <a:cs typeface="Tahoma" panose="020B0604030504040204" pitchFamily="34" charset="0"/>
          </a:endParaRPr>
        </a:p>
      </xdr:txBody>
    </xdr:sp>
    <xdr:clientData fPrintsWithSheet="0"/>
  </xdr:twoCellAnchor>
  <xdr:twoCellAnchor>
    <xdr:from>
      <xdr:col>34</xdr:col>
      <xdr:colOff>101876</xdr:colOff>
      <xdr:row>5</xdr:row>
      <xdr:rowOff>89122</xdr:rowOff>
    </xdr:from>
    <xdr:to>
      <xdr:col>39</xdr:col>
      <xdr:colOff>84590</xdr:colOff>
      <xdr:row>7</xdr:row>
      <xdr:rowOff>39512</xdr:rowOff>
    </xdr:to>
    <xdr:sp macro="" textlink="TEMPLATE!C31">
      <xdr:nvSpPr>
        <xdr:cNvPr id="14" name="WATERHEAT">
          <a:hlinkClick xmlns:r="http://schemas.openxmlformats.org/officeDocument/2006/relationships" r:id="rId10"/>
          <a:extLst>
            <a:ext uri="{FF2B5EF4-FFF2-40B4-BE49-F238E27FC236}">
              <a16:creationId xmlns:a16="http://schemas.microsoft.com/office/drawing/2014/main" id="{00000000-0008-0000-1100-00000E000000}"/>
            </a:ext>
          </a:extLst>
        </xdr:cNvPr>
        <xdr:cNvSpPr/>
      </xdr:nvSpPr>
      <xdr:spPr>
        <a:xfrm>
          <a:off x="9169676" y="1136872"/>
          <a:ext cx="131621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24A917BC-789F-4114-A83E-7F5E13ACCE86}" type="TxLink">
            <a:rPr lang="en-US" sz="800" b="1" i="0" u="none" strike="noStrike">
              <a:solidFill>
                <a:srgbClr val="000000"/>
              </a:solidFill>
              <a:latin typeface="Trebuchet MS"/>
              <a:ea typeface="Tahoma" panose="020B0604030504040204" pitchFamily="34" charset="0"/>
              <a:cs typeface="Tahoma" panose="020B0604030504040204" pitchFamily="34" charset="0"/>
            </a:rPr>
            <a:pPr algn="ctr"/>
            <a:t>ELECTRIC WATER HEATER</a:t>
          </a:fld>
          <a:endParaRPr lang="en-US" sz="800" b="1" i="0">
            <a:solidFill>
              <a:sysClr val="windowText" lastClr="000000"/>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36</xdr:col>
      <xdr:colOff>217628</xdr:colOff>
      <xdr:row>8</xdr:row>
      <xdr:rowOff>47625</xdr:rowOff>
    </xdr:from>
    <xdr:to>
      <xdr:col>40</xdr:col>
      <xdr:colOff>36653</xdr:colOff>
      <xdr:row>9</xdr:row>
      <xdr:rowOff>133350</xdr:rowOff>
    </xdr:to>
    <xdr:grpSp>
      <xdr:nvGrpSpPr>
        <xdr:cNvPr id="15" name="BACK">
          <a:hlinkClick xmlns:r="http://schemas.openxmlformats.org/officeDocument/2006/relationships" r:id="rId8"/>
          <a:extLst>
            <a:ext uri="{FF2B5EF4-FFF2-40B4-BE49-F238E27FC236}">
              <a16:creationId xmlns:a16="http://schemas.microsoft.com/office/drawing/2014/main" id="{00000000-0008-0000-1100-00000F000000}"/>
            </a:ext>
          </a:extLst>
        </xdr:cNvPr>
        <xdr:cNvGrpSpPr>
          <a:grpSpLocks/>
        </xdr:cNvGrpSpPr>
      </xdr:nvGrpSpPr>
      <xdr:grpSpPr bwMode="auto">
        <a:xfrm>
          <a:off x="10164903" y="1720850"/>
          <a:ext cx="920750" cy="298450"/>
          <a:chOff x="9584120" y="1345325"/>
          <a:chExt cx="886153" cy="304471"/>
        </a:xfrm>
      </xdr:grpSpPr>
      <xdr:sp macro="" textlink="">
        <xdr:nvSpPr>
          <xdr:cNvPr id="16" name="Rounded Rectangle 15">
            <a:extLst>
              <a:ext uri="{FF2B5EF4-FFF2-40B4-BE49-F238E27FC236}">
                <a16:creationId xmlns:a16="http://schemas.microsoft.com/office/drawing/2014/main" id="{00000000-0008-0000-1100-000010000000}"/>
              </a:ext>
            </a:extLst>
          </xdr:cNvPr>
          <xdr:cNvSpPr/>
        </xdr:nvSpPr>
        <xdr:spPr>
          <a:xfrm>
            <a:off x="9584120" y="1345325"/>
            <a:ext cx="886153" cy="30447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r"/>
            <a:r>
              <a:rPr lang="en-US" sz="1100" b="1">
                <a:latin typeface="Trebuchet MS" panose="020B0603020202020204" pitchFamily="34" charset="0"/>
                <a:ea typeface="Tahoma" panose="020B0604030504040204" pitchFamily="34" charset="0"/>
                <a:cs typeface="Tahoma" panose="020B0604030504040204" pitchFamily="34" charset="0"/>
              </a:rPr>
              <a:t>BACK</a:t>
            </a:r>
          </a:p>
        </xdr:txBody>
      </xdr:sp>
      <xdr:sp macro="" textlink="">
        <xdr:nvSpPr>
          <xdr:cNvPr id="17" name="Oval 16">
            <a:extLst>
              <a:ext uri="{FF2B5EF4-FFF2-40B4-BE49-F238E27FC236}">
                <a16:creationId xmlns:a16="http://schemas.microsoft.com/office/drawing/2014/main" id="{00000000-0008-0000-1100-000011000000}"/>
              </a:ext>
            </a:extLst>
          </xdr:cNvPr>
          <xdr:cNvSpPr/>
        </xdr:nvSpPr>
        <xdr:spPr>
          <a:xfrm>
            <a:off x="9631763" y="1383384"/>
            <a:ext cx="219156" cy="218839"/>
          </a:xfrm>
          <a:prstGeom prst="ellipse">
            <a:avLst/>
          </a:prstGeom>
          <a:ln>
            <a:noFill/>
          </a:ln>
          <a:scene3d>
            <a:camera prst="orthographicFront"/>
            <a:lightRig rig="threePt" dir="t"/>
          </a:scene3d>
          <a:sp3d>
            <a:bevelT w="69850" h="381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sp macro="" textlink="">
        <xdr:nvSpPr>
          <xdr:cNvPr id="18" name="Right Arrow 17">
            <a:extLst>
              <a:ext uri="{FF2B5EF4-FFF2-40B4-BE49-F238E27FC236}">
                <a16:creationId xmlns:a16="http://schemas.microsoft.com/office/drawing/2014/main" id="{00000000-0008-0000-1100-000012000000}"/>
              </a:ext>
            </a:extLst>
          </xdr:cNvPr>
          <xdr:cNvSpPr/>
        </xdr:nvSpPr>
        <xdr:spPr>
          <a:xfrm rot="10800000">
            <a:off x="9679405" y="1440472"/>
            <a:ext cx="104814" cy="114177"/>
          </a:xfrm>
          <a:prstGeom prst="rightArrow">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grpSp>
    <xdr:clientData fPrintsWithSheet="0"/>
  </xdr:twoCellAnchor>
  <xdr:twoCellAnchor>
    <xdr:from>
      <xdr:col>40</xdr:col>
      <xdr:colOff>93803</xdr:colOff>
      <xdr:row>8</xdr:row>
      <xdr:rowOff>47625</xdr:rowOff>
    </xdr:from>
    <xdr:to>
      <xdr:col>43</xdr:col>
      <xdr:colOff>179528</xdr:colOff>
      <xdr:row>9</xdr:row>
      <xdr:rowOff>133350</xdr:rowOff>
    </xdr:to>
    <xdr:grpSp>
      <xdr:nvGrpSpPr>
        <xdr:cNvPr id="19" name="NEXT">
          <a:hlinkClick xmlns:r="http://schemas.openxmlformats.org/officeDocument/2006/relationships" r:id="rId10"/>
          <a:extLst>
            <a:ext uri="{FF2B5EF4-FFF2-40B4-BE49-F238E27FC236}">
              <a16:creationId xmlns:a16="http://schemas.microsoft.com/office/drawing/2014/main" id="{00000000-0008-0000-1100-000013000000}"/>
            </a:ext>
          </a:extLst>
        </xdr:cNvPr>
        <xdr:cNvGrpSpPr>
          <a:grpSpLocks/>
        </xdr:cNvGrpSpPr>
      </xdr:nvGrpSpPr>
      <xdr:grpSpPr bwMode="auto">
        <a:xfrm>
          <a:off x="11142803" y="1720850"/>
          <a:ext cx="917575" cy="298450"/>
          <a:chOff x="9585434" y="1701362"/>
          <a:chExt cx="886153" cy="304471"/>
        </a:xfrm>
      </xdr:grpSpPr>
      <xdr:sp macro="" textlink="">
        <xdr:nvSpPr>
          <xdr:cNvPr id="20" name="Rounded Rectangle 19">
            <a:extLst>
              <a:ext uri="{FF2B5EF4-FFF2-40B4-BE49-F238E27FC236}">
                <a16:creationId xmlns:a16="http://schemas.microsoft.com/office/drawing/2014/main" id="{00000000-0008-0000-1100-000014000000}"/>
              </a:ext>
            </a:extLst>
          </xdr:cNvPr>
          <xdr:cNvSpPr/>
        </xdr:nvSpPr>
        <xdr:spPr>
          <a:xfrm>
            <a:off x="9585434" y="1701362"/>
            <a:ext cx="886153" cy="30447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r>
              <a:rPr lang="en-US" sz="1100" b="1">
                <a:latin typeface="Trebuchet MS" panose="020B0603020202020204" pitchFamily="34" charset="0"/>
                <a:ea typeface="Tahoma" panose="020B0604030504040204" pitchFamily="34" charset="0"/>
                <a:cs typeface="Tahoma" panose="020B0604030504040204" pitchFamily="34" charset="0"/>
              </a:rPr>
              <a:t>NEXT</a:t>
            </a:r>
          </a:p>
        </xdr:txBody>
      </xdr:sp>
      <xdr:sp macro="" textlink="">
        <xdr:nvSpPr>
          <xdr:cNvPr id="21" name="Oval 20">
            <a:extLst>
              <a:ext uri="{FF2B5EF4-FFF2-40B4-BE49-F238E27FC236}">
                <a16:creationId xmlns:a16="http://schemas.microsoft.com/office/drawing/2014/main" id="{00000000-0008-0000-1100-000015000000}"/>
              </a:ext>
            </a:extLst>
          </xdr:cNvPr>
          <xdr:cNvSpPr/>
        </xdr:nvSpPr>
        <xdr:spPr>
          <a:xfrm>
            <a:off x="10176203" y="1729906"/>
            <a:ext cx="219156" cy="218839"/>
          </a:xfrm>
          <a:prstGeom prst="ellipse">
            <a:avLst/>
          </a:prstGeom>
          <a:ln>
            <a:noFill/>
          </a:ln>
          <a:scene3d>
            <a:camera prst="orthographicFront"/>
            <a:lightRig rig="threePt" dir="t"/>
          </a:scene3d>
          <a:sp3d>
            <a:bevelT w="69850" h="381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sp macro="" textlink="">
        <xdr:nvSpPr>
          <xdr:cNvPr id="22" name="Right Arrow 21">
            <a:extLst>
              <a:ext uri="{FF2B5EF4-FFF2-40B4-BE49-F238E27FC236}">
                <a16:creationId xmlns:a16="http://schemas.microsoft.com/office/drawing/2014/main" id="{00000000-0008-0000-1100-000016000000}"/>
              </a:ext>
            </a:extLst>
          </xdr:cNvPr>
          <xdr:cNvSpPr/>
        </xdr:nvSpPr>
        <xdr:spPr>
          <a:xfrm>
            <a:off x="10252431" y="1786994"/>
            <a:ext cx="104814" cy="114177"/>
          </a:xfrm>
          <a:prstGeom prst="rightArrow">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grpSp>
    <xdr:clientData fPrintsWithSheet="0"/>
  </xdr:twoCellAnchor>
  <xdr:twoCellAnchor>
    <xdr:from>
      <xdr:col>6</xdr:col>
      <xdr:colOff>221153</xdr:colOff>
      <xdr:row>5</xdr:row>
      <xdr:rowOff>98647</xdr:rowOff>
    </xdr:from>
    <xdr:to>
      <xdr:col>11</xdr:col>
      <xdr:colOff>207407</xdr:colOff>
      <xdr:row>7</xdr:row>
      <xdr:rowOff>49037</xdr:rowOff>
    </xdr:to>
    <xdr:sp macro="" textlink="TEMPLATE!C26">
      <xdr:nvSpPr>
        <xdr:cNvPr id="23" name="LIGHTINGCON">
          <a:hlinkClick xmlns:r="http://schemas.openxmlformats.org/officeDocument/2006/relationships" r:id="rId11"/>
          <a:extLst>
            <a:ext uri="{FF2B5EF4-FFF2-40B4-BE49-F238E27FC236}">
              <a16:creationId xmlns:a16="http://schemas.microsoft.com/office/drawing/2014/main" id="{00000000-0008-0000-1100-000017000000}"/>
            </a:ext>
          </a:extLst>
        </xdr:cNvPr>
        <xdr:cNvSpPr/>
      </xdr:nvSpPr>
      <xdr:spPr>
        <a:xfrm>
          <a:off x="1821353" y="1146397"/>
          <a:ext cx="131975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4EEE91EA-FAFB-47F5-8C0E-81F747B3020B}" type="TxLink">
            <a:rPr lang="en-US" sz="800" b="1" i="0" u="none" strike="noStrike">
              <a:solidFill>
                <a:srgbClr val="000000"/>
              </a:solidFill>
              <a:latin typeface="Trebuchet MS"/>
              <a:ea typeface="Tahoma" panose="020B0604030504040204" pitchFamily="34" charset="0"/>
              <a:cs typeface="Tahoma" panose="020B0604030504040204" pitchFamily="34" charset="0"/>
            </a:rPr>
            <a:pPr algn="ctr"/>
            <a:t>LIGHTING CONTROLS</a:t>
          </a:fld>
          <a:endParaRPr lang="en-US" sz="800" b="1" i="0">
            <a:solidFill>
              <a:sysClr val="windowText" lastClr="000000"/>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editAs="oneCell">
    <xdr:from>
      <xdr:col>0</xdr:col>
      <xdr:colOff>209550</xdr:colOff>
      <xdr:row>0</xdr:row>
      <xdr:rowOff>142875</xdr:rowOff>
    </xdr:from>
    <xdr:to>
      <xdr:col>5</xdr:col>
      <xdr:colOff>76199</xdr:colOff>
      <xdr:row>3</xdr:row>
      <xdr:rowOff>111860</xdr:rowOff>
    </xdr:to>
    <xdr:pic>
      <xdr:nvPicPr>
        <xdr:cNvPr id="24" name="Picture 23" descr="Screen Clipping">
          <a:extLst>
            <a:ext uri="{FF2B5EF4-FFF2-40B4-BE49-F238E27FC236}">
              <a16:creationId xmlns:a16="http://schemas.microsoft.com/office/drawing/2014/main" id="{00000000-0008-0000-1100-000018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09550" y="142875"/>
          <a:ext cx="1200149" cy="597635"/>
        </a:xfrm>
        <a:prstGeom prst="rect">
          <a:avLst/>
        </a:prstGeom>
      </xdr:spPr>
    </xdr:pic>
    <xdr:clientData/>
  </xdr:twoCellAnchor>
  <xdr:twoCellAnchor>
    <xdr:from>
      <xdr:col>1</xdr:col>
      <xdr:colOff>0</xdr:colOff>
      <xdr:row>4</xdr:row>
      <xdr:rowOff>76200</xdr:rowOff>
    </xdr:from>
    <xdr:to>
      <xdr:col>16</xdr:col>
      <xdr:colOff>19050</xdr:colOff>
      <xdr:row>5</xdr:row>
      <xdr:rowOff>152400</xdr:rowOff>
    </xdr:to>
    <xdr:sp macro="" textlink="TEMPLATE!C3">
      <xdr:nvSpPr>
        <xdr:cNvPr id="25" name="APPNAME">
          <a:extLst>
            <a:ext uri="{FF2B5EF4-FFF2-40B4-BE49-F238E27FC236}">
              <a16:creationId xmlns:a16="http://schemas.microsoft.com/office/drawing/2014/main" id="{00000000-0008-0000-1100-000019000000}"/>
            </a:ext>
          </a:extLst>
        </xdr:cNvPr>
        <xdr:cNvSpPr txBox="1"/>
      </xdr:nvSpPr>
      <xdr:spPr>
        <a:xfrm>
          <a:off x="266700" y="914400"/>
          <a:ext cx="40195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8231EEA-6DDC-4C23-B5CE-F10B9B12A35F}" type="TxLink">
            <a:rPr lang="en-US" sz="1100" b="0" i="0" u="none" strike="noStrike">
              <a:ln>
                <a:noFill/>
              </a:ln>
              <a:solidFill>
                <a:srgbClr val="FFFFFF"/>
              </a:solidFill>
              <a:latin typeface="Trebuchet MS"/>
            </a:rPr>
            <a:pPr/>
            <a:t> </a:t>
          </a:fld>
          <a:endParaRPr lang="en-US" sz="1100">
            <a:ln>
              <a:noFill/>
            </a:ln>
            <a:solidFill>
              <a:schemeClr val="bg1"/>
            </a:solidFill>
            <a:latin typeface="Trebuchet MS" panose="020B0603020202020204" pitchFamily="34" charset="0"/>
          </a:endParaRPr>
        </a:p>
      </xdr:txBody>
    </xdr:sp>
    <xdr:clientData fPrintsWithSheet="0"/>
  </xdr:twoCellAnchor>
  <xdr:twoCellAnchor>
    <xdr:from>
      <xdr:col>0</xdr:col>
      <xdr:colOff>265046</xdr:colOff>
      <xdr:row>8</xdr:row>
      <xdr:rowOff>11592</xdr:rowOff>
    </xdr:from>
    <xdr:to>
      <xdr:col>43</xdr:col>
      <xdr:colOff>247649</xdr:colOff>
      <xdr:row>25</xdr:row>
      <xdr:rowOff>219073</xdr:rowOff>
    </xdr:to>
    <xdr:sp macro="" textlink="">
      <xdr:nvSpPr>
        <xdr:cNvPr id="26" name="BORDER">
          <a:extLst>
            <a:ext uri="{FF2B5EF4-FFF2-40B4-BE49-F238E27FC236}">
              <a16:creationId xmlns:a16="http://schemas.microsoft.com/office/drawing/2014/main" id="{00000000-0008-0000-1100-00001A000000}"/>
            </a:ext>
          </a:extLst>
        </xdr:cNvPr>
        <xdr:cNvSpPr/>
      </xdr:nvSpPr>
      <xdr:spPr>
        <a:xfrm flipV="1">
          <a:off x="265046" y="1687992"/>
          <a:ext cx="11450703" cy="3760306"/>
        </a:xfrm>
        <a:prstGeom prst="rect">
          <a:avLst/>
        </a:prstGeom>
        <a:noFill/>
        <a:ln>
          <a:solidFill>
            <a:srgbClr val="17375E"/>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12</xdr:col>
      <xdr:colOff>57150</xdr:colOff>
      <xdr:row>0</xdr:row>
      <xdr:rowOff>28575</xdr:rowOff>
    </xdr:from>
    <xdr:to>
      <xdr:col>17</xdr:col>
      <xdr:colOff>247650</xdr:colOff>
      <xdr:row>0</xdr:row>
      <xdr:rowOff>190500</xdr:rowOff>
    </xdr:to>
    <xdr:sp macro="" textlink="">
      <xdr:nvSpPr>
        <xdr:cNvPr id="28" name="TextBox 27">
          <a:hlinkClick xmlns:r="http://schemas.openxmlformats.org/officeDocument/2006/relationships" r:id="rId13"/>
          <a:extLst>
            <a:ext uri="{FF2B5EF4-FFF2-40B4-BE49-F238E27FC236}">
              <a16:creationId xmlns:a16="http://schemas.microsoft.com/office/drawing/2014/main" id="{00000000-0008-0000-1100-00001C000000}"/>
            </a:ext>
          </a:extLst>
        </xdr:cNvPr>
        <xdr:cNvSpPr txBox="1"/>
      </xdr:nvSpPr>
      <xdr:spPr>
        <a:xfrm>
          <a:off x="3257550" y="28575"/>
          <a:ext cx="1524000"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22</xdr:col>
      <xdr:colOff>28574</xdr:colOff>
      <xdr:row>0</xdr:row>
      <xdr:rowOff>9525</xdr:rowOff>
    </xdr:from>
    <xdr:to>
      <xdr:col>29</xdr:col>
      <xdr:colOff>247649</xdr:colOff>
      <xdr:row>0</xdr:row>
      <xdr:rowOff>190500</xdr:rowOff>
    </xdr:to>
    <xdr:sp macro="" textlink="">
      <xdr:nvSpPr>
        <xdr:cNvPr id="32" name="TextBox 31">
          <a:hlinkClick xmlns:r="http://schemas.openxmlformats.org/officeDocument/2006/relationships" r:id="rId14"/>
          <a:extLst>
            <a:ext uri="{FF2B5EF4-FFF2-40B4-BE49-F238E27FC236}">
              <a16:creationId xmlns:a16="http://schemas.microsoft.com/office/drawing/2014/main" id="{00000000-0008-0000-1100-000020000000}"/>
            </a:ext>
          </a:extLst>
        </xdr:cNvPr>
        <xdr:cNvSpPr txBox="1"/>
      </xdr:nvSpPr>
      <xdr:spPr>
        <a:xfrm>
          <a:off x="5895974" y="9525"/>
          <a:ext cx="208597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12</xdr:col>
      <xdr:colOff>57150</xdr:colOff>
      <xdr:row>0</xdr:row>
      <xdr:rowOff>28575</xdr:rowOff>
    </xdr:from>
    <xdr:to>
      <xdr:col>17</xdr:col>
      <xdr:colOff>247650</xdr:colOff>
      <xdr:row>0</xdr:row>
      <xdr:rowOff>190500</xdr:rowOff>
    </xdr:to>
    <xdr:sp macro="" textlink="">
      <xdr:nvSpPr>
        <xdr:cNvPr id="33" name="TextBox 32">
          <a:hlinkClick xmlns:r="http://schemas.openxmlformats.org/officeDocument/2006/relationships" r:id="rId13"/>
          <a:extLst>
            <a:ext uri="{FF2B5EF4-FFF2-40B4-BE49-F238E27FC236}">
              <a16:creationId xmlns:a16="http://schemas.microsoft.com/office/drawing/2014/main" id="{00000000-0008-0000-1100-000021000000}"/>
            </a:ext>
          </a:extLst>
        </xdr:cNvPr>
        <xdr:cNvSpPr txBox="1"/>
      </xdr:nvSpPr>
      <xdr:spPr>
        <a:xfrm>
          <a:off x="3257550" y="28575"/>
          <a:ext cx="1524000"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22</xdr:col>
      <xdr:colOff>28574</xdr:colOff>
      <xdr:row>0</xdr:row>
      <xdr:rowOff>9525</xdr:rowOff>
    </xdr:from>
    <xdr:to>
      <xdr:col>29</xdr:col>
      <xdr:colOff>247649</xdr:colOff>
      <xdr:row>0</xdr:row>
      <xdr:rowOff>190500</xdr:rowOff>
    </xdr:to>
    <xdr:sp macro="" textlink="">
      <xdr:nvSpPr>
        <xdr:cNvPr id="34" name="TextBox 33">
          <a:hlinkClick xmlns:r="http://schemas.openxmlformats.org/officeDocument/2006/relationships" r:id="rId14"/>
          <a:extLst>
            <a:ext uri="{FF2B5EF4-FFF2-40B4-BE49-F238E27FC236}">
              <a16:creationId xmlns:a16="http://schemas.microsoft.com/office/drawing/2014/main" id="{00000000-0008-0000-1100-000022000000}"/>
            </a:ext>
          </a:extLst>
        </xdr:cNvPr>
        <xdr:cNvSpPr txBox="1"/>
      </xdr:nvSpPr>
      <xdr:spPr>
        <a:xfrm>
          <a:off x="5895974" y="9525"/>
          <a:ext cx="208597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0</xdr:colOff>
      <xdr:row>2</xdr:row>
      <xdr:rowOff>0</xdr:rowOff>
    </xdr:from>
    <xdr:to>
      <xdr:col>16</xdr:col>
      <xdr:colOff>1446</xdr:colOff>
      <xdr:row>5</xdr:row>
      <xdr:rowOff>28575</xdr:rowOff>
    </xdr:to>
    <xdr:sp macro="" textlink="TEMPLATE!A16">
      <xdr:nvSpPr>
        <xdr:cNvPr id="31" name="PROJECTINFO">
          <a:hlinkClick xmlns:r="http://schemas.openxmlformats.org/officeDocument/2006/relationships" r:id="rId1"/>
          <a:extLst>
            <a:ext uri="{FF2B5EF4-FFF2-40B4-BE49-F238E27FC236}">
              <a16:creationId xmlns:a16="http://schemas.microsoft.com/office/drawing/2014/main" id="{00000000-0008-0000-1300-00001F000000}"/>
            </a:ext>
          </a:extLst>
        </xdr:cNvPr>
        <xdr:cNvSpPr/>
      </xdr:nvSpPr>
      <xdr:spPr>
        <a:xfrm>
          <a:off x="3200400" y="419100"/>
          <a:ext cx="1068246" cy="657225"/>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99FE77B2-CAD1-4E23-B710-728F354B1A14}"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APPLICATION</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17</xdr:col>
      <xdr:colOff>0</xdr:colOff>
      <xdr:row>2</xdr:row>
      <xdr:rowOff>0</xdr:rowOff>
    </xdr:from>
    <xdr:to>
      <xdr:col>21</xdr:col>
      <xdr:colOff>1445</xdr:colOff>
      <xdr:row>5</xdr:row>
      <xdr:rowOff>28575</xdr:rowOff>
    </xdr:to>
    <xdr:sp macro="" textlink="TEMPLATE!A24">
      <xdr:nvSpPr>
        <xdr:cNvPr id="30" name="STANDARD">
          <a:extLst>
            <a:ext uri="{FF2B5EF4-FFF2-40B4-BE49-F238E27FC236}">
              <a16:creationId xmlns:a16="http://schemas.microsoft.com/office/drawing/2014/main" id="{00000000-0008-0000-1300-00001E000000}"/>
            </a:ext>
          </a:extLst>
        </xdr:cNvPr>
        <xdr:cNvSpPr/>
      </xdr:nvSpPr>
      <xdr:spPr>
        <a:xfrm>
          <a:off x="4533900" y="419100"/>
          <a:ext cx="1068245" cy="657225"/>
        </a:xfrm>
        <a:prstGeom prst="round2SameRect">
          <a:avLst/>
        </a:prstGeom>
        <a:solidFill>
          <a:srgbClr val="4F81BD"/>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AAFDAC8C-5899-441C-9C8F-BAD79D80940D}"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STANDARD MEASURES</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22</xdr:col>
      <xdr:colOff>0</xdr:colOff>
      <xdr:row>2</xdr:row>
      <xdr:rowOff>0</xdr:rowOff>
    </xdr:from>
    <xdr:to>
      <xdr:col>26</xdr:col>
      <xdr:colOff>1445</xdr:colOff>
      <xdr:row>5</xdr:row>
      <xdr:rowOff>28576</xdr:rowOff>
    </xdr:to>
    <xdr:sp macro="" textlink="TEMPLATE!A32">
      <xdr:nvSpPr>
        <xdr:cNvPr id="29" name="CUSTOM">
          <a:hlinkClick xmlns:r="http://schemas.openxmlformats.org/officeDocument/2006/relationships" r:id="rId2"/>
          <a:extLst>
            <a:ext uri="{FF2B5EF4-FFF2-40B4-BE49-F238E27FC236}">
              <a16:creationId xmlns:a16="http://schemas.microsoft.com/office/drawing/2014/main" id="{00000000-0008-0000-1300-00001D000000}"/>
            </a:ext>
          </a:extLst>
        </xdr:cNvPr>
        <xdr:cNvSpPr/>
      </xdr:nvSpPr>
      <xdr:spPr>
        <a:xfrm>
          <a:off x="5867400" y="419100"/>
          <a:ext cx="1068245" cy="657226"/>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BE68BA25-6210-4D07-A1E3-3261A0D14522}"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CUSTOM MEASURES</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27</xdr:col>
      <xdr:colOff>0</xdr:colOff>
      <xdr:row>2</xdr:row>
      <xdr:rowOff>0</xdr:rowOff>
    </xdr:from>
    <xdr:to>
      <xdr:col>31</xdr:col>
      <xdr:colOff>1445</xdr:colOff>
      <xdr:row>5</xdr:row>
      <xdr:rowOff>28575</xdr:rowOff>
    </xdr:to>
    <xdr:sp macro="" textlink="TEMPLATE!A40">
      <xdr:nvSpPr>
        <xdr:cNvPr id="77" name="PROJECTSUM">
          <a:hlinkClick xmlns:r="http://schemas.openxmlformats.org/officeDocument/2006/relationships" r:id="rId3"/>
          <a:extLst>
            <a:ext uri="{FF2B5EF4-FFF2-40B4-BE49-F238E27FC236}">
              <a16:creationId xmlns:a16="http://schemas.microsoft.com/office/drawing/2014/main" id="{00000000-0008-0000-1300-00004D000000}"/>
            </a:ext>
          </a:extLst>
        </xdr:cNvPr>
        <xdr:cNvSpPr/>
      </xdr:nvSpPr>
      <xdr:spPr>
        <a:xfrm>
          <a:off x="7200900" y="419100"/>
          <a:ext cx="1068245" cy="657225"/>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91CCCA12-0826-44FE-9BFF-0975D64A0D64}"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PROJECT SUMMARY</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32</xdr:col>
      <xdr:colOff>0</xdr:colOff>
      <xdr:row>2</xdr:row>
      <xdr:rowOff>0</xdr:rowOff>
    </xdr:from>
    <xdr:to>
      <xdr:col>36</xdr:col>
      <xdr:colOff>1444</xdr:colOff>
      <xdr:row>5</xdr:row>
      <xdr:rowOff>28575</xdr:rowOff>
    </xdr:to>
    <xdr:sp macro="" textlink="TEMPLATE!A42">
      <xdr:nvSpPr>
        <xdr:cNvPr id="78" name="COMPLETION">
          <a:hlinkClick xmlns:r="http://schemas.openxmlformats.org/officeDocument/2006/relationships" r:id="rId4"/>
          <a:extLst>
            <a:ext uri="{FF2B5EF4-FFF2-40B4-BE49-F238E27FC236}">
              <a16:creationId xmlns:a16="http://schemas.microsoft.com/office/drawing/2014/main" id="{00000000-0008-0000-1300-00004E000000}"/>
            </a:ext>
          </a:extLst>
        </xdr:cNvPr>
        <xdr:cNvSpPr/>
      </xdr:nvSpPr>
      <xdr:spPr>
        <a:xfrm>
          <a:off x="8534400" y="419100"/>
          <a:ext cx="1068244" cy="657225"/>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23EE30A5-5A58-405A-82B7-48E8507DAE00}"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FINAL STEPS</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7</xdr:col>
      <xdr:colOff>0</xdr:colOff>
      <xdr:row>2</xdr:row>
      <xdr:rowOff>0</xdr:rowOff>
    </xdr:from>
    <xdr:to>
      <xdr:col>11</xdr:col>
      <xdr:colOff>1445</xdr:colOff>
      <xdr:row>5</xdr:row>
      <xdr:rowOff>28576</xdr:rowOff>
    </xdr:to>
    <xdr:sp macro="" textlink="TEMPLATE!A8">
      <xdr:nvSpPr>
        <xdr:cNvPr id="80" name="START">
          <a:hlinkClick xmlns:r="http://schemas.openxmlformats.org/officeDocument/2006/relationships" r:id="rId5"/>
          <a:extLst>
            <a:ext uri="{FF2B5EF4-FFF2-40B4-BE49-F238E27FC236}">
              <a16:creationId xmlns:a16="http://schemas.microsoft.com/office/drawing/2014/main" id="{00000000-0008-0000-1300-000050000000}"/>
            </a:ext>
          </a:extLst>
        </xdr:cNvPr>
        <xdr:cNvSpPr/>
      </xdr:nvSpPr>
      <xdr:spPr>
        <a:xfrm>
          <a:off x="1866900" y="419100"/>
          <a:ext cx="1068245" cy="657226"/>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DD7E81BD-B604-41C5-8F57-D058D19FB451}"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WELCOME</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0</xdr:col>
      <xdr:colOff>255517</xdr:colOff>
      <xdr:row>4</xdr:row>
      <xdr:rowOff>76200</xdr:rowOff>
    </xdr:from>
    <xdr:to>
      <xdr:col>43</xdr:col>
      <xdr:colOff>263524</xdr:colOff>
      <xdr:row>7</xdr:row>
      <xdr:rowOff>34926</xdr:rowOff>
    </xdr:to>
    <xdr:sp macro="" textlink="">
      <xdr:nvSpPr>
        <xdr:cNvPr id="32" name="APPBACK">
          <a:extLst>
            <a:ext uri="{FF2B5EF4-FFF2-40B4-BE49-F238E27FC236}">
              <a16:creationId xmlns:a16="http://schemas.microsoft.com/office/drawing/2014/main" id="{00000000-0008-0000-1300-000020000000}"/>
            </a:ext>
          </a:extLst>
        </xdr:cNvPr>
        <xdr:cNvSpPr/>
      </xdr:nvSpPr>
      <xdr:spPr>
        <a:xfrm>
          <a:off x="255517" y="914400"/>
          <a:ext cx="11476107" cy="587376"/>
        </a:xfrm>
        <a:prstGeom prst="round2SameRect">
          <a:avLst/>
        </a:prstGeom>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0</xdr:col>
      <xdr:colOff>257178</xdr:colOff>
      <xdr:row>7</xdr:row>
      <xdr:rowOff>38099</xdr:rowOff>
    </xdr:from>
    <xdr:to>
      <xdr:col>44</xdr:col>
      <xdr:colOff>3173</xdr:colOff>
      <xdr:row>8</xdr:row>
      <xdr:rowOff>13523</xdr:rowOff>
    </xdr:to>
    <xdr:sp macro="" textlink="">
      <xdr:nvSpPr>
        <xdr:cNvPr id="33" name="APPTHIN">
          <a:extLst>
            <a:ext uri="{FF2B5EF4-FFF2-40B4-BE49-F238E27FC236}">
              <a16:creationId xmlns:a16="http://schemas.microsoft.com/office/drawing/2014/main" id="{00000000-0008-0000-1300-000021000000}"/>
            </a:ext>
          </a:extLst>
        </xdr:cNvPr>
        <xdr:cNvSpPr/>
      </xdr:nvSpPr>
      <xdr:spPr>
        <a:xfrm flipV="1">
          <a:off x="257178" y="1504949"/>
          <a:ext cx="11480795" cy="194499"/>
        </a:xfrm>
        <a:prstGeom prst="rect">
          <a:avLst/>
        </a:prstGeom>
        <a:solidFill>
          <a:schemeClr val="tx2">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1</xdr:col>
      <xdr:colOff>84280</xdr:colOff>
      <xdr:row>5</xdr:row>
      <xdr:rowOff>117697</xdr:rowOff>
    </xdr:from>
    <xdr:to>
      <xdr:col>6</xdr:col>
      <xdr:colOff>70534</xdr:colOff>
      <xdr:row>7</xdr:row>
      <xdr:rowOff>68087</xdr:rowOff>
    </xdr:to>
    <xdr:sp macro="" textlink="TEMPLATE!C25">
      <xdr:nvSpPr>
        <xdr:cNvPr id="34" name="LIGHTING">
          <a:hlinkClick xmlns:r="http://schemas.openxmlformats.org/officeDocument/2006/relationships" r:id="rId6"/>
          <a:extLst>
            <a:ext uri="{FF2B5EF4-FFF2-40B4-BE49-F238E27FC236}">
              <a16:creationId xmlns:a16="http://schemas.microsoft.com/office/drawing/2014/main" id="{00000000-0008-0000-1300-000022000000}"/>
            </a:ext>
          </a:extLst>
        </xdr:cNvPr>
        <xdr:cNvSpPr/>
      </xdr:nvSpPr>
      <xdr:spPr>
        <a:xfrm>
          <a:off x="350980" y="1165447"/>
          <a:ext cx="131975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fld id="{D281A2B7-20DB-40CB-96B2-97CA9317A313}" type="TxLink">
            <a:rPr lang="en-US" sz="800" b="1" i="0" u="none" strike="noStrike">
              <a:solidFill>
                <a:srgbClr val="000000"/>
              </a:solidFill>
              <a:latin typeface="Trebuchet MS"/>
              <a:ea typeface="Tahoma" panose="020B0604030504040204" pitchFamily="34" charset="0"/>
              <a:cs typeface="Tahoma" panose="020B0604030504040204" pitchFamily="34" charset="0"/>
            </a:rPr>
            <a:pPr algn="ctr"/>
            <a:t>LIGHTING</a:t>
          </a:fld>
          <a:endParaRPr lang="en-US" sz="800" b="1" i="0">
            <a:solidFill>
              <a:sysClr val="windowText" lastClr="000000"/>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17</xdr:col>
      <xdr:colOff>228199</xdr:colOff>
      <xdr:row>5</xdr:row>
      <xdr:rowOff>89122</xdr:rowOff>
    </xdr:from>
    <xdr:to>
      <xdr:col>22</xdr:col>
      <xdr:colOff>214453</xdr:colOff>
      <xdr:row>7</xdr:row>
      <xdr:rowOff>39512</xdr:rowOff>
    </xdr:to>
    <xdr:sp macro="" textlink="TEMPLATE!C28">
      <xdr:nvSpPr>
        <xdr:cNvPr id="35" name="HVAC">
          <a:hlinkClick xmlns:r="http://schemas.openxmlformats.org/officeDocument/2006/relationships" r:id="rId7"/>
          <a:extLst>
            <a:ext uri="{FF2B5EF4-FFF2-40B4-BE49-F238E27FC236}">
              <a16:creationId xmlns:a16="http://schemas.microsoft.com/office/drawing/2014/main" id="{00000000-0008-0000-1300-000023000000}"/>
            </a:ext>
          </a:extLst>
        </xdr:cNvPr>
        <xdr:cNvSpPr/>
      </xdr:nvSpPr>
      <xdr:spPr>
        <a:xfrm>
          <a:off x="4762099" y="1136872"/>
          <a:ext cx="131975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a:bevelB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fld id="{474BD226-ABBB-462A-87F2-7E14AEC2D9E9}" type="TxLink">
            <a:rPr lang="en-US" sz="800" b="1" i="0" u="none" strike="noStrike">
              <a:solidFill>
                <a:srgbClr val="000000"/>
              </a:solidFill>
              <a:latin typeface="Trebuchet MS"/>
              <a:ea typeface="Tahoma" panose="020B0604030504040204" pitchFamily="34" charset="0"/>
              <a:cs typeface="Tahoma" panose="020B0604030504040204" pitchFamily="34" charset="0"/>
            </a:rPr>
            <a:pPr algn="ctr"/>
            <a:t>PUMP MOTOR VFD</a:t>
          </a:fld>
          <a:endParaRPr lang="en-US" sz="800" b="1" i="0">
            <a:solidFill>
              <a:sysClr val="windowText" lastClr="000000"/>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23</xdr:col>
      <xdr:colOff>98372</xdr:colOff>
      <xdr:row>5</xdr:row>
      <xdr:rowOff>89122</xdr:rowOff>
    </xdr:from>
    <xdr:to>
      <xdr:col>28</xdr:col>
      <xdr:colOff>84626</xdr:colOff>
      <xdr:row>7</xdr:row>
      <xdr:rowOff>39512</xdr:rowOff>
    </xdr:to>
    <xdr:sp macro="" textlink="TEMPLATE!C29">
      <xdr:nvSpPr>
        <xdr:cNvPr id="36" name="KITCHEN">
          <a:hlinkClick xmlns:r="http://schemas.openxmlformats.org/officeDocument/2006/relationships" r:id="rId8"/>
          <a:extLst>
            <a:ext uri="{FF2B5EF4-FFF2-40B4-BE49-F238E27FC236}">
              <a16:creationId xmlns:a16="http://schemas.microsoft.com/office/drawing/2014/main" id="{00000000-0008-0000-1300-000024000000}"/>
            </a:ext>
          </a:extLst>
        </xdr:cNvPr>
        <xdr:cNvSpPr/>
      </xdr:nvSpPr>
      <xdr:spPr>
        <a:xfrm>
          <a:off x="6232472" y="1136872"/>
          <a:ext cx="131975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72692A07-10D1-47CC-B0E1-6F6B91ACEB5B}" type="TxLink">
            <a:rPr lang="en-US" sz="800" b="1" i="0" u="none" strike="noStrike">
              <a:solidFill>
                <a:srgbClr val="000000"/>
              </a:solidFill>
              <a:latin typeface="Trebuchet MS"/>
              <a:ea typeface="Tahoma" panose="020B0604030504040204" pitchFamily="34" charset="0"/>
              <a:cs typeface="Tahoma" panose="020B0604030504040204" pitchFamily="34" charset="0"/>
            </a:rPr>
            <a:pPr algn="ctr"/>
            <a:t>COMMERCIAL KITCHEN</a:t>
          </a:fld>
          <a:endParaRPr lang="en-US" sz="800" b="1" i="0">
            <a:solidFill>
              <a:sysClr val="windowText" lastClr="000000"/>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12</xdr:col>
      <xdr:colOff>91326</xdr:colOff>
      <xdr:row>5</xdr:row>
      <xdr:rowOff>89122</xdr:rowOff>
    </xdr:from>
    <xdr:to>
      <xdr:col>17</xdr:col>
      <xdr:colOff>77580</xdr:colOff>
      <xdr:row>7</xdr:row>
      <xdr:rowOff>39512</xdr:rowOff>
    </xdr:to>
    <xdr:sp macro="" textlink="TEMPLATE!C27">
      <xdr:nvSpPr>
        <xdr:cNvPr id="37" name="FRIDGE">
          <a:hlinkClick xmlns:r="http://schemas.openxmlformats.org/officeDocument/2006/relationships" r:id="rId9"/>
          <a:extLst>
            <a:ext uri="{FF2B5EF4-FFF2-40B4-BE49-F238E27FC236}">
              <a16:creationId xmlns:a16="http://schemas.microsoft.com/office/drawing/2014/main" id="{00000000-0008-0000-1300-000025000000}"/>
            </a:ext>
          </a:extLst>
        </xdr:cNvPr>
        <xdr:cNvSpPr/>
      </xdr:nvSpPr>
      <xdr:spPr>
        <a:xfrm>
          <a:off x="3291726" y="1136872"/>
          <a:ext cx="131975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20C05B0C-4CCD-47DA-8BEF-7FC461128690}" type="TxLink">
            <a:rPr lang="en-US" sz="800" b="1" i="0" u="none" strike="noStrike">
              <a:solidFill>
                <a:srgbClr val="000000"/>
              </a:solidFill>
              <a:latin typeface="Trebuchet MS"/>
              <a:ea typeface="Tahoma" panose="020B0604030504040204" pitchFamily="34" charset="0"/>
              <a:cs typeface="Tahoma" panose="020B0604030504040204" pitchFamily="34" charset="0"/>
            </a:rPr>
            <a:pPr algn="ctr"/>
            <a:t>REFRIGERATION</a:t>
          </a:fld>
          <a:endParaRPr lang="en-US" sz="800" b="1" i="0">
            <a:solidFill>
              <a:sysClr val="windowText" lastClr="000000"/>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28</xdr:col>
      <xdr:colOff>235245</xdr:colOff>
      <xdr:row>5</xdr:row>
      <xdr:rowOff>89122</xdr:rowOff>
    </xdr:from>
    <xdr:to>
      <xdr:col>33</xdr:col>
      <xdr:colOff>217959</xdr:colOff>
      <xdr:row>7</xdr:row>
      <xdr:rowOff>39512</xdr:rowOff>
    </xdr:to>
    <xdr:sp macro="" textlink="TEMPLATE!C30">
      <xdr:nvSpPr>
        <xdr:cNvPr id="39" name="IT">
          <a:hlinkClick xmlns:r="http://schemas.openxmlformats.org/officeDocument/2006/relationships" r:id="rId10"/>
          <a:extLst>
            <a:ext uri="{FF2B5EF4-FFF2-40B4-BE49-F238E27FC236}">
              <a16:creationId xmlns:a16="http://schemas.microsoft.com/office/drawing/2014/main" id="{00000000-0008-0000-1300-000027000000}"/>
            </a:ext>
          </a:extLst>
        </xdr:cNvPr>
        <xdr:cNvSpPr/>
      </xdr:nvSpPr>
      <xdr:spPr>
        <a:xfrm>
          <a:off x="7702845" y="1136872"/>
          <a:ext cx="131621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indent="0" algn="ctr"/>
          <a:fld id="{DB64E97A-4BD9-4801-BF29-3EA35EB1FD9A}" type="TxLink">
            <a:rPr lang="en-US" sz="800" b="1" i="0" u="none" strike="noStrike">
              <a:solidFill>
                <a:srgbClr val="000000"/>
              </a:solidFill>
              <a:latin typeface="Trebuchet MS"/>
              <a:ea typeface="Tahoma" panose="020B0604030504040204" pitchFamily="34" charset="0"/>
              <a:cs typeface="Tahoma" panose="020B0604030504040204" pitchFamily="34" charset="0"/>
            </a:rPr>
            <a:pPr marL="0" indent="0" algn="ctr"/>
            <a:t>COMPUTER/IT</a:t>
          </a:fld>
          <a:endParaRPr lang="en-US" sz="800" b="1" i="0" u="none" strike="noStrike">
            <a:solidFill>
              <a:srgbClr val="000000"/>
            </a:solidFill>
            <a:latin typeface="Trebuchet MS"/>
            <a:ea typeface="Tahoma" panose="020B0604030504040204" pitchFamily="34" charset="0"/>
            <a:cs typeface="Tahoma" panose="020B0604030504040204" pitchFamily="34" charset="0"/>
          </a:endParaRPr>
        </a:p>
      </xdr:txBody>
    </xdr:sp>
    <xdr:clientData fPrintsWithSheet="0"/>
  </xdr:twoCellAnchor>
  <xdr:twoCellAnchor>
    <xdr:from>
      <xdr:col>34</xdr:col>
      <xdr:colOff>101876</xdr:colOff>
      <xdr:row>5</xdr:row>
      <xdr:rowOff>165322</xdr:rowOff>
    </xdr:from>
    <xdr:to>
      <xdr:col>39</xdr:col>
      <xdr:colOff>84590</xdr:colOff>
      <xdr:row>7</xdr:row>
      <xdr:rowOff>115712</xdr:rowOff>
    </xdr:to>
    <xdr:sp macro="" textlink="TEMPLATE!C31">
      <xdr:nvSpPr>
        <xdr:cNvPr id="40" name="WATERHEAT">
          <a:extLst>
            <a:ext uri="{FF2B5EF4-FFF2-40B4-BE49-F238E27FC236}">
              <a16:creationId xmlns:a16="http://schemas.microsoft.com/office/drawing/2014/main" id="{00000000-0008-0000-1300-000028000000}"/>
            </a:ext>
          </a:extLst>
        </xdr:cNvPr>
        <xdr:cNvSpPr/>
      </xdr:nvSpPr>
      <xdr:spPr>
        <a:xfrm>
          <a:off x="9169676" y="1213072"/>
          <a:ext cx="1316214" cy="369490"/>
        </a:xfrm>
        <a:prstGeom prst="round2SameRect">
          <a:avLst>
            <a:gd name="adj1" fmla="val 30393"/>
            <a:gd name="adj2" fmla="val 0"/>
          </a:avLst>
        </a:prstGeom>
        <a:solidFill>
          <a:srgbClr val="209C2C"/>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tIns="0" bIns="0" rtlCol="0" anchor="ctr"/>
        <a:lstStyle/>
        <a:p>
          <a:pPr marL="0" indent="0" algn="ctr"/>
          <a:fld id="{80227B62-6E13-41D4-B596-8DCA03450467}" type="TxLink">
            <a:rPr lang="en-US" sz="800" b="1" i="0" u="none" strike="noStrike">
              <a:solidFill>
                <a:schemeClr val="bg1"/>
              </a:solidFill>
              <a:latin typeface="Trebuchet MS"/>
              <a:ea typeface="Tahoma" panose="020B0604030504040204" pitchFamily="34" charset="0"/>
              <a:cs typeface="Tahoma" panose="020B0604030504040204" pitchFamily="34" charset="0"/>
            </a:rPr>
            <a:pPr marL="0" indent="0" algn="ctr"/>
            <a:t>ELECTRIC WATER HEATER</a:t>
          </a:fld>
          <a:endParaRPr lang="en-US" sz="800" b="1" i="0" u="none" strike="noStrike">
            <a:solidFill>
              <a:schemeClr val="bg1"/>
            </a:solidFill>
            <a:latin typeface="Trebuchet MS"/>
            <a:ea typeface="Tahoma" panose="020B0604030504040204" pitchFamily="34" charset="0"/>
            <a:cs typeface="Tahoma" panose="020B0604030504040204" pitchFamily="34" charset="0"/>
          </a:endParaRPr>
        </a:p>
      </xdr:txBody>
    </xdr:sp>
    <xdr:clientData fPrintsWithSheet="0"/>
  </xdr:twoCellAnchor>
  <xdr:twoCellAnchor>
    <xdr:from>
      <xdr:col>36</xdr:col>
      <xdr:colOff>217628</xdr:colOff>
      <xdr:row>8</xdr:row>
      <xdr:rowOff>47625</xdr:rowOff>
    </xdr:from>
    <xdr:to>
      <xdr:col>40</xdr:col>
      <xdr:colOff>36653</xdr:colOff>
      <xdr:row>9</xdr:row>
      <xdr:rowOff>133350</xdr:rowOff>
    </xdr:to>
    <xdr:grpSp>
      <xdr:nvGrpSpPr>
        <xdr:cNvPr id="41" name="BACK">
          <a:hlinkClick xmlns:r="http://schemas.openxmlformats.org/officeDocument/2006/relationships" r:id="rId10"/>
          <a:extLst>
            <a:ext uri="{FF2B5EF4-FFF2-40B4-BE49-F238E27FC236}">
              <a16:creationId xmlns:a16="http://schemas.microsoft.com/office/drawing/2014/main" id="{00000000-0008-0000-1300-000029000000}"/>
            </a:ext>
          </a:extLst>
        </xdr:cNvPr>
        <xdr:cNvGrpSpPr>
          <a:grpSpLocks/>
        </xdr:cNvGrpSpPr>
      </xdr:nvGrpSpPr>
      <xdr:grpSpPr bwMode="auto">
        <a:xfrm>
          <a:off x="10164903" y="1720850"/>
          <a:ext cx="920750" cy="298450"/>
          <a:chOff x="9584120" y="1345325"/>
          <a:chExt cx="886153" cy="304471"/>
        </a:xfrm>
      </xdr:grpSpPr>
      <xdr:sp macro="" textlink="">
        <xdr:nvSpPr>
          <xdr:cNvPr id="42" name="Rounded Rectangle 41">
            <a:extLst>
              <a:ext uri="{FF2B5EF4-FFF2-40B4-BE49-F238E27FC236}">
                <a16:creationId xmlns:a16="http://schemas.microsoft.com/office/drawing/2014/main" id="{00000000-0008-0000-1300-00002A000000}"/>
              </a:ext>
            </a:extLst>
          </xdr:cNvPr>
          <xdr:cNvSpPr/>
        </xdr:nvSpPr>
        <xdr:spPr>
          <a:xfrm>
            <a:off x="9584120" y="1345325"/>
            <a:ext cx="886153" cy="30447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r"/>
            <a:r>
              <a:rPr lang="en-US" sz="1100" b="1">
                <a:latin typeface="Trebuchet MS" panose="020B0603020202020204" pitchFamily="34" charset="0"/>
                <a:ea typeface="Tahoma" panose="020B0604030504040204" pitchFamily="34" charset="0"/>
                <a:cs typeface="Tahoma" panose="020B0604030504040204" pitchFamily="34" charset="0"/>
              </a:rPr>
              <a:t>BACK</a:t>
            </a:r>
          </a:p>
        </xdr:txBody>
      </xdr:sp>
      <xdr:sp macro="" textlink="">
        <xdr:nvSpPr>
          <xdr:cNvPr id="43" name="Oval 42">
            <a:extLst>
              <a:ext uri="{FF2B5EF4-FFF2-40B4-BE49-F238E27FC236}">
                <a16:creationId xmlns:a16="http://schemas.microsoft.com/office/drawing/2014/main" id="{00000000-0008-0000-1300-00002B000000}"/>
              </a:ext>
            </a:extLst>
          </xdr:cNvPr>
          <xdr:cNvSpPr/>
        </xdr:nvSpPr>
        <xdr:spPr>
          <a:xfrm>
            <a:off x="9631763" y="1383384"/>
            <a:ext cx="219156" cy="218839"/>
          </a:xfrm>
          <a:prstGeom prst="ellipse">
            <a:avLst/>
          </a:prstGeom>
          <a:ln>
            <a:noFill/>
          </a:ln>
          <a:scene3d>
            <a:camera prst="orthographicFront"/>
            <a:lightRig rig="threePt" dir="t"/>
          </a:scene3d>
          <a:sp3d>
            <a:bevelT w="69850" h="381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sp macro="" textlink="">
        <xdr:nvSpPr>
          <xdr:cNvPr id="44" name="Right Arrow 43">
            <a:extLst>
              <a:ext uri="{FF2B5EF4-FFF2-40B4-BE49-F238E27FC236}">
                <a16:creationId xmlns:a16="http://schemas.microsoft.com/office/drawing/2014/main" id="{00000000-0008-0000-1300-00002C000000}"/>
              </a:ext>
            </a:extLst>
          </xdr:cNvPr>
          <xdr:cNvSpPr/>
        </xdr:nvSpPr>
        <xdr:spPr>
          <a:xfrm rot="10800000">
            <a:off x="9679405" y="1440472"/>
            <a:ext cx="104814" cy="114177"/>
          </a:xfrm>
          <a:prstGeom prst="rightArrow">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grpSp>
    <xdr:clientData fPrintsWithSheet="0"/>
  </xdr:twoCellAnchor>
  <xdr:twoCellAnchor>
    <xdr:from>
      <xdr:col>40</xdr:col>
      <xdr:colOff>93803</xdr:colOff>
      <xdr:row>8</xdr:row>
      <xdr:rowOff>47625</xdr:rowOff>
    </xdr:from>
    <xdr:to>
      <xdr:col>43</xdr:col>
      <xdr:colOff>179528</xdr:colOff>
      <xdr:row>9</xdr:row>
      <xdr:rowOff>133350</xdr:rowOff>
    </xdr:to>
    <xdr:grpSp>
      <xdr:nvGrpSpPr>
        <xdr:cNvPr id="45" name="NEXT">
          <a:hlinkClick xmlns:r="http://schemas.openxmlformats.org/officeDocument/2006/relationships" r:id="rId2"/>
          <a:extLst>
            <a:ext uri="{FF2B5EF4-FFF2-40B4-BE49-F238E27FC236}">
              <a16:creationId xmlns:a16="http://schemas.microsoft.com/office/drawing/2014/main" id="{00000000-0008-0000-1300-00002D000000}"/>
            </a:ext>
          </a:extLst>
        </xdr:cNvPr>
        <xdr:cNvGrpSpPr>
          <a:grpSpLocks/>
        </xdr:cNvGrpSpPr>
      </xdr:nvGrpSpPr>
      <xdr:grpSpPr bwMode="auto">
        <a:xfrm>
          <a:off x="11142803" y="1720850"/>
          <a:ext cx="917575" cy="298450"/>
          <a:chOff x="9585434" y="1701362"/>
          <a:chExt cx="886153" cy="304471"/>
        </a:xfrm>
      </xdr:grpSpPr>
      <xdr:sp macro="" textlink="">
        <xdr:nvSpPr>
          <xdr:cNvPr id="46" name="Rounded Rectangle 45">
            <a:extLst>
              <a:ext uri="{FF2B5EF4-FFF2-40B4-BE49-F238E27FC236}">
                <a16:creationId xmlns:a16="http://schemas.microsoft.com/office/drawing/2014/main" id="{00000000-0008-0000-1300-00002E000000}"/>
              </a:ext>
            </a:extLst>
          </xdr:cNvPr>
          <xdr:cNvSpPr/>
        </xdr:nvSpPr>
        <xdr:spPr>
          <a:xfrm>
            <a:off x="9585434" y="1701362"/>
            <a:ext cx="886153" cy="30447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r>
              <a:rPr lang="en-US" sz="1100" b="1">
                <a:latin typeface="Trebuchet MS" panose="020B0603020202020204" pitchFamily="34" charset="0"/>
                <a:ea typeface="Tahoma" panose="020B0604030504040204" pitchFamily="34" charset="0"/>
                <a:cs typeface="Tahoma" panose="020B0604030504040204" pitchFamily="34" charset="0"/>
              </a:rPr>
              <a:t>NEXT</a:t>
            </a:r>
          </a:p>
        </xdr:txBody>
      </xdr:sp>
      <xdr:sp macro="" textlink="">
        <xdr:nvSpPr>
          <xdr:cNvPr id="47" name="Oval 46">
            <a:extLst>
              <a:ext uri="{FF2B5EF4-FFF2-40B4-BE49-F238E27FC236}">
                <a16:creationId xmlns:a16="http://schemas.microsoft.com/office/drawing/2014/main" id="{00000000-0008-0000-1300-00002F000000}"/>
              </a:ext>
            </a:extLst>
          </xdr:cNvPr>
          <xdr:cNvSpPr/>
        </xdr:nvSpPr>
        <xdr:spPr>
          <a:xfrm>
            <a:off x="10176203" y="1729906"/>
            <a:ext cx="219156" cy="218839"/>
          </a:xfrm>
          <a:prstGeom prst="ellipse">
            <a:avLst/>
          </a:prstGeom>
          <a:ln>
            <a:noFill/>
          </a:ln>
          <a:scene3d>
            <a:camera prst="orthographicFront"/>
            <a:lightRig rig="threePt" dir="t"/>
          </a:scene3d>
          <a:sp3d>
            <a:bevelT w="69850" h="381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sp macro="" textlink="">
        <xdr:nvSpPr>
          <xdr:cNvPr id="48" name="Right Arrow 47">
            <a:extLst>
              <a:ext uri="{FF2B5EF4-FFF2-40B4-BE49-F238E27FC236}">
                <a16:creationId xmlns:a16="http://schemas.microsoft.com/office/drawing/2014/main" id="{00000000-0008-0000-1300-000030000000}"/>
              </a:ext>
            </a:extLst>
          </xdr:cNvPr>
          <xdr:cNvSpPr/>
        </xdr:nvSpPr>
        <xdr:spPr>
          <a:xfrm>
            <a:off x="10252431" y="1786994"/>
            <a:ext cx="104814" cy="114177"/>
          </a:xfrm>
          <a:prstGeom prst="rightArrow">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grpSp>
    <xdr:clientData fPrintsWithSheet="0"/>
  </xdr:twoCellAnchor>
  <xdr:twoCellAnchor>
    <xdr:from>
      <xdr:col>6</xdr:col>
      <xdr:colOff>221153</xdr:colOff>
      <xdr:row>5</xdr:row>
      <xdr:rowOff>98647</xdr:rowOff>
    </xdr:from>
    <xdr:to>
      <xdr:col>11</xdr:col>
      <xdr:colOff>207407</xdr:colOff>
      <xdr:row>7</xdr:row>
      <xdr:rowOff>49037</xdr:rowOff>
    </xdr:to>
    <xdr:sp macro="" textlink="TEMPLATE!C26">
      <xdr:nvSpPr>
        <xdr:cNvPr id="49" name="LIGHTINGCON">
          <a:hlinkClick xmlns:r="http://schemas.openxmlformats.org/officeDocument/2006/relationships" r:id="rId11"/>
          <a:extLst>
            <a:ext uri="{FF2B5EF4-FFF2-40B4-BE49-F238E27FC236}">
              <a16:creationId xmlns:a16="http://schemas.microsoft.com/office/drawing/2014/main" id="{00000000-0008-0000-1300-000031000000}"/>
            </a:ext>
          </a:extLst>
        </xdr:cNvPr>
        <xdr:cNvSpPr/>
      </xdr:nvSpPr>
      <xdr:spPr>
        <a:xfrm>
          <a:off x="1821353" y="1146397"/>
          <a:ext cx="131975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9D95ECD2-BEB5-440F-9CA7-C7B057AC9696}" type="TxLink">
            <a:rPr lang="en-US" sz="800" b="1" i="0" u="none" strike="noStrike">
              <a:solidFill>
                <a:srgbClr val="000000"/>
              </a:solidFill>
              <a:latin typeface="Trebuchet MS"/>
              <a:ea typeface="Tahoma" panose="020B0604030504040204" pitchFamily="34" charset="0"/>
              <a:cs typeface="Tahoma" panose="020B0604030504040204" pitchFamily="34" charset="0"/>
            </a:rPr>
            <a:pPr algn="ctr"/>
            <a:t>LIGHTING CONTROLS</a:t>
          </a:fld>
          <a:endParaRPr lang="en-US" sz="800" b="1" i="0">
            <a:solidFill>
              <a:sysClr val="windowText" lastClr="000000"/>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editAs="oneCell">
    <xdr:from>
      <xdr:col>0</xdr:col>
      <xdr:colOff>209550</xdr:colOff>
      <xdr:row>0</xdr:row>
      <xdr:rowOff>142875</xdr:rowOff>
    </xdr:from>
    <xdr:to>
      <xdr:col>5</xdr:col>
      <xdr:colOff>76199</xdr:colOff>
      <xdr:row>3</xdr:row>
      <xdr:rowOff>111860</xdr:rowOff>
    </xdr:to>
    <xdr:pic>
      <xdr:nvPicPr>
        <xdr:cNvPr id="50" name="Picture 49" descr="Screen Clipping">
          <a:extLst>
            <a:ext uri="{FF2B5EF4-FFF2-40B4-BE49-F238E27FC236}">
              <a16:creationId xmlns:a16="http://schemas.microsoft.com/office/drawing/2014/main" id="{00000000-0008-0000-1300-000032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09550" y="142875"/>
          <a:ext cx="1200149" cy="597635"/>
        </a:xfrm>
        <a:prstGeom prst="rect">
          <a:avLst/>
        </a:prstGeom>
      </xdr:spPr>
    </xdr:pic>
    <xdr:clientData/>
  </xdr:twoCellAnchor>
  <xdr:twoCellAnchor>
    <xdr:from>
      <xdr:col>1</xdr:col>
      <xdr:colOff>0</xdr:colOff>
      <xdr:row>4</xdr:row>
      <xdr:rowOff>76200</xdr:rowOff>
    </xdr:from>
    <xdr:to>
      <xdr:col>16</xdr:col>
      <xdr:colOff>19050</xdr:colOff>
      <xdr:row>5</xdr:row>
      <xdr:rowOff>152400</xdr:rowOff>
    </xdr:to>
    <xdr:sp macro="" textlink="TEMPLATE!C3">
      <xdr:nvSpPr>
        <xdr:cNvPr id="52" name="APPNAME">
          <a:extLst>
            <a:ext uri="{FF2B5EF4-FFF2-40B4-BE49-F238E27FC236}">
              <a16:creationId xmlns:a16="http://schemas.microsoft.com/office/drawing/2014/main" id="{00000000-0008-0000-1300-000034000000}"/>
            </a:ext>
          </a:extLst>
        </xdr:cNvPr>
        <xdr:cNvSpPr txBox="1"/>
      </xdr:nvSpPr>
      <xdr:spPr>
        <a:xfrm>
          <a:off x="266700" y="914400"/>
          <a:ext cx="40195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742F6AB5-C917-47AD-ACB1-CDD60B9FA08D}" type="TxLink">
            <a:rPr lang="en-US" sz="1100" b="0" i="0" u="none" strike="noStrike">
              <a:ln>
                <a:noFill/>
              </a:ln>
              <a:solidFill>
                <a:srgbClr val="FFFFFF"/>
              </a:solidFill>
              <a:latin typeface="Trebuchet MS"/>
            </a:rPr>
            <a:pPr/>
            <a:t> </a:t>
          </a:fld>
          <a:endParaRPr lang="en-US" sz="1100">
            <a:ln>
              <a:noFill/>
            </a:ln>
            <a:solidFill>
              <a:schemeClr val="bg1"/>
            </a:solidFill>
            <a:latin typeface="Trebuchet MS" panose="020B0603020202020204" pitchFamily="34" charset="0"/>
          </a:endParaRPr>
        </a:p>
      </xdr:txBody>
    </xdr:sp>
    <xdr:clientData fPrintsWithSheet="0"/>
  </xdr:twoCellAnchor>
  <xdr:twoCellAnchor>
    <xdr:from>
      <xdr:col>0</xdr:col>
      <xdr:colOff>265046</xdr:colOff>
      <xdr:row>8</xdr:row>
      <xdr:rowOff>11592</xdr:rowOff>
    </xdr:from>
    <xdr:to>
      <xdr:col>43</xdr:col>
      <xdr:colOff>247649</xdr:colOff>
      <xdr:row>25</xdr:row>
      <xdr:rowOff>219073</xdr:rowOff>
    </xdr:to>
    <xdr:sp macro="" textlink="">
      <xdr:nvSpPr>
        <xdr:cNvPr id="53" name="BORDER">
          <a:extLst>
            <a:ext uri="{FF2B5EF4-FFF2-40B4-BE49-F238E27FC236}">
              <a16:creationId xmlns:a16="http://schemas.microsoft.com/office/drawing/2014/main" id="{00000000-0008-0000-1300-000035000000}"/>
            </a:ext>
          </a:extLst>
        </xdr:cNvPr>
        <xdr:cNvSpPr/>
      </xdr:nvSpPr>
      <xdr:spPr>
        <a:xfrm flipV="1">
          <a:off x="265046" y="1697517"/>
          <a:ext cx="11450703" cy="3788881"/>
        </a:xfrm>
        <a:prstGeom prst="rect">
          <a:avLst/>
        </a:prstGeom>
        <a:noFill/>
        <a:ln>
          <a:solidFill>
            <a:srgbClr val="17375E"/>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12</xdr:col>
      <xdr:colOff>57150</xdr:colOff>
      <xdr:row>0</xdr:row>
      <xdr:rowOff>28575</xdr:rowOff>
    </xdr:from>
    <xdr:to>
      <xdr:col>17</xdr:col>
      <xdr:colOff>247650</xdr:colOff>
      <xdr:row>0</xdr:row>
      <xdr:rowOff>190500</xdr:rowOff>
    </xdr:to>
    <xdr:sp macro="" textlink="">
      <xdr:nvSpPr>
        <xdr:cNvPr id="28" name="TextBox 27">
          <a:hlinkClick xmlns:r="http://schemas.openxmlformats.org/officeDocument/2006/relationships" r:id="rId13"/>
          <a:extLst>
            <a:ext uri="{FF2B5EF4-FFF2-40B4-BE49-F238E27FC236}">
              <a16:creationId xmlns:a16="http://schemas.microsoft.com/office/drawing/2014/main" id="{00000000-0008-0000-1300-00001C000000}"/>
            </a:ext>
          </a:extLst>
        </xdr:cNvPr>
        <xdr:cNvSpPr txBox="1"/>
      </xdr:nvSpPr>
      <xdr:spPr>
        <a:xfrm>
          <a:off x="3257550" y="28575"/>
          <a:ext cx="1524000"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22</xdr:col>
      <xdr:colOff>28574</xdr:colOff>
      <xdr:row>0</xdr:row>
      <xdr:rowOff>9525</xdr:rowOff>
    </xdr:from>
    <xdr:to>
      <xdr:col>29</xdr:col>
      <xdr:colOff>247649</xdr:colOff>
      <xdr:row>0</xdr:row>
      <xdr:rowOff>190500</xdr:rowOff>
    </xdr:to>
    <xdr:sp macro="" textlink="">
      <xdr:nvSpPr>
        <xdr:cNvPr id="38" name="TextBox 37">
          <a:hlinkClick xmlns:r="http://schemas.openxmlformats.org/officeDocument/2006/relationships" r:id="rId14"/>
          <a:extLst>
            <a:ext uri="{FF2B5EF4-FFF2-40B4-BE49-F238E27FC236}">
              <a16:creationId xmlns:a16="http://schemas.microsoft.com/office/drawing/2014/main" id="{00000000-0008-0000-1300-000026000000}"/>
            </a:ext>
          </a:extLst>
        </xdr:cNvPr>
        <xdr:cNvSpPr txBox="1"/>
      </xdr:nvSpPr>
      <xdr:spPr>
        <a:xfrm>
          <a:off x="5895974" y="9525"/>
          <a:ext cx="208597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12</xdr:col>
      <xdr:colOff>57150</xdr:colOff>
      <xdr:row>0</xdr:row>
      <xdr:rowOff>28575</xdr:rowOff>
    </xdr:from>
    <xdr:to>
      <xdr:col>17</xdr:col>
      <xdr:colOff>247650</xdr:colOff>
      <xdr:row>0</xdr:row>
      <xdr:rowOff>190500</xdr:rowOff>
    </xdr:to>
    <xdr:sp macro="" textlink="">
      <xdr:nvSpPr>
        <xdr:cNvPr id="51" name="TextBox 50">
          <a:hlinkClick xmlns:r="http://schemas.openxmlformats.org/officeDocument/2006/relationships" r:id="rId13"/>
          <a:extLst>
            <a:ext uri="{FF2B5EF4-FFF2-40B4-BE49-F238E27FC236}">
              <a16:creationId xmlns:a16="http://schemas.microsoft.com/office/drawing/2014/main" id="{00000000-0008-0000-1300-000033000000}"/>
            </a:ext>
          </a:extLst>
        </xdr:cNvPr>
        <xdr:cNvSpPr txBox="1"/>
      </xdr:nvSpPr>
      <xdr:spPr>
        <a:xfrm>
          <a:off x="3257550" y="28575"/>
          <a:ext cx="1524000"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22</xdr:col>
      <xdr:colOff>28574</xdr:colOff>
      <xdr:row>0</xdr:row>
      <xdr:rowOff>9525</xdr:rowOff>
    </xdr:from>
    <xdr:to>
      <xdr:col>29</xdr:col>
      <xdr:colOff>247649</xdr:colOff>
      <xdr:row>0</xdr:row>
      <xdr:rowOff>190500</xdr:rowOff>
    </xdr:to>
    <xdr:sp macro="" textlink="">
      <xdr:nvSpPr>
        <xdr:cNvPr id="54" name="TextBox 53">
          <a:hlinkClick xmlns:r="http://schemas.openxmlformats.org/officeDocument/2006/relationships" r:id="rId14"/>
          <a:extLst>
            <a:ext uri="{FF2B5EF4-FFF2-40B4-BE49-F238E27FC236}">
              <a16:creationId xmlns:a16="http://schemas.microsoft.com/office/drawing/2014/main" id="{00000000-0008-0000-1300-000036000000}"/>
            </a:ext>
          </a:extLst>
        </xdr:cNvPr>
        <xdr:cNvSpPr txBox="1"/>
      </xdr:nvSpPr>
      <xdr:spPr>
        <a:xfrm>
          <a:off x="5895974" y="9525"/>
          <a:ext cx="208597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0</xdr:colOff>
      <xdr:row>2</xdr:row>
      <xdr:rowOff>0</xdr:rowOff>
    </xdr:from>
    <xdr:to>
      <xdr:col>16</xdr:col>
      <xdr:colOff>1445</xdr:colOff>
      <xdr:row>5</xdr:row>
      <xdr:rowOff>28575</xdr:rowOff>
    </xdr:to>
    <xdr:sp macro="" textlink="TEMPLATE!A16">
      <xdr:nvSpPr>
        <xdr:cNvPr id="36" name="PROJECTINFO">
          <a:hlinkClick xmlns:r="http://schemas.openxmlformats.org/officeDocument/2006/relationships" r:id="rId1"/>
          <a:extLst>
            <a:ext uri="{FF2B5EF4-FFF2-40B4-BE49-F238E27FC236}">
              <a16:creationId xmlns:a16="http://schemas.microsoft.com/office/drawing/2014/main" id="{00000000-0008-0000-1800-000024000000}"/>
            </a:ext>
          </a:extLst>
        </xdr:cNvPr>
        <xdr:cNvSpPr/>
      </xdr:nvSpPr>
      <xdr:spPr>
        <a:xfrm>
          <a:off x="3200400" y="419100"/>
          <a:ext cx="1068245" cy="657225"/>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D877F2B0-3EDC-4490-8726-F5234E8FE555}" type="TxLink">
            <a:rPr lang="en-US" sz="960" b="0" i="0" u="none" strike="noStrike">
              <a:solidFill>
                <a:schemeClr val="bg1">
                  <a:lumMod val="100000"/>
                </a:schemeClr>
              </a:solidFill>
              <a:latin typeface="Arial" panose="020B0604020202020204" pitchFamily="34" charset="0"/>
              <a:ea typeface="Tahoma" panose="020B0604030504040204" pitchFamily="34" charset="0"/>
              <a:cs typeface="Arial" panose="020B0604020202020204" pitchFamily="34" charset="0"/>
            </a:rPr>
            <a:pPr algn="ctr"/>
            <a:t>APPLICATION</a:t>
          </a:fld>
          <a:endParaRPr lang="en-US" sz="960">
            <a:solidFill>
              <a:schemeClr val="bg1">
                <a:lumMod val="100000"/>
              </a:schemeClr>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17</xdr:col>
      <xdr:colOff>9525</xdr:colOff>
      <xdr:row>2</xdr:row>
      <xdr:rowOff>0</xdr:rowOff>
    </xdr:from>
    <xdr:to>
      <xdr:col>21</xdr:col>
      <xdr:colOff>10969</xdr:colOff>
      <xdr:row>5</xdr:row>
      <xdr:rowOff>28575</xdr:rowOff>
    </xdr:to>
    <xdr:sp macro="" textlink="TEMPLATE!A42">
      <xdr:nvSpPr>
        <xdr:cNvPr id="53" name="COMPLETION">
          <a:extLst>
            <a:ext uri="{FF2B5EF4-FFF2-40B4-BE49-F238E27FC236}">
              <a16:creationId xmlns:a16="http://schemas.microsoft.com/office/drawing/2014/main" id="{00000000-0008-0000-1800-000035000000}"/>
            </a:ext>
          </a:extLst>
        </xdr:cNvPr>
        <xdr:cNvSpPr/>
      </xdr:nvSpPr>
      <xdr:spPr>
        <a:xfrm>
          <a:off x="4543425" y="419100"/>
          <a:ext cx="1068244" cy="657225"/>
        </a:xfrm>
        <a:prstGeom prst="round2SameRect">
          <a:avLst/>
        </a:prstGeom>
        <a:solidFill>
          <a:srgbClr val="439639"/>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F2889F27-1F06-43C7-8DF8-7DCE1AC37784}" type="TxLink">
            <a:rPr lang="en-US" sz="1000" b="0" i="0" u="none" strike="noStrike">
              <a:solidFill>
                <a:schemeClr val="bg1">
                  <a:lumMod val="100000"/>
                </a:schemeClr>
              </a:solidFill>
              <a:latin typeface="Arial" panose="020B0604020202020204" pitchFamily="34" charset="0"/>
              <a:ea typeface="Tahoma" panose="020B0604030504040204" pitchFamily="34" charset="0"/>
              <a:cs typeface="Arial" panose="020B0604020202020204" pitchFamily="34" charset="0"/>
            </a:rPr>
            <a:pPr algn="ctr"/>
            <a:t>FINAL STEPS</a:t>
          </a:fld>
          <a:endParaRPr lang="en-US" sz="1000">
            <a:solidFill>
              <a:schemeClr val="bg1">
                <a:lumMod val="100000"/>
              </a:schemeClr>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7</xdr:col>
      <xdr:colOff>0</xdr:colOff>
      <xdr:row>2</xdr:row>
      <xdr:rowOff>0</xdr:rowOff>
    </xdr:from>
    <xdr:to>
      <xdr:col>11</xdr:col>
      <xdr:colOff>1445</xdr:colOff>
      <xdr:row>5</xdr:row>
      <xdr:rowOff>28576</xdr:rowOff>
    </xdr:to>
    <xdr:sp macro="" textlink="TEMPLATE!A8">
      <xdr:nvSpPr>
        <xdr:cNvPr id="54" name="START">
          <a:hlinkClick xmlns:r="http://schemas.openxmlformats.org/officeDocument/2006/relationships" r:id="rId2"/>
          <a:extLst>
            <a:ext uri="{FF2B5EF4-FFF2-40B4-BE49-F238E27FC236}">
              <a16:creationId xmlns:a16="http://schemas.microsoft.com/office/drawing/2014/main" id="{00000000-0008-0000-1800-000036000000}"/>
            </a:ext>
          </a:extLst>
        </xdr:cNvPr>
        <xdr:cNvSpPr/>
      </xdr:nvSpPr>
      <xdr:spPr>
        <a:xfrm>
          <a:off x="1846385" y="424962"/>
          <a:ext cx="1056522" cy="666018"/>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7F0CAF09-DF02-4C49-8B79-A853BE9E3B6F}" type="TxLink">
            <a:rPr lang="en-US" sz="1000" b="0" i="0" u="none" strike="noStrike">
              <a:solidFill>
                <a:schemeClr val="bg1">
                  <a:lumMod val="100000"/>
                </a:schemeClr>
              </a:solidFill>
              <a:latin typeface="Arial" panose="020B0604020202020204" pitchFamily="34" charset="0"/>
              <a:ea typeface="Tahoma" panose="020B0604030504040204" pitchFamily="34" charset="0"/>
              <a:cs typeface="Arial" panose="020B0604020202020204" pitchFamily="34" charset="0"/>
            </a:rPr>
            <a:pPr algn="ctr"/>
            <a:t>WELCOME</a:t>
          </a:fld>
          <a:endParaRPr lang="en-US" sz="1000">
            <a:solidFill>
              <a:schemeClr val="bg1">
                <a:lumMod val="100000"/>
              </a:schemeClr>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0</xdr:col>
      <xdr:colOff>255517</xdr:colOff>
      <xdr:row>4</xdr:row>
      <xdr:rowOff>76200</xdr:rowOff>
    </xdr:from>
    <xdr:to>
      <xdr:col>43</xdr:col>
      <xdr:colOff>263524</xdr:colOff>
      <xdr:row>7</xdr:row>
      <xdr:rowOff>34926</xdr:rowOff>
    </xdr:to>
    <xdr:sp macro="" textlink="">
      <xdr:nvSpPr>
        <xdr:cNvPr id="6" name="APPBACK">
          <a:extLst>
            <a:ext uri="{FF2B5EF4-FFF2-40B4-BE49-F238E27FC236}">
              <a16:creationId xmlns:a16="http://schemas.microsoft.com/office/drawing/2014/main" id="{00000000-0008-0000-1800-000006000000}"/>
            </a:ext>
          </a:extLst>
        </xdr:cNvPr>
        <xdr:cNvSpPr/>
      </xdr:nvSpPr>
      <xdr:spPr>
        <a:xfrm>
          <a:off x="255517" y="914400"/>
          <a:ext cx="11476107" cy="587376"/>
        </a:xfrm>
        <a:prstGeom prst="round2SameRect">
          <a:avLst/>
        </a:prstGeom>
        <a:solidFill>
          <a:srgbClr val="439639"/>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xdr:col>
      <xdr:colOff>84280</xdr:colOff>
      <xdr:row>5</xdr:row>
      <xdr:rowOff>152400</xdr:rowOff>
    </xdr:from>
    <xdr:to>
      <xdr:col>6</xdr:col>
      <xdr:colOff>70534</xdr:colOff>
      <xdr:row>7</xdr:row>
      <xdr:rowOff>49037</xdr:rowOff>
    </xdr:to>
    <xdr:sp macro="" textlink="TEMPLATE!C43">
      <xdr:nvSpPr>
        <xdr:cNvPr id="30" name="WELCOME">
          <a:extLst>
            <a:ext uri="{FF2B5EF4-FFF2-40B4-BE49-F238E27FC236}">
              <a16:creationId xmlns:a16="http://schemas.microsoft.com/office/drawing/2014/main" id="{00000000-0008-0000-1800-00001E000000}"/>
            </a:ext>
          </a:extLst>
        </xdr:cNvPr>
        <xdr:cNvSpPr/>
      </xdr:nvSpPr>
      <xdr:spPr>
        <a:xfrm>
          <a:off x="350980" y="1200150"/>
          <a:ext cx="1319754" cy="315737"/>
        </a:xfrm>
        <a:prstGeom prst="round2SameRect">
          <a:avLst>
            <a:gd name="adj1" fmla="val 30393"/>
            <a:gd name="adj2" fmla="val 0"/>
          </a:avLst>
        </a:prstGeom>
        <a:solidFill>
          <a:srgbClr val="17375E"/>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fld id="{AD144965-FF0F-4AE1-9ADF-08E5D5D96165}" type="TxLink">
            <a:rPr lang="en-US" sz="760" b="1" i="0" u="none" strike="noStrike">
              <a:solidFill>
                <a:schemeClr val="bg1"/>
              </a:solidFill>
              <a:latin typeface="Arial" panose="020B0604020202020204" pitchFamily="34" charset="0"/>
              <a:ea typeface="Tahoma" panose="020B0604030504040204" pitchFamily="34" charset="0"/>
              <a:cs typeface="Arial" panose="020B0604020202020204" pitchFamily="34" charset="0"/>
            </a:rPr>
            <a:pPr algn="ctr"/>
            <a:t>AGREEMENT AND SIGNATURE</a:t>
          </a:fld>
          <a:endParaRPr lang="en-US" sz="760" b="1" i="0">
            <a:solidFill>
              <a:schemeClr val="bg1"/>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6</xdr:col>
      <xdr:colOff>221153</xdr:colOff>
      <xdr:row>5</xdr:row>
      <xdr:rowOff>98647</xdr:rowOff>
    </xdr:from>
    <xdr:to>
      <xdr:col>11</xdr:col>
      <xdr:colOff>207407</xdr:colOff>
      <xdr:row>7</xdr:row>
      <xdr:rowOff>49037</xdr:rowOff>
    </xdr:to>
    <xdr:sp macro="" textlink="TEMPLATE!C44">
      <xdr:nvSpPr>
        <xdr:cNvPr id="37" name="ABOUT">
          <a:hlinkClick xmlns:r="http://schemas.openxmlformats.org/officeDocument/2006/relationships" r:id="rId3"/>
          <a:extLst>
            <a:ext uri="{FF2B5EF4-FFF2-40B4-BE49-F238E27FC236}">
              <a16:creationId xmlns:a16="http://schemas.microsoft.com/office/drawing/2014/main" id="{00000000-0008-0000-1800-000025000000}"/>
            </a:ext>
          </a:extLst>
        </xdr:cNvPr>
        <xdr:cNvSpPr/>
      </xdr:nvSpPr>
      <xdr:spPr>
        <a:xfrm>
          <a:off x="1821353" y="1146397"/>
          <a:ext cx="1319754" cy="369490"/>
        </a:xfrm>
        <a:prstGeom prst="round2SameRect">
          <a:avLst>
            <a:gd name="adj1" fmla="val 30393"/>
            <a:gd name="adj2" fmla="val 0"/>
          </a:avLst>
        </a:prstGeom>
        <a:solidFill>
          <a:srgbClr val="72CDF4"/>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4C7AC9DB-833B-4ABA-A867-F9C33D7B2329}" type="TxLink">
            <a:rPr lang="en-US" sz="800" b="1" i="0" u="none" strike="noStrike">
              <a:solidFill>
                <a:srgbClr val="000000"/>
              </a:solidFill>
              <a:latin typeface="Arial" panose="020B0604020202020204" pitchFamily="34" charset="0"/>
              <a:ea typeface="Tahoma" panose="020B0604030504040204" pitchFamily="34" charset="0"/>
              <a:cs typeface="Arial" panose="020B0604020202020204" pitchFamily="34" charset="0"/>
            </a:rPr>
            <a:pPr algn="ctr"/>
            <a:t>APPLICATION REVIEW AND SUBMITTAL</a:t>
          </a:fld>
          <a:endParaRPr lang="en-US" sz="800" b="1"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0</xdr:col>
      <xdr:colOff>257178</xdr:colOff>
      <xdr:row>7</xdr:row>
      <xdr:rowOff>38099</xdr:rowOff>
    </xdr:from>
    <xdr:to>
      <xdr:col>44</xdr:col>
      <xdr:colOff>3173</xdr:colOff>
      <xdr:row>8</xdr:row>
      <xdr:rowOff>13523</xdr:rowOff>
    </xdr:to>
    <xdr:sp macro="" textlink="">
      <xdr:nvSpPr>
        <xdr:cNvPr id="7" name="APPTHIN">
          <a:extLst>
            <a:ext uri="{FF2B5EF4-FFF2-40B4-BE49-F238E27FC236}">
              <a16:creationId xmlns:a16="http://schemas.microsoft.com/office/drawing/2014/main" id="{00000000-0008-0000-1800-000007000000}"/>
            </a:ext>
          </a:extLst>
        </xdr:cNvPr>
        <xdr:cNvSpPr/>
      </xdr:nvSpPr>
      <xdr:spPr>
        <a:xfrm flipV="1">
          <a:off x="257178" y="1504949"/>
          <a:ext cx="11480795" cy="184974"/>
        </a:xfrm>
        <a:prstGeom prst="rect">
          <a:avLst/>
        </a:prstGeom>
        <a:solidFill>
          <a:schemeClr val="tx2">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40</xdr:col>
      <xdr:colOff>93803</xdr:colOff>
      <xdr:row>8</xdr:row>
      <xdr:rowOff>47625</xdr:rowOff>
    </xdr:from>
    <xdr:to>
      <xdr:col>43</xdr:col>
      <xdr:colOff>179528</xdr:colOff>
      <xdr:row>9</xdr:row>
      <xdr:rowOff>133350</xdr:rowOff>
    </xdr:to>
    <xdr:grpSp>
      <xdr:nvGrpSpPr>
        <xdr:cNvPr id="14" name="NEXT">
          <a:hlinkClick xmlns:r="http://schemas.openxmlformats.org/officeDocument/2006/relationships" r:id="rId3"/>
          <a:extLst>
            <a:ext uri="{FF2B5EF4-FFF2-40B4-BE49-F238E27FC236}">
              <a16:creationId xmlns:a16="http://schemas.microsoft.com/office/drawing/2014/main" id="{00000000-0008-0000-1800-00000E000000}"/>
            </a:ext>
          </a:extLst>
        </xdr:cNvPr>
        <xdr:cNvGrpSpPr>
          <a:grpSpLocks/>
        </xdr:cNvGrpSpPr>
      </xdr:nvGrpSpPr>
      <xdr:grpSpPr bwMode="auto">
        <a:xfrm>
          <a:off x="11142803" y="1720850"/>
          <a:ext cx="917575" cy="298450"/>
          <a:chOff x="9585434" y="1701362"/>
          <a:chExt cx="886153" cy="304471"/>
        </a:xfrm>
      </xdr:grpSpPr>
      <xdr:sp macro="" textlink="">
        <xdr:nvSpPr>
          <xdr:cNvPr id="15" name="Rounded Rectangle 14">
            <a:hlinkClick xmlns:r="http://schemas.openxmlformats.org/officeDocument/2006/relationships" r:id="rId3"/>
            <a:extLst>
              <a:ext uri="{FF2B5EF4-FFF2-40B4-BE49-F238E27FC236}">
                <a16:creationId xmlns:a16="http://schemas.microsoft.com/office/drawing/2014/main" id="{00000000-0008-0000-1800-00000F000000}"/>
              </a:ext>
            </a:extLst>
          </xdr:cNvPr>
          <xdr:cNvSpPr/>
        </xdr:nvSpPr>
        <xdr:spPr>
          <a:xfrm>
            <a:off x="9585434" y="1701362"/>
            <a:ext cx="886153" cy="30447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r>
              <a:rPr lang="en-US" sz="1100" b="1">
                <a:latin typeface="Arial" panose="020B0604020202020204" pitchFamily="34" charset="0"/>
                <a:ea typeface="Tahoma" panose="020B0604030504040204" pitchFamily="34" charset="0"/>
                <a:cs typeface="Arial" panose="020B0604020202020204" pitchFamily="34" charset="0"/>
              </a:rPr>
              <a:t>NEXT</a:t>
            </a:r>
          </a:p>
        </xdr:txBody>
      </xdr:sp>
      <xdr:sp macro="" textlink="">
        <xdr:nvSpPr>
          <xdr:cNvPr id="16" name="Oval 15">
            <a:extLst>
              <a:ext uri="{FF2B5EF4-FFF2-40B4-BE49-F238E27FC236}">
                <a16:creationId xmlns:a16="http://schemas.microsoft.com/office/drawing/2014/main" id="{00000000-0008-0000-1800-000010000000}"/>
              </a:ext>
            </a:extLst>
          </xdr:cNvPr>
          <xdr:cNvSpPr/>
        </xdr:nvSpPr>
        <xdr:spPr>
          <a:xfrm>
            <a:off x="10176203" y="1729906"/>
            <a:ext cx="219156" cy="218839"/>
          </a:xfrm>
          <a:prstGeom prst="ellipse">
            <a:avLst/>
          </a:prstGeom>
          <a:ln>
            <a:noFill/>
          </a:ln>
          <a:scene3d>
            <a:camera prst="orthographicFront"/>
            <a:lightRig rig="threePt" dir="t"/>
          </a:scene3d>
          <a:sp3d>
            <a:bevelT w="69850" h="381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sp macro="" textlink="">
        <xdr:nvSpPr>
          <xdr:cNvPr id="17" name="Right Arrow 16">
            <a:extLst>
              <a:ext uri="{FF2B5EF4-FFF2-40B4-BE49-F238E27FC236}">
                <a16:creationId xmlns:a16="http://schemas.microsoft.com/office/drawing/2014/main" id="{00000000-0008-0000-1800-000011000000}"/>
              </a:ext>
            </a:extLst>
          </xdr:cNvPr>
          <xdr:cNvSpPr/>
        </xdr:nvSpPr>
        <xdr:spPr>
          <a:xfrm>
            <a:off x="10252431" y="1786994"/>
            <a:ext cx="104814" cy="114177"/>
          </a:xfrm>
          <a:prstGeom prst="rightArrow">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grpSp>
    <xdr:clientData/>
  </xdr:twoCellAnchor>
  <xdr:twoCellAnchor editAs="oneCell">
    <xdr:from>
      <xdr:col>0</xdr:col>
      <xdr:colOff>209550</xdr:colOff>
      <xdr:row>0</xdr:row>
      <xdr:rowOff>142875</xdr:rowOff>
    </xdr:from>
    <xdr:to>
      <xdr:col>5</xdr:col>
      <xdr:colOff>76199</xdr:colOff>
      <xdr:row>3</xdr:row>
      <xdr:rowOff>114301</xdr:rowOff>
    </xdr:to>
    <xdr:pic>
      <xdr:nvPicPr>
        <xdr:cNvPr id="19" name="Picture 18" descr="Screen Clipping">
          <a:extLst>
            <a:ext uri="{FF2B5EF4-FFF2-40B4-BE49-F238E27FC236}">
              <a16:creationId xmlns:a16="http://schemas.microsoft.com/office/drawing/2014/main" id="{00000000-0008-0000-1800-000013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09550" y="142875"/>
          <a:ext cx="1200149" cy="600076"/>
        </a:xfrm>
        <a:prstGeom prst="rect">
          <a:avLst/>
        </a:prstGeom>
      </xdr:spPr>
    </xdr:pic>
    <xdr:clientData/>
  </xdr:twoCellAnchor>
  <xdr:twoCellAnchor>
    <xdr:from>
      <xdr:col>1</xdr:col>
      <xdr:colOff>0</xdr:colOff>
      <xdr:row>4</xdr:row>
      <xdr:rowOff>76200</xdr:rowOff>
    </xdr:from>
    <xdr:to>
      <xdr:col>16</xdr:col>
      <xdr:colOff>19050</xdr:colOff>
      <xdr:row>5</xdr:row>
      <xdr:rowOff>152400</xdr:rowOff>
    </xdr:to>
    <xdr:sp macro="" textlink="TEMPLATE!C3">
      <xdr:nvSpPr>
        <xdr:cNvPr id="20" name="APPNAME">
          <a:extLst>
            <a:ext uri="{FF2B5EF4-FFF2-40B4-BE49-F238E27FC236}">
              <a16:creationId xmlns:a16="http://schemas.microsoft.com/office/drawing/2014/main" id="{00000000-0008-0000-1800-000014000000}"/>
            </a:ext>
          </a:extLst>
        </xdr:cNvPr>
        <xdr:cNvSpPr txBox="1"/>
      </xdr:nvSpPr>
      <xdr:spPr>
        <a:xfrm>
          <a:off x="266700" y="914400"/>
          <a:ext cx="40195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965A6A4-466D-4DB5-901E-D2875B016D7C}" type="TxLink">
            <a:rPr lang="en-US" sz="1100" b="0" i="0" u="none" strike="noStrike">
              <a:ln>
                <a:noFill/>
              </a:ln>
              <a:solidFill>
                <a:srgbClr val="FFFFFF"/>
              </a:solidFill>
              <a:latin typeface="Arial" panose="020B0604020202020204" pitchFamily="34" charset="0"/>
              <a:cs typeface="Arial" panose="020B0604020202020204" pitchFamily="34" charset="0"/>
            </a:rPr>
            <a:pPr/>
            <a:t> </a:t>
          </a:fld>
          <a:endParaRPr lang="en-US" sz="1100">
            <a:ln>
              <a:noFill/>
            </a:ln>
            <a:solidFill>
              <a:schemeClr val="bg1"/>
            </a:solidFill>
            <a:latin typeface="Arial" panose="020B0604020202020204" pitchFamily="34" charset="0"/>
            <a:cs typeface="Arial" panose="020B0604020202020204" pitchFamily="34" charset="0"/>
          </a:endParaRPr>
        </a:p>
      </xdr:txBody>
    </xdr:sp>
    <xdr:clientData/>
  </xdr:twoCellAnchor>
  <xdr:twoCellAnchor>
    <xdr:from>
      <xdr:col>36</xdr:col>
      <xdr:colOff>219075</xdr:colOff>
      <xdr:row>8</xdr:row>
      <xdr:rowOff>47625</xdr:rowOff>
    </xdr:from>
    <xdr:to>
      <xdr:col>40</xdr:col>
      <xdr:colOff>38100</xdr:colOff>
      <xdr:row>9</xdr:row>
      <xdr:rowOff>142875</xdr:rowOff>
    </xdr:to>
    <xdr:grpSp>
      <xdr:nvGrpSpPr>
        <xdr:cNvPr id="23" name="BACK">
          <a:hlinkClick xmlns:r="http://schemas.openxmlformats.org/officeDocument/2006/relationships" r:id="rId5"/>
          <a:extLst>
            <a:ext uri="{FF2B5EF4-FFF2-40B4-BE49-F238E27FC236}">
              <a16:creationId xmlns:a16="http://schemas.microsoft.com/office/drawing/2014/main" id="{00000000-0008-0000-1800-000017000000}"/>
            </a:ext>
          </a:extLst>
        </xdr:cNvPr>
        <xdr:cNvGrpSpPr>
          <a:grpSpLocks/>
        </xdr:cNvGrpSpPr>
      </xdr:nvGrpSpPr>
      <xdr:grpSpPr bwMode="auto">
        <a:xfrm>
          <a:off x="10160000" y="1720850"/>
          <a:ext cx="927100" cy="304800"/>
          <a:chOff x="9584120" y="1345325"/>
          <a:chExt cx="886153" cy="304471"/>
        </a:xfrm>
      </xdr:grpSpPr>
      <xdr:sp macro="" textlink="">
        <xdr:nvSpPr>
          <xdr:cNvPr id="24" name="Rounded Rectangle 23">
            <a:extLst>
              <a:ext uri="{FF2B5EF4-FFF2-40B4-BE49-F238E27FC236}">
                <a16:creationId xmlns:a16="http://schemas.microsoft.com/office/drawing/2014/main" id="{00000000-0008-0000-1800-000018000000}"/>
              </a:ext>
            </a:extLst>
          </xdr:cNvPr>
          <xdr:cNvSpPr/>
        </xdr:nvSpPr>
        <xdr:spPr>
          <a:xfrm>
            <a:off x="9584120" y="1345325"/>
            <a:ext cx="886153" cy="30447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r"/>
            <a:r>
              <a:rPr lang="en-US" sz="1100" b="1">
                <a:latin typeface="Arial" panose="020B0604020202020204" pitchFamily="34" charset="0"/>
                <a:ea typeface="Tahoma" panose="020B0604030504040204" pitchFamily="34" charset="0"/>
                <a:cs typeface="Arial" panose="020B0604020202020204" pitchFamily="34" charset="0"/>
              </a:rPr>
              <a:t>BACK</a:t>
            </a:r>
          </a:p>
        </xdr:txBody>
      </xdr:sp>
      <xdr:sp macro="" textlink="">
        <xdr:nvSpPr>
          <xdr:cNvPr id="25" name="Oval 24">
            <a:extLst>
              <a:ext uri="{FF2B5EF4-FFF2-40B4-BE49-F238E27FC236}">
                <a16:creationId xmlns:a16="http://schemas.microsoft.com/office/drawing/2014/main" id="{00000000-0008-0000-1800-000019000000}"/>
              </a:ext>
            </a:extLst>
          </xdr:cNvPr>
          <xdr:cNvSpPr/>
        </xdr:nvSpPr>
        <xdr:spPr>
          <a:xfrm>
            <a:off x="9631763" y="1383384"/>
            <a:ext cx="219156" cy="218839"/>
          </a:xfrm>
          <a:prstGeom prst="ellipse">
            <a:avLst/>
          </a:prstGeom>
          <a:ln>
            <a:noFill/>
          </a:ln>
          <a:scene3d>
            <a:camera prst="orthographicFront"/>
            <a:lightRig rig="threePt" dir="t"/>
          </a:scene3d>
          <a:sp3d>
            <a:bevelT w="69850" h="381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sp macro="" textlink="">
        <xdr:nvSpPr>
          <xdr:cNvPr id="26" name="Right Arrow 25">
            <a:extLst>
              <a:ext uri="{FF2B5EF4-FFF2-40B4-BE49-F238E27FC236}">
                <a16:creationId xmlns:a16="http://schemas.microsoft.com/office/drawing/2014/main" id="{00000000-0008-0000-1800-00001A000000}"/>
              </a:ext>
            </a:extLst>
          </xdr:cNvPr>
          <xdr:cNvSpPr/>
        </xdr:nvSpPr>
        <xdr:spPr>
          <a:xfrm rot="10800000">
            <a:off x="9679405" y="1440472"/>
            <a:ext cx="104814" cy="114177"/>
          </a:xfrm>
          <a:prstGeom prst="rightArrow">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grpSp>
    <xdr:clientData/>
  </xdr:twoCellAnchor>
  <xdr:oneCellAnchor>
    <xdr:from>
      <xdr:col>10</xdr:col>
      <xdr:colOff>95250</xdr:colOff>
      <xdr:row>18</xdr:row>
      <xdr:rowOff>166687</xdr:rowOff>
    </xdr:from>
    <xdr:ext cx="286873" cy="192590"/>
    <xdr:sp macro="" textlink="">
      <xdr:nvSpPr>
        <xdr:cNvPr id="31" name="Rectangle 30">
          <a:extLst>
            <a:ext uri="{FF2B5EF4-FFF2-40B4-BE49-F238E27FC236}">
              <a16:creationId xmlns:a16="http://schemas.microsoft.com/office/drawing/2014/main" id="{00000000-0008-0000-1800-00001F000000}"/>
            </a:ext>
          </a:extLst>
        </xdr:cNvPr>
        <xdr:cNvSpPr/>
      </xdr:nvSpPr>
      <xdr:spPr>
        <a:xfrm>
          <a:off x="2762250" y="3938587"/>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oneCellAnchor>
    <xdr:from>
      <xdr:col>23</xdr:col>
      <xdr:colOff>247650</xdr:colOff>
      <xdr:row>18</xdr:row>
      <xdr:rowOff>166687</xdr:rowOff>
    </xdr:from>
    <xdr:ext cx="286873" cy="192590"/>
    <xdr:sp macro="" textlink="">
      <xdr:nvSpPr>
        <xdr:cNvPr id="32" name="Rectangle 31">
          <a:extLst>
            <a:ext uri="{FF2B5EF4-FFF2-40B4-BE49-F238E27FC236}">
              <a16:creationId xmlns:a16="http://schemas.microsoft.com/office/drawing/2014/main" id="{00000000-0008-0000-1800-000020000000}"/>
            </a:ext>
          </a:extLst>
        </xdr:cNvPr>
        <xdr:cNvSpPr/>
      </xdr:nvSpPr>
      <xdr:spPr>
        <a:xfrm>
          <a:off x="6381750" y="3938587"/>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oneCellAnchor>
    <xdr:from>
      <xdr:col>18</xdr:col>
      <xdr:colOff>85725</xdr:colOff>
      <xdr:row>18</xdr:row>
      <xdr:rowOff>166687</xdr:rowOff>
    </xdr:from>
    <xdr:ext cx="286873" cy="192590"/>
    <xdr:sp macro="" textlink="">
      <xdr:nvSpPr>
        <xdr:cNvPr id="33" name="Rectangle 32">
          <a:extLst>
            <a:ext uri="{FF2B5EF4-FFF2-40B4-BE49-F238E27FC236}">
              <a16:creationId xmlns:a16="http://schemas.microsoft.com/office/drawing/2014/main" id="{00000000-0008-0000-1800-000021000000}"/>
            </a:ext>
          </a:extLst>
        </xdr:cNvPr>
        <xdr:cNvSpPr/>
      </xdr:nvSpPr>
      <xdr:spPr>
        <a:xfrm>
          <a:off x="4886325" y="3938587"/>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twoCellAnchor>
    <xdr:from>
      <xdr:col>12</xdr:col>
      <xdr:colOff>57150</xdr:colOff>
      <xdr:row>0</xdr:row>
      <xdr:rowOff>28575</xdr:rowOff>
    </xdr:from>
    <xdr:to>
      <xdr:col>17</xdr:col>
      <xdr:colOff>247650</xdr:colOff>
      <xdr:row>0</xdr:row>
      <xdr:rowOff>190500</xdr:rowOff>
    </xdr:to>
    <xdr:sp macro="" textlink="">
      <xdr:nvSpPr>
        <xdr:cNvPr id="27" name="TextBox 26">
          <a:hlinkClick xmlns:r="http://schemas.openxmlformats.org/officeDocument/2006/relationships" r:id="rId6"/>
          <a:extLst>
            <a:ext uri="{FF2B5EF4-FFF2-40B4-BE49-F238E27FC236}">
              <a16:creationId xmlns:a16="http://schemas.microsoft.com/office/drawing/2014/main" id="{00000000-0008-0000-1800-00001B000000}"/>
            </a:ext>
          </a:extLst>
        </xdr:cNvPr>
        <xdr:cNvSpPr txBox="1"/>
      </xdr:nvSpPr>
      <xdr:spPr>
        <a:xfrm>
          <a:off x="3257550" y="28575"/>
          <a:ext cx="1524000"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latin typeface="Arial" panose="020B0604020202020204" pitchFamily="34" charset="0"/>
            <a:cs typeface="Arial" panose="020B0604020202020204" pitchFamily="34" charset="0"/>
          </a:endParaRPr>
        </a:p>
      </xdr:txBody>
    </xdr:sp>
    <xdr:clientData/>
  </xdr:twoCellAnchor>
  <xdr:twoCellAnchor>
    <xdr:from>
      <xdr:col>22</xdr:col>
      <xdr:colOff>28574</xdr:colOff>
      <xdr:row>0</xdr:row>
      <xdr:rowOff>9525</xdr:rowOff>
    </xdr:from>
    <xdr:to>
      <xdr:col>29</xdr:col>
      <xdr:colOff>247649</xdr:colOff>
      <xdr:row>0</xdr:row>
      <xdr:rowOff>190500</xdr:rowOff>
    </xdr:to>
    <xdr:sp macro="" textlink="">
      <xdr:nvSpPr>
        <xdr:cNvPr id="29" name="TextBox 28">
          <a:hlinkClick xmlns:r="http://schemas.openxmlformats.org/officeDocument/2006/relationships" r:id="rId7"/>
          <a:extLst>
            <a:ext uri="{FF2B5EF4-FFF2-40B4-BE49-F238E27FC236}">
              <a16:creationId xmlns:a16="http://schemas.microsoft.com/office/drawing/2014/main" id="{00000000-0008-0000-1800-00001D000000}"/>
            </a:ext>
          </a:extLst>
        </xdr:cNvPr>
        <xdr:cNvSpPr txBox="1"/>
      </xdr:nvSpPr>
      <xdr:spPr>
        <a:xfrm>
          <a:off x="5895974" y="9525"/>
          <a:ext cx="208597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latin typeface="Arial" panose="020B0604020202020204" pitchFamily="34" charset="0"/>
            <a:cs typeface="Arial" panose="020B0604020202020204" pitchFamily="34" charset="0"/>
          </a:endParaRPr>
        </a:p>
      </xdr:txBody>
    </xdr:sp>
    <xdr:clientData/>
  </xdr:twoCellAnchor>
  <xdr:twoCellAnchor>
    <xdr:from>
      <xdr:col>0</xdr:col>
      <xdr:colOff>266699</xdr:colOff>
      <xdr:row>8</xdr:row>
      <xdr:rowOff>9523</xdr:rowOff>
    </xdr:from>
    <xdr:to>
      <xdr:col>43</xdr:col>
      <xdr:colOff>247650</xdr:colOff>
      <xdr:row>25</xdr:row>
      <xdr:rowOff>209549</xdr:rowOff>
    </xdr:to>
    <xdr:sp macro="" textlink="">
      <xdr:nvSpPr>
        <xdr:cNvPr id="28" name="BORDER">
          <a:extLst>
            <a:ext uri="{FF2B5EF4-FFF2-40B4-BE49-F238E27FC236}">
              <a16:creationId xmlns:a16="http://schemas.microsoft.com/office/drawing/2014/main" id="{00000000-0008-0000-1800-00001C000000}"/>
            </a:ext>
          </a:extLst>
        </xdr:cNvPr>
        <xdr:cNvSpPr/>
      </xdr:nvSpPr>
      <xdr:spPr>
        <a:xfrm flipV="1">
          <a:off x="266699" y="1685923"/>
          <a:ext cx="11449051" cy="3762376"/>
        </a:xfrm>
        <a:prstGeom prst="rect">
          <a:avLst/>
        </a:prstGeom>
        <a:noFill/>
        <a:ln>
          <a:solidFill>
            <a:srgbClr val="17375E"/>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0</xdr:colOff>
      <xdr:row>2</xdr:row>
      <xdr:rowOff>0</xdr:rowOff>
    </xdr:from>
    <xdr:to>
      <xdr:col>16</xdr:col>
      <xdr:colOff>1444</xdr:colOff>
      <xdr:row>5</xdr:row>
      <xdr:rowOff>28575</xdr:rowOff>
    </xdr:to>
    <xdr:sp macro="" textlink="TEMPLATE!A16">
      <xdr:nvSpPr>
        <xdr:cNvPr id="37" name="PROJECTINFO">
          <a:hlinkClick xmlns:r="http://schemas.openxmlformats.org/officeDocument/2006/relationships" r:id="rId1"/>
          <a:extLst>
            <a:ext uri="{FF2B5EF4-FFF2-40B4-BE49-F238E27FC236}">
              <a16:creationId xmlns:a16="http://schemas.microsoft.com/office/drawing/2014/main" id="{00000000-0008-0000-1900-000025000000}"/>
            </a:ext>
          </a:extLst>
        </xdr:cNvPr>
        <xdr:cNvSpPr/>
      </xdr:nvSpPr>
      <xdr:spPr>
        <a:xfrm>
          <a:off x="3200400" y="419100"/>
          <a:ext cx="1068244" cy="657225"/>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526C4A00-9399-4E65-8ABD-D9ED22F013F1}" type="TxLink">
            <a:rPr lang="en-US" sz="960" b="0" i="0" u="none" strike="noStrike">
              <a:solidFill>
                <a:schemeClr val="bg1">
                  <a:lumMod val="100000"/>
                </a:schemeClr>
              </a:solidFill>
              <a:latin typeface="Arial" panose="020B0604020202020204" pitchFamily="34" charset="0"/>
              <a:ea typeface="Tahoma" panose="020B0604030504040204" pitchFamily="34" charset="0"/>
              <a:cs typeface="Arial" panose="020B0604020202020204" pitchFamily="34" charset="0"/>
            </a:rPr>
            <a:pPr algn="ctr"/>
            <a:t>APPLICATION</a:t>
          </a:fld>
          <a:endParaRPr lang="en-US" sz="960">
            <a:solidFill>
              <a:schemeClr val="bg1">
                <a:lumMod val="100000"/>
              </a:schemeClr>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7</xdr:col>
      <xdr:colOff>0</xdr:colOff>
      <xdr:row>2</xdr:row>
      <xdr:rowOff>0</xdr:rowOff>
    </xdr:from>
    <xdr:to>
      <xdr:col>11</xdr:col>
      <xdr:colOff>1445</xdr:colOff>
      <xdr:row>5</xdr:row>
      <xdr:rowOff>28576</xdr:rowOff>
    </xdr:to>
    <xdr:sp macro="" textlink="TEMPLATE!A8">
      <xdr:nvSpPr>
        <xdr:cNvPr id="28" name="START">
          <a:hlinkClick xmlns:r="http://schemas.openxmlformats.org/officeDocument/2006/relationships" r:id="rId2"/>
          <a:extLst>
            <a:ext uri="{FF2B5EF4-FFF2-40B4-BE49-F238E27FC236}">
              <a16:creationId xmlns:a16="http://schemas.microsoft.com/office/drawing/2014/main" id="{00000000-0008-0000-1900-00001C000000}"/>
            </a:ext>
          </a:extLst>
        </xdr:cNvPr>
        <xdr:cNvSpPr/>
      </xdr:nvSpPr>
      <xdr:spPr>
        <a:xfrm>
          <a:off x="1846385" y="424962"/>
          <a:ext cx="1056522" cy="666018"/>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D8CDADEF-0604-4337-99DF-BD1E0E1D975C}" type="TxLink">
            <a:rPr lang="en-US" sz="1000" b="0" i="0" u="none" strike="noStrike">
              <a:solidFill>
                <a:schemeClr val="bg1">
                  <a:lumMod val="100000"/>
                </a:schemeClr>
              </a:solidFill>
              <a:latin typeface="Arial" panose="020B0604020202020204" pitchFamily="34" charset="0"/>
              <a:ea typeface="Tahoma" panose="020B0604030504040204" pitchFamily="34" charset="0"/>
              <a:cs typeface="Arial" panose="020B0604020202020204" pitchFamily="34" charset="0"/>
            </a:rPr>
            <a:pPr algn="ctr"/>
            <a:t>WELCOME</a:t>
          </a:fld>
          <a:endParaRPr lang="en-US" sz="1000">
            <a:solidFill>
              <a:schemeClr val="bg1">
                <a:lumMod val="100000"/>
              </a:schemeClr>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17</xdr:col>
      <xdr:colOff>9525</xdr:colOff>
      <xdr:row>2</xdr:row>
      <xdr:rowOff>0</xdr:rowOff>
    </xdr:from>
    <xdr:to>
      <xdr:col>21</xdr:col>
      <xdr:colOff>10970</xdr:colOff>
      <xdr:row>5</xdr:row>
      <xdr:rowOff>28575</xdr:rowOff>
    </xdr:to>
    <xdr:sp macro="" textlink="TEMPLATE!A42">
      <xdr:nvSpPr>
        <xdr:cNvPr id="32" name="COMPLETION">
          <a:extLst>
            <a:ext uri="{FF2B5EF4-FFF2-40B4-BE49-F238E27FC236}">
              <a16:creationId xmlns:a16="http://schemas.microsoft.com/office/drawing/2014/main" id="{00000000-0008-0000-1900-000020000000}"/>
            </a:ext>
          </a:extLst>
        </xdr:cNvPr>
        <xdr:cNvSpPr/>
      </xdr:nvSpPr>
      <xdr:spPr>
        <a:xfrm>
          <a:off x="4543425" y="419100"/>
          <a:ext cx="1068245" cy="657225"/>
        </a:xfrm>
        <a:prstGeom prst="round2SameRect">
          <a:avLst/>
        </a:prstGeom>
        <a:solidFill>
          <a:srgbClr val="439639"/>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E0112B10-64A1-4AE5-85A2-076702E1B42D}" type="TxLink">
            <a:rPr lang="en-US" sz="1000" b="0" i="0" u="none" strike="noStrike">
              <a:solidFill>
                <a:schemeClr val="bg1">
                  <a:lumMod val="100000"/>
                </a:schemeClr>
              </a:solidFill>
              <a:latin typeface="Arial" panose="020B0604020202020204" pitchFamily="34" charset="0"/>
              <a:ea typeface="Tahoma" panose="020B0604030504040204" pitchFamily="34" charset="0"/>
              <a:cs typeface="Arial" panose="020B0604020202020204" pitchFamily="34" charset="0"/>
            </a:rPr>
            <a:pPr algn="ctr"/>
            <a:t>FINAL STEPS</a:t>
          </a:fld>
          <a:endParaRPr lang="en-US" sz="1000">
            <a:solidFill>
              <a:schemeClr val="bg1">
                <a:lumMod val="100000"/>
              </a:schemeClr>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0</xdr:col>
      <xdr:colOff>255517</xdr:colOff>
      <xdr:row>4</xdr:row>
      <xdr:rowOff>76200</xdr:rowOff>
    </xdr:from>
    <xdr:to>
      <xdr:col>43</xdr:col>
      <xdr:colOff>263524</xdr:colOff>
      <xdr:row>7</xdr:row>
      <xdr:rowOff>34926</xdr:rowOff>
    </xdr:to>
    <xdr:sp macro="" textlink="">
      <xdr:nvSpPr>
        <xdr:cNvPr id="7" name="APPBACK">
          <a:extLst>
            <a:ext uri="{FF2B5EF4-FFF2-40B4-BE49-F238E27FC236}">
              <a16:creationId xmlns:a16="http://schemas.microsoft.com/office/drawing/2014/main" id="{00000000-0008-0000-1900-000007000000}"/>
            </a:ext>
          </a:extLst>
        </xdr:cNvPr>
        <xdr:cNvSpPr/>
      </xdr:nvSpPr>
      <xdr:spPr>
        <a:xfrm>
          <a:off x="255517" y="914400"/>
          <a:ext cx="11476107" cy="587376"/>
        </a:xfrm>
        <a:prstGeom prst="round2SameRect">
          <a:avLst/>
        </a:prstGeom>
        <a:solidFill>
          <a:srgbClr val="439639"/>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xdr:col>
      <xdr:colOff>84280</xdr:colOff>
      <xdr:row>5</xdr:row>
      <xdr:rowOff>117697</xdr:rowOff>
    </xdr:from>
    <xdr:to>
      <xdr:col>6</xdr:col>
      <xdr:colOff>70534</xdr:colOff>
      <xdr:row>7</xdr:row>
      <xdr:rowOff>68087</xdr:rowOff>
    </xdr:to>
    <xdr:sp macro="" textlink="TEMPLATE!C43">
      <xdr:nvSpPr>
        <xdr:cNvPr id="31" name="SIG">
          <a:hlinkClick xmlns:r="http://schemas.openxmlformats.org/officeDocument/2006/relationships" r:id="rId3"/>
          <a:extLst>
            <a:ext uri="{FF2B5EF4-FFF2-40B4-BE49-F238E27FC236}">
              <a16:creationId xmlns:a16="http://schemas.microsoft.com/office/drawing/2014/main" id="{00000000-0008-0000-1900-00001F000000}"/>
            </a:ext>
          </a:extLst>
        </xdr:cNvPr>
        <xdr:cNvSpPr/>
      </xdr:nvSpPr>
      <xdr:spPr>
        <a:xfrm>
          <a:off x="350980" y="1165447"/>
          <a:ext cx="1319754" cy="369490"/>
        </a:xfrm>
        <a:prstGeom prst="round2SameRect">
          <a:avLst>
            <a:gd name="adj1" fmla="val 30393"/>
            <a:gd name="adj2" fmla="val 0"/>
          </a:avLst>
        </a:prstGeom>
        <a:solidFill>
          <a:srgbClr val="72CDF4"/>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fld id="{9BDED8BC-54FA-4587-86CA-F47A57A94C10}" type="TxLink">
            <a:rPr lang="en-US" sz="800" b="1" i="0" u="none" strike="noStrike">
              <a:solidFill>
                <a:srgbClr val="000000"/>
              </a:solidFill>
              <a:latin typeface="Arial" panose="020B0604020202020204" pitchFamily="34" charset="0"/>
              <a:ea typeface="Tahoma" panose="020B0604030504040204" pitchFamily="34" charset="0"/>
              <a:cs typeface="Arial" panose="020B0604020202020204" pitchFamily="34" charset="0"/>
            </a:rPr>
            <a:pPr algn="ctr"/>
            <a:t>AGREEMENT AND SIGNATURE</a:t>
          </a:fld>
          <a:endParaRPr lang="en-US" sz="800" b="1"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6</xdr:col>
      <xdr:colOff>221153</xdr:colOff>
      <xdr:row>5</xdr:row>
      <xdr:rowOff>117697</xdr:rowOff>
    </xdr:from>
    <xdr:to>
      <xdr:col>11</xdr:col>
      <xdr:colOff>207407</xdr:colOff>
      <xdr:row>7</xdr:row>
      <xdr:rowOff>125237</xdr:rowOff>
    </xdr:to>
    <xdr:sp macro="" textlink="TEMPLATE!C44">
      <xdr:nvSpPr>
        <xdr:cNvPr id="33" name="REVIEW">
          <a:extLst>
            <a:ext uri="{FF2B5EF4-FFF2-40B4-BE49-F238E27FC236}">
              <a16:creationId xmlns:a16="http://schemas.microsoft.com/office/drawing/2014/main" id="{00000000-0008-0000-1900-000021000000}"/>
            </a:ext>
          </a:extLst>
        </xdr:cNvPr>
        <xdr:cNvSpPr/>
      </xdr:nvSpPr>
      <xdr:spPr>
        <a:xfrm>
          <a:off x="1821353" y="1165447"/>
          <a:ext cx="1319754" cy="426640"/>
        </a:xfrm>
        <a:prstGeom prst="round2SameRect">
          <a:avLst>
            <a:gd name="adj1" fmla="val 30393"/>
            <a:gd name="adj2" fmla="val 0"/>
          </a:avLst>
        </a:prstGeom>
        <a:solidFill>
          <a:srgbClr val="17375E"/>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6950476F-D91E-4A93-BFDB-59BB1DBA1F98}" type="TxLink">
            <a:rPr lang="en-US" sz="800" b="1" i="0" u="none" strike="noStrike">
              <a:solidFill>
                <a:schemeClr val="bg1"/>
              </a:solidFill>
              <a:latin typeface="Arial" panose="020B0604020202020204" pitchFamily="34" charset="0"/>
              <a:ea typeface="Tahoma" panose="020B0604030504040204" pitchFamily="34" charset="0"/>
              <a:cs typeface="Arial" panose="020B0604020202020204" pitchFamily="34" charset="0"/>
            </a:rPr>
            <a:pPr algn="ctr"/>
            <a:t>APPLICATION REVIEW AND SUBMITTAL</a:t>
          </a:fld>
          <a:endParaRPr lang="en-US" sz="800" b="1" i="0">
            <a:solidFill>
              <a:schemeClr val="bg1"/>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0</xdr:col>
      <xdr:colOff>257178</xdr:colOff>
      <xdr:row>7</xdr:row>
      <xdr:rowOff>38099</xdr:rowOff>
    </xdr:from>
    <xdr:to>
      <xdr:col>44</xdr:col>
      <xdr:colOff>3173</xdr:colOff>
      <xdr:row>8</xdr:row>
      <xdr:rowOff>13523</xdr:rowOff>
    </xdr:to>
    <xdr:sp macro="" textlink="">
      <xdr:nvSpPr>
        <xdr:cNvPr id="8" name="APPTHIN">
          <a:extLst>
            <a:ext uri="{FF2B5EF4-FFF2-40B4-BE49-F238E27FC236}">
              <a16:creationId xmlns:a16="http://schemas.microsoft.com/office/drawing/2014/main" id="{00000000-0008-0000-1900-000008000000}"/>
            </a:ext>
          </a:extLst>
        </xdr:cNvPr>
        <xdr:cNvSpPr/>
      </xdr:nvSpPr>
      <xdr:spPr>
        <a:xfrm flipV="1">
          <a:off x="257178" y="1504949"/>
          <a:ext cx="11480795" cy="184974"/>
        </a:xfrm>
        <a:prstGeom prst="rect">
          <a:avLst/>
        </a:prstGeom>
        <a:solidFill>
          <a:schemeClr val="tx2">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editAs="oneCell">
    <xdr:from>
      <xdr:col>0</xdr:col>
      <xdr:colOff>209550</xdr:colOff>
      <xdr:row>0</xdr:row>
      <xdr:rowOff>142875</xdr:rowOff>
    </xdr:from>
    <xdr:to>
      <xdr:col>5</xdr:col>
      <xdr:colOff>76199</xdr:colOff>
      <xdr:row>3</xdr:row>
      <xdr:rowOff>111860</xdr:rowOff>
    </xdr:to>
    <xdr:pic>
      <xdr:nvPicPr>
        <xdr:cNvPr id="13" name="Picture 12" descr="Screen Clipping">
          <a:extLst>
            <a:ext uri="{FF2B5EF4-FFF2-40B4-BE49-F238E27FC236}">
              <a16:creationId xmlns:a16="http://schemas.microsoft.com/office/drawing/2014/main" id="{00000000-0008-0000-1900-00000D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09550" y="142875"/>
          <a:ext cx="1200149" cy="597635"/>
        </a:xfrm>
        <a:prstGeom prst="rect">
          <a:avLst/>
        </a:prstGeom>
      </xdr:spPr>
    </xdr:pic>
    <xdr:clientData/>
  </xdr:twoCellAnchor>
  <xdr:twoCellAnchor>
    <xdr:from>
      <xdr:col>1</xdr:col>
      <xdr:colOff>0</xdr:colOff>
      <xdr:row>4</xdr:row>
      <xdr:rowOff>76200</xdr:rowOff>
    </xdr:from>
    <xdr:to>
      <xdr:col>16</xdr:col>
      <xdr:colOff>19050</xdr:colOff>
      <xdr:row>5</xdr:row>
      <xdr:rowOff>152400</xdr:rowOff>
    </xdr:to>
    <xdr:sp macro="" textlink="TEMPLATE!C3">
      <xdr:nvSpPr>
        <xdr:cNvPr id="14" name="APPNAME">
          <a:extLst>
            <a:ext uri="{FF2B5EF4-FFF2-40B4-BE49-F238E27FC236}">
              <a16:creationId xmlns:a16="http://schemas.microsoft.com/office/drawing/2014/main" id="{00000000-0008-0000-1900-00000E000000}"/>
            </a:ext>
          </a:extLst>
        </xdr:cNvPr>
        <xdr:cNvSpPr txBox="1"/>
      </xdr:nvSpPr>
      <xdr:spPr>
        <a:xfrm>
          <a:off x="266700" y="914400"/>
          <a:ext cx="40195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C4D968D8-A87F-4B7C-8123-0B39110A9303}" type="TxLink">
            <a:rPr lang="en-US" sz="1100" b="0" i="0" u="none" strike="noStrike">
              <a:ln>
                <a:noFill/>
              </a:ln>
              <a:solidFill>
                <a:srgbClr val="FFFFFF"/>
              </a:solidFill>
              <a:latin typeface="Arial" panose="020B0604020202020204" pitchFamily="34" charset="0"/>
              <a:cs typeface="Arial" panose="020B0604020202020204" pitchFamily="34" charset="0"/>
            </a:rPr>
            <a:pPr/>
            <a:t> </a:t>
          </a:fld>
          <a:endParaRPr lang="en-US" sz="1100">
            <a:ln>
              <a:noFill/>
            </a:ln>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265046</xdr:colOff>
      <xdr:row>8</xdr:row>
      <xdr:rowOff>11592</xdr:rowOff>
    </xdr:from>
    <xdr:to>
      <xdr:col>43</xdr:col>
      <xdr:colOff>247650</xdr:colOff>
      <xdr:row>25</xdr:row>
      <xdr:rowOff>209548</xdr:rowOff>
    </xdr:to>
    <xdr:sp macro="" textlink="">
      <xdr:nvSpPr>
        <xdr:cNvPr id="15" name="BORDER">
          <a:extLst>
            <a:ext uri="{FF2B5EF4-FFF2-40B4-BE49-F238E27FC236}">
              <a16:creationId xmlns:a16="http://schemas.microsoft.com/office/drawing/2014/main" id="{00000000-0008-0000-1900-00000F000000}"/>
            </a:ext>
          </a:extLst>
        </xdr:cNvPr>
        <xdr:cNvSpPr/>
      </xdr:nvSpPr>
      <xdr:spPr>
        <a:xfrm flipV="1">
          <a:off x="265046" y="1687992"/>
          <a:ext cx="11450704" cy="3760306"/>
        </a:xfrm>
        <a:prstGeom prst="rect">
          <a:avLst/>
        </a:prstGeom>
        <a:noFill/>
        <a:ln>
          <a:solidFill>
            <a:srgbClr val="17375E"/>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40</xdr:col>
      <xdr:colOff>93803</xdr:colOff>
      <xdr:row>8</xdr:row>
      <xdr:rowOff>47625</xdr:rowOff>
    </xdr:from>
    <xdr:to>
      <xdr:col>43</xdr:col>
      <xdr:colOff>179528</xdr:colOff>
      <xdr:row>9</xdr:row>
      <xdr:rowOff>133350</xdr:rowOff>
    </xdr:to>
    <xdr:sp macro="" textlink="">
      <xdr:nvSpPr>
        <xdr:cNvPr id="16" name="END">
          <a:extLst>
            <a:ext uri="{FF2B5EF4-FFF2-40B4-BE49-F238E27FC236}">
              <a16:creationId xmlns:a16="http://schemas.microsoft.com/office/drawing/2014/main" id="{00000000-0008-0000-1900-000010000000}"/>
            </a:ext>
          </a:extLst>
        </xdr:cNvPr>
        <xdr:cNvSpPr/>
      </xdr:nvSpPr>
      <xdr:spPr bwMode="auto">
        <a:xfrm>
          <a:off x="10761803" y="1724025"/>
          <a:ext cx="885825" cy="295275"/>
        </a:xfrm>
        <a:prstGeom prst="roundRect">
          <a:avLst/>
        </a:prstGeom>
        <a:solidFill>
          <a:srgbClr val="38B243"/>
        </a:solidFill>
        <a:ln>
          <a:solidFill>
            <a:schemeClr val="bg1">
              <a:lumMod val="75000"/>
            </a:schemeClr>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ctr"/>
          <a:r>
            <a:rPr lang="en-US" sz="1100" b="1">
              <a:latin typeface="Arial" panose="020B0604020202020204" pitchFamily="34" charset="0"/>
              <a:ea typeface="Tahoma" panose="020B0604030504040204" pitchFamily="34" charset="0"/>
              <a:cs typeface="Arial" panose="020B0604020202020204" pitchFamily="34" charset="0"/>
            </a:rPr>
            <a:t>END</a:t>
          </a:r>
        </a:p>
      </xdr:txBody>
    </xdr:sp>
    <xdr:clientData/>
  </xdr:twoCellAnchor>
  <xdr:twoCellAnchor>
    <xdr:from>
      <xdr:col>36</xdr:col>
      <xdr:colOff>219075</xdr:colOff>
      <xdr:row>8</xdr:row>
      <xdr:rowOff>47625</xdr:rowOff>
    </xdr:from>
    <xdr:to>
      <xdr:col>40</xdr:col>
      <xdr:colOff>38100</xdr:colOff>
      <xdr:row>9</xdr:row>
      <xdr:rowOff>142875</xdr:rowOff>
    </xdr:to>
    <xdr:grpSp>
      <xdr:nvGrpSpPr>
        <xdr:cNvPr id="19" name="BACK">
          <a:hlinkClick xmlns:r="http://schemas.openxmlformats.org/officeDocument/2006/relationships" r:id="rId3"/>
          <a:extLst>
            <a:ext uri="{FF2B5EF4-FFF2-40B4-BE49-F238E27FC236}">
              <a16:creationId xmlns:a16="http://schemas.microsoft.com/office/drawing/2014/main" id="{00000000-0008-0000-1900-000013000000}"/>
            </a:ext>
          </a:extLst>
        </xdr:cNvPr>
        <xdr:cNvGrpSpPr>
          <a:grpSpLocks/>
        </xdr:cNvGrpSpPr>
      </xdr:nvGrpSpPr>
      <xdr:grpSpPr bwMode="auto">
        <a:xfrm>
          <a:off x="10160000" y="1720850"/>
          <a:ext cx="927100" cy="304800"/>
          <a:chOff x="9584120" y="1345325"/>
          <a:chExt cx="886153" cy="304471"/>
        </a:xfrm>
      </xdr:grpSpPr>
      <xdr:sp macro="" textlink="">
        <xdr:nvSpPr>
          <xdr:cNvPr id="20" name="Rounded Rectangle 19">
            <a:hlinkClick xmlns:r="http://schemas.openxmlformats.org/officeDocument/2006/relationships" r:id="rId3"/>
            <a:extLst>
              <a:ext uri="{FF2B5EF4-FFF2-40B4-BE49-F238E27FC236}">
                <a16:creationId xmlns:a16="http://schemas.microsoft.com/office/drawing/2014/main" id="{00000000-0008-0000-1900-000014000000}"/>
              </a:ext>
            </a:extLst>
          </xdr:cNvPr>
          <xdr:cNvSpPr/>
        </xdr:nvSpPr>
        <xdr:spPr>
          <a:xfrm>
            <a:off x="9584120" y="1345325"/>
            <a:ext cx="886153" cy="30447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r"/>
            <a:r>
              <a:rPr lang="en-US" sz="1100" b="1">
                <a:latin typeface="Arial" panose="020B0604020202020204" pitchFamily="34" charset="0"/>
                <a:ea typeface="Tahoma" panose="020B0604030504040204" pitchFamily="34" charset="0"/>
                <a:cs typeface="Arial" panose="020B0604020202020204" pitchFamily="34" charset="0"/>
              </a:rPr>
              <a:t>BACK</a:t>
            </a:r>
          </a:p>
        </xdr:txBody>
      </xdr:sp>
      <xdr:sp macro="" textlink="">
        <xdr:nvSpPr>
          <xdr:cNvPr id="21" name="Oval 20">
            <a:extLst>
              <a:ext uri="{FF2B5EF4-FFF2-40B4-BE49-F238E27FC236}">
                <a16:creationId xmlns:a16="http://schemas.microsoft.com/office/drawing/2014/main" id="{00000000-0008-0000-1900-000015000000}"/>
              </a:ext>
            </a:extLst>
          </xdr:cNvPr>
          <xdr:cNvSpPr/>
        </xdr:nvSpPr>
        <xdr:spPr>
          <a:xfrm>
            <a:off x="9631763" y="1383384"/>
            <a:ext cx="219156" cy="218839"/>
          </a:xfrm>
          <a:prstGeom prst="ellipse">
            <a:avLst/>
          </a:prstGeom>
          <a:ln>
            <a:noFill/>
          </a:ln>
          <a:scene3d>
            <a:camera prst="orthographicFront"/>
            <a:lightRig rig="threePt" dir="t"/>
          </a:scene3d>
          <a:sp3d>
            <a:bevelT w="69850" h="381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sp macro="" textlink="">
        <xdr:nvSpPr>
          <xdr:cNvPr id="22" name="Right Arrow 21">
            <a:extLst>
              <a:ext uri="{FF2B5EF4-FFF2-40B4-BE49-F238E27FC236}">
                <a16:creationId xmlns:a16="http://schemas.microsoft.com/office/drawing/2014/main" id="{00000000-0008-0000-1900-000016000000}"/>
              </a:ext>
            </a:extLst>
          </xdr:cNvPr>
          <xdr:cNvSpPr/>
        </xdr:nvSpPr>
        <xdr:spPr>
          <a:xfrm rot="10800000">
            <a:off x="9679405" y="1440472"/>
            <a:ext cx="104814" cy="114177"/>
          </a:xfrm>
          <a:prstGeom prst="rightArrow">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grpSp>
    <xdr:clientData fPrintsWithSheet="0"/>
  </xdr:twoCellAnchor>
  <xdr:twoCellAnchor>
    <xdr:from>
      <xdr:col>2</xdr:col>
      <xdr:colOff>9525</xdr:colOff>
      <xdr:row>12</xdr:row>
      <xdr:rowOff>100013</xdr:rowOff>
    </xdr:from>
    <xdr:to>
      <xdr:col>3</xdr:col>
      <xdr:colOff>19050</xdr:colOff>
      <xdr:row>13</xdr:row>
      <xdr:rowOff>166688</xdr:rowOff>
    </xdr:to>
    <xdr:sp macro="" textlink="">
      <xdr:nvSpPr>
        <xdr:cNvPr id="9" name="Oval 8">
          <a:extLst>
            <a:ext uri="{FF2B5EF4-FFF2-40B4-BE49-F238E27FC236}">
              <a16:creationId xmlns:a16="http://schemas.microsoft.com/office/drawing/2014/main" id="{00000000-0008-0000-1900-000009000000}"/>
            </a:ext>
          </a:extLst>
        </xdr:cNvPr>
        <xdr:cNvSpPr/>
      </xdr:nvSpPr>
      <xdr:spPr>
        <a:xfrm>
          <a:off x="542925" y="2614613"/>
          <a:ext cx="276225" cy="276225"/>
        </a:xfrm>
        <a:prstGeom prst="ellipse">
          <a:avLst/>
        </a:prstGeom>
        <a:ln>
          <a:solidFill>
            <a:schemeClr val="bg1">
              <a:lumMod val="65000"/>
            </a:schemeClr>
          </a:solidFill>
        </a:ln>
      </xdr:spPr>
      <xdr:style>
        <a:lnRef idx="1">
          <a:schemeClr val="accent1"/>
        </a:lnRef>
        <a:fillRef idx="3">
          <a:schemeClr val="accent1"/>
        </a:fillRef>
        <a:effectRef idx="2">
          <a:schemeClr val="accent1"/>
        </a:effectRef>
        <a:fontRef idx="minor">
          <a:schemeClr val="lt1"/>
        </a:fontRef>
      </xdr:style>
      <xdr:txBody>
        <a:bodyPr vertOverflow="clip" horzOverflow="clip" lIns="0" tIns="0" rIns="0" bIns="0" rtlCol="0" anchor="ctr" anchorCtr="1"/>
        <a:lstStyle/>
        <a:p>
          <a:pPr algn="l"/>
          <a:r>
            <a:rPr lang="en-US" sz="1100">
              <a:latin typeface="Arial" panose="020B0604020202020204" pitchFamily="34" charset="0"/>
              <a:cs typeface="Arial" panose="020B0604020202020204" pitchFamily="34" charset="0"/>
            </a:rPr>
            <a:t>1.</a:t>
          </a:r>
        </a:p>
      </xdr:txBody>
    </xdr:sp>
    <xdr:clientData/>
  </xdr:twoCellAnchor>
  <xdr:twoCellAnchor>
    <xdr:from>
      <xdr:col>13</xdr:col>
      <xdr:colOff>228600</xdr:colOff>
      <xdr:row>12</xdr:row>
      <xdr:rowOff>100013</xdr:rowOff>
    </xdr:from>
    <xdr:to>
      <xdr:col>14</xdr:col>
      <xdr:colOff>238125</xdr:colOff>
      <xdr:row>13</xdr:row>
      <xdr:rowOff>166688</xdr:rowOff>
    </xdr:to>
    <xdr:sp macro="" textlink="">
      <xdr:nvSpPr>
        <xdr:cNvPr id="18" name="Oval 17">
          <a:extLst>
            <a:ext uri="{FF2B5EF4-FFF2-40B4-BE49-F238E27FC236}">
              <a16:creationId xmlns:a16="http://schemas.microsoft.com/office/drawing/2014/main" id="{00000000-0008-0000-1900-000012000000}"/>
            </a:ext>
          </a:extLst>
        </xdr:cNvPr>
        <xdr:cNvSpPr/>
      </xdr:nvSpPr>
      <xdr:spPr>
        <a:xfrm>
          <a:off x="3695700" y="2614613"/>
          <a:ext cx="276225" cy="276225"/>
        </a:xfrm>
        <a:prstGeom prst="ellipse">
          <a:avLst/>
        </a:prstGeom>
        <a:ln>
          <a:solidFill>
            <a:schemeClr val="bg1">
              <a:lumMod val="65000"/>
            </a:schemeClr>
          </a:solidFill>
        </a:ln>
      </xdr:spPr>
      <xdr:style>
        <a:lnRef idx="1">
          <a:schemeClr val="accent1"/>
        </a:lnRef>
        <a:fillRef idx="3">
          <a:schemeClr val="accent1"/>
        </a:fillRef>
        <a:effectRef idx="2">
          <a:schemeClr val="accent1"/>
        </a:effectRef>
        <a:fontRef idx="minor">
          <a:schemeClr val="lt1"/>
        </a:fontRef>
      </xdr:style>
      <xdr:txBody>
        <a:bodyPr vertOverflow="clip" horzOverflow="clip" lIns="0" tIns="0" rIns="0" bIns="0" rtlCol="0" anchor="ctr" anchorCtr="1"/>
        <a:lstStyle/>
        <a:p>
          <a:pPr algn="l"/>
          <a:r>
            <a:rPr lang="en-US" sz="1100">
              <a:latin typeface="Arial" panose="020B0604020202020204" pitchFamily="34" charset="0"/>
              <a:cs typeface="Arial" panose="020B0604020202020204" pitchFamily="34" charset="0"/>
            </a:rPr>
            <a:t>2.</a:t>
          </a:r>
        </a:p>
      </xdr:txBody>
    </xdr:sp>
    <xdr:clientData/>
  </xdr:twoCellAnchor>
  <xdr:twoCellAnchor>
    <xdr:from>
      <xdr:col>29</xdr:col>
      <xdr:colOff>0</xdr:colOff>
      <xdr:row>12</xdr:row>
      <xdr:rowOff>100013</xdr:rowOff>
    </xdr:from>
    <xdr:to>
      <xdr:col>30</xdr:col>
      <xdr:colOff>9525</xdr:colOff>
      <xdr:row>13</xdr:row>
      <xdr:rowOff>166688</xdr:rowOff>
    </xdr:to>
    <xdr:sp macro="" textlink="">
      <xdr:nvSpPr>
        <xdr:cNvPr id="23" name="Oval 22">
          <a:extLst>
            <a:ext uri="{FF2B5EF4-FFF2-40B4-BE49-F238E27FC236}">
              <a16:creationId xmlns:a16="http://schemas.microsoft.com/office/drawing/2014/main" id="{00000000-0008-0000-1900-000017000000}"/>
            </a:ext>
          </a:extLst>
        </xdr:cNvPr>
        <xdr:cNvSpPr/>
      </xdr:nvSpPr>
      <xdr:spPr>
        <a:xfrm>
          <a:off x="7734300" y="2614613"/>
          <a:ext cx="276225" cy="276225"/>
        </a:xfrm>
        <a:prstGeom prst="ellipse">
          <a:avLst/>
        </a:prstGeom>
        <a:ln>
          <a:solidFill>
            <a:schemeClr val="bg1">
              <a:lumMod val="65000"/>
            </a:schemeClr>
          </a:solidFill>
        </a:ln>
      </xdr:spPr>
      <xdr:style>
        <a:lnRef idx="1">
          <a:schemeClr val="accent1"/>
        </a:lnRef>
        <a:fillRef idx="3">
          <a:schemeClr val="accent1"/>
        </a:fillRef>
        <a:effectRef idx="2">
          <a:schemeClr val="accent1"/>
        </a:effectRef>
        <a:fontRef idx="minor">
          <a:schemeClr val="lt1"/>
        </a:fontRef>
      </xdr:style>
      <xdr:txBody>
        <a:bodyPr vertOverflow="clip" horzOverflow="clip" lIns="0" tIns="0" rIns="0" bIns="0" rtlCol="0" anchor="ctr" anchorCtr="1"/>
        <a:lstStyle/>
        <a:p>
          <a:pPr algn="l"/>
          <a:r>
            <a:rPr lang="en-US" sz="1100">
              <a:latin typeface="Arial" panose="020B0604020202020204" pitchFamily="34" charset="0"/>
              <a:cs typeface="Arial" panose="020B0604020202020204" pitchFamily="34" charset="0"/>
            </a:rPr>
            <a:t>3.</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7</xdr:col>
      <xdr:colOff>29446</xdr:colOff>
      <xdr:row>10</xdr:row>
      <xdr:rowOff>42861</xdr:rowOff>
    </xdr:from>
    <xdr:to>
      <xdr:col>9</xdr:col>
      <xdr:colOff>77071</xdr:colOff>
      <xdr:row>10</xdr:row>
      <xdr:rowOff>328611</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00000000-0008-0000-1A00-000003000000}"/>
            </a:ext>
          </a:extLst>
        </xdr:cNvPr>
        <xdr:cNvSpPr/>
      </xdr:nvSpPr>
      <xdr:spPr>
        <a:xfrm>
          <a:off x="8182846" y="2633661"/>
          <a:ext cx="885825" cy="285750"/>
        </a:xfrm>
        <a:prstGeom prst="rect">
          <a:avLst/>
        </a:prstGeom>
        <a:ln/>
      </xdr:spPr>
      <xdr:style>
        <a:lnRef idx="1">
          <a:schemeClr val="accent3"/>
        </a:lnRef>
        <a:fillRef idx="3">
          <a:schemeClr val="accent3"/>
        </a:fillRef>
        <a:effectRef idx="2">
          <a:schemeClr val="accent3"/>
        </a:effectRef>
        <a:fontRef idx="minor">
          <a:schemeClr val="lt1"/>
        </a:fontRef>
      </xdr:style>
      <xdr:txBody>
        <a:bodyPr vertOverflow="clip" horzOverflow="clip" tIns="0" bIns="0" rtlCol="0" anchor="ctr"/>
        <a:lstStyle/>
        <a:p>
          <a:pPr algn="ctr"/>
          <a:r>
            <a:rPr lang="en-US" sz="800" b="1" i="0">
              <a:solidFill>
                <a:schemeClr val="bg1"/>
              </a:solidFill>
              <a:latin typeface="Trebuchet MS" panose="020B0603020202020204" pitchFamily="34" charset="0"/>
              <a:ea typeface="Tahoma" panose="020B0604030504040204" pitchFamily="34" charset="0"/>
              <a:cs typeface="Tahoma" panose="020B0604030504040204" pitchFamily="34" charset="0"/>
            </a:rPr>
            <a:t>HVAC</a:t>
          </a:r>
        </a:p>
      </xdr:txBody>
    </xdr:sp>
    <xdr:clientData/>
  </xdr:twoCellAnchor>
  <xdr:twoCellAnchor>
    <xdr:from>
      <xdr:col>7</xdr:col>
      <xdr:colOff>29446</xdr:colOff>
      <xdr:row>11</xdr:row>
      <xdr:rowOff>47623</xdr:rowOff>
    </xdr:from>
    <xdr:to>
      <xdr:col>9</xdr:col>
      <xdr:colOff>77071</xdr:colOff>
      <xdr:row>11</xdr:row>
      <xdr:rowOff>333373</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00000000-0008-0000-1A00-000004000000}"/>
            </a:ext>
          </a:extLst>
        </xdr:cNvPr>
        <xdr:cNvSpPr/>
      </xdr:nvSpPr>
      <xdr:spPr>
        <a:xfrm>
          <a:off x="8182846" y="2990848"/>
          <a:ext cx="885825" cy="285750"/>
        </a:xfrm>
        <a:prstGeom prst="rect">
          <a:avLst/>
        </a:prstGeom>
        <a:ln/>
      </xdr:spPr>
      <xdr:style>
        <a:lnRef idx="1">
          <a:schemeClr val="accent3"/>
        </a:lnRef>
        <a:fillRef idx="3">
          <a:schemeClr val="accent3"/>
        </a:fillRef>
        <a:effectRef idx="2">
          <a:schemeClr val="accent3"/>
        </a:effectRef>
        <a:fontRef idx="minor">
          <a:schemeClr val="lt1"/>
        </a:fontRef>
      </xdr:style>
      <xdr:txBody>
        <a:bodyPr vertOverflow="clip" horzOverflow="clip" lIns="0" tIns="0" rIns="0" bIns="0" rtlCol="0" anchor="ctr"/>
        <a:lstStyle/>
        <a:p>
          <a:pPr algn="ctr"/>
          <a:r>
            <a:rPr lang="en-US" sz="800" b="1" i="0">
              <a:solidFill>
                <a:schemeClr val="bg1"/>
              </a:solidFill>
              <a:latin typeface="Trebuchet MS" panose="020B0603020202020204" pitchFamily="34" charset="0"/>
              <a:ea typeface="Tahoma" panose="020B0604030504040204" pitchFamily="34" charset="0"/>
              <a:cs typeface="Tahoma" panose="020B0604030504040204" pitchFamily="34" charset="0"/>
            </a:rPr>
            <a:t>COMMERCIAL KITCHEN</a:t>
          </a:r>
        </a:p>
      </xdr:txBody>
    </xdr:sp>
    <xdr:clientData/>
  </xdr:twoCellAnchor>
  <xdr:twoCellAnchor>
    <xdr:from>
      <xdr:col>7</xdr:col>
      <xdr:colOff>29446</xdr:colOff>
      <xdr:row>9</xdr:row>
      <xdr:rowOff>38099</xdr:rowOff>
    </xdr:from>
    <xdr:to>
      <xdr:col>9</xdr:col>
      <xdr:colOff>77071</xdr:colOff>
      <xdr:row>9</xdr:row>
      <xdr:rowOff>323849</xdr:rowOff>
    </xdr:to>
    <xdr:sp macro="" textlink="">
      <xdr:nvSpPr>
        <xdr:cNvPr id="5" name="Rectangle 4">
          <a:hlinkClick xmlns:r="http://schemas.openxmlformats.org/officeDocument/2006/relationships" r:id="rId3"/>
          <a:extLst>
            <a:ext uri="{FF2B5EF4-FFF2-40B4-BE49-F238E27FC236}">
              <a16:creationId xmlns:a16="http://schemas.microsoft.com/office/drawing/2014/main" id="{00000000-0008-0000-1A00-000005000000}"/>
            </a:ext>
          </a:extLst>
        </xdr:cNvPr>
        <xdr:cNvSpPr/>
      </xdr:nvSpPr>
      <xdr:spPr>
        <a:xfrm>
          <a:off x="8182846" y="2276474"/>
          <a:ext cx="885825" cy="285750"/>
        </a:xfrm>
        <a:prstGeom prst="rect">
          <a:avLst/>
        </a:prstGeom>
        <a:ln/>
      </xdr:spPr>
      <xdr:style>
        <a:lnRef idx="1">
          <a:schemeClr val="accent3"/>
        </a:lnRef>
        <a:fillRef idx="3">
          <a:schemeClr val="accent3"/>
        </a:fillRef>
        <a:effectRef idx="2">
          <a:schemeClr val="accent3"/>
        </a:effectRef>
        <a:fontRef idx="minor">
          <a:schemeClr val="lt1"/>
        </a:fontRef>
      </xdr:style>
      <xdr:txBody>
        <a:bodyPr vertOverflow="clip" horzOverflow="clip" lIns="0" tIns="0" rIns="0" bIns="0" rtlCol="0" anchor="ctr"/>
        <a:lstStyle/>
        <a:p>
          <a:pPr algn="ctr"/>
          <a:r>
            <a:rPr lang="en-US" sz="800" b="1" i="0">
              <a:solidFill>
                <a:schemeClr val="bg1"/>
              </a:solidFill>
              <a:latin typeface="Trebuchet MS" panose="020B0603020202020204" pitchFamily="34" charset="0"/>
              <a:ea typeface="Tahoma" panose="020B0604030504040204" pitchFamily="34" charset="0"/>
              <a:cs typeface="Tahoma" panose="020B0604030504040204" pitchFamily="34" charset="0"/>
            </a:rPr>
            <a:t>REFRIGERATION</a:t>
          </a:r>
        </a:p>
      </xdr:txBody>
    </xdr:sp>
    <xdr:clientData/>
  </xdr:twoCellAnchor>
  <xdr:twoCellAnchor>
    <xdr:from>
      <xdr:col>7</xdr:col>
      <xdr:colOff>30634</xdr:colOff>
      <xdr:row>12</xdr:row>
      <xdr:rowOff>52385</xdr:rowOff>
    </xdr:from>
    <xdr:to>
      <xdr:col>9</xdr:col>
      <xdr:colOff>75883</xdr:colOff>
      <xdr:row>12</xdr:row>
      <xdr:rowOff>338135</xdr:rowOff>
    </xdr:to>
    <xdr:sp macro="" textlink="">
      <xdr:nvSpPr>
        <xdr:cNvPr id="6" name="Rectangle 5">
          <a:hlinkClick xmlns:r="http://schemas.openxmlformats.org/officeDocument/2006/relationships" r:id="rId4"/>
          <a:extLst>
            <a:ext uri="{FF2B5EF4-FFF2-40B4-BE49-F238E27FC236}">
              <a16:creationId xmlns:a16="http://schemas.microsoft.com/office/drawing/2014/main" id="{00000000-0008-0000-1A00-000006000000}"/>
            </a:ext>
          </a:extLst>
        </xdr:cNvPr>
        <xdr:cNvSpPr/>
      </xdr:nvSpPr>
      <xdr:spPr>
        <a:xfrm>
          <a:off x="8184034" y="3348035"/>
          <a:ext cx="883449" cy="285750"/>
        </a:xfrm>
        <a:prstGeom prst="rect">
          <a:avLst/>
        </a:prstGeom>
        <a:ln/>
      </xdr:spPr>
      <xdr:style>
        <a:lnRef idx="1">
          <a:schemeClr val="accent3"/>
        </a:lnRef>
        <a:fillRef idx="3">
          <a:schemeClr val="accent3"/>
        </a:fillRef>
        <a:effectRef idx="2">
          <a:schemeClr val="accent3"/>
        </a:effectRef>
        <a:fontRef idx="minor">
          <a:schemeClr val="lt1"/>
        </a:fontRef>
      </xdr:style>
      <xdr:txBody>
        <a:bodyPr vertOverflow="clip" horzOverflow="clip" lIns="0" tIns="0" rIns="0" bIns="0" rtlCol="0" anchor="ctr"/>
        <a:lstStyle/>
        <a:p>
          <a:pPr algn="ctr"/>
          <a:r>
            <a:rPr lang="en-US" sz="800" b="1" i="0">
              <a:solidFill>
                <a:schemeClr val="bg1"/>
              </a:solidFill>
              <a:latin typeface="Trebuchet MS" panose="020B0603020202020204" pitchFamily="34" charset="0"/>
              <a:ea typeface="Tahoma" panose="020B0604030504040204" pitchFamily="34" charset="0"/>
              <a:cs typeface="Tahoma" panose="020B0604030504040204" pitchFamily="34" charset="0"/>
            </a:rPr>
            <a:t>COMPUTER/IT</a:t>
          </a:r>
        </a:p>
      </xdr:txBody>
    </xdr:sp>
    <xdr:clientData/>
  </xdr:twoCellAnchor>
  <xdr:twoCellAnchor>
    <xdr:from>
      <xdr:col>7</xdr:col>
      <xdr:colOff>30634</xdr:colOff>
      <xdr:row>13</xdr:row>
      <xdr:rowOff>57150</xdr:rowOff>
    </xdr:from>
    <xdr:to>
      <xdr:col>9</xdr:col>
      <xdr:colOff>75883</xdr:colOff>
      <xdr:row>13</xdr:row>
      <xdr:rowOff>342900</xdr:rowOff>
    </xdr:to>
    <xdr:sp macro="" textlink="">
      <xdr:nvSpPr>
        <xdr:cNvPr id="7" name="Rectangle 6">
          <a:hlinkClick xmlns:r="http://schemas.openxmlformats.org/officeDocument/2006/relationships" r:id="rId5"/>
          <a:extLst>
            <a:ext uri="{FF2B5EF4-FFF2-40B4-BE49-F238E27FC236}">
              <a16:creationId xmlns:a16="http://schemas.microsoft.com/office/drawing/2014/main" id="{00000000-0008-0000-1A00-000007000000}"/>
            </a:ext>
          </a:extLst>
        </xdr:cNvPr>
        <xdr:cNvSpPr/>
      </xdr:nvSpPr>
      <xdr:spPr>
        <a:xfrm>
          <a:off x="8184034" y="3705225"/>
          <a:ext cx="883449" cy="285750"/>
        </a:xfrm>
        <a:prstGeom prst="rect">
          <a:avLst/>
        </a:prstGeom>
        <a:ln/>
      </xdr:spPr>
      <xdr:style>
        <a:lnRef idx="1">
          <a:schemeClr val="accent3"/>
        </a:lnRef>
        <a:fillRef idx="3">
          <a:schemeClr val="accent3"/>
        </a:fillRef>
        <a:effectRef idx="2">
          <a:schemeClr val="accent3"/>
        </a:effectRef>
        <a:fontRef idx="minor">
          <a:schemeClr val="lt1"/>
        </a:fontRef>
      </xdr:style>
      <xdr:txBody>
        <a:bodyPr vertOverflow="clip" horzOverflow="clip" lIns="0" tIns="0" rIns="0" bIns="0" rtlCol="0" anchor="ctr"/>
        <a:lstStyle/>
        <a:p>
          <a:pPr algn="ctr"/>
          <a:r>
            <a:rPr lang="en-US" sz="800" b="1" i="0">
              <a:solidFill>
                <a:schemeClr val="bg1"/>
              </a:solidFill>
              <a:latin typeface="Trebuchet MS" panose="020B0603020202020204" pitchFamily="34" charset="0"/>
              <a:ea typeface="Tahoma" panose="020B0604030504040204" pitchFamily="34" charset="0"/>
              <a:cs typeface="Tahoma" panose="020B0604030504040204" pitchFamily="34" charset="0"/>
            </a:rPr>
            <a:t>ELECTRIC WATER HEATER</a:t>
          </a:r>
        </a:p>
      </xdr:txBody>
    </xdr:sp>
    <xdr:clientData/>
  </xdr:twoCellAnchor>
  <xdr:twoCellAnchor>
    <xdr:from>
      <xdr:col>7</xdr:col>
      <xdr:colOff>29446</xdr:colOff>
      <xdr:row>8</xdr:row>
      <xdr:rowOff>33337</xdr:rowOff>
    </xdr:from>
    <xdr:to>
      <xdr:col>9</xdr:col>
      <xdr:colOff>77071</xdr:colOff>
      <xdr:row>8</xdr:row>
      <xdr:rowOff>319087</xdr:rowOff>
    </xdr:to>
    <xdr:sp macro="" textlink="">
      <xdr:nvSpPr>
        <xdr:cNvPr id="8" name="Rectangle 7">
          <a:hlinkClick xmlns:r="http://schemas.openxmlformats.org/officeDocument/2006/relationships" r:id="rId6"/>
          <a:extLst>
            <a:ext uri="{FF2B5EF4-FFF2-40B4-BE49-F238E27FC236}">
              <a16:creationId xmlns:a16="http://schemas.microsoft.com/office/drawing/2014/main" id="{00000000-0008-0000-1A00-000008000000}"/>
            </a:ext>
          </a:extLst>
        </xdr:cNvPr>
        <xdr:cNvSpPr/>
      </xdr:nvSpPr>
      <xdr:spPr>
        <a:xfrm>
          <a:off x="8182846" y="1919287"/>
          <a:ext cx="885825" cy="285750"/>
        </a:xfrm>
        <a:prstGeom prst="rect">
          <a:avLst/>
        </a:prstGeom>
        <a:ln/>
      </xdr:spPr>
      <xdr:style>
        <a:lnRef idx="1">
          <a:schemeClr val="accent3"/>
        </a:lnRef>
        <a:fillRef idx="3">
          <a:schemeClr val="accent3"/>
        </a:fillRef>
        <a:effectRef idx="2">
          <a:schemeClr val="accent3"/>
        </a:effectRef>
        <a:fontRef idx="minor">
          <a:schemeClr val="lt1"/>
        </a:fontRef>
      </xdr:style>
      <xdr:txBody>
        <a:bodyPr vertOverflow="clip" horzOverflow="clip" lIns="0" tIns="0" rIns="0" bIns="0" rtlCol="0" anchor="ctr"/>
        <a:lstStyle/>
        <a:p>
          <a:pPr algn="ctr"/>
          <a:r>
            <a:rPr lang="en-US" sz="800" b="1" i="0">
              <a:solidFill>
                <a:schemeClr val="bg1"/>
              </a:solidFill>
              <a:latin typeface="Trebuchet MS" panose="020B0603020202020204" pitchFamily="34" charset="0"/>
              <a:ea typeface="Tahoma" panose="020B0604030504040204" pitchFamily="34" charset="0"/>
              <a:cs typeface="Tahoma" panose="020B0604030504040204" pitchFamily="34" charset="0"/>
            </a:rPr>
            <a:t>LIGHTING</a:t>
          </a:r>
          <a:r>
            <a:rPr lang="en-US" sz="800" b="1" i="0" baseline="0">
              <a:solidFill>
                <a:schemeClr val="bg1"/>
              </a:solidFill>
              <a:latin typeface="Trebuchet MS" panose="020B0603020202020204" pitchFamily="34" charset="0"/>
              <a:ea typeface="Tahoma" panose="020B0604030504040204" pitchFamily="34" charset="0"/>
              <a:cs typeface="Tahoma" panose="020B0604030504040204" pitchFamily="34" charset="0"/>
            </a:rPr>
            <a:t> CONTROLS</a:t>
          </a:r>
          <a:endParaRPr lang="en-US" sz="800" b="1" i="0">
            <a:solidFill>
              <a:schemeClr val="bg1"/>
            </a:solidFill>
            <a:latin typeface="Trebuchet MS" panose="020B0603020202020204" pitchFamily="34" charset="0"/>
            <a:ea typeface="Tahoma" panose="020B0604030504040204" pitchFamily="34" charset="0"/>
            <a:cs typeface="Tahoma" panose="020B0604030504040204" pitchFamily="34" charset="0"/>
          </a:endParaRPr>
        </a:p>
      </xdr:txBody>
    </xdr:sp>
    <xdr:clientData/>
  </xdr:twoCellAnchor>
  <xdr:twoCellAnchor>
    <xdr:from>
      <xdr:col>7</xdr:col>
      <xdr:colOff>29446</xdr:colOff>
      <xdr:row>7</xdr:row>
      <xdr:rowOff>28575</xdr:rowOff>
    </xdr:from>
    <xdr:to>
      <xdr:col>9</xdr:col>
      <xdr:colOff>77071</xdr:colOff>
      <xdr:row>7</xdr:row>
      <xdr:rowOff>314325</xdr:rowOff>
    </xdr:to>
    <xdr:sp macro="" textlink="">
      <xdr:nvSpPr>
        <xdr:cNvPr id="9" name="Rectangle 8">
          <a:hlinkClick xmlns:r="http://schemas.openxmlformats.org/officeDocument/2006/relationships" r:id="rId7"/>
          <a:extLst>
            <a:ext uri="{FF2B5EF4-FFF2-40B4-BE49-F238E27FC236}">
              <a16:creationId xmlns:a16="http://schemas.microsoft.com/office/drawing/2014/main" id="{00000000-0008-0000-1A00-000009000000}"/>
            </a:ext>
          </a:extLst>
        </xdr:cNvPr>
        <xdr:cNvSpPr/>
      </xdr:nvSpPr>
      <xdr:spPr>
        <a:xfrm>
          <a:off x="8182846" y="1562100"/>
          <a:ext cx="885825" cy="285750"/>
        </a:xfrm>
        <a:prstGeom prst="rect">
          <a:avLst/>
        </a:prstGeom>
        <a:ln/>
      </xdr:spPr>
      <xdr:style>
        <a:lnRef idx="1">
          <a:schemeClr val="accent3"/>
        </a:lnRef>
        <a:fillRef idx="3">
          <a:schemeClr val="accent3"/>
        </a:fillRef>
        <a:effectRef idx="2">
          <a:schemeClr val="accent3"/>
        </a:effectRef>
        <a:fontRef idx="minor">
          <a:schemeClr val="lt1"/>
        </a:fontRef>
      </xdr:style>
      <xdr:txBody>
        <a:bodyPr vertOverflow="clip" horzOverflow="clip" tIns="0" bIns="0" rtlCol="0" anchor="ctr"/>
        <a:lstStyle/>
        <a:p>
          <a:pPr algn="ctr"/>
          <a:r>
            <a:rPr lang="en-US" sz="800" b="1" i="0">
              <a:solidFill>
                <a:schemeClr val="bg1"/>
              </a:solidFill>
              <a:latin typeface="Trebuchet MS" panose="020B0603020202020204" pitchFamily="34" charset="0"/>
              <a:ea typeface="Tahoma" panose="020B0604030504040204" pitchFamily="34" charset="0"/>
              <a:cs typeface="Tahoma" panose="020B0604030504040204" pitchFamily="34" charset="0"/>
            </a:rPr>
            <a:t>LIGHTING</a:t>
          </a:r>
        </a:p>
      </xdr:txBody>
    </xdr:sp>
    <xdr:clientData/>
  </xdr:twoCellAnchor>
  <xdr:twoCellAnchor>
    <xdr:from>
      <xdr:col>7</xdr:col>
      <xdr:colOff>34018</xdr:colOff>
      <xdr:row>14</xdr:row>
      <xdr:rowOff>47625</xdr:rowOff>
    </xdr:from>
    <xdr:to>
      <xdr:col>9</xdr:col>
      <xdr:colOff>79267</xdr:colOff>
      <xdr:row>14</xdr:row>
      <xdr:rowOff>333375</xdr:rowOff>
    </xdr:to>
    <xdr:sp macro="" textlink="">
      <xdr:nvSpPr>
        <xdr:cNvPr id="10" name="Rectangle 9">
          <a:hlinkClick xmlns:r="http://schemas.openxmlformats.org/officeDocument/2006/relationships" r:id="rId8"/>
          <a:extLst>
            <a:ext uri="{FF2B5EF4-FFF2-40B4-BE49-F238E27FC236}">
              <a16:creationId xmlns:a16="http://schemas.microsoft.com/office/drawing/2014/main" id="{00000000-0008-0000-1A00-00000A000000}"/>
            </a:ext>
          </a:extLst>
        </xdr:cNvPr>
        <xdr:cNvSpPr/>
      </xdr:nvSpPr>
      <xdr:spPr>
        <a:xfrm>
          <a:off x="8187418" y="4048125"/>
          <a:ext cx="883449" cy="285750"/>
        </a:xfrm>
        <a:prstGeom prst="rect">
          <a:avLst/>
        </a:prstGeom>
        <a:ln/>
      </xdr:spPr>
      <xdr:style>
        <a:lnRef idx="1">
          <a:schemeClr val="accent3"/>
        </a:lnRef>
        <a:fillRef idx="3">
          <a:schemeClr val="accent3"/>
        </a:fillRef>
        <a:effectRef idx="2">
          <a:schemeClr val="accent3"/>
        </a:effectRef>
        <a:fontRef idx="minor">
          <a:schemeClr val="lt1"/>
        </a:fontRef>
      </xdr:style>
      <xdr:txBody>
        <a:bodyPr vertOverflow="clip" horzOverflow="clip" lIns="0" tIns="0" rIns="0" bIns="0" rtlCol="0" anchor="ctr"/>
        <a:lstStyle/>
        <a:p>
          <a:pPr algn="ctr"/>
          <a:r>
            <a:rPr lang="en-US" sz="800" b="1" i="0">
              <a:solidFill>
                <a:schemeClr val="bg1"/>
              </a:solidFill>
              <a:latin typeface="Trebuchet MS" panose="020B0603020202020204" pitchFamily="34" charset="0"/>
              <a:ea typeface="Tahoma" panose="020B0604030504040204" pitchFamily="34" charset="0"/>
              <a:cs typeface="Tahoma" panose="020B0604030504040204" pitchFamily="34" charset="0"/>
            </a:rPr>
            <a:t>CUSTOM LIGHTING 1</a:t>
          </a:r>
        </a:p>
      </xdr:txBody>
    </xdr:sp>
    <xdr:clientData/>
  </xdr:twoCellAnchor>
  <xdr:twoCellAnchor>
    <xdr:from>
      <xdr:col>7</xdr:col>
      <xdr:colOff>34018</xdr:colOff>
      <xdr:row>15</xdr:row>
      <xdr:rowOff>47625</xdr:rowOff>
    </xdr:from>
    <xdr:to>
      <xdr:col>9</xdr:col>
      <xdr:colOff>79267</xdr:colOff>
      <xdr:row>15</xdr:row>
      <xdr:rowOff>333375</xdr:rowOff>
    </xdr:to>
    <xdr:sp macro="" textlink="">
      <xdr:nvSpPr>
        <xdr:cNvPr id="11" name="Rectangle 10">
          <a:hlinkClick xmlns:r="http://schemas.openxmlformats.org/officeDocument/2006/relationships" r:id="rId9"/>
          <a:extLst>
            <a:ext uri="{FF2B5EF4-FFF2-40B4-BE49-F238E27FC236}">
              <a16:creationId xmlns:a16="http://schemas.microsoft.com/office/drawing/2014/main" id="{00000000-0008-0000-1A00-00000B000000}"/>
            </a:ext>
          </a:extLst>
        </xdr:cNvPr>
        <xdr:cNvSpPr/>
      </xdr:nvSpPr>
      <xdr:spPr>
        <a:xfrm>
          <a:off x="8187418" y="4401911"/>
          <a:ext cx="883449" cy="285750"/>
        </a:xfrm>
        <a:prstGeom prst="rect">
          <a:avLst/>
        </a:prstGeom>
        <a:ln/>
      </xdr:spPr>
      <xdr:style>
        <a:lnRef idx="1">
          <a:schemeClr val="accent3"/>
        </a:lnRef>
        <a:fillRef idx="3">
          <a:schemeClr val="accent3"/>
        </a:fillRef>
        <a:effectRef idx="2">
          <a:schemeClr val="accent3"/>
        </a:effectRef>
        <a:fontRef idx="minor">
          <a:schemeClr val="lt1"/>
        </a:fontRef>
      </xdr:style>
      <xdr:txBody>
        <a:bodyPr vertOverflow="clip" horzOverflow="clip" lIns="0" tIns="0" rIns="0" bIns="0" rtlCol="0" anchor="ctr"/>
        <a:lstStyle/>
        <a:p>
          <a:pPr algn="ctr"/>
          <a:r>
            <a:rPr lang="en-US" sz="800" b="1" i="0">
              <a:solidFill>
                <a:schemeClr val="bg1"/>
              </a:solidFill>
              <a:latin typeface="Trebuchet MS" panose="020B0603020202020204" pitchFamily="34" charset="0"/>
              <a:ea typeface="Tahoma" panose="020B0604030504040204" pitchFamily="34" charset="0"/>
              <a:cs typeface="Tahoma" panose="020B0604030504040204" pitchFamily="34" charset="0"/>
            </a:rPr>
            <a:t>CUSTOM NONLIGHTING 1</a:t>
          </a:r>
        </a:p>
      </xdr:txBody>
    </xdr:sp>
    <xdr:clientData/>
  </xdr:twoCellAnchor>
  <xdr:twoCellAnchor>
    <xdr:from>
      <xdr:col>7</xdr:col>
      <xdr:colOff>34018</xdr:colOff>
      <xdr:row>16</xdr:row>
      <xdr:rowOff>47625</xdr:rowOff>
    </xdr:from>
    <xdr:to>
      <xdr:col>9</xdr:col>
      <xdr:colOff>79267</xdr:colOff>
      <xdr:row>16</xdr:row>
      <xdr:rowOff>333375</xdr:rowOff>
    </xdr:to>
    <xdr:sp macro="" textlink="">
      <xdr:nvSpPr>
        <xdr:cNvPr id="12" name="Rectangle 11">
          <a:hlinkClick xmlns:r="http://schemas.openxmlformats.org/officeDocument/2006/relationships" r:id="rId10"/>
          <a:extLst>
            <a:ext uri="{FF2B5EF4-FFF2-40B4-BE49-F238E27FC236}">
              <a16:creationId xmlns:a16="http://schemas.microsoft.com/office/drawing/2014/main" id="{00000000-0008-0000-1A00-00000C000000}"/>
            </a:ext>
          </a:extLst>
        </xdr:cNvPr>
        <xdr:cNvSpPr/>
      </xdr:nvSpPr>
      <xdr:spPr>
        <a:xfrm>
          <a:off x="8187418" y="4755696"/>
          <a:ext cx="883449" cy="285750"/>
        </a:xfrm>
        <a:prstGeom prst="rect">
          <a:avLst/>
        </a:prstGeom>
        <a:ln/>
      </xdr:spPr>
      <xdr:style>
        <a:lnRef idx="1">
          <a:schemeClr val="accent3"/>
        </a:lnRef>
        <a:fillRef idx="3">
          <a:schemeClr val="accent3"/>
        </a:fillRef>
        <a:effectRef idx="2">
          <a:schemeClr val="accent3"/>
        </a:effectRef>
        <a:fontRef idx="minor">
          <a:schemeClr val="lt1"/>
        </a:fontRef>
      </xdr:style>
      <xdr:txBody>
        <a:bodyPr vertOverflow="clip" horzOverflow="clip" lIns="0" tIns="0" rIns="0" bIns="0" rtlCol="0" anchor="ctr"/>
        <a:lstStyle/>
        <a:p>
          <a:pPr algn="ctr"/>
          <a:endParaRPr lang="en-US" sz="800" b="1" i="0">
            <a:solidFill>
              <a:schemeClr val="bg1"/>
            </a:solidFill>
            <a:latin typeface="Trebuchet MS" panose="020B0603020202020204" pitchFamily="34" charset="0"/>
            <a:ea typeface="Tahoma" panose="020B0604030504040204" pitchFamily="34" charset="0"/>
            <a:cs typeface="Tahoma" panose="020B0604030504040204" pitchFamily="34" charset="0"/>
          </a:endParaRPr>
        </a:p>
      </xdr:txBody>
    </xdr:sp>
    <xdr:clientData/>
  </xdr:twoCellAnchor>
  <xdr:twoCellAnchor>
    <xdr:from>
      <xdr:col>7</xdr:col>
      <xdr:colOff>34018</xdr:colOff>
      <xdr:row>17</xdr:row>
      <xdr:rowOff>47625</xdr:rowOff>
    </xdr:from>
    <xdr:to>
      <xdr:col>9</xdr:col>
      <xdr:colOff>79267</xdr:colOff>
      <xdr:row>17</xdr:row>
      <xdr:rowOff>333375</xdr:rowOff>
    </xdr:to>
    <xdr:sp macro="" textlink="">
      <xdr:nvSpPr>
        <xdr:cNvPr id="13" name="Rectangle 12">
          <a:hlinkClick xmlns:r="http://schemas.openxmlformats.org/officeDocument/2006/relationships" r:id="rId9"/>
          <a:extLst>
            <a:ext uri="{FF2B5EF4-FFF2-40B4-BE49-F238E27FC236}">
              <a16:creationId xmlns:a16="http://schemas.microsoft.com/office/drawing/2014/main" id="{00000000-0008-0000-1A00-00000D000000}"/>
            </a:ext>
          </a:extLst>
        </xdr:cNvPr>
        <xdr:cNvSpPr/>
      </xdr:nvSpPr>
      <xdr:spPr>
        <a:xfrm>
          <a:off x="8187418" y="5109482"/>
          <a:ext cx="883449" cy="285750"/>
        </a:xfrm>
        <a:prstGeom prst="rect">
          <a:avLst/>
        </a:prstGeom>
        <a:ln/>
      </xdr:spPr>
      <xdr:style>
        <a:lnRef idx="1">
          <a:schemeClr val="accent3"/>
        </a:lnRef>
        <a:fillRef idx="3">
          <a:schemeClr val="accent3"/>
        </a:fillRef>
        <a:effectRef idx="2">
          <a:schemeClr val="accent3"/>
        </a:effectRef>
        <a:fontRef idx="minor">
          <a:schemeClr val="lt1"/>
        </a:fontRef>
      </xdr:style>
      <xdr:txBody>
        <a:bodyPr vertOverflow="clip" horzOverflow="clip" lIns="0" tIns="0" rIns="0" bIns="0" rtlCol="0" anchor="ctr"/>
        <a:lstStyle/>
        <a:p>
          <a:pPr algn="ctr"/>
          <a:endParaRPr lang="en-US" sz="800" b="1" i="0">
            <a:solidFill>
              <a:schemeClr val="bg1"/>
            </a:solidFill>
            <a:latin typeface="Trebuchet MS" panose="020B0603020202020204" pitchFamily="34" charset="0"/>
            <a:ea typeface="Tahoma" panose="020B0604030504040204" pitchFamily="34" charset="0"/>
            <a:cs typeface="Tahoma" panose="020B0604030504040204" pitchFamily="34" charset="0"/>
          </a:endParaRPr>
        </a:p>
      </xdr:txBody>
    </xdr:sp>
    <xdr:clientData/>
  </xdr:twoCellAnchor>
  <xdr:twoCellAnchor>
    <xdr:from>
      <xdr:col>7</xdr:col>
      <xdr:colOff>34018</xdr:colOff>
      <xdr:row>18</xdr:row>
      <xdr:rowOff>47625</xdr:rowOff>
    </xdr:from>
    <xdr:to>
      <xdr:col>9</xdr:col>
      <xdr:colOff>79267</xdr:colOff>
      <xdr:row>18</xdr:row>
      <xdr:rowOff>333375</xdr:rowOff>
    </xdr:to>
    <xdr:sp macro="" textlink="">
      <xdr:nvSpPr>
        <xdr:cNvPr id="14" name="Rectangle 13">
          <a:hlinkClick xmlns:r="http://schemas.openxmlformats.org/officeDocument/2006/relationships" r:id="rId11"/>
          <a:extLst>
            <a:ext uri="{FF2B5EF4-FFF2-40B4-BE49-F238E27FC236}">
              <a16:creationId xmlns:a16="http://schemas.microsoft.com/office/drawing/2014/main" id="{00000000-0008-0000-1A00-00000E000000}"/>
            </a:ext>
          </a:extLst>
        </xdr:cNvPr>
        <xdr:cNvSpPr/>
      </xdr:nvSpPr>
      <xdr:spPr>
        <a:xfrm>
          <a:off x="8187418" y="5463268"/>
          <a:ext cx="883449" cy="285750"/>
        </a:xfrm>
        <a:prstGeom prst="rect">
          <a:avLst/>
        </a:prstGeom>
        <a:ln/>
      </xdr:spPr>
      <xdr:style>
        <a:lnRef idx="1">
          <a:schemeClr val="accent3"/>
        </a:lnRef>
        <a:fillRef idx="3">
          <a:schemeClr val="accent3"/>
        </a:fillRef>
        <a:effectRef idx="2">
          <a:schemeClr val="accent3"/>
        </a:effectRef>
        <a:fontRef idx="minor">
          <a:schemeClr val="lt1"/>
        </a:fontRef>
      </xdr:style>
      <xdr:txBody>
        <a:bodyPr vertOverflow="clip" horzOverflow="clip" lIns="0" tIns="0" rIns="0" bIns="0" rtlCol="0" anchor="ctr"/>
        <a:lstStyle/>
        <a:p>
          <a:pPr algn="ctr"/>
          <a:endParaRPr lang="en-US" sz="800" b="1" i="0">
            <a:solidFill>
              <a:schemeClr val="bg1"/>
            </a:solidFill>
            <a:latin typeface="Trebuchet MS" panose="020B0603020202020204" pitchFamily="34" charset="0"/>
            <a:ea typeface="Tahoma" panose="020B0604030504040204" pitchFamily="34" charset="0"/>
            <a:cs typeface="Tahoma" panose="020B0604030504040204" pitchFamily="34" charset="0"/>
          </a:endParaRPr>
        </a:p>
      </xdr:txBody>
    </xdr:sp>
    <xdr:clientData/>
  </xdr:twoCellAnchor>
  <xdr:twoCellAnchor>
    <xdr:from>
      <xdr:col>7</xdr:col>
      <xdr:colOff>34018</xdr:colOff>
      <xdr:row>19</xdr:row>
      <xdr:rowOff>47625</xdr:rowOff>
    </xdr:from>
    <xdr:to>
      <xdr:col>9</xdr:col>
      <xdr:colOff>79267</xdr:colOff>
      <xdr:row>19</xdr:row>
      <xdr:rowOff>333375</xdr:rowOff>
    </xdr:to>
    <xdr:sp macro="" textlink="">
      <xdr:nvSpPr>
        <xdr:cNvPr id="15" name="Rectangle 14">
          <a:extLst>
            <a:ext uri="{FF2B5EF4-FFF2-40B4-BE49-F238E27FC236}">
              <a16:creationId xmlns:a16="http://schemas.microsoft.com/office/drawing/2014/main" id="{00000000-0008-0000-1A00-00000F000000}"/>
            </a:ext>
          </a:extLst>
        </xdr:cNvPr>
        <xdr:cNvSpPr/>
      </xdr:nvSpPr>
      <xdr:spPr>
        <a:xfrm>
          <a:off x="8187418" y="5817054"/>
          <a:ext cx="883449" cy="285750"/>
        </a:xfrm>
        <a:prstGeom prst="rect">
          <a:avLst/>
        </a:prstGeom>
        <a:ln/>
      </xdr:spPr>
      <xdr:style>
        <a:lnRef idx="1">
          <a:schemeClr val="accent3"/>
        </a:lnRef>
        <a:fillRef idx="3">
          <a:schemeClr val="accent3"/>
        </a:fillRef>
        <a:effectRef idx="2">
          <a:schemeClr val="accent3"/>
        </a:effectRef>
        <a:fontRef idx="minor">
          <a:schemeClr val="lt1"/>
        </a:fontRef>
      </xdr:style>
      <xdr:txBody>
        <a:bodyPr vertOverflow="clip" horzOverflow="clip" lIns="0" tIns="0" rIns="0" bIns="0" rtlCol="0" anchor="ctr"/>
        <a:lstStyle/>
        <a:p>
          <a:pPr algn="ctr"/>
          <a:endParaRPr lang="en-US" sz="800" b="1" i="0">
            <a:solidFill>
              <a:schemeClr val="bg1"/>
            </a:solidFill>
            <a:latin typeface="Trebuchet MS" panose="020B0603020202020204" pitchFamily="34" charset="0"/>
            <a:ea typeface="Tahoma" panose="020B0604030504040204" pitchFamily="34" charset="0"/>
            <a:cs typeface="Tahoma" panose="020B0604030504040204" pitchFamily="34"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4</xdr:col>
      <xdr:colOff>597175</xdr:colOff>
      <xdr:row>0</xdr:row>
      <xdr:rowOff>82413</xdr:rowOff>
    </xdr:from>
    <xdr:to>
      <xdr:col>5</xdr:col>
      <xdr:colOff>677931</xdr:colOff>
      <xdr:row>1</xdr:row>
      <xdr:rowOff>138735</xdr:rowOff>
    </xdr:to>
    <xdr:grpSp>
      <xdr:nvGrpSpPr>
        <xdr:cNvPr id="17" name="Group 26">
          <a:hlinkClick xmlns:r="http://schemas.openxmlformats.org/officeDocument/2006/relationships" r:id="rId1"/>
          <a:extLst>
            <a:ext uri="{FF2B5EF4-FFF2-40B4-BE49-F238E27FC236}">
              <a16:creationId xmlns:a16="http://schemas.microsoft.com/office/drawing/2014/main" id="{00000000-0008-0000-1C00-000011000000}"/>
            </a:ext>
          </a:extLst>
        </xdr:cNvPr>
        <xdr:cNvGrpSpPr>
          <a:grpSpLocks/>
        </xdr:cNvGrpSpPr>
      </xdr:nvGrpSpPr>
      <xdr:grpSpPr bwMode="auto">
        <a:xfrm>
          <a:off x="7124975" y="85588"/>
          <a:ext cx="922131" cy="294447"/>
          <a:chOff x="9584120" y="1345326"/>
          <a:chExt cx="886153" cy="304471"/>
        </a:xfrm>
      </xdr:grpSpPr>
      <xdr:sp macro="" textlink="">
        <xdr:nvSpPr>
          <xdr:cNvPr id="18" name="Rounded Rectangle 17">
            <a:extLst>
              <a:ext uri="{FF2B5EF4-FFF2-40B4-BE49-F238E27FC236}">
                <a16:creationId xmlns:a16="http://schemas.microsoft.com/office/drawing/2014/main" id="{00000000-0008-0000-1C00-000012000000}"/>
              </a:ext>
            </a:extLst>
          </xdr:cNvPr>
          <xdr:cNvSpPr/>
        </xdr:nvSpPr>
        <xdr:spPr>
          <a:xfrm>
            <a:off x="9584120" y="1345326"/>
            <a:ext cx="886153" cy="30447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r"/>
            <a:r>
              <a:rPr lang="en-US" sz="1100" b="1">
                <a:latin typeface="Trebuchet MS" panose="020B0603020202020204" pitchFamily="34" charset="0"/>
                <a:ea typeface="Tahoma" panose="020B0604030504040204" pitchFamily="34" charset="0"/>
                <a:cs typeface="Tahoma" panose="020B0604030504040204" pitchFamily="34" charset="0"/>
              </a:rPr>
              <a:t>BACK</a:t>
            </a:r>
          </a:p>
        </xdr:txBody>
      </xdr:sp>
      <xdr:sp macro="" textlink="">
        <xdr:nvSpPr>
          <xdr:cNvPr id="23" name="Oval 22">
            <a:extLst>
              <a:ext uri="{FF2B5EF4-FFF2-40B4-BE49-F238E27FC236}">
                <a16:creationId xmlns:a16="http://schemas.microsoft.com/office/drawing/2014/main" id="{00000000-0008-0000-1C00-000017000000}"/>
              </a:ext>
            </a:extLst>
          </xdr:cNvPr>
          <xdr:cNvSpPr/>
        </xdr:nvSpPr>
        <xdr:spPr>
          <a:xfrm>
            <a:off x="9631763" y="1383384"/>
            <a:ext cx="219156" cy="218839"/>
          </a:xfrm>
          <a:prstGeom prst="ellipse">
            <a:avLst/>
          </a:prstGeom>
          <a:ln>
            <a:noFill/>
          </a:ln>
          <a:scene3d>
            <a:camera prst="orthographicFront"/>
            <a:lightRig rig="threePt" dir="t"/>
          </a:scene3d>
          <a:sp3d>
            <a:bevelT w="69850" h="381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sp macro="" textlink="">
        <xdr:nvSpPr>
          <xdr:cNvPr id="24" name="Right Arrow 23">
            <a:extLst>
              <a:ext uri="{FF2B5EF4-FFF2-40B4-BE49-F238E27FC236}">
                <a16:creationId xmlns:a16="http://schemas.microsoft.com/office/drawing/2014/main" id="{00000000-0008-0000-1C00-000018000000}"/>
              </a:ext>
            </a:extLst>
          </xdr:cNvPr>
          <xdr:cNvSpPr/>
        </xdr:nvSpPr>
        <xdr:spPr>
          <a:xfrm rot="10800000">
            <a:off x="9679405" y="1440472"/>
            <a:ext cx="104814" cy="114177"/>
          </a:xfrm>
          <a:prstGeom prst="rightArrow">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15</xdr:col>
      <xdr:colOff>201757</xdr:colOff>
      <xdr:row>0</xdr:row>
      <xdr:rowOff>9525</xdr:rowOff>
    </xdr:from>
    <xdr:to>
      <xdr:col>16</xdr:col>
      <xdr:colOff>484909</xdr:colOff>
      <xdr:row>1</xdr:row>
      <xdr:rowOff>123825</xdr:rowOff>
    </xdr:to>
    <xdr:grpSp>
      <xdr:nvGrpSpPr>
        <xdr:cNvPr id="2" name="Group 26">
          <a:hlinkClick xmlns:r="http://schemas.openxmlformats.org/officeDocument/2006/relationships" r:id="rId1"/>
          <a:extLst>
            <a:ext uri="{FF2B5EF4-FFF2-40B4-BE49-F238E27FC236}">
              <a16:creationId xmlns:a16="http://schemas.microsoft.com/office/drawing/2014/main" id="{00000000-0008-0000-1D00-000002000000}"/>
            </a:ext>
          </a:extLst>
        </xdr:cNvPr>
        <xdr:cNvGrpSpPr>
          <a:grpSpLocks/>
        </xdr:cNvGrpSpPr>
      </xdr:nvGrpSpPr>
      <xdr:grpSpPr bwMode="auto">
        <a:xfrm>
          <a:off x="9454977" y="9017"/>
          <a:ext cx="948632" cy="304800"/>
          <a:chOff x="9584120" y="1345325"/>
          <a:chExt cx="886153" cy="304471"/>
        </a:xfrm>
      </xdr:grpSpPr>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1D00-000003000000}"/>
              </a:ext>
            </a:extLst>
          </xdr:cNvPr>
          <xdr:cNvSpPr/>
        </xdr:nvSpPr>
        <xdr:spPr>
          <a:xfrm>
            <a:off x="9584120" y="1345325"/>
            <a:ext cx="886153" cy="30447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r"/>
            <a:r>
              <a:rPr lang="en-US" sz="1100" b="1">
                <a:latin typeface="Trebuchet MS" panose="020B0603020202020204" pitchFamily="34" charset="0"/>
                <a:ea typeface="Tahoma" panose="020B0604030504040204" pitchFamily="34" charset="0"/>
                <a:cs typeface="Tahoma" panose="020B0604030504040204" pitchFamily="34" charset="0"/>
              </a:rPr>
              <a:t>BACK</a:t>
            </a:r>
          </a:p>
        </xdr:txBody>
      </xdr:sp>
      <xdr:sp macro="" textlink="">
        <xdr:nvSpPr>
          <xdr:cNvPr id="4" name="Oval 3">
            <a:extLst>
              <a:ext uri="{FF2B5EF4-FFF2-40B4-BE49-F238E27FC236}">
                <a16:creationId xmlns:a16="http://schemas.microsoft.com/office/drawing/2014/main" id="{00000000-0008-0000-1D00-000004000000}"/>
              </a:ext>
            </a:extLst>
          </xdr:cNvPr>
          <xdr:cNvSpPr/>
        </xdr:nvSpPr>
        <xdr:spPr>
          <a:xfrm>
            <a:off x="9631763" y="1383384"/>
            <a:ext cx="219156" cy="218839"/>
          </a:xfrm>
          <a:prstGeom prst="ellipse">
            <a:avLst/>
          </a:prstGeom>
          <a:ln>
            <a:noFill/>
          </a:ln>
          <a:scene3d>
            <a:camera prst="orthographicFront"/>
            <a:lightRig rig="threePt" dir="t"/>
          </a:scene3d>
          <a:sp3d>
            <a:bevelT w="69850" h="381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sp macro="" textlink="">
        <xdr:nvSpPr>
          <xdr:cNvPr id="5" name="Right Arrow 4">
            <a:extLst>
              <a:ext uri="{FF2B5EF4-FFF2-40B4-BE49-F238E27FC236}">
                <a16:creationId xmlns:a16="http://schemas.microsoft.com/office/drawing/2014/main" id="{00000000-0008-0000-1D00-000005000000}"/>
              </a:ext>
            </a:extLst>
          </xdr:cNvPr>
          <xdr:cNvSpPr/>
        </xdr:nvSpPr>
        <xdr:spPr>
          <a:xfrm rot="10800000">
            <a:off x="9679405" y="1440472"/>
            <a:ext cx="104814" cy="114177"/>
          </a:xfrm>
          <a:prstGeom prst="rightArrow">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grpSp>
    <xdr:clientData/>
  </xdr:twoCellAnchor>
  <xdr:twoCellAnchor>
    <xdr:from>
      <xdr:col>0</xdr:col>
      <xdr:colOff>600073</xdr:colOff>
      <xdr:row>10</xdr:row>
      <xdr:rowOff>32907</xdr:rowOff>
    </xdr:from>
    <xdr:to>
      <xdr:col>16</xdr:col>
      <xdr:colOff>9524</xdr:colOff>
      <xdr:row>10</xdr:row>
      <xdr:rowOff>115110</xdr:rowOff>
    </xdr:to>
    <xdr:pic>
      <xdr:nvPicPr>
        <xdr:cNvPr id="12" name="Picture 11">
          <a:extLst>
            <a:ext uri="{FF2B5EF4-FFF2-40B4-BE49-F238E27FC236}">
              <a16:creationId xmlns:a16="http://schemas.microsoft.com/office/drawing/2014/main" id="{00000000-0008-0000-1D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0073" y="1566432"/>
          <a:ext cx="8591551" cy="82203"/>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13</xdr:col>
      <xdr:colOff>157163</xdr:colOff>
      <xdr:row>6</xdr:row>
      <xdr:rowOff>71437</xdr:rowOff>
    </xdr:from>
    <xdr:to>
      <xdr:col>15</xdr:col>
      <xdr:colOff>581660</xdr:colOff>
      <xdr:row>9</xdr:row>
      <xdr:rowOff>157162</xdr:rowOff>
    </xdr:to>
    <xdr:pic>
      <xdr:nvPicPr>
        <xdr:cNvPr id="13" name="Picture 12">
          <a:extLst>
            <a:ext uri="{FF2B5EF4-FFF2-40B4-BE49-F238E27FC236}">
              <a16:creationId xmlns:a16="http://schemas.microsoft.com/office/drawing/2014/main" id="{00000000-0008-0000-1D00-00000D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796213" y="842962"/>
          <a:ext cx="1357947" cy="657225"/>
        </a:xfrm>
        <a:prstGeom prst="rect">
          <a:avLst/>
        </a:prstGeom>
      </xdr:spPr>
    </xdr:pic>
    <xdr:clientData/>
  </xdr:twoCellAnchor>
  <xdr:twoCellAnchor>
    <xdr:from>
      <xdr:col>1</xdr:col>
      <xdr:colOff>28575</xdr:colOff>
      <xdr:row>6</xdr:row>
      <xdr:rowOff>161925</xdr:rowOff>
    </xdr:from>
    <xdr:to>
      <xdr:col>7</xdr:col>
      <xdr:colOff>19050</xdr:colOff>
      <xdr:row>10</xdr:row>
      <xdr:rowOff>9525</xdr:rowOff>
    </xdr:to>
    <xdr:sp macro="" textlink="">
      <xdr:nvSpPr>
        <xdr:cNvPr id="7" name="TextBox 6">
          <a:extLst>
            <a:ext uri="{FF2B5EF4-FFF2-40B4-BE49-F238E27FC236}">
              <a16:creationId xmlns:a16="http://schemas.microsoft.com/office/drawing/2014/main" id="{00000000-0008-0000-1D00-000007000000}"/>
            </a:ext>
          </a:extLst>
        </xdr:cNvPr>
        <xdr:cNvSpPr txBox="1"/>
      </xdr:nvSpPr>
      <xdr:spPr>
        <a:xfrm>
          <a:off x="638175" y="1333500"/>
          <a:ext cx="3362325" cy="609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ase"/>
          <a:r>
            <a:rPr lang="en-US" sz="1100" b="1">
              <a:solidFill>
                <a:schemeClr val="dk1"/>
              </a:solidFill>
              <a:effectLst/>
              <a:latin typeface="+mn-lt"/>
              <a:ea typeface="+mn-ea"/>
              <a:cs typeface="+mn-cs"/>
            </a:rPr>
            <a:t>Trade Ally Network</a:t>
          </a:r>
          <a:endParaRPr lang="en-US" sz="1100">
            <a:solidFill>
              <a:schemeClr val="dk1"/>
            </a:solidFill>
            <a:effectLst/>
            <a:latin typeface="+mn-lt"/>
            <a:ea typeface="+mn-ea"/>
            <a:cs typeface="+mn-cs"/>
          </a:endParaRPr>
        </a:p>
        <a:p>
          <a:pPr fontAlgn="base"/>
          <a:r>
            <a:rPr lang="en-US" sz="1100" b="1">
              <a:solidFill>
                <a:schemeClr val="dk1"/>
              </a:solidFill>
              <a:effectLst/>
              <a:latin typeface="+mn-lt"/>
              <a:ea typeface="+mn-ea"/>
              <a:cs typeface="+mn-cs"/>
            </a:rPr>
            <a:t>Terms &amp; Conditions</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Ameren Missouri’s 2019-2022 BizSavers program</a:t>
          </a:r>
          <a:endParaRPr lang="en-US" sz="1100"/>
        </a:p>
      </xdr:txBody>
    </xdr:sp>
    <xdr:clientData/>
  </xdr:twoCellAnchor>
  <xdr:twoCellAnchor editAs="oneCell">
    <xdr:from>
      <xdr:col>0</xdr:col>
      <xdr:colOff>230949</xdr:colOff>
      <xdr:row>3</xdr:row>
      <xdr:rowOff>0</xdr:rowOff>
    </xdr:from>
    <xdr:to>
      <xdr:col>16</xdr:col>
      <xdr:colOff>390524</xdr:colOff>
      <xdr:row>58</xdr:row>
      <xdr:rowOff>182535</xdr:rowOff>
    </xdr:to>
    <xdr:pic>
      <xdr:nvPicPr>
        <xdr:cNvPr id="11" name="Picture 10">
          <a:extLst>
            <a:ext uri="{FF2B5EF4-FFF2-40B4-BE49-F238E27FC236}">
              <a16:creationId xmlns:a16="http://schemas.microsoft.com/office/drawing/2014/main" id="{E04D9E19-0CA4-F2E5-7852-84169AF5ED90}"/>
            </a:ext>
          </a:extLst>
        </xdr:cNvPr>
        <xdr:cNvPicPr>
          <a:picLocks noChangeAspect="1"/>
        </xdr:cNvPicPr>
      </xdr:nvPicPr>
      <xdr:blipFill>
        <a:blip xmlns:r="http://schemas.openxmlformats.org/officeDocument/2006/relationships" r:embed="rId5"/>
        <a:stretch>
          <a:fillRect/>
        </a:stretch>
      </xdr:blipFill>
      <xdr:spPr>
        <a:xfrm>
          <a:off x="230949" y="581025"/>
          <a:ext cx="9341675" cy="1621311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14</xdr:col>
      <xdr:colOff>201757</xdr:colOff>
      <xdr:row>0</xdr:row>
      <xdr:rowOff>9525</xdr:rowOff>
    </xdr:from>
    <xdr:to>
      <xdr:col>15</xdr:col>
      <xdr:colOff>484909</xdr:colOff>
      <xdr:row>1</xdr:row>
      <xdr:rowOff>123825</xdr:rowOff>
    </xdr:to>
    <xdr:grpSp>
      <xdr:nvGrpSpPr>
        <xdr:cNvPr id="2" name="Group 26">
          <a:hlinkClick xmlns:r="http://schemas.openxmlformats.org/officeDocument/2006/relationships" r:id="rId1"/>
          <a:extLst>
            <a:ext uri="{FF2B5EF4-FFF2-40B4-BE49-F238E27FC236}">
              <a16:creationId xmlns:a16="http://schemas.microsoft.com/office/drawing/2014/main" id="{00000000-0008-0000-1E00-000002000000}"/>
            </a:ext>
          </a:extLst>
        </xdr:cNvPr>
        <xdr:cNvGrpSpPr>
          <a:grpSpLocks/>
        </xdr:cNvGrpSpPr>
      </xdr:nvGrpSpPr>
      <xdr:grpSpPr bwMode="auto">
        <a:xfrm>
          <a:off x="9123507" y="6350"/>
          <a:ext cx="927677" cy="304800"/>
          <a:chOff x="9584120" y="1345325"/>
          <a:chExt cx="886153" cy="304471"/>
        </a:xfrm>
      </xdr:grpSpPr>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1E00-000003000000}"/>
              </a:ext>
            </a:extLst>
          </xdr:cNvPr>
          <xdr:cNvSpPr/>
        </xdr:nvSpPr>
        <xdr:spPr>
          <a:xfrm>
            <a:off x="9584120" y="1345325"/>
            <a:ext cx="886153" cy="30447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r"/>
            <a:r>
              <a:rPr lang="en-US" sz="1100" b="1">
                <a:latin typeface="Trebuchet MS" panose="020B0603020202020204" pitchFamily="34" charset="0"/>
                <a:ea typeface="Tahoma" panose="020B0604030504040204" pitchFamily="34" charset="0"/>
                <a:cs typeface="Tahoma" panose="020B0604030504040204" pitchFamily="34" charset="0"/>
              </a:rPr>
              <a:t>BACK</a:t>
            </a:r>
          </a:p>
        </xdr:txBody>
      </xdr:sp>
      <xdr:sp macro="" textlink="">
        <xdr:nvSpPr>
          <xdr:cNvPr id="4" name="Oval 3">
            <a:extLst>
              <a:ext uri="{FF2B5EF4-FFF2-40B4-BE49-F238E27FC236}">
                <a16:creationId xmlns:a16="http://schemas.microsoft.com/office/drawing/2014/main" id="{00000000-0008-0000-1E00-000004000000}"/>
              </a:ext>
            </a:extLst>
          </xdr:cNvPr>
          <xdr:cNvSpPr/>
        </xdr:nvSpPr>
        <xdr:spPr>
          <a:xfrm>
            <a:off x="9631763" y="1383384"/>
            <a:ext cx="219156" cy="218839"/>
          </a:xfrm>
          <a:prstGeom prst="ellipse">
            <a:avLst/>
          </a:prstGeom>
          <a:ln>
            <a:noFill/>
          </a:ln>
          <a:scene3d>
            <a:camera prst="orthographicFront"/>
            <a:lightRig rig="threePt" dir="t"/>
          </a:scene3d>
          <a:sp3d>
            <a:bevelT w="69850" h="381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sp macro="" textlink="">
        <xdr:nvSpPr>
          <xdr:cNvPr id="5" name="Right Arrow 4">
            <a:extLst>
              <a:ext uri="{FF2B5EF4-FFF2-40B4-BE49-F238E27FC236}">
                <a16:creationId xmlns:a16="http://schemas.microsoft.com/office/drawing/2014/main" id="{00000000-0008-0000-1E00-000005000000}"/>
              </a:ext>
            </a:extLst>
          </xdr:cNvPr>
          <xdr:cNvSpPr/>
        </xdr:nvSpPr>
        <xdr:spPr>
          <a:xfrm rot="10800000">
            <a:off x="9679405" y="1440472"/>
            <a:ext cx="104814" cy="114177"/>
          </a:xfrm>
          <a:prstGeom prst="rightArrow">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grpSp>
    <xdr:clientData/>
  </xdr:twoCellAnchor>
  <xdr:twoCellAnchor>
    <xdr:from>
      <xdr:col>0</xdr:col>
      <xdr:colOff>600074</xdr:colOff>
      <xdr:row>10</xdr:row>
      <xdr:rowOff>32908</xdr:rowOff>
    </xdr:from>
    <xdr:to>
      <xdr:col>14</xdr:col>
      <xdr:colOff>581024</xdr:colOff>
      <xdr:row>10</xdr:row>
      <xdr:rowOff>108914</xdr:rowOff>
    </xdr:to>
    <xdr:pic>
      <xdr:nvPicPr>
        <xdr:cNvPr id="9" name="Picture 8">
          <a:extLst>
            <a:ext uri="{FF2B5EF4-FFF2-40B4-BE49-F238E27FC236}">
              <a16:creationId xmlns:a16="http://schemas.microsoft.com/office/drawing/2014/main" id="{00000000-0008-0000-1E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0074" y="1947433"/>
          <a:ext cx="8505825" cy="76006"/>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12</xdr:col>
      <xdr:colOff>166688</xdr:colOff>
      <xdr:row>5</xdr:row>
      <xdr:rowOff>71437</xdr:rowOff>
    </xdr:from>
    <xdr:to>
      <xdr:col>14</xdr:col>
      <xdr:colOff>305435</xdr:colOff>
      <xdr:row>8</xdr:row>
      <xdr:rowOff>185737</xdr:rowOff>
    </xdr:to>
    <xdr:pic>
      <xdr:nvPicPr>
        <xdr:cNvPr id="11" name="Picture 10">
          <a:extLst>
            <a:ext uri="{FF2B5EF4-FFF2-40B4-BE49-F238E27FC236}">
              <a16:creationId xmlns:a16="http://schemas.microsoft.com/office/drawing/2014/main" id="{00000000-0008-0000-1E00-00000B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846094" y="1035843"/>
          <a:ext cx="1353185" cy="685800"/>
        </a:xfrm>
        <a:prstGeom prst="rect">
          <a:avLst/>
        </a:prstGeom>
      </xdr:spPr>
    </xdr:pic>
    <xdr:clientData/>
  </xdr:twoCellAnchor>
  <xdr:twoCellAnchor editAs="oneCell">
    <xdr:from>
      <xdr:col>0</xdr:col>
      <xdr:colOff>0</xdr:colOff>
      <xdr:row>3</xdr:row>
      <xdr:rowOff>19050</xdr:rowOff>
    </xdr:from>
    <xdr:to>
      <xdr:col>15</xdr:col>
      <xdr:colOff>484909</xdr:colOff>
      <xdr:row>76</xdr:row>
      <xdr:rowOff>452376</xdr:rowOff>
    </xdr:to>
    <xdr:pic>
      <xdr:nvPicPr>
        <xdr:cNvPr id="12" name="Picture 11">
          <a:extLst>
            <a:ext uri="{FF2B5EF4-FFF2-40B4-BE49-F238E27FC236}">
              <a16:creationId xmlns:a16="http://schemas.microsoft.com/office/drawing/2014/main" id="{A13C5336-051F-B1CA-3DA9-AFD724A2A239}"/>
            </a:ext>
          </a:extLst>
        </xdr:cNvPr>
        <xdr:cNvPicPr>
          <a:picLocks noChangeAspect="1"/>
        </xdr:cNvPicPr>
      </xdr:nvPicPr>
      <xdr:blipFill>
        <a:blip xmlns:r="http://schemas.openxmlformats.org/officeDocument/2006/relationships" r:embed="rId5"/>
        <a:stretch>
          <a:fillRect/>
        </a:stretch>
      </xdr:blipFill>
      <xdr:spPr>
        <a:xfrm>
          <a:off x="0" y="600075"/>
          <a:ext cx="9619384" cy="155018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2</xdr:row>
      <xdr:rowOff>0</xdr:rowOff>
    </xdr:from>
    <xdr:to>
      <xdr:col>16</xdr:col>
      <xdr:colOff>1445</xdr:colOff>
      <xdr:row>5</xdr:row>
      <xdr:rowOff>28575</xdr:rowOff>
    </xdr:to>
    <xdr:sp macro="" textlink="TEMPLATE!A16">
      <xdr:nvSpPr>
        <xdr:cNvPr id="48" name="PROJECTINFO">
          <a:extLst>
            <a:ext uri="{FF2B5EF4-FFF2-40B4-BE49-F238E27FC236}">
              <a16:creationId xmlns:a16="http://schemas.microsoft.com/office/drawing/2014/main" id="{00000000-0008-0000-0200-000030000000}"/>
            </a:ext>
          </a:extLst>
        </xdr:cNvPr>
        <xdr:cNvSpPr/>
      </xdr:nvSpPr>
      <xdr:spPr>
        <a:xfrm>
          <a:off x="3200400" y="419100"/>
          <a:ext cx="1068245" cy="657225"/>
        </a:xfrm>
        <a:prstGeom prst="round2SameRect">
          <a:avLst/>
        </a:prstGeom>
        <a:solidFill>
          <a:srgbClr val="439639"/>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AA29015E-7897-4A7C-941F-FB30FD0795A1}" type="TxLink">
            <a:rPr lang="en-US" sz="960" b="0" i="0" u="none" strike="noStrike">
              <a:solidFill>
                <a:schemeClr val="bg1">
                  <a:lumMod val="100000"/>
                </a:schemeClr>
              </a:solidFill>
              <a:latin typeface="Arial" panose="020B0604020202020204" pitchFamily="34" charset="0"/>
              <a:ea typeface="Tahoma" panose="020B0604030504040204" pitchFamily="34" charset="0"/>
              <a:cs typeface="Arial" panose="020B0604020202020204" pitchFamily="34" charset="0"/>
            </a:rPr>
            <a:pPr algn="ctr"/>
            <a:t>APPLICATION</a:t>
          </a:fld>
          <a:endParaRPr lang="en-US" sz="960">
            <a:solidFill>
              <a:schemeClr val="bg1">
                <a:lumMod val="100000"/>
              </a:schemeClr>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16</xdr:col>
      <xdr:colOff>247650</xdr:colOff>
      <xdr:row>2</xdr:row>
      <xdr:rowOff>0</xdr:rowOff>
    </xdr:from>
    <xdr:to>
      <xdr:col>20</xdr:col>
      <xdr:colOff>249094</xdr:colOff>
      <xdr:row>5</xdr:row>
      <xdr:rowOff>28575</xdr:rowOff>
    </xdr:to>
    <xdr:sp macro="" textlink="TEMPLATE!A42">
      <xdr:nvSpPr>
        <xdr:cNvPr id="43" name="COMPLETION">
          <a:hlinkClick xmlns:r="http://schemas.openxmlformats.org/officeDocument/2006/relationships" r:id="rId1"/>
          <a:extLst>
            <a:ext uri="{FF2B5EF4-FFF2-40B4-BE49-F238E27FC236}">
              <a16:creationId xmlns:a16="http://schemas.microsoft.com/office/drawing/2014/main" id="{00000000-0008-0000-0200-00002B000000}"/>
            </a:ext>
          </a:extLst>
        </xdr:cNvPr>
        <xdr:cNvSpPr/>
      </xdr:nvSpPr>
      <xdr:spPr>
        <a:xfrm>
          <a:off x="4514850" y="419100"/>
          <a:ext cx="1068244" cy="657225"/>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59D9BD77-B032-4F04-AAF9-84770860EA6C}" type="TxLink">
            <a:rPr lang="en-US" sz="1000" b="0" i="0" u="none" strike="noStrike">
              <a:solidFill>
                <a:schemeClr val="bg1">
                  <a:lumMod val="100000"/>
                </a:schemeClr>
              </a:solidFill>
              <a:latin typeface="Arial" panose="020B0604020202020204" pitchFamily="34" charset="0"/>
              <a:ea typeface="Tahoma" panose="020B0604030504040204" pitchFamily="34" charset="0"/>
              <a:cs typeface="Arial" panose="020B0604020202020204" pitchFamily="34" charset="0"/>
            </a:rPr>
            <a:pPr algn="ctr"/>
            <a:t>FINAL STEPS</a:t>
          </a:fld>
          <a:endParaRPr lang="en-US" sz="1000">
            <a:solidFill>
              <a:schemeClr val="bg1">
                <a:lumMod val="100000"/>
              </a:schemeClr>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7</xdr:col>
      <xdr:colOff>0</xdr:colOff>
      <xdr:row>2</xdr:row>
      <xdr:rowOff>0</xdr:rowOff>
    </xdr:from>
    <xdr:to>
      <xdr:col>11</xdr:col>
      <xdr:colOff>1445</xdr:colOff>
      <xdr:row>5</xdr:row>
      <xdr:rowOff>28576</xdr:rowOff>
    </xdr:to>
    <xdr:sp macro="" textlink="TEMPLATE!A8">
      <xdr:nvSpPr>
        <xdr:cNvPr id="44" name="START">
          <a:hlinkClick xmlns:r="http://schemas.openxmlformats.org/officeDocument/2006/relationships" r:id="rId2"/>
          <a:extLst>
            <a:ext uri="{FF2B5EF4-FFF2-40B4-BE49-F238E27FC236}">
              <a16:creationId xmlns:a16="http://schemas.microsoft.com/office/drawing/2014/main" id="{00000000-0008-0000-0200-00002C000000}"/>
            </a:ext>
          </a:extLst>
        </xdr:cNvPr>
        <xdr:cNvSpPr/>
      </xdr:nvSpPr>
      <xdr:spPr>
        <a:xfrm>
          <a:off x="1846385" y="424962"/>
          <a:ext cx="1056522" cy="666018"/>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F37D6C9F-8126-4FEF-B685-2B204B5C4234}" type="TxLink">
            <a:rPr lang="en-US" sz="1000" b="0" i="0" u="none" strike="noStrike">
              <a:solidFill>
                <a:schemeClr val="bg1">
                  <a:lumMod val="100000"/>
                </a:schemeClr>
              </a:solidFill>
              <a:latin typeface="Arial" panose="020B0604020202020204" pitchFamily="34" charset="0"/>
              <a:ea typeface="Tahoma" panose="020B0604030504040204" pitchFamily="34" charset="0"/>
              <a:cs typeface="Arial" panose="020B0604020202020204" pitchFamily="34" charset="0"/>
            </a:rPr>
            <a:pPr algn="ctr"/>
            <a:t>WELCOME</a:t>
          </a:fld>
          <a:endParaRPr lang="en-US" sz="1000">
            <a:solidFill>
              <a:schemeClr val="bg1">
                <a:lumMod val="100000"/>
              </a:schemeClr>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2</xdr:col>
      <xdr:colOff>19050</xdr:colOff>
      <xdr:row>11</xdr:row>
      <xdr:rowOff>0</xdr:rowOff>
    </xdr:from>
    <xdr:to>
      <xdr:col>11</xdr:col>
      <xdr:colOff>9525</xdr:colOff>
      <xdr:row>12</xdr:row>
      <xdr:rowOff>47625</xdr:rowOff>
    </xdr:to>
    <xdr:sp macro="" textlink="">
      <xdr:nvSpPr>
        <xdr:cNvPr id="12289" name="Rectangle 12288">
          <a:hlinkClick xmlns:r="http://schemas.openxmlformats.org/officeDocument/2006/relationships" r:id="rId3"/>
          <a:extLst>
            <a:ext uri="{FF2B5EF4-FFF2-40B4-BE49-F238E27FC236}">
              <a16:creationId xmlns:a16="http://schemas.microsoft.com/office/drawing/2014/main" id="{00000000-0008-0000-0200-000001300000}"/>
            </a:ext>
          </a:extLst>
        </xdr:cNvPr>
        <xdr:cNvSpPr/>
      </xdr:nvSpPr>
      <xdr:spPr>
        <a:xfrm>
          <a:off x="552450" y="3143250"/>
          <a:ext cx="2390775" cy="2571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255517</xdr:colOff>
      <xdr:row>4</xdr:row>
      <xdr:rowOff>76200</xdr:rowOff>
    </xdr:from>
    <xdr:to>
      <xdr:col>43</xdr:col>
      <xdr:colOff>263524</xdr:colOff>
      <xdr:row>7</xdr:row>
      <xdr:rowOff>34926</xdr:rowOff>
    </xdr:to>
    <xdr:sp macro="" textlink="">
      <xdr:nvSpPr>
        <xdr:cNvPr id="6" name="APPBACK">
          <a:extLst>
            <a:ext uri="{FF2B5EF4-FFF2-40B4-BE49-F238E27FC236}">
              <a16:creationId xmlns:a16="http://schemas.microsoft.com/office/drawing/2014/main" id="{00000000-0008-0000-0200-000006000000}"/>
            </a:ext>
          </a:extLst>
        </xdr:cNvPr>
        <xdr:cNvSpPr/>
      </xdr:nvSpPr>
      <xdr:spPr>
        <a:xfrm>
          <a:off x="255517" y="914400"/>
          <a:ext cx="11476107" cy="587376"/>
        </a:xfrm>
        <a:prstGeom prst="round2SameRect">
          <a:avLst/>
        </a:prstGeom>
        <a:solidFill>
          <a:srgbClr val="439639"/>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clientData/>
  </xdr:twoCellAnchor>
  <xdr:twoCellAnchor>
    <xdr:from>
      <xdr:col>0</xdr:col>
      <xdr:colOff>257178</xdr:colOff>
      <xdr:row>7</xdr:row>
      <xdr:rowOff>38099</xdr:rowOff>
    </xdr:from>
    <xdr:to>
      <xdr:col>44</xdr:col>
      <xdr:colOff>3173</xdr:colOff>
      <xdr:row>8</xdr:row>
      <xdr:rowOff>13523</xdr:rowOff>
    </xdr:to>
    <xdr:sp macro="" textlink="">
      <xdr:nvSpPr>
        <xdr:cNvPr id="7" name="APPTHIN">
          <a:extLst>
            <a:ext uri="{FF2B5EF4-FFF2-40B4-BE49-F238E27FC236}">
              <a16:creationId xmlns:a16="http://schemas.microsoft.com/office/drawing/2014/main" id="{00000000-0008-0000-0200-000007000000}"/>
            </a:ext>
          </a:extLst>
        </xdr:cNvPr>
        <xdr:cNvSpPr/>
      </xdr:nvSpPr>
      <xdr:spPr>
        <a:xfrm flipV="1">
          <a:off x="257178" y="1504949"/>
          <a:ext cx="11480795" cy="184974"/>
        </a:xfrm>
        <a:prstGeom prst="rect">
          <a:avLst/>
        </a:prstGeom>
        <a:solidFill>
          <a:schemeClr val="tx2">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clientData/>
  </xdr:twoCellAnchor>
  <xdr:twoCellAnchor>
    <xdr:from>
      <xdr:col>1</xdr:col>
      <xdr:colOff>84280</xdr:colOff>
      <xdr:row>5</xdr:row>
      <xdr:rowOff>193897</xdr:rowOff>
    </xdr:from>
    <xdr:to>
      <xdr:col>6</xdr:col>
      <xdr:colOff>70534</xdr:colOff>
      <xdr:row>7</xdr:row>
      <xdr:rowOff>144287</xdr:rowOff>
    </xdr:to>
    <xdr:sp macro="" textlink="TEMPLATE!C17">
      <xdr:nvSpPr>
        <xdr:cNvPr id="8" name="TC">
          <a:extLst>
            <a:ext uri="{FF2B5EF4-FFF2-40B4-BE49-F238E27FC236}">
              <a16:creationId xmlns:a16="http://schemas.microsoft.com/office/drawing/2014/main" id="{00000000-0008-0000-0200-000008000000}"/>
            </a:ext>
          </a:extLst>
        </xdr:cNvPr>
        <xdr:cNvSpPr/>
      </xdr:nvSpPr>
      <xdr:spPr>
        <a:xfrm>
          <a:off x="350980" y="1241647"/>
          <a:ext cx="1319754" cy="369490"/>
        </a:xfrm>
        <a:prstGeom prst="round2SameRect">
          <a:avLst>
            <a:gd name="adj1" fmla="val 30393"/>
            <a:gd name="adj2" fmla="val 0"/>
          </a:avLst>
        </a:prstGeom>
        <a:solidFill>
          <a:srgbClr val="17375E"/>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fld id="{75EA6CAA-7EA1-478E-9F1E-9EE8C51EBDB0}" type="TxLink">
            <a:rPr lang="en-US" sz="760" b="1" i="0" u="none" strike="noStrike">
              <a:solidFill>
                <a:schemeClr val="bg1"/>
              </a:solidFill>
              <a:latin typeface="Arial" panose="020B0604020202020204" pitchFamily="34" charset="0"/>
              <a:ea typeface="Tahoma" panose="020B0604030504040204" pitchFamily="34" charset="0"/>
              <a:cs typeface="Arial" panose="020B0604020202020204" pitchFamily="34" charset="0"/>
            </a:rPr>
            <a:pPr algn="ctr"/>
            <a:t>AGREEMENTS AND TERMS &amp; CONDITIONS</a:t>
          </a:fld>
          <a:endParaRPr lang="en-US" sz="760" b="1" i="0">
            <a:solidFill>
              <a:schemeClr val="bg1"/>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17</xdr:col>
      <xdr:colOff>228199</xdr:colOff>
      <xdr:row>5</xdr:row>
      <xdr:rowOff>89122</xdr:rowOff>
    </xdr:from>
    <xdr:to>
      <xdr:col>22</xdr:col>
      <xdr:colOff>214453</xdr:colOff>
      <xdr:row>7</xdr:row>
      <xdr:rowOff>34926</xdr:rowOff>
    </xdr:to>
    <xdr:sp macro="" textlink="TEMPLATE!C20">
      <xdr:nvSpPr>
        <xdr:cNvPr id="9" name="TA">
          <a:hlinkClick xmlns:r="http://schemas.openxmlformats.org/officeDocument/2006/relationships" r:id="rId4"/>
          <a:extLst>
            <a:ext uri="{FF2B5EF4-FFF2-40B4-BE49-F238E27FC236}">
              <a16:creationId xmlns:a16="http://schemas.microsoft.com/office/drawing/2014/main" id="{00000000-0008-0000-0200-000009000000}"/>
            </a:ext>
          </a:extLst>
        </xdr:cNvPr>
        <xdr:cNvSpPr/>
      </xdr:nvSpPr>
      <xdr:spPr>
        <a:xfrm>
          <a:off x="4762099" y="1136872"/>
          <a:ext cx="1319754" cy="364904"/>
        </a:xfrm>
        <a:prstGeom prst="round2SameRect">
          <a:avLst>
            <a:gd name="adj1" fmla="val 30393"/>
            <a:gd name="adj2" fmla="val 0"/>
          </a:avLst>
        </a:prstGeom>
        <a:solidFill>
          <a:srgbClr val="72CDF4"/>
        </a:solidFill>
        <a:ln>
          <a:noFill/>
        </a:ln>
        <a:effectLst>
          <a:outerShdw blurRad="50800" dist="38100" algn="l" rotWithShape="0">
            <a:prstClr val="black">
              <a:alpha val="40000"/>
            </a:prstClr>
          </a:outerShdw>
        </a:effectLst>
        <a:scene3d>
          <a:camera prst="orthographicFront"/>
          <a:lightRig rig="threePt" dir="t"/>
        </a:scene3d>
        <a:sp3d>
          <a:bevelB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fld id="{38FB5F61-E4F6-4DCB-B59F-547E2F6D34DF}" type="TxLink">
            <a:rPr lang="en-US" sz="770" b="1" i="0" u="none" strike="noStrike">
              <a:solidFill>
                <a:srgbClr val="000000"/>
              </a:solidFill>
              <a:latin typeface="Arial" panose="020B0604020202020204" pitchFamily="34" charset="0"/>
              <a:ea typeface="Tahoma" panose="020B0604030504040204" pitchFamily="34" charset="0"/>
              <a:cs typeface="Arial" panose="020B0604020202020204" pitchFamily="34" charset="0"/>
            </a:rPr>
            <a:pPr algn="ctr"/>
            <a:t>ADDITIONAL COMPANY CONTACTS</a:t>
          </a:fld>
          <a:endParaRPr lang="en-US" sz="770" b="1"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23</xdr:col>
      <xdr:colOff>98372</xdr:colOff>
      <xdr:row>5</xdr:row>
      <xdr:rowOff>89122</xdr:rowOff>
    </xdr:from>
    <xdr:to>
      <xdr:col>28</xdr:col>
      <xdr:colOff>84626</xdr:colOff>
      <xdr:row>7</xdr:row>
      <xdr:rowOff>39512</xdr:rowOff>
    </xdr:to>
    <xdr:sp macro="" textlink="TEMPLATE!C21">
      <xdr:nvSpPr>
        <xdr:cNvPr id="10" name="PAYMENT" hidden="1">
          <a:hlinkClick xmlns:r="http://schemas.openxmlformats.org/officeDocument/2006/relationships" r:id="rId5"/>
          <a:extLst>
            <a:ext uri="{FF2B5EF4-FFF2-40B4-BE49-F238E27FC236}">
              <a16:creationId xmlns:a16="http://schemas.microsoft.com/office/drawing/2014/main" id="{00000000-0008-0000-0200-00000A000000}"/>
            </a:ext>
          </a:extLst>
        </xdr:cNvPr>
        <xdr:cNvSpPr/>
      </xdr:nvSpPr>
      <xdr:spPr>
        <a:xfrm>
          <a:off x="6232472" y="1136872"/>
          <a:ext cx="1319754" cy="369490"/>
        </a:xfrm>
        <a:prstGeom prst="round2SameRect">
          <a:avLst>
            <a:gd name="adj1" fmla="val 30393"/>
            <a:gd name="adj2" fmla="val 0"/>
          </a:avLst>
        </a:prstGeom>
        <a:solidFill>
          <a:srgbClr val="72CDF4"/>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6A21F0CC-699E-42DC-AC3F-8406D582E562}" type="TxLink">
            <a:rPr lang="en-US" sz="800" b="1" i="0" u="none" strike="noStrike">
              <a:solidFill>
                <a:srgbClr val="000000"/>
              </a:solidFill>
              <a:latin typeface="Arial" panose="020B0604020202020204" pitchFamily="34" charset="0"/>
              <a:ea typeface="Tahoma" panose="020B0604030504040204" pitchFamily="34" charset="0"/>
              <a:cs typeface="Arial" panose="020B0604020202020204" pitchFamily="34" charset="0"/>
            </a:rPr>
            <a:pPr algn="ctr"/>
            <a:t>CUSTOMER REFERENCES</a:t>
          </a:fld>
          <a:endParaRPr lang="en-US" sz="800" b="1"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12</xdr:col>
      <xdr:colOff>91326</xdr:colOff>
      <xdr:row>5</xdr:row>
      <xdr:rowOff>89122</xdr:rowOff>
    </xdr:from>
    <xdr:to>
      <xdr:col>17</xdr:col>
      <xdr:colOff>77580</xdr:colOff>
      <xdr:row>7</xdr:row>
      <xdr:rowOff>34926</xdr:rowOff>
    </xdr:to>
    <xdr:sp macro="" textlink="TEMPLATE!C19">
      <xdr:nvSpPr>
        <xdr:cNvPr id="11" name="PROJECTSITE">
          <a:hlinkClick xmlns:r="http://schemas.openxmlformats.org/officeDocument/2006/relationships" r:id="rId6"/>
          <a:extLst>
            <a:ext uri="{FF2B5EF4-FFF2-40B4-BE49-F238E27FC236}">
              <a16:creationId xmlns:a16="http://schemas.microsoft.com/office/drawing/2014/main" id="{00000000-0008-0000-0200-00000B000000}"/>
            </a:ext>
          </a:extLst>
        </xdr:cNvPr>
        <xdr:cNvSpPr/>
      </xdr:nvSpPr>
      <xdr:spPr>
        <a:xfrm>
          <a:off x="3291726" y="1136872"/>
          <a:ext cx="1319754" cy="364904"/>
        </a:xfrm>
        <a:prstGeom prst="round2SameRect">
          <a:avLst>
            <a:gd name="adj1" fmla="val 30393"/>
            <a:gd name="adj2" fmla="val 0"/>
          </a:avLst>
        </a:prstGeom>
        <a:solidFill>
          <a:srgbClr val="72CDF4"/>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33183B9F-FD5E-454B-ADC5-105F303B1C39}" type="TxLink">
            <a:rPr lang="en-US" sz="800" b="1" i="0" u="none" strike="noStrike">
              <a:solidFill>
                <a:srgbClr val="000000"/>
              </a:solidFill>
              <a:latin typeface="Arial" panose="020B0604020202020204" pitchFamily="34" charset="0"/>
              <a:ea typeface="Tahoma" panose="020B0604030504040204" pitchFamily="34" charset="0"/>
              <a:cs typeface="Arial" panose="020B0604020202020204" pitchFamily="34" charset="0"/>
            </a:rPr>
            <a:pPr algn="ctr"/>
            <a:t>SERVICES &amp; SERVICE AREA</a:t>
          </a:fld>
          <a:endParaRPr lang="en-US" sz="800" b="1"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40</xdr:col>
      <xdr:colOff>93803</xdr:colOff>
      <xdr:row>8</xdr:row>
      <xdr:rowOff>47625</xdr:rowOff>
    </xdr:from>
    <xdr:to>
      <xdr:col>43</xdr:col>
      <xdr:colOff>179528</xdr:colOff>
      <xdr:row>9</xdr:row>
      <xdr:rowOff>133350</xdr:rowOff>
    </xdr:to>
    <xdr:grpSp>
      <xdr:nvGrpSpPr>
        <xdr:cNvPr id="14" name="NEXT">
          <a:hlinkClick xmlns:r="http://schemas.openxmlformats.org/officeDocument/2006/relationships" r:id="rId7"/>
          <a:extLst>
            <a:ext uri="{FF2B5EF4-FFF2-40B4-BE49-F238E27FC236}">
              <a16:creationId xmlns:a16="http://schemas.microsoft.com/office/drawing/2014/main" id="{00000000-0008-0000-0200-00000E000000}"/>
            </a:ext>
          </a:extLst>
        </xdr:cNvPr>
        <xdr:cNvGrpSpPr>
          <a:grpSpLocks/>
        </xdr:cNvGrpSpPr>
      </xdr:nvGrpSpPr>
      <xdr:grpSpPr bwMode="auto">
        <a:xfrm>
          <a:off x="11142803" y="1720850"/>
          <a:ext cx="917575" cy="298450"/>
          <a:chOff x="9585434" y="1701362"/>
          <a:chExt cx="886153" cy="304471"/>
        </a:xfrm>
      </xdr:grpSpPr>
      <xdr:sp macro="" textlink="">
        <xdr:nvSpPr>
          <xdr:cNvPr id="15" name="Rounded Rectangle 14">
            <a:hlinkClick xmlns:r="http://schemas.openxmlformats.org/officeDocument/2006/relationships" r:id="rId8"/>
            <a:extLst>
              <a:ext uri="{FF2B5EF4-FFF2-40B4-BE49-F238E27FC236}">
                <a16:creationId xmlns:a16="http://schemas.microsoft.com/office/drawing/2014/main" id="{00000000-0008-0000-0200-00000F000000}"/>
              </a:ext>
            </a:extLst>
          </xdr:cNvPr>
          <xdr:cNvSpPr/>
        </xdr:nvSpPr>
        <xdr:spPr>
          <a:xfrm>
            <a:off x="9585434" y="1701362"/>
            <a:ext cx="886153" cy="30447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r>
              <a:rPr lang="en-US" sz="1100" b="1">
                <a:latin typeface="Arial" panose="020B0604020202020204" pitchFamily="34" charset="0"/>
                <a:ea typeface="Tahoma" panose="020B0604030504040204" pitchFamily="34" charset="0"/>
                <a:cs typeface="Arial" panose="020B0604020202020204" pitchFamily="34" charset="0"/>
              </a:rPr>
              <a:t>NEXT</a:t>
            </a:r>
          </a:p>
        </xdr:txBody>
      </xdr:sp>
      <xdr:sp macro="" textlink="">
        <xdr:nvSpPr>
          <xdr:cNvPr id="16" name="Oval 15">
            <a:extLst>
              <a:ext uri="{FF2B5EF4-FFF2-40B4-BE49-F238E27FC236}">
                <a16:creationId xmlns:a16="http://schemas.microsoft.com/office/drawing/2014/main" id="{00000000-0008-0000-0200-000010000000}"/>
              </a:ext>
            </a:extLst>
          </xdr:cNvPr>
          <xdr:cNvSpPr/>
        </xdr:nvSpPr>
        <xdr:spPr>
          <a:xfrm>
            <a:off x="10176203" y="1729906"/>
            <a:ext cx="219156" cy="218839"/>
          </a:xfrm>
          <a:prstGeom prst="ellipse">
            <a:avLst/>
          </a:prstGeom>
          <a:ln>
            <a:noFill/>
          </a:ln>
          <a:scene3d>
            <a:camera prst="orthographicFront"/>
            <a:lightRig rig="threePt" dir="t"/>
          </a:scene3d>
          <a:sp3d>
            <a:bevelT w="69850" h="381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sp macro="" textlink="">
        <xdr:nvSpPr>
          <xdr:cNvPr id="17" name="Right Arrow 16">
            <a:extLst>
              <a:ext uri="{FF2B5EF4-FFF2-40B4-BE49-F238E27FC236}">
                <a16:creationId xmlns:a16="http://schemas.microsoft.com/office/drawing/2014/main" id="{00000000-0008-0000-0200-000011000000}"/>
              </a:ext>
            </a:extLst>
          </xdr:cNvPr>
          <xdr:cNvSpPr/>
        </xdr:nvSpPr>
        <xdr:spPr>
          <a:xfrm>
            <a:off x="10252431" y="1786994"/>
            <a:ext cx="104814" cy="114177"/>
          </a:xfrm>
          <a:prstGeom prst="rightArrow">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grpSp>
    <xdr:clientData/>
  </xdr:twoCellAnchor>
  <xdr:twoCellAnchor>
    <xdr:from>
      <xdr:col>6</xdr:col>
      <xdr:colOff>221153</xdr:colOff>
      <xdr:row>5</xdr:row>
      <xdr:rowOff>98647</xdr:rowOff>
    </xdr:from>
    <xdr:to>
      <xdr:col>11</xdr:col>
      <xdr:colOff>207407</xdr:colOff>
      <xdr:row>7</xdr:row>
      <xdr:rowOff>34926</xdr:rowOff>
    </xdr:to>
    <xdr:sp macro="" textlink="TEMPLATE!C18">
      <xdr:nvSpPr>
        <xdr:cNvPr id="18" name="COMPANY">
          <a:hlinkClick xmlns:r="http://schemas.openxmlformats.org/officeDocument/2006/relationships" r:id="rId8"/>
          <a:extLst>
            <a:ext uri="{FF2B5EF4-FFF2-40B4-BE49-F238E27FC236}">
              <a16:creationId xmlns:a16="http://schemas.microsoft.com/office/drawing/2014/main" id="{00000000-0008-0000-0200-000012000000}"/>
            </a:ext>
          </a:extLst>
        </xdr:cNvPr>
        <xdr:cNvSpPr/>
      </xdr:nvSpPr>
      <xdr:spPr>
        <a:xfrm>
          <a:off x="1821353" y="1146397"/>
          <a:ext cx="1319754" cy="355379"/>
        </a:xfrm>
        <a:prstGeom prst="round2SameRect">
          <a:avLst>
            <a:gd name="adj1" fmla="val 30393"/>
            <a:gd name="adj2" fmla="val 0"/>
          </a:avLst>
        </a:prstGeom>
        <a:solidFill>
          <a:srgbClr val="72CDF4"/>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8990E75B-CA76-4252-9776-C997D9F2B5ED}" type="TxLink">
            <a:rPr lang="en-US" sz="800" b="1" i="0" u="none" strike="noStrike">
              <a:solidFill>
                <a:srgbClr val="000000"/>
              </a:solidFill>
              <a:latin typeface="Arial" panose="020B0604020202020204" pitchFamily="34" charset="0"/>
              <a:ea typeface="Tahoma" panose="020B0604030504040204" pitchFamily="34" charset="0"/>
              <a:cs typeface="Arial" panose="020B0604020202020204" pitchFamily="34" charset="0"/>
            </a:rPr>
            <a:pPr algn="ctr"/>
            <a:t>COMPANY</a:t>
          </a:fld>
          <a:endParaRPr lang="en-US" sz="800" b="1"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editAs="oneCell">
    <xdr:from>
      <xdr:col>0</xdr:col>
      <xdr:colOff>209550</xdr:colOff>
      <xdr:row>0</xdr:row>
      <xdr:rowOff>142875</xdr:rowOff>
    </xdr:from>
    <xdr:to>
      <xdr:col>5</xdr:col>
      <xdr:colOff>76199</xdr:colOff>
      <xdr:row>3</xdr:row>
      <xdr:rowOff>111860</xdr:rowOff>
    </xdr:to>
    <xdr:pic>
      <xdr:nvPicPr>
        <xdr:cNvPr id="19" name="Picture 18" descr="Screen Clipping">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209550" y="142875"/>
          <a:ext cx="1200149" cy="597635"/>
        </a:xfrm>
        <a:prstGeom prst="rect">
          <a:avLst/>
        </a:prstGeom>
      </xdr:spPr>
    </xdr:pic>
    <xdr:clientData/>
  </xdr:twoCellAnchor>
  <xdr:twoCellAnchor>
    <xdr:from>
      <xdr:col>0</xdr:col>
      <xdr:colOff>265046</xdr:colOff>
      <xdr:row>8</xdr:row>
      <xdr:rowOff>11589</xdr:rowOff>
    </xdr:from>
    <xdr:to>
      <xdr:col>43</xdr:col>
      <xdr:colOff>247650</xdr:colOff>
      <xdr:row>33</xdr:row>
      <xdr:rowOff>152399</xdr:rowOff>
    </xdr:to>
    <xdr:sp macro="" textlink="">
      <xdr:nvSpPr>
        <xdr:cNvPr id="21" name="BORDER">
          <a:extLst>
            <a:ext uri="{FF2B5EF4-FFF2-40B4-BE49-F238E27FC236}">
              <a16:creationId xmlns:a16="http://schemas.microsoft.com/office/drawing/2014/main" id="{00000000-0008-0000-0200-000015000000}"/>
            </a:ext>
          </a:extLst>
        </xdr:cNvPr>
        <xdr:cNvSpPr/>
      </xdr:nvSpPr>
      <xdr:spPr>
        <a:xfrm flipV="1">
          <a:off x="265046" y="1687989"/>
          <a:ext cx="11450704" cy="5236685"/>
        </a:xfrm>
        <a:prstGeom prst="rect">
          <a:avLst/>
        </a:prstGeom>
        <a:noFill/>
        <a:ln>
          <a:solidFill>
            <a:srgbClr val="17375E"/>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clientData/>
  </xdr:twoCellAnchor>
  <xdr:oneCellAnchor>
    <xdr:from>
      <xdr:col>12</xdr:col>
      <xdr:colOff>200025</xdr:colOff>
      <xdr:row>14</xdr:row>
      <xdr:rowOff>142875</xdr:rowOff>
    </xdr:from>
    <xdr:ext cx="286873" cy="192590"/>
    <xdr:sp macro="" textlink="">
      <xdr:nvSpPr>
        <xdr:cNvPr id="32" name="Rectangle 31">
          <a:extLst>
            <a:ext uri="{FF2B5EF4-FFF2-40B4-BE49-F238E27FC236}">
              <a16:creationId xmlns:a16="http://schemas.microsoft.com/office/drawing/2014/main" id="{00000000-0008-0000-0200-000020000000}"/>
            </a:ext>
          </a:extLst>
        </xdr:cNvPr>
        <xdr:cNvSpPr/>
      </xdr:nvSpPr>
      <xdr:spPr>
        <a:xfrm>
          <a:off x="3400425" y="3914775"/>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rPr>
            <a:t>*</a:t>
          </a:r>
        </a:p>
      </xdr:txBody>
    </xdr:sp>
    <xdr:clientData/>
  </xdr:oneCellAnchor>
  <xdr:twoCellAnchor>
    <xdr:from>
      <xdr:col>1</xdr:col>
      <xdr:colOff>0</xdr:colOff>
      <xdr:row>4</xdr:row>
      <xdr:rowOff>76200</xdr:rowOff>
    </xdr:from>
    <xdr:to>
      <xdr:col>16</xdr:col>
      <xdr:colOff>19050</xdr:colOff>
      <xdr:row>5</xdr:row>
      <xdr:rowOff>152400</xdr:rowOff>
    </xdr:to>
    <xdr:sp macro="" textlink="TEMPLATE!C3">
      <xdr:nvSpPr>
        <xdr:cNvPr id="20" name="APPNAME">
          <a:extLst>
            <a:ext uri="{FF2B5EF4-FFF2-40B4-BE49-F238E27FC236}">
              <a16:creationId xmlns:a16="http://schemas.microsoft.com/office/drawing/2014/main" id="{00000000-0008-0000-0200-000014000000}"/>
            </a:ext>
          </a:extLst>
        </xdr:cNvPr>
        <xdr:cNvSpPr txBox="1"/>
      </xdr:nvSpPr>
      <xdr:spPr>
        <a:xfrm>
          <a:off x="266700" y="914400"/>
          <a:ext cx="40195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C74A504B-1480-4ABB-AF90-92D70A102EC3}" type="TxLink">
            <a:rPr lang="en-US" sz="1100" b="0" i="0" u="none" strike="noStrike">
              <a:ln>
                <a:noFill/>
              </a:ln>
              <a:solidFill>
                <a:srgbClr val="FFFFFF"/>
              </a:solidFill>
              <a:latin typeface="Trebuchet MS"/>
            </a:rPr>
            <a:pPr/>
            <a:t> </a:t>
          </a:fld>
          <a:endParaRPr lang="en-US" sz="1100">
            <a:ln>
              <a:noFill/>
            </a:ln>
            <a:solidFill>
              <a:schemeClr val="bg1"/>
            </a:solidFill>
            <a:latin typeface="Trebuchet MS" panose="020B0603020202020204" pitchFamily="34" charset="0"/>
          </a:endParaRPr>
        </a:p>
      </xdr:txBody>
    </xdr:sp>
    <xdr:clientData/>
  </xdr:twoCellAnchor>
  <xdr:twoCellAnchor>
    <xdr:from>
      <xdr:col>36</xdr:col>
      <xdr:colOff>219075</xdr:colOff>
      <xdr:row>8</xdr:row>
      <xdr:rowOff>47625</xdr:rowOff>
    </xdr:from>
    <xdr:to>
      <xdr:col>40</xdr:col>
      <xdr:colOff>38100</xdr:colOff>
      <xdr:row>9</xdr:row>
      <xdr:rowOff>142875</xdr:rowOff>
    </xdr:to>
    <xdr:grpSp>
      <xdr:nvGrpSpPr>
        <xdr:cNvPr id="39" name="BACK">
          <a:hlinkClick xmlns:r="http://schemas.openxmlformats.org/officeDocument/2006/relationships" r:id="rId2"/>
          <a:extLst>
            <a:ext uri="{FF2B5EF4-FFF2-40B4-BE49-F238E27FC236}">
              <a16:creationId xmlns:a16="http://schemas.microsoft.com/office/drawing/2014/main" id="{00000000-0008-0000-0200-000027000000}"/>
            </a:ext>
          </a:extLst>
        </xdr:cNvPr>
        <xdr:cNvGrpSpPr>
          <a:grpSpLocks/>
        </xdr:cNvGrpSpPr>
      </xdr:nvGrpSpPr>
      <xdr:grpSpPr bwMode="auto">
        <a:xfrm>
          <a:off x="10160000" y="1720850"/>
          <a:ext cx="927100" cy="304800"/>
          <a:chOff x="9584120" y="1345325"/>
          <a:chExt cx="886153" cy="304471"/>
        </a:xfrm>
      </xdr:grpSpPr>
      <xdr:sp macro="" textlink="">
        <xdr:nvSpPr>
          <xdr:cNvPr id="40" name="Rounded Rectangle 39">
            <a:hlinkClick xmlns:r="http://schemas.openxmlformats.org/officeDocument/2006/relationships" r:id="rId2"/>
            <a:extLst>
              <a:ext uri="{FF2B5EF4-FFF2-40B4-BE49-F238E27FC236}">
                <a16:creationId xmlns:a16="http://schemas.microsoft.com/office/drawing/2014/main" id="{00000000-0008-0000-0200-000028000000}"/>
              </a:ext>
            </a:extLst>
          </xdr:cNvPr>
          <xdr:cNvSpPr/>
        </xdr:nvSpPr>
        <xdr:spPr>
          <a:xfrm>
            <a:off x="9584120" y="1345325"/>
            <a:ext cx="886153" cy="30447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r"/>
            <a:r>
              <a:rPr lang="en-US" sz="1100" b="1">
                <a:latin typeface="Arial" panose="020B0604020202020204" pitchFamily="34" charset="0"/>
                <a:ea typeface="Tahoma" panose="020B0604030504040204" pitchFamily="34" charset="0"/>
                <a:cs typeface="Arial" panose="020B0604020202020204" pitchFamily="34" charset="0"/>
              </a:rPr>
              <a:t>BACK</a:t>
            </a:r>
          </a:p>
        </xdr:txBody>
      </xdr:sp>
      <xdr:sp macro="" textlink="">
        <xdr:nvSpPr>
          <xdr:cNvPr id="41" name="Oval 40">
            <a:extLst>
              <a:ext uri="{FF2B5EF4-FFF2-40B4-BE49-F238E27FC236}">
                <a16:creationId xmlns:a16="http://schemas.microsoft.com/office/drawing/2014/main" id="{00000000-0008-0000-0200-000029000000}"/>
              </a:ext>
            </a:extLst>
          </xdr:cNvPr>
          <xdr:cNvSpPr/>
        </xdr:nvSpPr>
        <xdr:spPr>
          <a:xfrm>
            <a:off x="9631763" y="1383384"/>
            <a:ext cx="219156" cy="218839"/>
          </a:xfrm>
          <a:prstGeom prst="ellipse">
            <a:avLst/>
          </a:prstGeom>
          <a:ln>
            <a:noFill/>
          </a:ln>
          <a:scene3d>
            <a:camera prst="orthographicFront"/>
            <a:lightRig rig="threePt" dir="t"/>
          </a:scene3d>
          <a:sp3d>
            <a:bevelT w="69850" h="381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sp macro="" textlink="">
        <xdr:nvSpPr>
          <xdr:cNvPr id="42" name="Right Arrow 41">
            <a:extLst>
              <a:ext uri="{FF2B5EF4-FFF2-40B4-BE49-F238E27FC236}">
                <a16:creationId xmlns:a16="http://schemas.microsoft.com/office/drawing/2014/main" id="{00000000-0008-0000-0200-00002A000000}"/>
              </a:ext>
            </a:extLst>
          </xdr:cNvPr>
          <xdr:cNvSpPr/>
        </xdr:nvSpPr>
        <xdr:spPr>
          <a:xfrm rot="10800000">
            <a:off x="9679405" y="1440472"/>
            <a:ext cx="104814" cy="114177"/>
          </a:xfrm>
          <a:prstGeom prst="rightArrow">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grpSp>
    <xdr:clientData/>
  </xdr:twoCellAnchor>
  <xdr:oneCellAnchor>
    <xdr:from>
      <xdr:col>12</xdr:col>
      <xdr:colOff>200025</xdr:colOff>
      <xdr:row>21</xdr:row>
      <xdr:rowOff>142875</xdr:rowOff>
    </xdr:from>
    <xdr:ext cx="286873" cy="192590"/>
    <xdr:sp macro="" textlink="">
      <xdr:nvSpPr>
        <xdr:cNvPr id="46" name="Rectangle 45">
          <a:extLst>
            <a:ext uri="{FF2B5EF4-FFF2-40B4-BE49-F238E27FC236}">
              <a16:creationId xmlns:a16="http://schemas.microsoft.com/office/drawing/2014/main" id="{00000000-0008-0000-0200-00002E000000}"/>
            </a:ext>
          </a:extLst>
        </xdr:cNvPr>
        <xdr:cNvSpPr/>
      </xdr:nvSpPr>
      <xdr:spPr>
        <a:xfrm>
          <a:off x="3400425" y="3076575"/>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rPr>
            <a:t>*</a:t>
          </a:r>
        </a:p>
      </xdr:txBody>
    </xdr:sp>
    <xdr:clientData/>
  </xdr:oneCellAnchor>
  <xdr:oneCellAnchor>
    <xdr:from>
      <xdr:col>12</xdr:col>
      <xdr:colOff>200025</xdr:colOff>
      <xdr:row>28</xdr:row>
      <xdr:rowOff>142875</xdr:rowOff>
    </xdr:from>
    <xdr:ext cx="286873" cy="192590"/>
    <xdr:sp macro="" textlink="">
      <xdr:nvSpPr>
        <xdr:cNvPr id="56" name="Rectangle 55">
          <a:extLst>
            <a:ext uri="{FF2B5EF4-FFF2-40B4-BE49-F238E27FC236}">
              <a16:creationId xmlns:a16="http://schemas.microsoft.com/office/drawing/2014/main" id="{00000000-0008-0000-0200-000038000000}"/>
            </a:ext>
          </a:extLst>
        </xdr:cNvPr>
        <xdr:cNvSpPr/>
      </xdr:nvSpPr>
      <xdr:spPr>
        <a:xfrm>
          <a:off x="3400425" y="4543425"/>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rPr>
            <a:t>*</a:t>
          </a:r>
        </a:p>
      </xdr:txBody>
    </xdr:sp>
    <xdr:clientData/>
  </xdr:oneCellAnchor>
  <xdr:oneCellAnchor>
    <xdr:from>
      <xdr:col>12</xdr:col>
      <xdr:colOff>200025</xdr:colOff>
      <xdr:row>28</xdr:row>
      <xdr:rowOff>142875</xdr:rowOff>
    </xdr:from>
    <xdr:ext cx="286873" cy="192590"/>
    <xdr:sp macro="" textlink="">
      <xdr:nvSpPr>
        <xdr:cNvPr id="58" name="Rectangle 57">
          <a:extLst>
            <a:ext uri="{FF2B5EF4-FFF2-40B4-BE49-F238E27FC236}">
              <a16:creationId xmlns:a16="http://schemas.microsoft.com/office/drawing/2014/main" id="{00000000-0008-0000-0200-00003A000000}"/>
            </a:ext>
          </a:extLst>
        </xdr:cNvPr>
        <xdr:cNvSpPr/>
      </xdr:nvSpPr>
      <xdr:spPr>
        <a:xfrm>
          <a:off x="3400425" y="4543425"/>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rPr>
            <a:t>*</a:t>
          </a:r>
        </a:p>
      </xdr:txBody>
    </xdr:sp>
    <xdr:clientData/>
  </xdr:oneCellAnchor>
  <xdr:twoCellAnchor editAs="oneCell">
    <xdr:from>
      <xdr:col>2</xdr:col>
      <xdr:colOff>28575</xdr:colOff>
      <xdr:row>27</xdr:row>
      <xdr:rowOff>81542</xdr:rowOff>
    </xdr:from>
    <xdr:to>
      <xdr:col>4</xdr:col>
      <xdr:colOff>196276</xdr:colOff>
      <xdr:row>31</xdr:row>
      <xdr:rowOff>11118</xdr:rowOff>
    </xdr:to>
    <xdr:pic>
      <xdr:nvPicPr>
        <xdr:cNvPr id="5" name="Picture 4" descr="Document">
          <a:hlinkClick xmlns:r="http://schemas.openxmlformats.org/officeDocument/2006/relationships" r:id="rId10"/>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561975" y="5739392"/>
          <a:ext cx="701101" cy="701101"/>
        </a:xfrm>
        <a:prstGeom prst="rect">
          <a:avLst/>
        </a:prstGeom>
      </xdr:spPr>
    </xdr:pic>
    <xdr:clientData/>
  </xdr:twoCellAnchor>
  <xdr:twoCellAnchor editAs="oneCell">
    <xdr:from>
      <xdr:col>2</xdr:col>
      <xdr:colOff>9525</xdr:colOff>
      <xdr:row>20</xdr:row>
      <xdr:rowOff>85725</xdr:rowOff>
    </xdr:from>
    <xdr:to>
      <xdr:col>4</xdr:col>
      <xdr:colOff>177226</xdr:colOff>
      <xdr:row>23</xdr:row>
      <xdr:rowOff>158176</xdr:rowOff>
    </xdr:to>
    <xdr:pic>
      <xdr:nvPicPr>
        <xdr:cNvPr id="70" name="Picture 4" descr="Document">
          <a:hlinkClick xmlns:r="http://schemas.openxmlformats.org/officeDocument/2006/relationships" r:id="rId13"/>
          <a:extLst>
            <a:ext uri="{FF2B5EF4-FFF2-40B4-BE49-F238E27FC236}">
              <a16:creationId xmlns:a16="http://schemas.microsoft.com/office/drawing/2014/main" id="{00000000-0008-0000-0200-000046000000}"/>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542925" y="4276725"/>
          <a:ext cx="701101" cy="701101"/>
        </a:xfrm>
        <a:prstGeom prst="rect">
          <a:avLst/>
        </a:prstGeom>
      </xdr:spPr>
    </xdr:pic>
    <xdr:clientData/>
  </xdr:twoCellAnchor>
  <xdr:twoCellAnchor editAs="oneCell">
    <xdr:from>
      <xdr:col>1</xdr:col>
      <xdr:colOff>257175</xdr:colOff>
      <xdr:row>12</xdr:row>
      <xdr:rowOff>114300</xdr:rowOff>
    </xdr:from>
    <xdr:to>
      <xdr:col>4</xdr:col>
      <xdr:colOff>158176</xdr:colOff>
      <xdr:row>15</xdr:row>
      <xdr:rowOff>186751</xdr:rowOff>
    </xdr:to>
    <xdr:pic>
      <xdr:nvPicPr>
        <xdr:cNvPr id="71" name="Picture 4" descr="Document">
          <a:hlinkClick xmlns:r="http://schemas.openxmlformats.org/officeDocument/2006/relationships" r:id="rId3"/>
          <a:extLst>
            <a:ext uri="{FF2B5EF4-FFF2-40B4-BE49-F238E27FC236}">
              <a16:creationId xmlns:a16="http://schemas.microsoft.com/office/drawing/2014/main" id="{00000000-0008-0000-0200-000047000000}"/>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523875" y="2628900"/>
          <a:ext cx="701101" cy="701101"/>
        </a:xfrm>
        <a:prstGeom prst="rect">
          <a:avLst/>
        </a:prstGeom>
      </xdr:spPr>
    </xdr:pic>
    <xdr:clientData/>
  </xdr:twoCellAnchor>
  <xdr:twoCellAnchor editAs="oneCell">
    <xdr:from>
      <xdr:col>34</xdr:col>
      <xdr:colOff>247650</xdr:colOff>
      <xdr:row>34</xdr:row>
      <xdr:rowOff>34671</xdr:rowOff>
    </xdr:from>
    <xdr:to>
      <xdr:col>37</xdr:col>
      <xdr:colOff>32766</xdr:colOff>
      <xdr:row>35</xdr:row>
      <xdr:rowOff>0</xdr:rowOff>
    </xdr:to>
    <xdr:pic>
      <xdr:nvPicPr>
        <xdr:cNvPr id="3" name="Picture 2">
          <a:extLst>
            <a:ext uri="{FF2B5EF4-FFF2-40B4-BE49-F238E27FC236}">
              <a16:creationId xmlns:a16="http://schemas.microsoft.com/office/drawing/2014/main" id="{00000000-0008-0000-0200-000003000000}"/>
            </a:ext>
          </a:extLst>
        </xdr:cNvPr>
        <xdr:cNvPicPr>
          <a:picLocks/>
        </xdr:cNvPicPr>
      </xdr:nvPicPr>
      <xdr:blipFill>
        <a:blip xmlns:r="http://schemas.openxmlformats.org/officeDocument/2006/relationships" r:embed="rId14"/>
        <a:stretch>
          <a:fillRect/>
        </a:stretch>
      </xdr:blipFill>
      <xdr:spPr>
        <a:xfrm>
          <a:off x="9315450" y="7006971"/>
          <a:ext cx="585216" cy="146304"/>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15</xdr:col>
      <xdr:colOff>600079</xdr:colOff>
      <xdr:row>12</xdr:row>
      <xdr:rowOff>123825</xdr:rowOff>
    </xdr:to>
    <xdr:pic>
      <xdr:nvPicPr>
        <xdr:cNvPr id="4" name="Picture 3">
          <a:extLst>
            <a:ext uri="{FF2B5EF4-FFF2-40B4-BE49-F238E27FC236}">
              <a16:creationId xmlns:a16="http://schemas.microsoft.com/office/drawing/2014/main" id="{00000000-0008-0000-1F00-000004000000}"/>
            </a:ext>
          </a:extLst>
        </xdr:cNvPr>
        <xdr:cNvPicPr>
          <a:picLocks noChangeAspect="1"/>
        </xdr:cNvPicPr>
      </xdr:nvPicPr>
      <xdr:blipFill>
        <a:blip xmlns:r="http://schemas.openxmlformats.org/officeDocument/2006/relationships" r:embed="rId1"/>
        <a:stretch>
          <a:fillRect/>
        </a:stretch>
      </xdr:blipFill>
      <xdr:spPr>
        <a:xfrm>
          <a:off x="0" y="76200"/>
          <a:ext cx="9744079" cy="2333625"/>
        </a:xfrm>
        <a:prstGeom prst="rect">
          <a:avLst/>
        </a:prstGeom>
        <a:ln>
          <a:noFill/>
        </a:ln>
      </xdr:spPr>
    </xdr:pic>
    <xdr:clientData/>
  </xdr:twoCellAnchor>
  <xdr:twoCellAnchor>
    <xdr:from>
      <xdr:col>14</xdr:col>
      <xdr:colOff>200025</xdr:colOff>
      <xdr:row>0</xdr:row>
      <xdr:rowOff>123825</xdr:rowOff>
    </xdr:from>
    <xdr:to>
      <xdr:col>15</xdr:col>
      <xdr:colOff>476250</xdr:colOff>
      <xdr:row>2</xdr:row>
      <xdr:rowOff>76200</xdr:rowOff>
    </xdr:to>
    <xdr:sp macro="" textlink="">
      <xdr:nvSpPr>
        <xdr:cNvPr id="5" name="Rectangle 4">
          <a:extLst>
            <a:ext uri="{FF2B5EF4-FFF2-40B4-BE49-F238E27FC236}">
              <a16:creationId xmlns:a16="http://schemas.microsoft.com/office/drawing/2014/main" id="{00000000-0008-0000-1F00-000005000000}"/>
            </a:ext>
          </a:extLst>
        </xdr:cNvPr>
        <xdr:cNvSpPr/>
      </xdr:nvSpPr>
      <xdr:spPr>
        <a:xfrm>
          <a:off x="8734425" y="123825"/>
          <a:ext cx="885825" cy="3333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85725</xdr:colOff>
      <xdr:row>0</xdr:row>
      <xdr:rowOff>152400</xdr:rowOff>
    </xdr:from>
    <xdr:to>
      <xdr:col>15</xdr:col>
      <xdr:colOff>542925</xdr:colOff>
      <xdr:row>3</xdr:row>
      <xdr:rowOff>19050</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00000000-0008-0000-1F00-000006000000}"/>
            </a:ext>
          </a:extLst>
        </xdr:cNvPr>
        <xdr:cNvSpPr/>
      </xdr:nvSpPr>
      <xdr:spPr>
        <a:xfrm>
          <a:off x="8620125" y="152400"/>
          <a:ext cx="1066800" cy="4381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0</xdr:colOff>
      <xdr:row>3</xdr:row>
      <xdr:rowOff>38100</xdr:rowOff>
    </xdr:from>
    <xdr:to>
      <xdr:col>16</xdr:col>
      <xdr:colOff>0</xdr:colOff>
      <xdr:row>63</xdr:row>
      <xdr:rowOff>0</xdr:rowOff>
    </xdr:to>
    <xdr:pic>
      <xdr:nvPicPr>
        <xdr:cNvPr id="7" name="Picture 6">
          <a:extLst>
            <a:ext uri="{FF2B5EF4-FFF2-40B4-BE49-F238E27FC236}">
              <a16:creationId xmlns:a16="http://schemas.microsoft.com/office/drawing/2014/main" id="{6DED19AE-1337-23D6-4946-3985FB7C93E6}"/>
            </a:ext>
          </a:extLst>
        </xdr:cNvPr>
        <xdr:cNvPicPr>
          <a:picLocks noChangeAspect="1"/>
        </xdr:cNvPicPr>
      </xdr:nvPicPr>
      <xdr:blipFill>
        <a:blip xmlns:r="http://schemas.openxmlformats.org/officeDocument/2006/relationships" r:embed="rId3"/>
        <a:stretch>
          <a:fillRect/>
        </a:stretch>
      </xdr:blipFill>
      <xdr:spPr>
        <a:xfrm>
          <a:off x="0" y="609600"/>
          <a:ext cx="9753600" cy="113919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14</xdr:col>
      <xdr:colOff>201757</xdr:colOff>
      <xdr:row>0</xdr:row>
      <xdr:rowOff>9525</xdr:rowOff>
    </xdr:from>
    <xdr:to>
      <xdr:col>15</xdr:col>
      <xdr:colOff>484909</xdr:colOff>
      <xdr:row>1</xdr:row>
      <xdr:rowOff>123825</xdr:rowOff>
    </xdr:to>
    <xdr:grpSp>
      <xdr:nvGrpSpPr>
        <xdr:cNvPr id="2" name="Group 26">
          <a:hlinkClick xmlns:r="http://schemas.openxmlformats.org/officeDocument/2006/relationships" r:id="rId1"/>
          <a:extLst>
            <a:ext uri="{FF2B5EF4-FFF2-40B4-BE49-F238E27FC236}">
              <a16:creationId xmlns:a16="http://schemas.microsoft.com/office/drawing/2014/main" id="{00000000-0008-0000-2000-000002000000}"/>
            </a:ext>
          </a:extLst>
        </xdr:cNvPr>
        <xdr:cNvGrpSpPr>
          <a:grpSpLocks/>
        </xdr:cNvGrpSpPr>
      </xdr:nvGrpSpPr>
      <xdr:grpSpPr bwMode="auto">
        <a:xfrm>
          <a:off x="9123507" y="6350"/>
          <a:ext cx="927677" cy="304800"/>
          <a:chOff x="9584120" y="1345325"/>
          <a:chExt cx="886153" cy="304471"/>
        </a:xfrm>
      </xdr:grpSpPr>
      <xdr:sp macro="" textlink="">
        <xdr:nvSpPr>
          <xdr:cNvPr id="3" name="Rounded Rectangle 2">
            <a:hlinkClick xmlns:r="http://schemas.openxmlformats.org/officeDocument/2006/relationships" r:id="rId2"/>
            <a:extLst>
              <a:ext uri="{FF2B5EF4-FFF2-40B4-BE49-F238E27FC236}">
                <a16:creationId xmlns:a16="http://schemas.microsoft.com/office/drawing/2014/main" id="{00000000-0008-0000-2000-000003000000}"/>
              </a:ext>
            </a:extLst>
          </xdr:cNvPr>
          <xdr:cNvSpPr/>
        </xdr:nvSpPr>
        <xdr:spPr>
          <a:xfrm>
            <a:off x="9584120" y="1345325"/>
            <a:ext cx="886153" cy="30447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r"/>
            <a:r>
              <a:rPr lang="en-US" sz="1100" b="1">
                <a:latin typeface="Trebuchet MS" panose="020B0603020202020204" pitchFamily="34" charset="0"/>
                <a:ea typeface="Tahoma" panose="020B0604030504040204" pitchFamily="34" charset="0"/>
                <a:cs typeface="Tahoma" panose="020B0604030504040204" pitchFamily="34" charset="0"/>
              </a:rPr>
              <a:t>BACK</a:t>
            </a:r>
          </a:p>
        </xdr:txBody>
      </xdr:sp>
      <xdr:sp macro="" textlink="">
        <xdr:nvSpPr>
          <xdr:cNvPr id="4" name="Oval 3">
            <a:extLst>
              <a:ext uri="{FF2B5EF4-FFF2-40B4-BE49-F238E27FC236}">
                <a16:creationId xmlns:a16="http://schemas.microsoft.com/office/drawing/2014/main" id="{00000000-0008-0000-2000-000004000000}"/>
              </a:ext>
            </a:extLst>
          </xdr:cNvPr>
          <xdr:cNvSpPr/>
        </xdr:nvSpPr>
        <xdr:spPr>
          <a:xfrm>
            <a:off x="9631763" y="1383384"/>
            <a:ext cx="219156" cy="218839"/>
          </a:xfrm>
          <a:prstGeom prst="ellipse">
            <a:avLst/>
          </a:prstGeom>
          <a:ln>
            <a:noFill/>
          </a:ln>
          <a:scene3d>
            <a:camera prst="orthographicFront"/>
            <a:lightRig rig="threePt" dir="t"/>
          </a:scene3d>
          <a:sp3d>
            <a:bevelT w="69850" h="381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sp macro="" textlink="">
        <xdr:nvSpPr>
          <xdr:cNvPr id="5" name="Right Arrow 4">
            <a:extLst>
              <a:ext uri="{FF2B5EF4-FFF2-40B4-BE49-F238E27FC236}">
                <a16:creationId xmlns:a16="http://schemas.microsoft.com/office/drawing/2014/main" id="{00000000-0008-0000-2000-000005000000}"/>
              </a:ext>
            </a:extLst>
          </xdr:cNvPr>
          <xdr:cNvSpPr/>
        </xdr:nvSpPr>
        <xdr:spPr>
          <a:xfrm rot="10800000">
            <a:off x="9679405" y="1440472"/>
            <a:ext cx="104814" cy="114177"/>
          </a:xfrm>
          <a:prstGeom prst="rightArrow">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grpSp>
    <xdr:clientData/>
  </xdr:twoCellAnchor>
  <xdr:twoCellAnchor editAs="oneCell">
    <xdr:from>
      <xdr:col>1</xdr:col>
      <xdr:colOff>23813</xdr:colOff>
      <xdr:row>5</xdr:row>
      <xdr:rowOff>47625</xdr:rowOff>
    </xdr:from>
    <xdr:to>
      <xdr:col>3</xdr:col>
      <xdr:colOff>162561</xdr:colOff>
      <xdr:row>8</xdr:row>
      <xdr:rowOff>161925</xdr:rowOff>
    </xdr:to>
    <xdr:pic>
      <xdr:nvPicPr>
        <xdr:cNvPr id="8" name="Picture 7">
          <a:extLst>
            <a:ext uri="{FF2B5EF4-FFF2-40B4-BE49-F238E27FC236}">
              <a16:creationId xmlns:a16="http://schemas.microsoft.com/office/drawing/2014/main" id="{00000000-0008-0000-20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3813" y="1012031"/>
          <a:ext cx="1353185" cy="685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11</xdr:col>
      <xdr:colOff>459441</xdr:colOff>
      <xdr:row>0</xdr:row>
      <xdr:rowOff>0</xdr:rowOff>
    </xdr:from>
    <xdr:to>
      <xdr:col>14</xdr:col>
      <xdr:colOff>0</xdr:colOff>
      <xdr:row>3</xdr:row>
      <xdr:rowOff>8290</xdr:rowOff>
    </xdr:to>
    <xdr:pic>
      <xdr:nvPicPr>
        <xdr:cNvPr id="4" name="Picture 3" descr="\\rok-stlfps-mo\business\LM EEP Midwest\Ameren_MO\OUTREACH\Marketing\Logos\Ameren Missouri logos\AmerenMissouri.bmp">
          <a:extLst>
            <a:ext uri="{FF2B5EF4-FFF2-40B4-BE49-F238E27FC236}">
              <a16:creationId xmlns:a16="http://schemas.microsoft.com/office/drawing/2014/main" id="{00000000-0008-0000-21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95029" y="0"/>
          <a:ext cx="1400736" cy="747878"/>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6</xdr:col>
      <xdr:colOff>123825</xdr:colOff>
      <xdr:row>45</xdr:row>
      <xdr:rowOff>104776</xdr:rowOff>
    </xdr:from>
    <xdr:to>
      <xdr:col>14</xdr:col>
      <xdr:colOff>0</xdr:colOff>
      <xdr:row>47</xdr:row>
      <xdr:rowOff>38100</xdr:rowOff>
    </xdr:to>
    <xdr:grpSp>
      <xdr:nvGrpSpPr>
        <xdr:cNvPr id="16" name="Group 15">
          <a:extLst>
            <a:ext uri="{FF2B5EF4-FFF2-40B4-BE49-F238E27FC236}">
              <a16:creationId xmlns:a16="http://schemas.microsoft.com/office/drawing/2014/main" id="{00000000-0008-0000-2100-000010000000}"/>
            </a:ext>
          </a:extLst>
        </xdr:cNvPr>
        <xdr:cNvGrpSpPr/>
      </xdr:nvGrpSpPr>
      <xdr:grpSpPr>
        <a:xfrm>
          <a:off x="3863975" y="11560176"/>
          <a:ext cx="5022850" cy="317499"/>
          <a:chOff x="4733925" y="12563476"/>
          <a:chExt cx="1619250" cy="247649"/>
        </a:xfrm>
      </xdr:grpSpPr>
      <xdr:sp macro="" textlink="">
        <xdr:nvSpPr>
          <xdr:cNvPr id="17" name="TextBox 16">
            <a:extLst>
              <a:ext uri="{FF2B5EF4-FFF2-40B4-BE49-F238E27FC236}">
                <a16:creationId xmlns:a16="http://schemas.microsoft.com/office/drawing/2014/main" id="{00000000-0008-0000-2100-000011000000}"/>
              </a:ext>
            </a:extLst>
          </xdr:cNvPr>
          <xdr:cNvSpPr txBox="1"/>
        </xdr:nvSpPr>
        <xdr:spPr>
          <a:xfrm>
            <a:off x="4733925" y="12563476"/>
            <a:ext cx="1619250" cy="247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US" sz="1050" b="1" i="1">
                <a:latin typeface="Arial" pitchFamily="34" charset="0"/>
                <a:cs typeface="Arial" pitchFamily="34" charset="0"/>
              </a:rPr>
              <a:t>Act</a:t>
            </a:r>
            <a:r>
              <a:rPr lang="en-US" sz="1050" i="1">
                <a:solidFill>
                  <a:srgbClr val="439639"/>
                </a:solidFill>
                <a:latin typeface="Arial" pitchFamily="34" charset="0"/>
                <a:cs typeface="Arial" pitchFamily="34" charset="0"/>
              </a:rPr>
              <a:t>OnEnergy.com</a:t>
            </a:r>
          </a:p>
        </xdr:txBody>
      </xdr:sp>
      <xdr:sp macro="" textlink="">
        <xdr:nvSpPr>
          <xdr:cNvPr id="18" name="Rectangle 17">
            <a:hlinkClick xmlns:r="http://schemas.openxmlformats.org/officeDocument/2006/relationships" r:id="rId2"/>
            <a:extLst>
              <a:ext uri="{FF2B5EF4-FFF2-40B4-BE49-F238E27FC236}">
                <a16:creationId xmlns:a16="http://schemas.microsoft.com/office/drawing/2014/main" id="{00000000-0008-0000-2100-000012000000}"/>
              </a:ext>
            </a:extLst>
          </xdr:cNvPr>
          <xdr:cNvSpPr/>
        </xdr:nvSpPr>
        <xdr:spPr>
          <a:xfrm>
            <a:off x="5086350" y="12592050"/>
            <a:ext cx="1200149" cy="17145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vertOverflow="clip" rtlCol="0" anchor="ctr"/>
          <a:lstStyle/>
          <a:p>
            <a:pPr algn="ctr"/>
            <a:endParaRPr lang="en-US" sz="1100"/>
          </a:p>
        </xdr:txBody>
      </xdr:sp>
    </xdr:grpSp>
    <xdr:clientData/>
  </xdr:twoCellAnchor>
  <xdr:twoCellAnchor>
    <xdr:from>
      <xdr:col>5</xdr:col>
      <xdr:colOff>235323</xdr:colOff>
      <xdr:row>44</xdr:row>
      <xdr:rowOff>102803</xdr:rowOff>
    </xdr:from>
    <xdr:to>
      <xdr:col>9</xdr:col>
      <xdr:colOff>694761</xdr:colOff>
      <xdr:row>46</xdr:row>
      <xdr:rowOff>147626</xdr:rowOff>
    </xdr:to>
    <xdr:sp macro="" textlink="">
      <xdr:nvSpPr>
        <xdr:cNvPr id="20" name="TextBox 19">
          <a:extLst>
            <a:ext uri="{FF2B5EF4-FFF2-40B4-BE49-F238E27FC236}">
              <a16:creationId xmlns:a16="http://schemas.microsoft.com/office/drawing/2014/main" id="{00000000-0008-0000-2100-000014000000}"/>
            </a:ext>
          </a:extLst>
        </xdr:cNvPr>
        <xdr:cNvSpPr txBox="1"/>
      </xdr:nvSpPr>
      <xdr:spPr>
        <a:xfrm>
          <a:off x="3208780" y="10986151"/>
          <a:ext cx="2911090" cy="44238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00" b="0" i="0" u="none" strike="noStrike">
              <a:solidFill>
                <a:schemeClr val="dk1"/>
              </a:solidFill>
              <a:effectLst/>
              <a:latin typeface="Arial" panose="020B0604020202020204" pitchFamily="34" charset="0"/>
              <a:ea typeface="+mn-ea"/>
              <a:cs typeface="Arial" panose="020B0604020202020204" pitchFamily="34" charset="0"/>
            </a:rPr>
            <a:t>Ameren Missouri's ActOnEnergy® </a:t>
          </a:r>
          <a:r>
            <a:rPr lang="en-US" sz="800" b="1" i="1" u="none" strike="noStrike">
              <a:solidFill>
                <a:schemeClr val="dk1"/>
              </a:solidFill>
              <a:effectLst/>
              <a:latin typeface="Arial" panose="020B0604020202020204" pitchFamily="34" charset="0"/>
              <a:ea typeface="+mn-ea"/>
              <a:cs typeface="Arial" panose="020B0604020202020204" pitchFamily="34" charset="0"/>
            </a:rPr>
            <a:t>BizSavers</a:t>
          </a:r>
          <a:r>
            <a:rPr lang="en-US" sz="800" b="1" i="0" u="none" strike="noStrike">
              <a:solidFill>
                <a:schemeClr val="dk1"/>
              </a:solidFill>
              <a:effectLst/>
              <a:latin typeface="Arial" panose="020B0604020202020204" pitchFamily="34" charset="0"/>
              <a:ea typeface="+mn-ea"/>
              <a:cs typeface="Arial" panose="020B0604020202020204" pitchFamily="34" charset="0"/>
            </a:rPr>
            <a:t>®</a:t>
          </a:r>
          <a:r>
            <a:rPr lang="en-US" sz="800" b="0" i="0" u="none" strike="noStrike" baseline="0">
              <a:solidFill>
                <a:schemeClr val="dk1"/>
              </a:solidFill>
              <a:effectLst/>
              <a:latin typeface="Arial" panose="020B0604020202020204" pitchFamily="34" charset="0"/>
              <a:ea typeface="+mn-ea"/>
              <a:cs typeface="Arial" panose="020B0604020202020204" pitchFamily="34" charset="0"/>
            </a:rPr>
            <a:t> </a:t>
          </a:r>
          <a:r>
            <a:rPr lang="en-US" sz="800" b="0" i="0" u="none" strike="noStrike">
              <a:solidFill>
                <a:schemeClr val="dk1"/>
              </a:solidFill>
              <a:effectLst/>
              <a:latin typeface="Arial" panose="020B0604020202020204" pitchFamily="34" charset="0"/>
              <a:ea typeface="+mn-ea"/>
              <a:cs typeface="Arial" panose="020B0604020202020204" pitchFamily="34" charset="0"/>
            </a:rPr>
            <a:t>Program</a:t>
          </a:r>
          <a:r>
            <a:rPr lang="en-US" sz="800">
              <a:latin typeface="Arial" panose="020B0604020202020204" pitchFamily="34" charset="0"/>
              <a:cs typeface="Arial" panose="020B0604020202020204" pitchFamily="34" charset="0"/>
            </a:rPr>
            <a:t> </a:t>
          </a:r>
          <a:r>
            <a:rPr lang="en-US" sz="800" b="0" i="0" u="none" strike="noStrike">
              <a:solidFill>
                <a:schemeClr val="dk1"/>
              </a:solidFill>
              <a:effectLst/>
              <a:latin typeface="Arial" panose="020B0604020202020204" pitchFamily="34" charset="0"/>
              <a:ea typeface="+mn-ea"/>
              <a:cs typeface="Arial" panose="020B0604020202020204" pitchFamily="34" charset="0"/>
            </a:rPr>
            <a:t>Toll Free 1.866.941.7299 - Fax 1.314.814.8900</a:t>
          </a:r>
          <a:r>
            <a:rPr lang="en-US" sz="800">
              <a:latin typeface="Arial" panose="020B0604020202020204" pitchFamily="34" charset="0"/>
              <a:cs typeface="Arial" panose="020B0604020202020204" pitchFamily="34" charset="0"/>
            </a:rPr>
            <a:t> </a:t>
          </a:r>
          <a:r>
            <a:rPr lang="en-US" sz="800" b="0" i="0" u="none" strike="noStrike">
              <a:solidFill>
                <a:schemeClr val="dk1"/>
              </a:solidFill>
              <a:effectLst/>
              <a:latin typeface="Arial" panose="020B0604020202020204" pitchFamily="34" charset="0"/>
              <a:ea typeface="+mn-ea"/>
              <a:cs typeface="Arial" panose="020B0604020202020204" pitchFamily="34" charset="0"/>
            </a:rPr>
            <a:t> </a:t>
          </a:r>
          <a:r>
            <a:rPr lang="en-US" sz="800">
              <a:latin typeface="Arial" panose="020B0604020202020204" pitchFamily="34" charset="0"/>
              <a:cs typeface="Arial" panose="020B0604020202020204" pitchFamily="34" charset="0"/>
            </a:rPr>
            <a:t> </a:t>
          </a:r>
          <a:r>
            <a:rPr lang="en-US" sz="800" b="0" i="0" u="none" strike="noStrike">
              <a:solidFill>
                <a:schemeClr val="dk1"/>
              </a:solidFill>
              <a:effectLst/>
              <a:latin typeface="Arial" panose="020B0604020202020204" pitchFamily="34" charset="0"/>
              <a:ea typeface="+mn-ea"/>
              <a:cs typeface="Arial" panose="020B0604020202020204" pitchFamily="34" charset="0"/>
            </a:rPr>
            <a:t> </a:t>
          </a:r>
          <a:r>
            <a:rPr lang="en-US" sz="800">
              <a:latin typeface="Arial" panose="020B0604020202020204" pitchFamily="34" charset="0"/>
              <a:cs typeface="Arial" panose="020B0604020202020204" pitchFamily="34" charset="0"/>
            </a:rPr>
            <a:t> </a:t>
          </a:r>
        </a:p>
        <a:p>
          <a:r>
            <a:rPr lang="en-US" sz="800" b="0" i="0" u="none" strike="noStrike">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BIZefficiency@ameren.com</a:t>
          </a:r>
          <a:r>
            <a:rPr lang="en-US" sz="800" b="0" i="0" u="none" strike="noStrike">
              <a:solidFill>
                <a:sysClr val="windowText" lastClr="000000"/>
              </a:solidFill>
              <a:effectLst/>
              <a:latin typeface="Arial" panose="020B0604020202020204" pitchFamily="34" charset="0"/>
              <a:ea typeface="+mn-ea"/>
              <a:cs typeface="Arial" panose="020B0604020202020204" pitchFamily="34" charset="0"/>
            </a:rPr>
            <a:t> </a:t>
          </a:r>
          <a:endParaRPr lang="en-US" sz="8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2</xdr:row>
      <xdr:rowOff>0</xdr:rowOff>
    </xdr:from>
    <xdr:to>
      <xdr:col>16</xdr:col>
      <xdr:colOff>1445</xdr:colOff>
      <xdr:row>5</xdr:row>
      <xdr:rowOff>28575</xdr:rowOff>
    </xdr:to>
    <xdr:sp macro="" textlink="TEMPLATE!A16">
      <xdr:nvSpPr>
        <xdr:cNvPr id="49" name="PROJECTINFO">
          <a:extLst>
            <a:ext uri="{FF2B5EF4-FFF2-40B4-BE49-F238E27FC236}">
              <a16:creationId xmlns:a16="http://schemas.microsoft.com/office/drawing/2014/main" id="{00000000-0008-0000-0300-000031000000}"/>
            </a:ext>
          </a:extLst>
        </xdr:cNvPr>
        <xdr:cNvSpPr/>
      </xdr:nvSpPr>
      <xdr:spPr>
        <a:xfrm>
          <a:off x="3200400" y="419100"/>
          <a:ext cx="1068245" cy="657225"/>
        </a:xfrm>
        <a:prstGeom prst="round2SameRect">
          <a:avLst/>
        </a:prstGeom>
        <a:solidFill>
          <a:srgbClr val="439639"/>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C4B9B5D7-499E-46AB-BA94-5B71F48D15E2}" type="TxLink">
            <a:rPr lang="en-US" sz="960" b="0" i="0" u="none" strike="noStrike">
              <a:solidFill>
                <a:schemeClr val="bg1">
                  <a:lumMod val="100000"/>
                </a:schemeClr>
              </a:solidFill>
              <a:latin typeface="Arial" panose="020B0604020202020204" pitchFamily="34" charset="0"/>
              <a:ea typeface="Tahoma" panose="020B0604030504040204" pitchFamily="34" charset="0"/>
              <a:cs typeface="Arial" panose="020B0604020202020204" pitchFamily="34" charset="0"/>
            </a:rPr>
            <a:pPr algn="ctr"/>
            <a:t>APPLICATION</a:t>
          </a:fld>
          <a:endParaRPr lang="en-US" sz="960">
            <a:solidFill>
              <a:schemeClr val="bg1">
                <a:lumMod val="100000"/>
              </a:schemeClr>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17</xdr:col>
      <xdr:colOff>0</xdr:colOff>
      <xdr:row>2</xdr:row>
      <xdr:rowOff>0</xdr:rowOff>
    </xdr:from>
    <xdr:to>
      <xdr:col>21</xdr:col>
      <xdr:colOff>1444</xdr:colOff>
      <xdr:row>5</xdr:row>
      <xdr:rowOff>28575</xdr:rowOff>
    </xdr:to>
    <xdr:sp macro="" textlink="TEMPLATE!A42">
      <xdr:nvSpPr>
        <xdr:cNvPr id="43" name="COMPLETION">
          <a:hlinkClick xmlns:r="http://schemas.openxmlformats.org/officeDocument/2006/relationships" r:id="rId1"/>
          <a:extLst>
            <a:ext uri="{FF2B5EF4-FFF2-40B4-BE49-F238E27FC236}">
              <a16:creationId xmlns:a16="http://schemas.microsoft.com/office/drawing/2014/main" id="{00000000-0008-0000-0300-00002B000000}"/>
            </a:ext>
          </a:extLst>
        </xdr:cNvPr>
        <xdr:cNvSpPr/>
      </xdr:nvSpPr>
      <xdr:spPr>
        <a:xfrm>
          <a:off x="4533900" y="419100"/>
          <a:ext cx="1068244" cy="657225"/>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FFF6A084-269A-4C43-AE06-B585BBFBC59E}" type="TxLink">
            <a:rPr lang="en-US" sz="1000" b="0" i="0" u="none" strike="noStrike">
              <a:solidFill>
                <a:schemeClr val="bg1">
                  <a:lumMod val="100000"/>
                </a:schemeClr>
              </a:solidFill>
              <a:latin typeface="Arial" panose="020B0604020202020204" pitchFamily="34" charset="0"/>
              <a:ea typeface="Tahoma" panose="020B0604030504040204" pitchFamily="34" charset="0"/>
              <a:cs typeface="Arial" panose="020B0604020202020204" pitchFamily="34" charset="0"/>
            </a:rPr>
            <a:pPr algn="ctr"/>
            <a:t>FINAL STEPS</a:t>
          </a:fld>
          <a:endParaRPr lang="en-US" sz="1000">
            <a:solidFill>
              <a:schemeClr val="bg1">
                <a:lumMod val="100000"/>
              </a:schemeClr>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7</xdr:col>
      <xdr:colOff>0</xdr:colOff>
      <xdr:row>2</xdr:row>
      <xdr:rowOff>0</xdr:rowOff>
    </xdr:from>
    <xdr:to>
      <xdr:col>11</xdr:col>
      <xdr:colOff>1445</xdr:colOff>
      <xdr:row>5</xdr:row>
      <xdr:rowOff>28576</xdr:rowOff>
    </xdr:to>
    <xdr:sp macro="" textlink="TEMPLATE!A8">
      <xdr:nvSpPr>
        <xdr:cNvPr id="44" name="START">
          <a:hlinkClick xmlns:r="http://schemas.openxmlformats.org/officeDocument/2006/relationships" r:id="rId2"/>
          <a:extLst>
            <a:ext uri="{FF2B5EF4-FFF2-40B4-BE49-F238E27FC236}">
              <a16:creationId xmlns:a16="http://schemas.microsoft.com/office/drawing/2014/main" id="{00000000-0008-0000-0300-00002C000000}"/>
            </a:ext>
          </a:extLst>
        </xdr:cNvPr>
        <xdr:cNvSpPr/>
      </xdr:nvSpPr>
      <xdr:spPr>
        <a:xfrm>
          <a:off x="1846385" y="424962"/>
          <a:ext cx="1056522" cy="666018"/>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3007A248-7209-47F8-8EF4-E63711741AE9}" type="TxLink">
            <a:rPr lang="en-US" sz="1000" b="0" i="0" u="none" strike="noStrike">
              <a:solidFill>
                <a:schemeClr val="bg1">
                  <a:lumMod val="100000"/>
                </a:schemeClr>
              </a:solidFill>
              <a:latin typeface="Arial" panose="020B0604020202020204" pitchFamily="34" charset="0"/>
              <a:ea typeface="Tahoma" panose="020B0604030504040204" pitchFamily="34" charset="0"/>
              <a:cs typeface="Arial" panose="020B0604020202020204" pitchFamily="34" charset="0"/>
            </a:rPr>
            <a:pPr algn="ctr"/>
            <a:t>WELCOME</a:t>
          </a:fld>
          <a:endParaRPr lang="en-US" sz="1000">
            <a:solidFill>
              <a:schemeClr val="bg1">
                <a:lumMod val="100000"/>
              </a:schemeClr>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0</xdr:col>
      <xdr:colOff>255517</xdr:colOff>
      <xdr:row>4</xdr:row>
      <xdr:rowOff>76200</xdr:rowOff>
    </xdr:from>
    <xdr:to>
      <xdr:col>43</xdr:col>
      <xdr:colOff>263524</xdr:colOff>
      <xdr:row>7</xdr:row>
      <xdr:rowOff>34926</xdr:rowOff>
    </xdr:to>
    <xdr:sp macro="" textlink="">
      <xdr:nvSpPr>
        <xdr:cNvPr id="6" name="APPBACK">
          <a:extLst>
            <a:ext uri="{FF2B5EF4-FFF2-40B4-BE49-F238E27FC236}">
              <a16:creationId xmlns:a16="http://schemas.microsoft.com/office/drawing/2014/main" id="{00000000-0008-0000-0300-000006000000}"/>
            </a:ext>
          </a:extLst>
        </xdr:cNvPr>
        <xdr:cNvSpPr/>
      </xdr:nvSpPr>
      <xdr:spPr>
        <a:xfrm>
          <a:off x="255517" y="914400"/>
          <a:ext cx="11476107" cy="587376"/>
        </a:xfrm>
        <a:prstGeom prst="round2SameRect">
          <a:avLst/>
        </a:prstGeom>
        <a:solidFill>
          <a:srgbClr val="439639"/>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6</xdr:col>
      <xdr:colOff>221153</xdr:colOff>
      <xdr:row>5</xdr:row>
      <xdr:rowOff>174847</xdr:rowOff>
    </xdr:from>
    <xdr:to>
      <xdr:col>11</xdr:col>
      <xdr:colOff>207407</xdr:colOff>
      <xdr:row>7</xdr:row>
      <xdr:rowOff>125237</xdr:rowOff>
    </xdr:to>
    <xdr:sp macro="" textlink="TEMPLATE!C18">
      <xdr:nvSpPr>
        <xdr:cNvPr id="18" name="COMPANY">
          <a:extLst>
            <a:ext uri="{FF2B5EF4-FFF2-40B4-BE49-F238E27FC236}">
              <a16:creationId xmlns:a16="http://schemas.microsoft.com/office/drawing/2014/main" id="{00000000-0008-0000-0300-000012000000}"/>
            </a:ext>
          </a:extLst>
        </xdr:cNvPr>
        <xdr:cNvSpPr/>
      </xdr:nvSpPr>
      <xdr:spPr>
        <a:xfrm>
          <a:off x="1821353" y="1222597"/>
          <a:ext cx="1319754" cy="369490"/>
        </a:xfrm>
        <a:prstGeom prst="round2SameRect">
          <a:avLst>
            <a:gd name="adj1" fmla="val 30393"/>
            <a:gd name="adj2" fmla="val 0"/>
          </a:avLst>
        </a:prstGeom>
        <a:solidFill>
          <a:srgbClr val="17375E"/>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59CD4E59-6709-4B1D-A15C-0CCB1B25C3A5}" type="TxLink">
            <a:rPr lang="en-US" sz="800" b="1" i="0" u="none" strike="noStrike">
              <a:solidFill>
                <a:schemeClr val="bg1"/>
              </a:solidFill>
              <a:latin typeface="Arial" panose="020B0604020202020204" pitchFamily="34" charset="0"/>
              <a:ea typeface="Tahoma" panose="020B0604030504040204" pitchFamily="34" charset="0"/>
              <a:cs typeface="Arial" panose="020B0604020202020204" pitchFamily="34" charset="0"/>
            </a:rPr>
            <a:pPr algn="ctr"/>
            <a:t>COMPANY</a:t>
          </a:fld>
          <a:endParaRPr lang="en-US" sz="800" b="1" i="0">
            <a:solidFill>
              <a:schemeClr val="bg1"/>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0</xdr:col>
      <xdr:colOff>257178</xdr:colOff>
      <xdr:row>7</xdr:row>
      <xdr:rowOff>38099</xdr:rowOff>
    </xdr:from>
    <xdr:to>
      <xdr:col>44</xdr:col>
      <xdr:colOff>3173</xdr:colOff>
      <xdr:row>8</xdr:row>
      <xdr:rowOff>13523</xdr:rowOff>
    </xdr:to>
    <xdr:sp macro="" textlink="">
      <xdr:nvSpPr>
        <xdr:cNvPr id="7" name="APPTHIN">
          <a:extLst>
            <a:ext uri="{FF2B5EF4-FFF2-40B4-BE49-F238E27FC236}">
              <a16:creationId xmlns:a16="http://schemas.microsoft.com/office/drawing/2014/main" id="{00000000-0008-0000-0300-000007000000}"/>
            </a:ext>
          </a:extLst>
        </xdr:cNvPr>
        <xdr:cNvSpPr/>
      </xdr:nvSpPr>
      <xdr:spPr>
        <a:xfrm flipV="1">
          <a:off x="257178" y="1504949"/>
          <a:ext cx="11480795" cy="184974"/>
        </a:xfrm>
        <a:prstGeom prst="rect">
          <a:avLst/>
        </a:prstGeom>
        <a:solidFill>
          <a:schemeClr val="tx2">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xdr:col>
      <xdr:colOff>84280</xdr:colOff>
      <xdr:row>5</xdr:row>
      <xdr:rowOff>117697</xdr:rowOff>
    </xdr:from>
    <xdr:to>
      <xdr:col>6</xdr:col>
      <xdr:colOff>70534</xdr:colOff>
      <xdr:row>7</xdr:row>
      <xdr:rowOff>34926</xdr:rowOff>
    </xdr:to>
    <xdr:sp macro="" textlink="TEMPLATE!C17">
      <xdr:nvSpPr>
        <xdr:cNvPr id="8" name="TC">
          <a:hlinkClick xmlns:r="http://schemas.openxmlformats.org/officeDocument/2006/relationships" r:id="rId3"/>
          <a:extLst>
            <a:ext uri="{FF2B5EF4-FFF2-40B4-BE49-F238E27FC236}">
              <a16:creationId xmlns:a16="http://schemas.microsoft.com/office/drawing/2014/main" id="{00000000-0008-0000-0300-000008000000}"/>
            </a:ext>
          </a:extLst>
        </xdr:cNvPr>
        <xdr:cNvSpPr/>
      </xdr:nvSpPr>
      <xdr:spPr>
        <a:xfrm>
          <a:off x="350980" y="1165447"/>
          <a:ext cx="1319754" cy="336329"/>
        </a:xfrm>
        <a:prstGeom prst="round2SameRect">
          <a:avLst>
            <a:gd name="adj1" fmla="val 30393"/>
            <a:gd name="adj2" fmla="val 0"/>
          </a:avLst>
        </a:prstGeom>
        <a:solidFill>
          <a:srgbClr val="72CDF4"/>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fld id="{ACCDEC34-AB93-4276-A62B-DB3A40A114EA}" type="TxLink">
            <a:rPr lang="en-US" sz="760" b="1" i="0" u="none" strike="noStrike">
              <a:solidFill>
                <a:srgbClr val="000000"/>
              </a:solidFill>
              <a:latin typeface="Arial" panose="020B0604020202020204" pitchFamily="34" charset="0"/>
              <a:ea typeface="Tahoma" panose="020B0604030504040204" pitchFamily="34" charset="0"/>
              <a:cs typeface="Arial" panose="020B0604020202020204" pitchFamily="34" charset="0"/>
            </a:rPr>
            <a:pPr algn="ctr"/>
            <a:t>AGREEMENTS AND TERMS &amp; CONDITIONS</a:t>
          </a:fld>
          <a:endParaRPr lang="en-US" sz="760" b="1"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17</xdr:col>
      <xdr:colOff>228199</xdr:colOff>
      <xdr:row>5</xdr:row>
      <xdr:rowOff>89122</xdr:rowOff>
    </xdr:from>
    <xdr:to>
      <xdr:col>22</xdr:col>
      <xdr:colOff>214453</xdr:colOff>
      <xdr:row>7</xdr:row>
      <xdr:rowOff>39512</xdr:rowOff>
    </xdr:to>
    <xdr:sp macro="" textlink="TEMPLATE!C20">
      <xdr:nvSpPr>
        <xdr:cNvPr id="9" name="TA">
          <a:hlinkClick xmlns:r="http://schemas.openxmlformats.org/officeDocument/2006/relationships" r:id="rId4"/>
          <a:extLst>
            <a:ext uri="{FF2B5EF4-FFF2-40B4-BE49-F238E27FC236}">
              <a16:creationId xmlns:a16="http://schemas.microsoft.com/office/drawing/2014/main" id="{00000000-0008-0000-0300-000009000000}"/>
            </a:ext>
          </a:extLst>
        </xdr:cNvPr>
        <xdr:cNvSpPr/>
      </xdr:nvSpPr>
      <xdr:spPr>
        <a:xfrm>
          <a:off x="4762099" y="1136872"/>
          <a:ext cx="1319754" cy="369490"/>
        </a:xfrm>
        <a:prstGeom prst="round2SameRect">
          <a:avLst>
            <a:gd name="adj1" fmla="val 30393"/>
            <a:gd name="adj2" fmla="val 0"/>
          </a:avLst>
        </a:prstGeom>
        <a:solidFill>
          <a:srgbClr val="72CDF4"/>
        </a:solidFill>
        <a:ln>
          <a:noFill/>
        </a:ln>
        <a:effectLst>
          <a:outerShdw blurRad="50800" dist="38100" algn="l" rotWithShape="0">
            <a:prstClr val="black">
              <a:alpha val="40000"/>
            </a:prstClr>
          </a:outerShdw>
        </a:effectLst>
        <a:scene3d>
          <a:camera prst="orthographicFront"/>
          <a:lightRig rig="threePt" dir="t"/>
        </a:scene3d>
        <a:sp3d>
          <a:bevelB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fld id="{F3D8AAE6-D7FF-402E-95F2-B515DD3F5566}" type="TxLink">
            <a:rPr lang="en-US" sz="760" b="1" i="0" u="none" strike="noStrike">
              <a:solidFill>
                <a:srgbClr val="000000"/>
              </a:solidFill>
              <a:latin typeface="Arial" panose="020B0604020202020204" pitchFamily="34" charset="0"/>
              <a:ea typeface="Tahoma" panose="020B0604030504040204" pitchFamily="34" charset="0"/>
              <a:cs typeface="Arial" panose="020B0604020202020204" pitchFamily="34" charset="0"/>
            </a:rPr>
            <a:pPr algn="ctr"/>
            <a:t>ADDITIONAL COMPANY CONTACTS</a:t>
          </a:fld>
          <a:endParaRPr lang="en-US" sz="760" b="1"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23</xdr:col>
      <xdr:colOff>98372</xdr:colOff>
      <xdr:row>5</xdr:row>
      <xdr:rowOff>89122</xdr:rowOff>
    </xdr:from>
    <xdr:to>
      <xdr:col>28</xdr:col>
      <xdr:colOff>84626</xdr:colOff>
      <xdr:row>7</xdr:row>
      <xdr:rowOff>39512</xdr:rowOff>
    </xdr:to>
    <xdr:sp macro="" textlink="TEMPLATE!C21">
      <xdr:nvSpPr>
        <xdr:cNvPr id="10" name="PAYMENT" hidden="1">
          <a:hlinkClick xmlns:r="http://schemas.openxmlformats.org/officeDocument/2006/relationships" r:id="rId5"/>
          <a:extLst>
            <a:ext uri="{FF2B5EF4-FFF2-40B4-BE49-F238E27FC236}">
              <a16:creationId xmlns:a16="http://schemas.microsoft.com/office/drawing/2014/main" id="{00000000-0008-0000-0300-00000A000000}"/>
            </a:ext>
          </a:extLst>
        </xdr:cNvPr>
        <xdr:cNvSpPr/>
      </xdr:nvSpPr>
      <xdr:spPr>
        <a:xfrm>
          <a:off x="6232472" y="1136872"/>
          <a:ext cx="1319754" cy="369490"/>
        </a:xfrm>
        <a:prstGeom prst="round2SameRect">
          <a:avLst>
            <a:gd name="adj1" fmla="val 30393"/>
            <a:gd name="adj2" fmla="val 0"/>
          </a:avLst>
        </a:prstGeom>
        <a:solidFill>
          <a:srgbClr val="72CDF4"/>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90763AB5-8FC6-4793-9319-DDE07655EBC3}" type="TxLink">
            <a:rPr lang="en-US" sz="800" b="1" i="0" u="none" strike="noStrike">
              <a:solidFill>
                <a:srgbClr val="000000"/>
              </a:solidFill>
              <a:latin typeface="Arial" panose="020B0604020202020204" pitchFamily="34" charset="0"/>
              <a:ea typeface="Tahoma" panose="020B0604030504040204" pitchFamily="34" charset="0"/>
              <a:cs typeface="Arial" panose="020B0604020202020204" pitchFamily="34" charset="0"/>
            </a:rPr>
            <a:pPr algn="ctr"/>
            <a:t>CUSTOMER REFERENCES</a:t>
          </a:fld>
          <a:endParaRPr lang="en-US" sz="800" b="1"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12</xdr:col>
      <xdr:colOff>91326</xdr:colOff>
      <xdr:row>5</xdr:row>
      <xdr:rowOff>89122</xdr:rowOff>
    </xdr:from>
    <xdr:to>
      <xdr:col>17</xdr:col>
      <xdr:colOff>77580</xdr:colOff>
      <xdr:row>7</xdr:row>
      <xdr:rowOff>39512</xdr:rowOff>
    </xdr:to>
    <xdr:sp macro="" textlink="TEMPLATE!C19">
      <xdr:nvSpPr>
        <xdr:cNvPr id="11" name="PROJECTSITE">
          <a:hlinkClick xmlns:r="http://schemas.openxmlformats.org/officeDocument/2006/relationships" r:id="rId6"/>
          <a:extLst>
            <a:ext uri="{FF2B5EF4-FFF2-40B4-BE49-F238E27FC236}">
              <a16:creationId xmlns:a16="http://schemas.microsoft.com/office/drawing/2014/main" id="{00000000-0008-0000-0300-00000B000000}"/>
            </a:ext>
          </a:extLst>
        </xdr:cNvPr>
        <xdr:cNvSpPr/>
      </xdr:nvSpPr>
      <xdr:spPr>
        <a:xfrm>
          <a:off x="3291726" y="1136872"/>
          <a:ext cx="1319754" cy="369490"/>
        </a:xfrm>
        <a:prstGeom prst="round2SameRect">
          <a:avLst>
            <a:gd name="adj1" fmla="val 30393"/>
            <a:gd name="adj2" fmla="val 0"/>
          </a:avLst>
        </a:prstGeom>
        <a:solidFill>
          <a:srgbClr val="72CDF4"/>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3D0F31BC-C650-4126-B76F-CA52028D3258}" type="TxLink">
            <a:rPr lang="en-US" sz="800" b="1" i="0" u="none" strike="noStrike">
              <a:solidFill>
                <a:srgbClr val="000000"/>
              </a:solidFill>
              <a:latin typeface="Arial" panose="020B0604020202020204" pitchFamily="34" charset="0"/>
              <a:ea typeface="Tahoma" panose="020B0604030504040204" pitchFamily="34" charset="0"/>
              <a:cs typeface="Arial" panose="020B0604020202020204" pitchFamily="34" charset="0"/>
            </a:rPr>
            <a:pPr algn="ctr"/>
            <a:t>SERVICES &amp; SERVICE AREA</a:t>
          </a:fld>
          <a:endParaRPr lang="en-US" sz="800" b="1"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40</xdr:col>
      <xdr:colOff>93803</xdr:colOff>
      <xdr:row>8</xdr:row>
      <xdr:rowOff>47625</xdr:rowOff>
    </xdr:from>
    <xdr:to>
      <xdr:col>43</xdr:col>
      <xdr:colOff>179528</xdr:colOff>
      <xdr:row>9</xdr:row>
      <xdr:rowOff>133350</xdr:rowOff>
    </xdr:to>
    <xdr:grpSp>
      <xdr:nvGrpSpPr>
        <xdr:cNvPr id="14" name="NEXT">
          <a:hlinkClick xmlns:r="http://schemas.openxmlformats.org/officeDocument/2006/relationships" r:id="rId7"/>
          <a:extLst>
            <a:ext uri="{FF2B5EF4-FFF2-40B4-BE49-F238E27FC236}">
              <a16:creationId xmlns:a16="http://schemas.microsoft.com/office/drawing/2014/main" id="{00000000-0008-0000-0300-00000E000000}"/>
            </a:ext>
          </a:extLst>
        </xdr:cNvPr>
        <xdr:cNvGrpSpPr>
          <a:grpSpLocks/>
        </xdr:cNvGrpSpPr>
      </xdr:nvGrpSpPr>
      <xdr:grpSpPr bwMode="auto">
        <a:xfrm>
          <a:off x="11142803" y="1720850"/>
          <a:ext cx="917575" cy="298450"/>
          <a:chOff x="9585434" y="1701362"/>
          <a:chExt cx="886153" cy="304471"/>
        </a:xfrm>
      </xdr:grpSpPr>
      <xdr:sp macro="" textlink="">
        <xdr:nvSpPr>
          <xdr:cNvPr id="15" name="Rounded Rectangle 14">
            <a:hlinkClick xmlns:r="http://schemas.openxmlformats.org/officeDocument/2006/relationships" r:id="rId6"/>
            <a:extLst>
              <a:ext uri="{FF2B5EF4-FFF2-40B4-BE49-F238E27FC236}">
                <a16:creationId xmlns:a16="http://schemas.microsoft.com/office/drawing/2014/main" id="{00000000-0008-0000-0300-00000F000000}"/>
              </a:ext>
            </a:extLst>
          </xdr:cNvPr>
          <xdr:cNvSpPr/>
        </xdr:nvSpPr>
        <xdr:spPr>
          <a:xfrm>
            <a:off x="9585434" y="1701362"/>
            <a:ext cx="886153" cy="30447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r>
              <a:rPr lang="en-US" sz="1100" b="1">
                <a:latin typeface="Arial" panose="020B0604020202020204" pitchFamily="34" charset="0"/>
                <a:ea typeface="Tahoma" panose="020B0604030504040204" pitchFamily="34" charset="0"/>
                <a:cs typeface="Arial" panose="020B0604020202020204" pitchFamily="34" charset="0"/>
              </a:rPr>
              <a:t>NEXT</a:t>
            </a:r>
          </a:p>
        </xdr:txBody>
      </xdr:sp>
      <xdr:sp macro="" textlink="">
        <xdr:nvSpPr>
          <xdr:cNvPr id="16" name="Oval 15">
            <a:extLst>
              <a:ext uri="{FF2B5EF4-FFF2-40B4-BE49-F238E27FC236}">
                <a16:creationId xmlns:a16="http://schemas.microsoft.com/office/drawing/2014/main" id="{00000000-0008-0000-0300-000010000000}"/>
              </a:ext>
            </a:extLst>
          </xdr:cNvPr>
          <xdr:cNvSpPr/>
        </xdr:nvSpPr>
        <xdr:spPr>
          <a:xfrm>
            <a:off x="10176203" y="1729906"/>
            <a:ext cx="219156" cy="218839"/>
          </a:xfrm>
          <a:prstGeom prst="ellipse">
            <a:avLst/>
          </a:prstGeom>
          <a:ln>
            <a:noFill/>
          </a:ln>
          <a:scene3d>
            <a:camera prst="orthographicFront"/>
            <a:lightRig rig="threePt" dir="t"/>
          </a:scene3d>
          <a:sp3d>
            <a:bevelT w="69850" h="381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sp macro="" textlink="">
        <xdr:nvSpPr>
          <xdr:cNvPr id="17" name="Right Arrow 16">
            <a:extLst>
              <a:ext uri="{FF2B5EF4-FFF2-40B4-BE49-F238E27FC236}">
                <a16:creationId xmlns:a16="http://schemas.microsoft.com/office/drawing/2014/main" id="{00000000-0008-0000-0300-000011000000}"/>
              </a:ext>
            </a:extLst>
          </xdr:cNvPr>
          <xdr:cNvSpPr/>
        </xdr:nvSpPr>
        <xdr:spPr>
          <a:xfrm>
            <a:off x="10252431" y="1786994"/>
            <a:ext cx="104814" cy="114177"/>
          </a:xfrm>
          <a:prstGeom prst="rightArrow">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grpSp>
    <xdr:clientData/>
  </xdr:twoCellAnchor>
  <xdr:twoCellAnchor editAs="oneCell">
    <xdr:from>
      <xdr:col>0</xdr:col>
      <xdr:colOff>209550</xdr:colOff>
      <xdr:row>0</xdr:row>
      <xdr:rowOff>142875</xdr:rowOff>
    </xdr:from>
    <xdr:to>
      <xdr:col>5</xdr:col>
      <xdr:colOff>76199</xdr:colOff>
      <xdr:row>3</xdr:row>
      <xdr:rowOff>114301</xdr:rowOff>
    </xdr:to>
    <xdr:pic>
      <xdr:nvPicPr>
        <xdr:cNvPr id="19" name="Picture 18" descr="Screen Clipping">
          <a:extLst>
            <a:ext uri="{FF2B5EF4-FFF2-40B4-BE49-F238E27FC236}">
              <a16:creationId xmlns:a16="http://schemas.microsoft.com/office/drawing/2014/main" id="{00000000-0008-0000-0300-000013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09550" y="142875"/>
          <a:ext cx="1200149" cy="600076"/>
        </a:xfrm>
        <a:prstGeom prst="rect">
          <a:avLst/>
        </a:prstGeom>
      </xdr:spPr>
    </xdr:pic>
    <xdr:clientData/>
  </xdr:twoCellAnchor>
  <xdr:twoCellAnchor>
    <xdr:from>
      <xdr:col>1</xdr:col>
      <xdr:colOff>0</xdr:colOff>
      <xdr:row>4</xdr:row>
      <xdr:rowOff>76200</xdr:rowOff>
    </xdr:from>
    <xdr:to>
      <xdr:col>16</xdr:col>
      <xdr:colOff>19050</xdr:colOff>
      <xdr:row>5</xdr:row>
      <xdr:rowOff>152400</xdr:rowOff>
    </xdr:to>
    <xdr:sp macro="" textlink="TEMPLATE!C3">
      <xdr:nvSpPr>
        <xdr:cNvPr id="20" name="APPNAME">
          <a:extLst>
            <a:ext uri="{FF2B5EF4-FFF2-40B4-BE49-F238E27FC236}">
              <a16:creationId xmlns:a16="http://schemas.microsoft.com/office/drawing/2014/main" id="{00000000-0008-0000-0300-000014000000}"/>
            </a:ext>
          </a:extLst>
        </xdr:cNvPr>
        <xdr:cNvSpPr txBox="1"/>
      </xdr:nvSpPr>
      <xdr:spPr>
        <a:xfrm>
          <a:off x="266700" y="914400"/>
          <a:ext cx="40195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536E4165-272C-4E56-BFE1-933971A337CB}" type="TxLink">
            <a:rPr lang="en-US" sz="1100" b="0" i="0" u="none" strike="noStrike">
              <a:ln>
                <a:noFill/>
              </a:ln>
              <a:solidFill>
                <a:srgbClr val="FFFFFF"/>
              </a:solidFill>
              <a:latin typeface="Arial" panose="020B0604020202020204" pitchFamily="34" charset="0"/>
              <a:cs typeface="Arial" panose="020B0604020202020204" pitchFamily="34" charset="0"/>
            </a:rPr>
            <a:pPr/>
            <a:t> </a:t>
          </a:fld>
          <a:endParaRPr lang="en-US" sz="1100">
            <a:ln>
              <a:noFill/>
            </a:ln>
            <a:solidFill>
              <a:schemeClr val="bg1"/>
            </a:solidFill>
            <a:latin typeface="Arial" panose="020B0604020202020204" pitchFamily="34" charset="0"/>
            <a:cs typeface="Arial" panose="020B0604020202020204" pitchFamily="34" charset="0"/>
          </a:endParaRPr>
        </a:p>
      </xdr:txBody>
    </xdr:sp>
    <xdr:clientData/>
  </xdr:twoCellAnchor>
  <xdr:twoCellAnchor>
    <xdr:from>
      <xdr:col>1</xdr:col>
      <xdr:colOff>7871</xdr:colOff>
      <xdr:row>8</xdr:row>
      <xdr:rowOff>11592</xdr:rowOff>
    </xdr:from>
    <xdr:to>
      <xdr:col>43</xdr:col>
      <xdr:colOff>257175</xdr:colOff>
      <xdr:row>25</xdr:row>
      <xdr:rowOff>209548</xdr:rowOff>
    </xdr:to>
    <xdr:sp macro="" textlink="">
      <xdr:nvSpPr>
        <xdr:cNvPr id="21" name="BORDER">
          <a:extLst>
            <a:ext uri="{FF2B5EF4-FFF2-40B4-BE49-F238E27FC236}">
              <a16:creationId xmlns:a16="http://schemas.microsoft.com/office/drawing/2014/main" id="{00000000-0008-0000-0300-000015000000}"/>
            </a:ext>
          </a:extLst>
        </xdr:cNvPr>
        <xdr:cNvSpPr/>
      </xdr:nvSpPr>
      <xdr:spPr>
        <a:xfrm flipV="1">
          <a:off x="274571" y="1687992"/>
          <a:ext cx="11450704" cy="3760306"/>
        </a:xfrm>
        <a:prstGeom prst="rect">
          <a:avLst/>
        </a:prstGeom>
        <a:noFill/>
        <a:ln>
          <a:solidFill>
            <a:srgbClr val="17375E"/>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36</xdr:col>
      <xdr:colOff>219075</xdr:colOff>
      <xdr:row>8</xdr:row>
      <xdr:rowOff>47625</xdr:rowOff>
    </xdr:from>
    <xdr:to>
      <xdr:col>40</xdr:col>
      <xdr:colOff>38100</xdr:colOff>
      <xdr:row>9</xdr:row>
      <xdr:rowOff>142875</xdr:rowOff>
    </xdr:to>
    <xdr:grpSp>
      <xdr:nvGrpSpPr>
        <xdr:cNvPr id="26" name="BACK">
          <a:hlinkClick xmlns:r="http://schemas.openxmlformats.org/officeDocument/2006/relationships" r:id="rId3"/>
          <a:extLst>
            <a:ext uri="{FF2B5EF4-FFF2-40B4-BE49-F238E27FC236}">
              <a16:creationId xmlns:a16="http://schemas.microsoft.com/office/drawing/2014/main" id="{00000000-0008-0000-0300-00001A000000}"/>
            </a:ext>
          </a:extLst>
        </xdr:cNvPr>
        <xdr:cNvGrpSpPr>
          <a:grpSpLocks/>
        </xdr:cNvGrpSpPr>
      </xdr:nvGrpSpPr>
      <xdr:grpSpPr bwMode="auto">
        <a:xfrm>
          <a:off x="10160000" y="1720850"/>
          <a:ext cx="927100" cy="304800"/>
          <a:chOff x="9584120" y="1345325"/>
          <a:chExt cx="886153" cy="304471"/>
        </a:xfrm>
      </xdr:grpSpPr>
      <xdr:sp macro="" textlink="">
        <xdr:nvSpPr>
          <xdr:cNvPr id="27" name="Rounded Rectangle 26">
            <a:extLst>
              <a:ext uri="{FF2B5EF4-FFF2-40B4-BE49-F238E27FC236}">
                <a16:creationId xmlns:a16="http://schemas.microsoft.com/office/drawing/2014/main" id="{00000000-0008-0000-0300-00001B000000}"/>
              </a:ext>
            </a:extLst>
          </xdr:cNvPr>
          <xdr:cNvSpPr/>
        </xdr:nvSpPr>
        <xdr:spPr>
          <a:xfrm>
            <a:off x="9584120" y="1345325"/>
            <a:ext cx="886153" cy="30447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r"/>
            <a:r>
              <a:rPr lang="en-US" sz="1100" b="1">
                <a:latin typeface="Arial" panose="020B0604020202020204" pitchFamily="34" charset="0"/>
                <a:ea typeface="Tahoma" panose="020B0604030504040204" pitchFamily="34" charset="0"/>
                <a:cs typeface="Arial" panose="020B0604020202020204" pitchFamily="34" charset="0"/>
              </a:rPr>
              <a:t>BACK</a:t>
            </a:r>
          </a:p>
        </xdr:txBody>
      </xdr:sp>
      <xdr:sp macro="" textlink="">
        <xdr:nvSpPr>
          <xdr:cNvPr id="28" name="Oval 27">
            <a:extLst>
              <a:ext uri="{FF2B5EF4-FFF2-40B4-BE49-F238E27FC236}">
                <a16:creationId xmlns:a16="http://schemas.microsoft.com/office/drawing/2014/main" id="{00000000-0008-0000-0300-00001C000000}"/>
              </a:ext>
            </a:extLst>
          </xdr:cNvPr>
          <xdr:cNvSpPr/>
        </xdr:nvSpPr>
        <xdr:spPr>
          <a:xfrm>
            <a:off x="9631763" y="1383384"/>
            <a:ext cx="219156" cy="218839"/>
          </a:xfrm>
          <a:prstGeom prst="ellipse">
            <a:avLst/>
          </a:prstGeom>
          <a:ln>
            <a:noFill/>
          </a:ln>
          <a:scene3d>
            <a:camera prst="orthographicFront"/>
            <a:lightRig rig="threePt" dir="t"/>
          </a:scene3d>
          <a:sp3d>
            <a:bevelT w="69850" h="381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sp macro="" textlink="">
        <xdr:nvSpPr>
          <xdr:cNvPr id="29" name="Right Arrow 28">
            <a:extLst>
              <a:ext uri="{FF2B5EF4-FFF2-40B4-BE49-F238E27FC236}">
                <a16:creationId xmlns:a16="http://schemas.microsoft.com/office/drawing/2014/main" id="{00000000-0008-0000-0300-00001D000000}"/>
              </a:ext>
            </a:extLst>
          </xdr:cNvPr>
          <xdr:cNvSpPr/>
        </xdr:nvSpPr>
        <xdr:spPr>
          <a:xfrm rot="10800000">
            <a:off x="9679405" y="1440472"/>
            <a:ext cx="104814" cy="114177"/>
          </a:xfrm>
          <a:prstGeom prst="rightArrow">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grpSp>
    <xdr:clientData/>
  </xdr:twoCellAnchor>
  <xdr:oneCellAnchor>
    <xdr:from>
      <xdr:col>30</xdr:col>
      <xdr:colOff>238125</xdr:colOff>
      <xdr:row>14</xdr:row>
      <xdr:rowOff>204787</xdr:rowOff>
    </xdr:from>
    <xdr:ext cx="286873" cy="192590"/>
    <xdr:sp macro="" textlink="">
      <xdr:nvSpPr>
        <xdr:cNvPr id="30" name="Rectangle 29">
          <a:extLst>
            <a:ext uri="{FF2B5EF4-FFF2-40B4-BE49-F238E27FC236}">
              <a16:creationId xmlns:a16="http://schemas.microsoft.com/office/drawing/2014/main" id="{00000000-0008-0000-0300-00001E000000}"/>
            </a:ext>
          </a:extLst>
        </xdr:cNvPr>
        <xdr:cNvSpPr/>
      </xdr:nvSpPr>
      <xdr:spPr>
        <a:xfrm>
          <a:off x="4238625" y="3138487"/>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oneCellAnchor>
    <xdr:from>
      <xdr:col>5</xdr:col>
      <xdr:colOff>19050</xdr:colOff>
      <xdr:row>18</xdr:row>
      <xdr:rowOff>176212</xdr:rowOff>
    </xdr:from>
    <xdr:ext cx="286873" cy="192590"/>
    <xdr:sp macro="" textlink="">
      <xdr:nvSpPr>
        <xdr:cNvPr id="31" name="Rectangle 30">
          <a:extLst>
            <a:ext uri="{FF2B5EF4-FFF2-40B4-BE49-F238E27FC236}">
              <a16:creationId xmlns:a16="http://schemas.microsoft.com/office/drawing/2014/main" id="{00000000-0008-0000-0300-00001F000000}"/>
            </a:ext>
          </a:extLst>
        </xdr:cNvPr>
        <xdr:cNvSpPr/>
      </xdr:nvSpPr>
      <xdr:spPr>
        <a:xfrm>
          <a:off x="1352550" y="3948112"/>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oneCellAnchor>
    <xdr:from>
      <xdr:col>26</xdr:col>
      <xdr:colOff>180975</xdr:colOff>
      <xdr:row>14</xdr:row>
      <xdr:rowOff>204787</xdr:rowOff>
    </xdr:from>
    <xdr:ext cx="286873" cy="192590"/>
    <xdr:sp macro="" textlink="">
      <xdr:nvSpPr>
        <xdr:cNvPr id="32" name="Rectangle 31">
          <a:extLst>
            <a:ext uri="{FF2B5EF4-FFF2-40B4-BE49-F238E27FC236}">
              <a16:creationId xmlns:a16="http://schemas.microsoft.com/office/drawing/2014/main" id="{00000000-0008-0000-0300-000020000000}"/>
            </a:ext>
          </a:extLst>
        </xdr:cNvPr>
        <xdr:cNvSpPr/>
      </xdr:nvSpPr>
      <xdr:spPr>
        <a:xfrm>
          <a:off x="1247775" y="3138487"/>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oneCellAnchor>
    <xdr:from>
      <xdr:col>15</xdr:col>
      <xdr:colOff>200025</xdr:colOff>
      <xdr:row>14</xdr:row>
      <xdr:rowOff>190500</xdr:rowOff>
    </xdr:from>
    <xdr:ext cx="286873" cy="192590"/>
    <xdr:sp macro="" textlink="">
      <xdr:nvSpPr>
        <xdr:cNvPr id="33" name="Rectangle 32">
          <a:extLst>
            <a:ext uri="{FF2B5EF4-FFF2-40B4-BE49-F238E27FC236}">
              <a16:creationId xmlns:a16="http://schemas.microsoft.com/office/drawing/2014/main" id="{00000000-0008-0000-0300-000021000000}"/>
            </a:ext>
          </a:extLst>
        </xdr:cNvPr>
        <xdr:cNvSpPr/>
      </xdr:nvSpPr>
      <xdr:spPr>
        <a:xfrm>
          <a:off x="4200525" y="2495550"/>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oneCellAnchor>
    <xdr:from>
      <xdr:col>9</xdr:col>
      <xdr:colOff>247650</xdr:colOff>
      <xdr:row>14</xdr:row>
      <xdr:rowOff>190500</xdr:rowOff>
    </xdr:from>
    <xdr:ext cx="286873" cy="192590"/>
    <xdr:sp macro="" textlink="">
      <xdr:nvSpPr>
        <xdr:cNvPr id="34" name="Rectangle 33">
          <a:extLst>
            <a:ext uri="{FF2B5EF4-FFF2-40B4-BE49-F238E27FC236}">
              <a16:creationId xmlns:a16="http://schemas.microsoft.com/office/drawing/2014/main" id="{00000000-0008-0000-0300-000022000000}"/>
            </a:ext>
          </a:extLst>
        </xdr:cNvPr>
        <xdr:cNvSpPr/>
      </xdr:nvSpPr>
      <xdr:spPr>
        <a:xfrm>
          <a:off x="2647950" y="2495550"/>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oneCellAnchor>
    <xdr:from>
      <xdr:col>3</xdr:col>
      <xdr:colOff>228600</xdr:colOff>
      <xdr:row>14</xdr:row>
      <xdr:rowOff>190500</xdr:rowOff>
    </xdr:from>
    <xdr:ext cx="286873" cy="192590"/>
    <xdr:sp macro="" textlink="">
      <xdr:nvSpPr>
        <xdr:cNvPr id="35" name="Rectangle 34">
          <a:extLst>
            <a:ext uri="{FF2B5EF4-FFF2-40B4-BE49-F238E27FC236}">
              <a16:creationId xmlns:a16="http://schemas.microsoft.com/office/drawing/2014/main" id="{00000000-0008-0000-0300-000023000000}"/>
            </a:ext>
          </a:extLst>
        </xdr:cNvPr>
        <xdr:cNvSpPr/>
      </xdr:nvSpPr>
      <xdr:spPr>
        <a:xfrm>
          <a:off x="1028700" y="2495550"/>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oneCellAnchor>
    <xdr:from>
      <xdr:col>7</xdr:col>
      <xdr:colOff>257175</xdr:colOff>
      <xdr:row>8</xdr:row>
      <xdr:rowOff>114300</xdr:rowOff>
    </xdr:from>
    <xdr:ext cx="286873" cy="192590"/>
    <xdr:sp macro="" textlink="">
      <xdr:nvSpPr>
        <xdr:cNvPr id="36" name="Rectangle 35">
          <a:extLst>
            <a:ext uri="{FF2B5EF4-FFF2-40B4-BE49-F238E27FC236}">
              <a16:creationId xmlns:a16="http://schemas.microsoft.com/office/drawing/2014/main" id="{00000000-0008-0000-0300-000024000000}"/>
            </a:ext>
          </a:extLst>
        </xdr:cNvPr>
        <xdr:cNvSpPr/>
      </xdr:nvSpPr>
      <xdr:spPr>
        <a:xfrm>
          <a:off x="2124075" y="1790700"/>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oneCellAnchor>
    <xdr:from>
      <xdr:col>12</xdr:col>
      <xdr:colOff>85725</xdr:colOff>
      <xdr:row>21</xdr:row>
      <xdr:rowOff>195262</xdr:rowOff>
    </xdr:from>
    <xdr:ext cx="286873" cy="192590"/>
    <xdr:sp macro="" textlink="">
      <xdr:nvSpPr>
        <xdr:cNvPr id="37" name="Rectangle 36">
          <a:extLst>
            <a:ext uri="{FF2B5EF4-FFF2-40B4-BE49-F238E27FC236}">
              <a16:creationId xmlns:a16="http://schemas.microsoft.com/office/drawing/2014/main" id="{00000000-0008-0000-0300-000025000000}"/>
            </a:ext>
          </a:extLst>
        </xdr:cNvPr>
        <xdr:cNvSpPr/>
      </xdr:nvSpPr>
      <xdr:spPr>
        <a:xfrm>
          <a:off x="3286125" y="4595812"/>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oneCellAnchor>
    <xdr:from>
      <xdr:col>8</xdr:col>
      <xdr:colOff>247650</xdr:colOff>
      <xdr:row>21</xdr:row>
      <xdr:rowOff>195262</xdr:rowOff>
    </xdr:from>
    <xdr:ext cx="286873" cy="192590"/>
    <xdr:sp macro="" textlink="">
      <xdr:nvSpPr>
        <xdr:cNvPr id="38" name="Rectangle 37">
          <a:extLst>
            <a:ext uri="{FF2B5EF4-FFF2-40B4-BE49-F238E27FC236}">
              <a16:creationId xmlns:a16="http://schemas.microsoft.com/office/drawing/2014/main" id="{00000000-0008-0000-0300-000026000000}"/>
            </a:ext>
          </a:extLst>
        </xdr:cNvPr>
        <xdr:cNvSpPr/>
      </xdr:nvSpPr>
      <xdr:spPr>
        <a:xfrm>
          <a:off x="2381250" y="4595812"/>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oneCellAnchor>
    <xdr:from>
      <xdr:col>2</xdr:col>
      <xdr:colOff>171450</xdr:colOff>
      <xdr:row>21</xdr:row>
      <xdr:rowOff>195262</xdr:rowOff>
    </xdr:from>
    <xdr:ext cx="286873" cy="192590"/>
    <xdr:sp macro="" textlink="">
      <xdr:nvSpPr>
        <xdr:cNvPr id="39" name="Rectangle 38">
          <a:extLst>
            <a:ext uri="{FF2B5EF4-FFF2-40B4-BE49-F238E27FC236}">
              <a16:creationId xmlns:a16="http://schemas.microsoft.com/office/drawing/2014/main" id="{00000000-0008-0000-0300-000027000000}"/>
            </a:ext>
          </a:extLst>
        </xdr:cNvPr>
        <xdr:cNvSpPr/>
      </xdr:nvSpPr>
      <xdr:spPr>
        <a:xfrm>
          <a:off x="704850" y="4595812"/>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twoCellAnchor>
    <xdr:from>
      <xdr:col>12</xdr:col>
      <xdr:colOff>57150</xdr:colOff>
      <xdr:row>0</xdr:row>
      <xdr:rowOff>28575</xdr:rowOff>
    </xdr:from>
    <xdr:to>
      <xdr:col>17</xdr:col>
      <xdr:colOff>247650</xdr:colOff>
      <xdr:row>0</xdr:row>
      <xdr:rowOff>190500</xdr:rowOff>
    </xdr:to>
    <xdr:sp macro="" textlink="">
      <xdr:nvSpPr>
        <xdr:cNvPr id="40" name="TextBox 39">
          <a:hlinkClick xmlns:r="http://schemas.openxmlformats.org/officeDocument/2006/relationships" r:id="rId9"/>
          <a:extLst>
            <a:ext uri="{FF2B5EF4-FFF2-40B4-BE49-F238E27FC236}">
              <a16:creationId xmlns:a16="http://schemas.microsoft.com/office/drawing/2014/main" id="{00000000-0008-0000-0300-000028000000}"/>
            </a:ext>
          </a:extLst>
        </xdr:cNvPr>
        <xdr:cNvSpPr txBox="1"/>
      </xdr:nvSpPr>
      <xdr:spPr>
        <a:xfrm>
          <a:off x="3257550" y="28575"/>
          <a:ext cx="1524000"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latin typeface="Arial" panose="020B0604020202020204" pitchFamily="34" charset="0"/>
            <a:cs typeface="Arial" panose="020B0604020202020204" pitchFamily="34" charset="0"/>
          </a:endParaRPr>
        </a:p>
      </xdr:txBody>
    </xdr:sp>
    <xdr:clientData/>
  </xdr:twoCellAnchor>
  <xdr:oneCellAnchor>
    <xdr:from>
      <xdr:col>16</xdr:col>
      <xdr:colOff>76200</xdr:colOff>
      <xdr:row>21</xdr:row>
      <xdr:rowOff>195262</xdr:rowOff>
    </xdr:from>
    <xdr:ext cx="286873" cy="192590"/>
    <xdr:sp macro="" textlink="">
      <xdr:nvSpPr>
        <xdr:cNvPr id="58" name="Rectangle 57">
          <a:extLst>
            <a:ext uri="{FF2B5EF4-FFF2-40B4-BE49-F238E27FC236}">
              <a16:creationId xmlns:a16="http://schemas.microsoft.com/office/drawing/2014/main" id="{00000000-0008-0000-0300-00003A000000}"/>
            </a:ext>
          </a:extLst>
        </xdr:cNvPr>
        <xdr:cNvSpPr/>
      </xdr:nvSpPr>
      <xdr:spPr>
        <a:xfrm>
          <a:off x="4343400" y="4595812"/>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oneCellAnchor>
    <xdr:from>
      <xdr:col>28</xdr:col>
      <xdr:colOff>28575</xdr:colOff>
      <xdr:row>18</xdr:row>
      <xdr:rowOff>176212</xdr:rowOff>
    </xdr:from>
    <xdr:ext cx="286873" cy="192590"/>
    <xdr:sp macro="" textlink="">
      <xdr:nvSpPr>
        <xdr:cNvPr id="41" name="Rectangle 40">
          <a:extLst>
            <a:ext uri="{FF2B5EF4-FFF2-40B4-BE49-F238E27FC236}">
              <a16:creationId xmlns:a16="http://schemas.microsoft.com/office/drawing/2014/main" id="{00000000-0008-0000-0300-000029000000}"/>
            </a:ext>
          </a:extLst>
        </xdr:cNvPr>
        <xdr:cNvSpPr/>
      </xdr:nvSpPr>
      <xdr:spPr>
        <a:xfrm>
          <a:off x="7496175" y="3948112"/>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twoCellAnchor editAs="oneCell">
    <xdr:from>
      <xdr:col>35</xdr:col>
      <xdr:colOff>38100</xdr:colOff>
      <xdr:row>27</xdr:row>
      <xdr:rowOff>63246</xdr:rowOff>
    </xdr:from>
    <xdr:to>
      <xdr:col>37</xdr:col>
      <xdr:colOff>89916</xdr:colOff>
      <xdr:row>28</xdr:row>
      <xdr:rowOff>0</xdr:rowOff>
    </xdr:to>
    <xdr:pic>
      <xdr:nvPicPr>
        <xdr:cNvPr id="3" name="Picture 2">
          <a:extLst>
            <a:ext uri="{FF2B5EF4-FFF2-40B4-BE49-F238E27FC236}">
              <a16:creationId xmlns:a16="http://schemas.microsoft.com/office/drawing/2014/main" id="{00000000-0008-0000-0300-000003000000}"/>
            </a:ext>
          </a:extLst>
        </xdr:cNvPr>
        <xdr:cNvPicPr>
          <a:picLocks/>
        </xdr:cNvPicPr>
      </xdr:nvPicPr>
      <xdr:blipFill>
        <a:blip xmlns:r="http://schemas.openxmlformats.org/officeDocument/2006/relationships" r:embed="rId10"/>
        <a:stretch>
          <a:fillRect/>
        </a:stretch>
      </xdr:blipFill>
      <xdr:spPr>
        <a:xfrm>
          <a:off x="9372600" y="5721096"/>
          <a:ext cx="585216" cy="146304"/>
        </a:xfrm>
        <a:prstGeom prst="rect">
          <a:avLst/>
        </a:prstGeom>
      </xdr:spPr>
    </xdr:pic>
    <xdr:clientData/>
  </xdr:twoCellAnchor>
  <xdr:oneCellAnchor>
    <xdr:from>
      <xdr:col>6</xdr:col>
      <xdr:colOff>123825</xdr:colOff>
      <xdr:row>10</xdr:row>
      <xdr:rowOff>200025</xdr:rowOff>
    </xdr:from>
    <xdr:ext cx="286873" cy="192590"/>
    <xdr:sp macro="" textlink="">
      <xdr:nvSpPr>
        <xdr:cNvPr id="46" name="Rectangle 45">
          <a:extLst>
            <a:ext uri="{FF2B5EF4-FFF2-40B4-BE49-F238E27FC236}">
              <a16:creationId xmlns:a16="http://schemas.microsoft.com/office/drawing/2014/main" id="{00000000-0008-0000-0300-00002E000000}"/>
            </a:ext>
          </a:extLst>
        </xdr:cNvPr>
        <xdr:cNvSpPr/>
      </xdr:nvSpPr>
      <xdr:spPr>
        <a:xfrm>
          <a:off x="1724025" y="2295525"/>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oneCellAnchor>
    <xdr:from>
      <xdr:col>12</xdr:col>
      <xdr:colOff>28575</xdr:colOff>
      <xdr:row>10</xdr:row>
      <xdr:rowOff>190500</xdr:rowOff>
    </xdr:from>
    <xdr:ext cx="286873" cy="192590"/>
    <xdr:sp macro="" textlink="">
      <xdr:nvSpPr>
        <xdr:cNvPr id="47" name="Rectangle 46">
          <a:extLst>
            <a:ext uri="{FF2B5EF4-FFF2-40B4-BE49-F238E27FC236}">
              <a16:creationId xmlns:a16="http://schemas.microsoft.com/office/drawing/2014/main" id="{00000000-0008-0000-0300-00002F000000}"/>
            </a:ext>
          </a:extLst>
        </xdr:cNvPr>
        <xdr:cNvSpPr/>
      </xdr:nvSpPr>
      <xdr:spPr>
        <a:xfrm>
          <a:off x="3228975" y="2286000"/>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0</xdr:colOff>
      <xdr:row>26</xdr:row>
      <xdr:rowOff>154303</xdr:rowOff>
    </xdr:from>
    <xdr:to>
      <xdr:col>44</xdr:col>
      <xdr:colOff>0</xdr:colOff>
      <xdr:row>26</xdr:row>
      <xdr:rowOff>200022</xdr:rowOff>
    </xdr:to>
    <xdr:sp macro="" textlink="">
      <xdr:nvSpPr>
        <xdr:cNvPr id="113" name="Rectangle 112">
          <a:extLst>
            <a:ext uri="{FF2B5EF4-FFF2-40B4-BE49-F238E27FC236}">
              <a16:creationId xmlns:a16="http://schemas.microsoft.com/office/drawing/2014/main" id="{00000000-0008-0000-0400-000071000000}"/>
            </a:ext>
          </a:extLst>
        </xdr:cNvPr>
        <xdr:cNvSpPr/>
      </xdr:nvSpPr>
      <xdr:spPr>
        <a:xfrm rot="10800000" flipV="1">
          <a:off x="266700" y="5812153"/>
          <a:ext cx="11468100" cy="45719"/>
        </a:xfrm>
        <a:prstGeom prst="rect">
          <a:avLst/>
        </a:prstGeom>
        <a:gradFill>
          <a:gsLst>
            <a:gs pos="0">
              <a:schemeClr val="bg1">
                <a:lumMod val="85000"/>
              </a:schemeClr>
            </a:gs>
            <a:gs pos="50000">
              <a:srgbClr val="002060"/>
            </a:gs>
            <a:gs pos="100000">
              <a:schemeClr val="bg1">
                <a:lumMod val="85000"/>
              </a:schemeClr>
            </a:gs>
          </a:gsLst>
          <a:lin ang="10800000" scaled="0"/>
        </a:gradFill>
        <a:ln>
          <a:noFill/>
        </a:ln>
        <a:effectLst/>
        <a:scene3d>
          <a:camera prst="orthographicFront"/>
          <a:lightRig rig="threePt" dir="t"/>
        </a:scene3d>
        <a:sp3d>
          <a:bevelT w="101600" prst="ribl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12</xdr:col>
      <xdr:colOff>0</xdr:colOff>
      <xdr:row>2</xdr:row>
      <xdr:rowOff>0</xdr:rowOff>
    </xdr:from>
    <xdr:to>
      <xdr:col>16</xdr:col>
      <xdr:colOff>1445</xdr:colOff>
      <xdr:row>5</xdr:row>
      <xdr:rowOff>28575</xdr:rowOff>
    </xdr:to>
    <xdr:sp macro="" textlink="TEMPLATE!A16">
      <xdr:nvSpPr>
        <xdr:cNvPr id="65" name="PROJECTINFO">
          <a:extLst>
            <a:ext uri="{FF2B5EF4-FFF2-40B4-BE49-F238E27FC236}">
              <a16:creationId xmlns:a16="http://schemas.microsoft.com/office/drawing/2014/main" id="{00000000-0008-0000-0400-000041000000}"/>
            </a:ext>
          </a:extLst>
        </xdr:cNvPr>
        <xdr:cNvSpPr/>
      </xdr:nvSpPr>
      <xdr:spPr>
        <a:xfrm>
          <a:off x="3200400" y="419100"/>
          <a:ext cx="1068245" cy="657225"/>
        </a:xfrm>
        <a:prstGeom prst="round2SameRect">
          <a:avLst/>
        </a:prstGeom>
        <a:solidFill>
          <a:srgbClr val="439639"/>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C7AF8EC4-D2B5-4CEF-B132-5914349A29A1}" type="TxLink">
            <a:rPr lang="en-US" sz="960" b="0" i="0" u="none" strike="noStrike">
              <a:solidFill>
                <a:schemeClr val="bg1">
                  <a:lumMod val="100000"/>
                </a:schemeClr>
              </a:solidFill>
              <a:latin typeface="Arial" panose="020B0604020202020204" pitchFamily="34" charset="0"/>
              <a:ea typeface="Tahoma" panose="020B0604030504040204" pitchFamily="34" charset="0"/>
              <a:cs typeface="Arial" panose="020B0604020202020204" pitchFamily="34" charset="0"/>
            </a:rPr>
            <a:pPr algn="ctr"/>
            <a:t>APPLICATION</a:t>
          </a:fld>
          <a:endParaRPr lang="en-US" sz="960">
            <a:solidFill>
              <a:schemeClr val="bg1">
                <a:lumMod val="100000"/>
              </a:schemeClr>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17</xdr:col>
      <xdr:colOff>9525</xdr:colOff>
      <xdr:row>2</xdr:row>
      <xdr:rowOff>0</xdr:rowOff>
    </xdr:from>
    <xdr:to>
      <xdr:col>21</xdr:col>
      <xdr:colOff>10969</xdr:colOff>
      <xdr:row>5</xdr:row>
      <xdr:rowOff>28575</xdr:rowOff>
    </xdr:to>
    <xdr:sp macro="" textlink="TEMPLATE!A42">
      <xdr:nvSpPr>
        <xdr:cNvPr id="58" name="COMPLETION">
          <a:hlinkClick xmlns:r="http://schemas.openxmlformats.org/officeDocument/2006/relationships" r:id="rId1"/>
          <a:extLst>
            <a:ext uri="{FF2B5EF4-FFF2-40B4-BE49-F238E27FC236}">
              <a16:creationId xmlns:a16="http://schemas.microsoft.com/office/drawing/2014/main" id="{00000000-0008-0000-0400-00003A000000}"/>
            </a:ext>
          </a:extLst>
        </xdr:cNvPr>
        <xdr:cNvSpPr/>
      </xdr:nvSpPr>
      <xdr:spPr>
        <a:xfrm>
          <a:off x="4543425" y="419100"/>
          <a:ext cx="1068244" cy="657225"/>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6C9A7D91-3DCD-41B2-8729-C40FCD6766AE}" type="TxLink">
            <a:rPr lang="en-US" sz="1000" b="0" i="0" u="none" strike="noStrike">
              <a:solidFill>
                <a:schemeClr val="bg1">
                  <a:lumMod val="100000"/>
                </a:schemeClr>
              </a:solidFill>
              <a:latin typeface="Arial" panose="020B0604020202020204" pitchFamily="34" charset="0"/>
              <a:ea typeface="Tahoma" panose="020B0604030504040204" pitchFamily="34" charset="0"/>
              <a:cs typeface="Arial" panose="020B0604020202020204" pitchFamily="34" charset="0"/>
            </a:rPr>
            <a:pPr algn="ctr"/>
            <a:t>FINAL STEPS</a:t>
          </a:fld>
          <a:endParaRPr lang="en-US" sz="1000">
            <a:solidFill>
              <a:schemeClr val="bg1">
                <a:lumMod val="100000"/>
              </a:schemeClr>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7</xdr:col>
      <xdr:colOff>0</xdr:colOff>
      <xdr:row>2</xdr:row>
      <xdr:rowOff>0</xdr:rowOff>
    </xdr:from>
    <xdr:to>
      <xdr:col>11</xdr:col>
      <xdr:colOff>1445</xdr:colOff>
      <xdr:row>5</xdr:row>
      <xdr:rowOff>28576</xdr:rowOff>
    </xdr:to>
    <xdr:sp macro="" textlink="TEMPLATE!A8">
      <xdr:nvSpPr>
        <xdr:cNvPr id="59" name="START">
          <a:hlinkClick xmlns:r="http://schemas.openxmlformats.org/officeDocument/2006/relationships" r:id="rId2"/>
          <a:extLst>
            <a:ext uri="{FF2B5EF4-FFF2-40B4-BE49-F238E27FC236}">
              <a16:creationId xmlns:a16="http://schemas.microsoft.com/office/drawing/2014/main" id="{00000000-0008-0000-0400-00003B000000}"/>
            </a:ext>
          </a:extLst>
        </xdr:cNvPr>
        <xdr:cNvSpPr/>
      </xdr:nvSpPr>
      <xdr:spPr>
        <a:xfrm>
          <a:off x="1846385" y="424962"/>
          <a:ext cx="1056522" cy="666018"/>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A126997F-AF0B-4C18-B408-950FD618E539}" type="TxLink">
            <a:rPr lang="en-US" sz="1000" b="0" i="0" u="none" strike="noStrike">
              <a:solidFill>
                <a:schemeClr val="bg1">
                  <a:lumMod val="100000"/>
                </a:schemeClr>
              </a:solidFill>
              <a:latin typeface="Arial" panose="020B0604020202020204" pitchFamily="34" charset="0"/>
              <a:ea typeface="Tahoma" panose="020B0604030504040204" pitchFamily="34" charset="0"/>
              <a:cs typeface="Arial" panose="020B0604020202020204" pitchFamily="34" charset="0"/>
            </a:rPr>
            <a:pPr algn="ctr"/>
            <a:t>WELCOME</a:t>
          </a:fld>
          <a:endParaRPr lang="en-US" sz="1000">
            <a:solidFill>
              <a:schemeClr val="bg1">
                <a:lumMod val="100000"/>
              </a:schemeClr>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0</xdr:col>
      <xdr:colOff>257175</xdr:colOff>
      <xdr:row>17</xdr:row>
      <xdr:rowOff>130127</xdr:rowOff>
    </xdr:from>
    <xdr:to>
      <xdr:col>23</xdr:col>
      <xdr:colOff>28575</xdr:colOff>
      <xdr:row>17</xdr:row>
      <xdr:rowOff>175846</xdr:rowOff>
    </xdr:to>
    <xdr:sp macro="" textlink="">
      <xdr:nvSpPr>
        <xdr:cNvPr id="48" name="Rectangle 47">
          <a:extLst>
            <a:ext uri="{FF2B5EF4-FFF2-40B4-BE49-F238E27FC236}">
              <a16:creationId xmlns:a16="http://schemas.microsoft.com/office/drawing/2014/main" id="{00000000-0008-0000-0400-000030000000}"/>
            </a:ext>
          </a:extLst>
        </xdr:cNvPr>
        <xdr:cNvSpPr/>
      </xdr:nvSpPr>
      <xdr:spPr>
        <a:xfrm rot="10800000" flipV="1">
          <a:off x="257175" y="3692477"/>
          <a:ext cx="5905500" cy="45719"/>
        </a:xfrm>
        <a:prstGeom prst="rect">
          <a:avLst/>
        </a:prstGeom>
        <a:gradFill>
          <a:gsLst>
            <a:gs pos="0">
              <a:schemeClr val="bg1">
                <a:lumMod val="85000"/>
              </a:schemeClr>
            </a:gs>
            <a:gs pos="50000">
              <a:srgbClr val="002060"/>
            </a:gs>
            <a:gs pos="100000">
              <a:schemeClr val="bg1">
                <a:lumMod val="85000"/>
              </a:schemeClr>
            </a:gs>
          </a:gsLst>
          <a:lin ang="10800000" scaled="0"/>
        </a:gradFill>
        <a:ln>
          <a:noFill/>
        </a:ln>
        <a:effectLst/>
        <a:scene3d>
          <a:camera prst="orthographicFront"/>
          <a:lightRig rig="threePt" dir="t"/>
        </a:scene3d>
        <a:sp3d>
          <a:bevelT w="101600" prst="ribl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23</xdr:col>
      <xdr:colOff>28575</xdr:colOff>
      <xdr:row>22</xdr:row>
      <xdr:rowOff>91038</xdr:rowOff>
    </xdr:from>
    <xdr:to>
      <xdr:col>43</xdr:col>
      <xdr:colOff>262304</xdr:colOff>
      <xdr:row>22</xdr:row>
      <xdr:rowOff>136757</xdr:rowOff>
    </xdr:to>
    <xdr:sp macro="" textlink="">
      <xdr:nvSpPr>
        <xdr:cNvPr id="47" name="Rectangle 46">
          <a:extLst>
            <a:ext uri="{FF2B5EF4-FFF2-40B4-BE49-F238E27FC236}">
              <a16:creationId xmlns:a16="http://schemas.microsoft.com/office/drawing/2014/main" id="{00000000-0008-0000-0400-00002F000000}"/>
            </a:ext>
          </a:extLst>
        </xdr:cNvPr>
        <xdr:cNvSpPr/>
      </xdr:nvSpPr>
      <xdr:spPr>
        <a:xfrm rot="10800000" flipV="1">
          <a:off x="6162675" y="4701138"/>
          <a:ext cx="5567729" cy="45719"/>
        </a:xfrm>
        <a:prstGeom prst="rect">
          <a:avLst/>
        </a:prstGeom>
        <a:gradFill>
          <a:gsLst>
            <a:gs pos="0">
              <a:schemeClr val="bg1">
                <a:lumMod val="85000"/>
              </a:schemeClr>
            </a:gs>
            <a:gs pos="50000">
              <a:srgbClr val="002060"/>
            </a:gs>
            <a:gs pos="100000">
              <a:schemeClr val="bg1">
                <a:lumMod val="85000"/>
              </a:schemeClr>
            </a:gs>
          </a:gsLst>
          <a:lin ang="10800000" scaled="0"/>
        </a:gradFill>
        <a:ln>
          <a:noFill/>
        </a:ln>
        <a:effectLst/>
        <a:scene3d>
          <a:camera prst="orthographicFront"/>
          <a:lightRig rig="threePt" dir="t"/>
        </a:scene3d>
        <a:sp3d>
          <a:bevelT w="101600" prst="ribl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22</xdr:col>
      <xdr:colOff>266699</xdr:colOff>
      <xdr:row>7</xdr:row>
      <xdr:rowOff>176211</xdr:rowOff>
    </xdr:from>
    <xdr:to>
      <xdr:col>23</xdr:col>
      <xdr:colOff>45718</xdr:colOff>
      <xdr:row>26</xdr:row>
      <xdr:rowOff>180972</xdr:rowOff>
    </xdr:to>
    <xdr:sp macro="" textlink="">
      <xdr:nvSpPr>
        <xdr:cNvPr id="61" name="Rectangle 60">
          <a:extLst>
            <a:ext uri="{FF2B5EF4-FFF2-40B4-BE49-F238E27FC236}">
              <a16:creationId xmlns:a16="http://schemas.microsoft.com/office/drawing/2014/main" id="{00000000-0008-0000-0400-00003D000000}"/>
            </a:ext>
          </a:extLst>
        </xdr:cNvPr>
        <xdr:cNvSpPr/>
      </xdr:nvSpPr>
      <xdr:spPr>
        <a:xfrm rot="16200000" flipV="1">
          <a:off x="4059078" y="3718082"/>
          <a:ext cx="4195761" cy="45719"/>
        </a:xfrm>
        <a:prstGeom prst="rect">
          <a:avLst/>
        </a:prstGeom>
        <a:gradFill>
          <a:gsLst>
            <a:gs pos="0">
              <a:schemeClr val="bg1">
                <a:lumMod val="85000"/>
              </a:schemeClr>
            </a:gs>
            <a:gs pos="50000">
              <a:srgbClr val="002060"/>
            </a:gs>
            <a:gs pos="100000">
              <a:schemeClr val="bg1">
                <a:lumMod val="85000"/>
              </a:schemeClr>
            </a:gs>
          </a:gsLst>
          <a:lin ang="10800000" scaled="0"/>
        </a:gradFill>
        <a:ln>
          <a:noFill/>
        </a:ln>
        <a:effectLst/>
        <a:scene3d>
          <a:camera prst="orthographicFront"/>
          <a:lightRig rig="threePt" dir="t"/>
        </a:scene3d>
        <a:sp3d>
          <a:bevelT w="101600" prst="ribl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0</xdr:col>
      <xdr:colOff>255517</xdr:colOff>
      <xdr:row>4</xdr:row>
      <xdr:rowOff>76200</xdr:rowOff>
    </xdr:from>
    <xdr:to>
      <xdr:col>43</xdr:col>
      <xdr:colOff>263524</xdr:colOff>
      <xdr:row>7</xdr:row>
      <xdr:rowOff>34926</xdr:rowOff>
    </xdr:to>
    <xdr:sp macro="" textlink="">
      <xdr:nvSpPr>
        <xdr:cNvPr id="6" name="APPBACK">
          <a:extLst>
            <a:ext uri="{FF2B5EF4-FFF2-40B4-BE49-F238E27FC236}">
              <a16:creationId xmlns:a16="http://schemas.microsoft.com/office/drawing/2014/main" id="{00000000-0008-0000-0400-000006000000}"/>
            </a:ext>
          </a:extLst>
        </xdr:cNvPr>
        <xdr:cNvSpPr/>
      </xdr:nvSpPr>
      <xdr:spPr>
        <a:xfrm>
          <a:off x="255517" y="914400"/>
          <a:ext cx="11476107" cy="587376"/>
        </a:xfrm>
        <a:prstGeom prst="round2SameRect">
          <a:avLst/>
        </a:prstGeom>
        <a:solidFill>
          <a:srgbClr val="439639"/>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xdr:col>
      <xdr:colOff>84280</xdr:colOff>
      <xdr:row>5</xdr:row>
      <xdr:rowOff>117697</xdr:rowOff>
    </xdr:from>
    <xdr:to>
      <xdr:col>6</xdr:col>
      <xdr:colOff>70534</xdr:colOff>
      <xdr:row>7</xdr:row>
      <xdr:rowOff>68087</xdr:rowOff>
    </xdr:to>
    <xdr:sp macro="" textlink="TEMPLATE!C17">
      <xdr:nvSpPr>
        <xdr:cNvPr id="8" name="TC">
          <a:hlinkClick xmlns:r="http://schemas.openxmlformats.org/officeDocument/2006/relationships" r:id="rId3"/>
          <a:extLst>
            <a:ext uri="{FF2B5EF4-FFF2-40B4-BE49-F238E27FC236}">
              <a16:creationId xmlns:a16="http://schemas.microsoft.com/office/drawing/2014/main" id="{00000000-0008-0000-0400-000008000000}"/>
            </a:ext>
          </a:extLst>
        </xdr:cNvPr>
        <xdr:cNvSpPr/>
      </xdr:nvSpPr>
      <xdr:spPr>
        <a:xfrm>
          <a:off x="350980" y="1165447"/>
          <a:ext cx="1319754" cy="369490"/>
        </a:xfrm>
        <a:prstGeom prst="round2SameRect">
          <a:avLst>
            <a:gd name="adj1" fmla="val 30393"/>
            <a:gd name="adj2" fmla="val 0"/>
          </a:avLst>
        </a:prstGeom>
        <a:solidFill>
          <a:srgbClr val="72CDF4"/>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fld id="{8A801E27-45BD-4A00-90FD-B8749959A883}" type="TxLink">
            <a:rPr lang="en-US" sz="760" b="1" i="0" u="none" strike="noStrike">
              <a:solidFill>
                <a:srgbClr val="000000"/>
              </a:solidFill>
              <a:latin typeface="Arial" panose="020B0604020202020204" pitchFamily="34" charset="0"/>
              <a:ea typeface="Tahoma" panose="020B0604030504040204" pitchFamily="34" charset="0"/>
              <a:cs typeface="Arial" panose="020B0604020202020204" pitchFamily="34" charset="0"/>
            </a:rPr>
            <a:pPr algn="ctr"/>
            <a:t>AGREEMENTS AND TERMS &amp; CONDITIONS</a:t>
          </a:fld>
          <a:endParaRPr lang="en-US" sz="760" b="1"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12</xdr:col>
      <xdr:colOff>91326</xdr:colOff>
      <xdr:row>5</xdr:row>
      <xdr:rowOff>165322</xdr:rowOff>
    </xdr:from>
    <xdr:to>
      <xdr:col>17</xdr:col>
      <xdr:colOff>77580</xdr:colOff>
      <xdr:row>7</xdr:row>
      <xdr:rowOff>115712</xdr:rowOff>
    </xdr:to>
    <xdr:sp macro="" textlink="TEMPLATE!C19">
      <xdr:nvSpPr>
        <xdr:cNvPr id="11" name="PROJECTSITE">
          <a:extLst>
            <a:ext uri="{FF2B5EF4-FFF2-40B4-BE49-F238E27FC236}">
              <a16:creationId xmlns:a16="http://schemas.microsoft.com/office/drawing/2014/main" id="{00000000-0008-0000-0400-00000B000000}"/>
            </a:ext>
          </a:extLst>
        </xdr:cNvPr>
        <xdr:cNvSpPr/>
      </xdr:nvSpPr>
      <xdr:spPr>
        <a:xfrm>
          <a:off x="3291726" y="1213072"/>
          <a:ext cx="1319754" cy="369490"/>
        </a:xfrm>
        <a:prstGeom prst="round2SameRect">
          <a:avLst>
            <a:gd name="adj1" fmla="val 30393"/>
            <a:gd name="adj2" fmla="val 0"/>
          </a:avLst>
        </a:prstGeom>
        <a:solidFill>
          <a:srgbClr val="17375E"/>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86E393E4-2302-4939-A932-EFDD7D568AF3}" type="TxLink">
            <a:rPr lang="en-US" sz="800" b="1" i="0" u="none" strike="noStrike">
              <a:solidFill>
                <a:schemeClr val="bg1"/>
              </a:solidFill>
              <a:latin typeface="Arial" panose="020B0604020202020204" pitchFamily="34" charset="0"/>
              <a:ea typeface="Tahoma" panose="020B0604030504040204" pitchFamily="34" charset="0"/>
              <a:cs typeface="Arial" panose="020B0604020202020204" pitchFamily="34" charset="0"/>
            </a:rPr>
            <a:pPr algn="ctr"/>
            <a:t>SERVICES &amp; SERVICE AREA</a:t>
          </a:fld>
          <a:endParaRPr lang="en-US" sz="800" b="1" i="0">
            <a:solidFill>
              <a:schemeClr val="bg1"/>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6</xdr:col>
      <xdr:colOff>221153</xdr:colOff>
      <xdr:row>5</xdr:row>
      <xdr:rowOff>108172</xdr:rowOff>
    </xdr:from>
    <xdr:to>
      <xdr:col>11</xdr:col>
      <xdr:colOff>207407</xdr:colOff>
      <xdr:row>7</xdr:row>
      <xdr:rowOff>58562</xdr:rowOff>
    </xdr:to>
    <xdr:sp macro="" textlink="TEMPLATE!C18">
      <xdr:nvSpPr>
        <xdr:cNvPr id="18" name="COMPANY">
          <a:hlinkClick xmlns:r="http://schemas.openxmlformats.org/officeDocument/2006/relationships" r:id="rId4"/>
          <a:extLst>
            <a:ext uri="{FF2B5EF4-FFF2-40B4-BE49-F238E27FC236}">
              <a16:creationId xmlns:a16="http://schemas.microsoft.com/office/drawing/2014/main" id="{00000000-0008-0000-0400-000012000000}"/>
            </a:ext>
          </a:extLst>
        </xdr:cNvPr>
        <xdr:cNvSpPr/>
      </xdr:nvSpPr>
      <xdr:spPr>
        <a:xfrm>
          <a:off x="1821353" y="1155922"/>
          <a:ext cx="1319754" cy="369490"/>
        </a:xfrm>
        <a:prstGeom prst="round2SameRect">
          <a:avLst>
            <a:gd name="adj1" fmla="val 30393"/>
            <a:gd name="adj2" fmla="val 0"/>
          </a:avLst>
        </a:prstGeom>
        <a:solidFill>
          <a:srgbClr val="72CDF4"/>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AF1F3B33-B171-4845-B207-AC4C9A759ED0}" type="TxLink">
            <a:rPr lang="en-US" sz="800" b="1" i="0" u="none" strike="noStrike">
              <a:solidFill>
                <a:srgbClr val="000000"/>
              </a:solidFill>
              <a:latin typeface="Arial" panose="020B0604020202020204" pitchFamily="34" charset="0"/>
              <a:ea typeface="Tahoma" panose="020B0604030504040204" pitchFamily="34" charset="0"/>
              <a:cs typeface="Arial" panose="020B0604020202020204" pitchFamily="34" charset="0"/>
            </a:rPr>
            <a:pPr algn="ctr"/>
            <a:t>COMPANY</a:t>
          </a:fld>
          <a:endParaRPr lang="en-US" sz="800" b="1"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0</xdr:col>
      <xdr:colOff>257178</xdr:colOff>
      <xdr:row>7</xdr:row>
      <xdr:rowOff>38099</xdr:rowOff>
    </xdr:from>
    <xdr:to>
      <xdr:col>44</xdr:col>
      <xdr:colOff>3173</xdr:colOff>
      <xdr:row>8</xdr:row>
      <xdr:rowOff>13523</xdr:rowOff>
    </xdr:to>
    <xdr:sp macro="" textlink="">
      <xdr:nvSpPr>
        <xdr:cNvPr id="7" name="APPTHIN">
          <a:extLst>
            <a:ext uri="{FF2B5EF4-FFF2-40B4-BE49-F238E27FC236}">
              <a16:creationId xmlns:a16="http://schemas.microsoft.com/office/drawing/2014/main" id="{00000000-0008-0000-0400-000007000000}"/>
            </a:ext>
          </a:extLst>
        </xdr:cNvPr>
        <xdr:cNvSpPr/>
      </xdr:nvSpPr>
      <xdr:spPr>
        <a:xfrm flipV="1">
          <a:off x="257178" y="1504949"/>
          <a:ext cx="11480795" cy="184974"/>
        </a:xfrm>
        <a:prstGeom prst="rect">
          <a:avLst/>
        </a:prstGeom>
        <a:solidFill>
          <a:schemeClr val="tx2">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17</xdr:col>
      <xdr:colOff>228199</xdr:colOff>
      <xdr:row>5</xdr:row>
      <xdr:rowOff>89122</xdr:rowOff>
    </xdr:from>
    <xdr:to>
      <xdr:col>22</xdr:col>
      <xdr:colOff>214453</xdr:colOff>
      <xdr:row>7</xdr:row>
      <xdr:rowOff>39512</xdr:rowOff>
    </xdr:to>
    <xdr:sp macro="" textlink="TEMPLATE!C20">
      <xdr:nvSpPr>
        <xdr:cNvPr id="9" name="TA">
          <a:hlinkClick xmlns:r="http://schemas.openxmlformats.org/officeDocument/2006/relationships" r:id="rId5"/>
          <a:extLst>
            <a:ext uri="{FF2B5EF4-FFF2-40B4-BE49-F238E27FC236}">
              <a16:creationId xmlns:a16="http://schemas.microsoft.com/office/drawing/2014/main" id="{00000000-0008-0000-0400-000009000000}"/>
            </a:ext>
          </a:extLst>
        </xdr:cNvPr>
        <xdr:cNvSpPr/>
      </xdr:nvSpPr>
      <xdr:spPr>
        <a:xfrm>
          <a:off x="4762099" y="1136872"/>
          <a:ext cx="1319754" cy="369490"/>
        </a:xfrm>
        <a:prstGeom prst="round2SameRect">
          <a:avLst>
            <a:gd name="adj1" fmla="val 30393"/>
            <a:gd name="adj2" fmla="val 0"/>
          </a:avLst>
        </a:prstGeom>
        <a:solidFill>
          <a:srgbClr val="72CDF4"/>
        </a:solidFill>
        <a:ln>
          <a:noFill/>
        </a:ln>
        <a:effectLst>
          <a:outerShdw blurRad="50800" dist="38100" algn="l" rotWithShape="0">
            <a:prstClr val="black">
              <a:alpha val="40000"/>
            </a:prstClr>
          </a:outerShdw>
        </a:effectLst>
        <a:scene3d>
          <a:camera prst="orthographicFront"/>
          <a:lightRig rig="threePt" dir="t"/>
        </a:scene3d>
        <a:sp3d>
          <a:bevelB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fld id="{B52C8E8B-F1F7-4DDF-804D-BBC758941B12}" type="TxLink">
            <a:rPr lang="en-US" sz="760" b="1" i="0" u="none" strike="noStrike">
              <a:solidFill>
                <a:srgbClr val="000000"/>
              </a:solidFill>
              <a:latin typeface="Arial" panose="020B0604020202020204" pitchFamily="34" charset="0"/>
              <a:ea typeface="Tahoma" panose="020B0604030504040204" pitchFamily="34" charset="0"/>
              <a:cs typeface="Arial" panose="020B0604020202020204" pitchFamily="34" charset="0"/>
            </a:rPr>
            <a:pPr algn="ctr"/>
            <a:t>ADDITIONAL COMPANY CONTACTS</a:t>
          </a:fld>
          <a:endParaRPr lang="en-US" sz="760" b="1"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23</xdr:col>
      <xdr:colOff>98372</xdr:colOff>
      <xdr:row>5</xdr:row>
      <xdr:rowOff>89122</xdr:rowOff>
    </xdr:from>
    <xdr:to>
      <xdr:col>28</xdr:col>
      <xdr:colOff>84626</xdr:colOff>
      <xdr:row>7</xdr:row>
      <xdr:rowOff>39512</xdr:rowOff>
    </xdr:to>
    <xdr:sp macro="" textlink="TEMPLATE!C21">
      <xdr:nvSpPr>
        <xdr:cNvPr id="10" name="PAYMENT" hidden="1">
          <a:hlinkClick xmlns:r="http://schemas.openxmlformats.org/officeDocument/2006/relationships" r:id="rId6"/>
          <a:extLst>
            <a:ext uri="{FF2B5EF4-FFF2-40B4-BE49-F238E27FC236}">
              <a16:creationId xmlns:a16="http://schemas.microsoft.com/office/drawing/2014/main" id="{00000000-0008-0000-0400-00000A000000}"/>
            </a:ext>
          </a:extLst>
        </xdr:cNvPr>
        <xdr:cNvSpPr/>
      </xdr:nvSpPr>
      <xdr:spPr>
        <a:xfrm>
          <a:off x="6232472" y="1136872"/>
          <a:ext cx="1319754" cy="369490"/>
        </a:xfrm>
        <a:prstGeom prst="round2SameRect">
          <a:avLst>
            <a:gd name="adj1" fmla="val 30393"/>
            <a:gd name="adj2" fmla="val 0"/>
          </a:avLst>
        </a:prstGeom>
        <a:solidFill>
          <a:srgbClr val="72CDF4"/>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6C00F2AA-5104-4C54-BB0E-74D0BA817202}" type="TxLink">
            <a:rPr lang="en-US" sz="800" b="1" i="0" u="none" strike="noStrike">
              <a:solidFill>
                <a:srgbClr val="000000"/>
              </a:solidFill>
              <a:latin typeface="Arial" panose="020B0604020202020204" pitchFamily="34" charset="0"/>
              <a:ea typeface="Tahoma" panose="020B0604030504040204" pitchFamily="34" charset="0"/>
              <a:cs typeface="Arial" panose="020B0604020202020204" pitchFamily="34" charset="0"/>
            </a:rPr>
            <a:pPr algn="ctr"/>
            <a:t>CUSTOMER REFERENCES</a:t>
          </a:fld>
          <a:endParaRPr lang="en-US" sz="800" b="1"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40</xdr:col>
      <xdr:colOff>93803</xdr:colOff>
      <xdr:row>8</xdr:row>
      <xdr:rowOff>47625</xdr:rowOff>
    </xdr:from>
    <xdr:to>
      <xdr:col>43</xdr:col>
      <xdr:colOff>179528</xdr:colOff>
      <xdr:row>9</xdr:row>
      <xdr:rowOff>133350</xdr:rowOff>
    </xdr:to>
    <xdr:grpSp>
      <xdr:nvGrpSpPr>
        <xdr:cNvPr id="14" name="NEXT">
          <a:hlinkClick xmlns:r="http://schemas.openxmlformats.org/officeDocument/2006/relationships" r:id="rId5"/>
          <a:extLst>
            <a:ext uri="{FF2B5EF4-FFF2-40B4-BE49-F238E27FC236}">
              <a16:creationId xmlns:a16="http://schemas.microsoft.com/office/drawing/2014/main" id="{00000000-0008-0000-0400-00000E000000}"/>
            </a:ext>
          </a:extLst>
        </xdr:cNvPr>
        <xdr:cNvGrpSpPr>
          <a:grpSpLocks/>
        </xdr:cNvGrpSpPr>
      </xdr:nvGrpSpPr>
      <xdr:grpSpPr bwMode="auto">
        <a:xfrm>
          <a:off x="11142803" y="1720850"/>
          <a:ext cx="917575" cy="298450"/>
          <a:chOff x="9585434" y="1701362"/>
          <a:chExt cx="886153" cy="304471"/>
        </a:xfrm>
      </xdr:grpSpPr>
      <xdr:sp macro="" textlink="">
        <xdr:nvSpPr>
          <xdr:cNvPr id="15" name="Rounded Rectangle 14">
            <a:extLst>
              <a:ext uri="{FF2B5EF4-FFF2-40B4-BE49-F238E27FC236}">
                <a16:creationId xmlns:a16="http://schemas.microsoft.com/office/drawing/2014/main" id="{00000000-0008-0000-0400-00000F000000}"/>
              </a:ext>
            </a:extLst>
          </xdr:cNvPr>
          <xdr:cNvSpPr/>
        </xdr:nvSpPr>
        <xdr:spPr>
          <a:xfrm>
            <a:off x="9585434" y="1701362"/>
            <a:ext cx="886153" cy="30447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r>
              <a:rPr lang="en-US" sz="1100" b="1">
                <a:latin typeface="Arial" panose="020B0604020202020204" pitchFamily="34" charset="0"/>
                <a:ea typeface="Tahoma" panose="020B0604030504040204" pitchFamily="34" charset="0"/>
                <a:cs typeface="Arial" panose="020B0604020202020204" pitchFamily="34" charset="0"/>
              </a:rPr>
              <a:t>NEXT</a:t>
            </a:r>
          </a:p>
        </xdr:txBody>
      </xdr:sp>
      <xdr:sp macro="" textlink="">
        <xdr:nvSpPr>
          <xdr:cNvPr id="16" name="Oval 15">
            <a:extLst>
              <a:ext uri="{FF2B5EF4-FFF2-40B4-BE49-F238E27FC236}">
                <a16:creationId xmlns:a16="http://schemas.microsoft.com/office/drawing/2014/main" id="{00000000-0008-0000-0400-000010000000}"/>
              </a:ext>
            </a:extLst>
          </xdr:cNvPr>
          <xdr:cNvSpPr/>
        </xdr:nvSpPr>
        <xdr:spPr>
          <a:xfrm>
            <a:off x="10176203" y="1729906"/>
            <a:ext cx="219156" cy="218839"/>
          </a:xfrm>
          <a:prstGeom prst="ellipse">
            <a:avLst/>
          </a:prstGeom>
          <a:ln>
            <a:noFill/>
          </a:ln>
          <a:scene3d>
            <a:camera prst="orthographicFront"/>
            <a:lightRig rig="threePt" dir="t"/>
          </a:scene3d>
          <a:sp3d>
            <a:bevelT w="69850" h="381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sp macro="" textlink="">
        <xdr:nvSpPr>
          <xdr:cNvPr id="17" name="Right Arrow 16">
            <a:extLst>
              <a:ext uri="{FF2B5EF4-FFF2-40B4-BE49-F238E27FC236}">
                <a16:creationId xmlns:a16="http://schemas.microsoft.com/office/drawing/2014/main" id="{00000000-0008-0000-0400-000011000000}"/>
              </a:ext>
            </a:extLst>
          </xdr:cNvPr>
          <xdr:cNvSpPr/>
        </xdr:nvSpPr>
        <xdr:spPr>
          <a:xfrm>
            <a:off x="10252431" y="1786994"/>
            <a:ext cx="104814" cy="114177"/>
          </a:xfrm>
          <a:prstGeom prst="rightArrow">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grpSp>
    <xdr:clientData/>
  </xdr:twoCellAnchor>
  <xdr:twoCellAnchor editAs="oneCell">
    <xdr:from>
      <xdr:col>0</xdr:col>
      <xdr:colOff>209550</xdr:colOff>
      <xdr:row>0</xdr:row>
      <xdr:rowOff>142875</xdr:rowOff>
    </xdr:from>
    <xdr:to>
      <xdr:col>5</xdr:col>
      <xdr:colOff>76199</xdr:colOff>
      <xdr:row>3</xdr:row>
      <xdr:rowOff>114301</xdr:rowOff>
    </xdr:to>
    <xdr:pic>
      <xdr:nvPicPr>
        <xdr:cNvPr id="19" name="Picture 18" descr="Screen Clipping">
          <a:extLst>
            <a:ext uri="{FF2B5EF4-FFF2-40B4-BE49-F238E27FC236}">
              <a16:creationId xmlns:a16="http://schemas.microsoft.com/office/drawing/2014/main" id="{00000000-0008-0000-0400-000013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09550" y="142875"/>
          <a:ext cx="1200149" cy="600076"/>
        </a:xfrm>
        <a:prstGeom prst="rect">
          <a:avLst/>
        </a:prstGeom>
      </xdr:spPr>
    </xdr:pic>
    <xdr:clientData/>
  </xdr:twoCellAnchor>
  <xdr:twoCellAnchor>
    <xdr:from>
      <xdr:col>1</xdr:col>
      <xdr:colOff>0</xdr:colOff>
      <xdr:row>4</xdr:row>
      <xdr:rowOff>76200</xdr:rowOff>
    </xdr:from>
    <xdr:to>
      <xdr:col>16</xdr:col>
      <xdr:colOff>19050</xdr:colOff>
      <xdr:row>5</xdr:row>
      <xdr:rowOff>152400</xdr:rowOff>
    </xdr:to>
    <xdr:sp macro="" textlink="TEMPLATE!C3">
      <xdr:nvSpPr>
        <xdr:cNvPr id="20" name="APPNAME">
          <a:extLst>
            <a:ext uri="{FF2B5EF4-FFF2-40B4-BE49-F238E27FC236}">
              <a16:creationId xmlns:a16="http://schemas.microsoft.com/office/drawing/2014/main" id="{00000000-0008-0000-0400-000014000000}"/>
            </a:ext>
          </a:extLst>
        </xdr:cNvPr>
        <xdr:cNvSpPr txBox="1"/>
      </xdr:nvSpPr>
      <xdr:spPr>
        <a:xfrm>
          <a:off x="266700" y="914400"/>
          <a:ext cx="40195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1C52AAF-030E-4C8B-9CC9-57818FBA5E03}" type="TxLink">
            <a:rPr lang="en-US" sz="1100" b="0" i="0" u="none" strike="noStrike">
              <a:ln>
                <a:noFill/>
              </a:ln>
              <a:solidFill>
                <a:srgbClr val="FFFFFF"/>
              </a:solidFill>
              <a:latin typeface="Arial" panose="020B0604020202020204" pitchFamily="34" charset="0"/>
              <a:cs typeface="Arial" panose="020B0604020202020204" pitchFamily="34" charset="0"/>
            </a:rPr>
            <a:pPr/>
            <a:t> </a:t>
          </a:fld>
          <a:endParaRPr lang="en-US" sz="1100">
            <a:ln>
              <a:noFill/>
            </a:ln>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265046</xdr:colOff>
      <xdr:row>8</xdr:row>
      <xdr:rowOff>11590</xdr:rowOff>
    </xdr:from>
    <xdr:to>
      <xdr:col>43</xdr:col>
      <xdr:colOff>247650</xdr:colOff>
      <xdr:row>68</xdr:row>
      <xdr:rowOff>180974</xdr:rowOff>
    </xdr:to>
    <xdr:sp macro="" textlink="">
      <xdr:nvSpPr>
        <xdr:cNvPr id="21" name="BORDER">
          <a:extLst>
            <a:ext uri="{FF2B5EF4-FFF2-40B4-BE49-F238E27FC236}">
              <a16:creationId xmlns:a16="http://schemas.microsoft.com/office/drawing/2014/main" id="{00000000-0008-0000-0400-000015000000}"/>
            </a:ext>
          </a:extLst>
        </xdr:cNvPr>
        <xdr:cNvSpPr/>
      </xdr:nvSpPr>
      <xdr:spPr>
        <a:xfrm flipV="1">
          <a:off x="265046" y="1687990"/>
          <a:ext cx="11450704" cy="12142309"/>
        </a:xfrm>
        <a:prstGeom prst="rect">
          <a:avLst/>
        </a:prstGeom>
        <a:noFill/>
        <a:ln>
          <a:solidFill>
            <a:srgbClr val="17375E"/>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36</xdr:col>
      <xdr:colOff>219075</xdr:colOff>
      <xdr:row>8</xdr:row>
      <xdr:rowOff>47625</xdr:rowOff>
    </xdr:from>
    <xdr:to>
      <xdr:col>40</xdr:col>
      <xdr:colOff>38100</xdr:colOff>
      <xdr:row>9</xdr:row>
      <xdr:rowOff>142875</xdr:rowOff>
    </xdr:to>
    <xdr:grpSp>
      <xdr:nvGrpSpPr>
        <xdr:cNvPr id="23" name="BACK">
          <a:hlinkClick xmlns:r="http://schemas.openxmlformats.org/officeDocument/2006/relationships" r:id="rId4"/>
          <a:extLst>
            <a:ext uri="{FF2B5EF4-FFF2-40B4-BE49-F238E27FC236}">
              <a16:creationId xmlns:a16="http://schemas.microsoft.com/office/drawing/2014/main" id="{00000000-0008-0000-0400-000017000000}"/>
            </a:ext>
          </a:extLst>
        </xdr:cNvPr>
        <xdr:cNvGrpSpPr>
          <a:grpSpLocks/>
        </xdr:cNvGrpSpPr>
      </xdr:nvGrpSpPr>
      <xdr:grpSpPr bwMode="auto">
        <a:xfrm>
          <a:off x="10160000" y="1720850"/>
          <a:ext cx="927100" cy="304800"/>
          <a:chOff x="9584120" y="1345325"/>
          <a:chExt cx="886153" cy="304471"/>
        </a:xfrm>
      </xdr:grpSpPr>
      <xdr:sp macro="" textlink="">
        <xdr:nvSpPr>
          <xdr:cNvPr id="24" name="Rounded Rectangle 23">
            <a:extLst>
              <a:ext uri="{FF2B5EF4-FFF2-40B4-BE49-F238E27FC236}">
                <a16:creationId xmlns:a16="http://schemas.microsoft.com/office/drawing/2014/main" id="{00000000-0008-0000-0400-000018000000}"/>
              </a:ext>
            </a:extLst>
          </xdr:cNvPr>
          <xdr:cNvSpPr/>
        </xdr:nvSpPr>
        <xdr:spPr>
          <a:xfrm>
            <a:off x="9584120" y="1345325"/>
            <a:ext cx="886153" cy="30447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r"/>
            <a:r>
              <a:rPr lang="en-US" sz="1100" b="1">
                <a:latin typeface="Arial" panose="020B0604020202020204" pitchFamily="34" charset="0"/>
                <a:ea typeface="Tahoma" panose="020B0604030504040204" pitchFamily="34" charset="0"/>
                <a:cs typeface="Arial" panose="020B0604020202020204" pitchFamily="34" charset="0"/>
              </a:rPr>
              <a:t>BACK</a:t>
            </a:r>
          </a:p>
        </xdr:txBody>
      </xdr:sp>
      <xdr:sp macro="" textlink="">
        <xdr:nvSpPr>
          <xdr:cNvPr id="25" name="Oval 24">
            <a:extLst>
              <a:ext uri="{FF2B5EF4-FFF2-40B4-BE49-F238E27FC236}">
                <a16:creationId xmlns:a16="http://schemas.microsoft.com/office/drawing/2014/main" id="{00000000-0008-0000-0400-000019000000}"/>
              </a:ext>
            </a:extLst>
          </xdr:cNvPr>
          <xdr:cNvSpPr/>
        </xdr:nvSpPr>
        <xdr:spPr>
          <a:xfrm>
            <a:off x="9631763" y="1383384"/>
            <a:ext cx="219156" cy="218839"/>
          </a:xfrm>
          <a:prstGeom prst="ellipse">
            <a:avLst/>
          </a:prstGeom>
          <a:ln>
            <a:noFill/>
          </a:ln>
          <a:scene3d>
            <a:camera prst="orthographicFront"/>
            <a:lightRig rig="threePt" dir="t"/>
          </a:scene3d>
          <a:sp3d>
            <a:bevelT w="69850" h="381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sp macro="" textlink="">
        <xdr:nvSpPr>
          <xdr:cNvPr id="26" name="Right Arrow 25">
            <a:extLst>
              <a:ext uri="{FF2B5EF4-FFF2-40B4-BE49-F238E27FC236}">
                <a16:creationId xmlns:a16="http://schemas.microsoft.com/office/drawing/2014/main" id="{00000000-0008-0000-0400-00001A000000}"/>
              </a:ext>
            </a:extLst>
          </xdr:cNvPr>
          <xdr:cNvSpPr/>
        </xdr:nvSpPr>
        <xdr:spPr>
          <a:xfrm rot="10800000">
            <a:off x="9679405" y="1440472"/>
            <a:ext cx="104814" cy="114177"/>
          </a:xfrm>
          <a:prstGeom prst="rightArrow">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69850</xdr:colOff>
          <xdr:row>20</xdr:row>
          <xdr:rowOff>31750</xdr:rowOff>
        </xdr:from>
        <xdr:to>
          <xdr:col>3</xdr:col>
          <xdr:colOff>107950</xdr:colOff>
          <xdr:row>21</xdr:row>
          <xdr:rowOff>38100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400-00001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19</xdr:row>
          <xdr:rowOff>31750</xdr:rowOff>
        </xdr:from>
        <xdr:to>
          <xdr:col>3</xdr:col>
          <xdr:colOff>107950</xdr:colOff>
          <xdr:row>20</xdr:row>
          <xdr:rowOff>38100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400-00001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21</xdr:row>
          <xdr:rowOff>31750</xdr:rowOff>
        </xdr:from>
        <xdr:to>
          <xdr:col>3</xdr:col>
          <xdr:colOff>107950</xdr:colOff>
          <xdr:row>22</xdr:row>
          <xdr:rowOff>38100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400-00001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24</xdr:row>
          <xdr:rowOff>31750</xdr:rowOff>
        </xdr:from>
        <xdr:to>
          <xdr:col>3</xdr:col>
          <xdr:colOff>107950</xdr:colOff>
          <xdr:row>25</xdr:row>
          <xdr:rowOff>38100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400-00001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23</xdr:row>
          <xdr:rowOff>31750</xdr:rowOff>
        </xdr:from>
        <xdr:to>
          <xdr:col>3</xdr:col>
          <xdr:colOff>107950</xdr:colOff>
          <xdr:row>24</xdr:row>
          <xdr:rowOff>38100</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400-00001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22</xdr:row>
          <xdr:rowOff>31750</xdr:rowOff>
        </xdr:from>
        <xdr:to>
          <xdr:col>3</xdr:col>
          <xdr:colOff>107950</xdr:colOff>
          <xdr:row>23</xdr:row>
          <xdr:rowOff>31750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400-00001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24</xdr:row>
          <xdr:rowOff>0</xdr:rowOff>
        </xdr:from>
        <xdr:to>
          <xdr:col>25</xdr:col>
          <xdr:colOff>114300</xdr:colOff>
          <xdr:row>25</xdr:row>
          <xdr:rowOff>12700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400-00001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12</xdr:row>
          <xdr:rowOff>31750</xdr:rowOff>
        </xdr:from>
        <xdr:to>
          <xdr:col>25</xdr:col>
          <xdr:colOff>114300</xdr:colOff>
          <xdr:row>13</xdr:row>
          <xdr:rowOff>38100</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400-00002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11</xdr:row>
          <xdr:rowOff>31750</xdr:rowOff>
        </xdr:from>
        <xdr:to>
          <xdr:col>25</xdr:col>
          <xdr:colOff>114300</xdr:colOff>
          <xdr:row>12</xdr:row>
          <xdr:rowOff>38100</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400-00002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13</xdr:row>
          <xdr:rowOff>31750</xdr:rowOff>
        </xdr:from>
        <xdr:to>
          <xdr:col>25</xdr:col>
          <xdr:colOff>114300</xdr:colOff>
          <xdr:row>14</xdr:row>
          <xdr:rowOff>38100</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400-00002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16</xdr:row>
          <xdr:rowOff>31750</xdr:rowOff>
        </xdr:from>
        <xdr:to>
          <xdr:col>25</xdr:col>
          <xdr:colOff>114300</xdr:colOff>
          <xdr:row>17</xdr:row>
          <xdr:rowOff>38100</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400-00002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15</xdr:row>
          <xdr:rowOff>31750</xdr:rowOff>
        </xdr:from>
        <xdr:to>
          <xdr:col>25</xdr:col>
          <xdr:colOff>114300</xdr:colOff>
          <xdr:row>16</xdr:row>
          <xdr:rowOff>38100</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400-00002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17</xdr:row>
          <xdr:rowOff>0</xdr:rowOff>
        </xdr:from>
        <xdr:to>
          <xdr:col>25</xdr:col>
          <xdr:colOff>114300</xdr:colOff>
          <xdr:row>18</xdr:row>
          <xdr:rowOff>31750</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400-00002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14</xdr:row>
          <xdr:rowOff>31750</xdr:rowOff>
        </xdr:from>
        <xdr:to>
          <xdr:col>25</xdr:col>
          <xdr:colOff>114300</xdr:colOff>
          <xdr:row>15</xdr:row>
          <xdr:rowOff>31750</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400-00003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20</xdr:row>
          <xdr:rowOff>12700</xdr:rowOff>
        </xdr:from>
        <xdr:to>
          <xdr:col>25</xdr:col>
          <xdr:colOff>114300</xdr:colOff>
          <xdr:row>21</xdr:row>
          <xdr:rowOff>31750</xdr:rowOff>
        </xdr:to>
        <xdr:sp macro="" textlink="">
          <xdr:nvSpPr>
            <xdr:cNvPr id="7219" name="Check Box 51" hidden="1">
              <a:extLst>
                <a:ext uri="{63B3BB69-23CF-44E3-9099-C40C66FF867C}">
                  <a14:compatExt spid="_x0000_s7219"/>
                </a:ext>
                <a:ext uri="{FF2B5EF4-FFF2-40B4-BE49-F238E27FC236}">
                  <a16:creationId xmlns:a16="http://schemas.microsoft.com/office/drawing/2014/main" id="{00000000-0008-0000-0400-00003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88900</xdr:colOff>
          <xdr:row>13</xdr:row>
          <xdr:rowOff>19050</xdr:rowOff>
        </xdr:from>
        <xdr:to>
          <xdr:col>35</xdr:col>
          <xdr:colOff>127000</xdr:colOff>
          <xdr:row>14</xdr:row>
          <xdr:rowOff>31750</xdr:rowOff>
        </xdr:to>
        <xdr:sp macro="" textlink="">
          <xdr:nvSpPr>
            <xdr:cNvPr id="7230" name="Check Box 62" hidden="1">
              <a:extLst>
                <a:ext uri="{63B3BB69-23CF-44E3-9099-C40C66FF867C}">
                  <a14:compatExt spid="_x0000_s7230"/>
                </a:ext>
                <a:ext uri="{FF2B5EF4-FFF2-40B4-BE49-F238E27FC236}">
                  <a16:creationId xmlns:a16="http://schemas.microsoft.com/office/drawing/2014/main" id="{00000000-0008-0000-0400-00003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88900</xdr:colOff>
          <xdr:row>20</xdr:row>
          <xdr:rowOff>31750</xdr:rowOff>
        </xdr:from>
        <xdr:to>
          <xdr:col>35</xdr:col>
          <xdr:colOff>127000</xdr:colOff>
          <xdr:row>21</xdr:row>
          <xdr:rowOff>31750</xdr:rowOff>
        </xdr:to>
        <xdr:sp macro="" textlink="">
          <xdr:nvSpPr>
            <xdr:cNvPr id="7231" name="Check Box 63" hidden="1">
              <a:extLst>
                <a:ext uri="{63B3BB69-23CF-44E3-9099-C40C66FF867C}">
                  <a14:compatExt spid="_x0000_s7231"/>
                </a:ext>
                <a:ext uri="{FF2B5EF4-FFF2-40B4-BE49-F238E27FC236}">
                  <a16:creationId xmlns:a16="http://schemas.microsoft.com/office/drawing/2014/main" id="{00000000-0008-0000-0400-00003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34</xdr:col>
      <xdr:colOff>76200</xdr:colOff>
      <xdr:row>12</xdr:row>
      <xdr:rowOff>28575</xdr:rowOff>
    </xdr:from>
    <xdr:to>
      <xdr:col>35</xdr:col>
      <xdr:colOff>114300</xdr:colOff>
      <xdr:row>13</xdr:row>
      <xdr:rowOff>38100</xdr:rowOff>
    </xdr:to>
    <xdr:sp macro="" textlink="">
      <xdr:nvSpPr>
        <xdr:cNvPr id="7232" name="Check Box 64" hidden="1">
          <a:extLst>
            <a:ext uri="{63B3BB69-23CF-44E3-9099-C40C66FF867C}">
              <a14:compatExt xmlns:a14="http://schemas.microsoft.com/office/drawing/2010/main" spid="_x0000_s7232"/>
            </a:ext>
            <a:ext uri="{FF2B5EF4-FFF2-40B4-BE49-F238E27FC236}">
              <a16:creationId xmlns:a16="http://schemas.microsoft.com/office/drawing/2014/main" id="{00000000-0008-0000-0400-0000401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34</xdr:col>
          <xdr:colOff>88900</xdr:colOff>
          <xdr:row>15</xdr:row>
          <xdr:rowOff>31750</xdr:rowOff>
        </xdr:from>
        <xdr:to>
          <xdr:col>35</xdr:col>
          <xdr:colOff>114300</xdr:colOff>
          <xdr:row>16</xdr:row>
          <xdr:rowOff>38100</xdr:rowOff>
        </xdr:to>
        <xdr:sp macro="" textlink="">
          <xdr:nvSpPr>
            <xdr:cNvPr id="7233" name="Check Box 65" hidden="1">
              <a:extLst>
                <a:ext uri="{63B3BB69-23CF-44E3-9099-C40C66FF867C}">
                  <a14:compatExt spid="_x0000_s7233"/>
                </a:ext>
                <a:ext uri="{FF2B5EF4-FFF2-40B4-BE49-F238E27FC236}">
                  <a16:creationId xmlns:a16="http://schemas.microsoft.com/office/drawing/2014/main" id="{00000000-0008-0000-0400-00004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88900</xdr:colOff>
          <xdr:row>14</xdr:row>
          <xdr:rowOff>31750</xdr:rowOff>
        </xdr:from>
        <xdr:to>
          <xdr:col>35</xdr:col>
          <xdr:colOff>114300</xdr:colOff>
          <xdr:row>15</xdr:row>
          <xdr:rowOff>38100</xdr:rowOff>
        </xdr:to>
        <xdr:sp macro="" textlink="">
          <xdr:nvSpPr>
            <xdr:cNvPr id="7234" name="Check Box 66" hidden="1">
              <a:extLst>
                <a:ext uri="{63B3BB69-23CF-44E3-9099-C40C66FF867C}">
                  <a14:compatExt spid="_x0000_s7234"/>
                </a:ext>
                <a:ext uri="{FF2B5EF4-FFF2-40B4-BE49-F238E27FC236}">
                  <a16:creationId xmlns:a16="http://schemas.microsoft.com/office/drawing/2014/main" id="{00000000-0008-0000-0400-00004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88900</xdr:colOff>
          <xdr:row>16</xdr:row>
          <xdr:rowOff>12700</xdr:rowOff>
        </xdr:from>
        <xdr:to>
          <xdr:col>35</xdr:col>
          <xdr:colOff>127000</xdr:colOff>
          <xdr:row>17</xdr:row>
          <xdr:rowOff>31750</xdr:rowOff>
        </xdr:to>
        <xdr:sp macro="" textlink="">
          <xdr:nvSpPr>
            <xdr:cNvPr id="7235" name="Check Box 67" hidden="1">
              <a:extLst>
                <a:ext uri="{63B3BB69-23CF-44E3-9099-C40C66FF867C}">
                  <a14:compatExt spid="_x0000_s7235"/>
                </a:ext>
                <a:ext uri="{FF2B5EF4-FFF2-40B4-BE49-F238E27FC236}">
                  <a16:creationId xmlns:a16="http://schemas.microsoft.com/office/drawing/2014/main" id="{00000000-0008-0000-0400-00004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88900</xdr:colOff>
          <xdr:row>13</xdr:row>
          <xdr:rowOff>31750</xdr:rowOff>
        </xdr:from>
        <xdr:to>
          <xdr:col>35</xdr:col>
          <xdr:colOff>127000</xdr:colOff>
          <xdr:row>14</xdr:row>
          <xdr:rowOff>38100</xdr:rowOff>
        </xdr:to>
        <xdr:sp macro="" textlink="">
          <xdr:nvSpPr>
            <xdr:cNvPr id="7236" name="Check Box 68" hidden="1">
              <a:extLst>
                <a:ext uri="{63B3BB69-23CF-44E3-9099-C40C66FF867C}">
                  <a14:compatExt spid="_x0000_s7236"/>
                </a:ext>
                <a:ext uri="{FF2B5EF4-FFF2-40B4-BE49-F238E27FC236}">
                  <a16:creationId xmlns:a16="http://schemas.microsoft.com/office/drawing/2014/main" id="{00000000-0008-0000-0400-00004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88900</xdr:colOff>
          <xdr:row>18</xdr:row>
          <xdr:rowOff>12700</xdr:rowOff>
        </xdr:from>
        <xdr:to>
          <xdr:col>35</xdr:col>
          <xdr:colOff>127000</xdr:colOff>
          <xdr:row>19</xdr:row>
          <xdr:rowOff>31750</xdr:rowOff>
        </xdr:to>
        <xdr:sp macro="" textlink="">
          <xdr:nvSpPr>
            <xdr:cNvPr id="7237" name="Check Box 69" hidden="1">
              <a:extLst>
                <a:ext uri="{63B3BB69-23CF-44E3-9099-C40C66FF867C}">
                  <a14:compatExt spid="_x0000_s7237"/>
                </a:ext>
                <a:ext uri="{FF2B5EF4-FFF2-40B4-BE49-F238E27FC236}">
                  <a16:creationId xmlns:a16="http://schemas.microsoft.com/office/drawing/2014/main" id="{00000000-0008-0000-0400-00004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88900</xdr:colOff>
          <xdr:row>17</xdr:row>
          <xdr:rowOff>12700</xdr:rowOff>
        </xdr:from>
        <xdr:to>
          <xdr:col>35</xdr:col>
          <xdr:colOff>127000</xdr:colOff>
          <xdr:row>18</xdr:row>
          <xdr:rowOff>31750</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400-00004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18</xdr:row>
          <xdr:rowOff>12700</xdr:rowOff>
        </xdr:from>
        <xdr:to>
          <xdr:col>25</xdr:col>
          <xdr:colOff>114300</xdr:colOff>
          <xdr:row>19</xdr:row>
          <xdr:rowOff>31750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400-00004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21</xdr:row>
          <xdr:rowOff>12700</xdr:rowOff>
        </xdr:from>
        <xdr:to>
          <xdr:col>25</xdr:col>
          <xdr:colOff>114300</xdr:colOff>
          <xdr:row>22</xdr:row>
          <xdr:rowOff>31750</xdr:rowOff>
        </xdr:to>
        <xdr:sp macro="" textlink="">
          <xdr:nvSpPr>
            <xdr:cNvPr id="7249" name="Check Box 81" hidden="1">
              <a:extLst>
                <a:ext uri="{63B3BB69-23CF-44E3-9099-C40C66FF867C}">
                  <a14:compatExt spid="_x0000_s7249"/>
                </a:ext>
                <a:ext uri="{FF2B5EF4-FFF2-40B4-BE49-F238E27FC236}">
                  <a16:creationId xmlns:a16="http://schemas.microsoft.com/office/drawing/2014/main" id="{00000000-0008-0000-0400-00005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19</xdr:row>
          <xdr:rowOff>31750</xdr:rowOff>
        </xdr:from>
        <xdr:to>
          <xdr:col>25</xdr:col>
          <xdr:colOff>114300</xdr:colOff>
          <xdr:row>20</xdr:row>
          <xdr:rowOff>38100</xdr:rowOff>
        </xdr:to>
        <xdr:sp macro="" textlink="">
          <xdr:nvSpPr>
            <xdr:cNvPr id="7251" name="Check Box 83" hidden="1">
              <a:extLst>
                <a:ext uri="{63B3BB69-23CF-44E3-9099-C40C66FF867C}">
                  <a14:compatExt spid="_x0000_s7251"/>
                </a:ext>
                <a:ext uri="{FF2B5EF4-FFF2-40B4-BE49-F238E27FC236}">
                  <a16:creationId xmlns:a16="http://schemas.microsoft.com/office/drawing/2014/main" id="{00000000-0008-0000-0400-00005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88900</xdr:colOff>
          <xdr:row>19</xdr:row>
          <xdr:rowOff>12700</xdr:rowOff>
        </xdr:from>
        <xdr:to>
          <xdr:col>35</xdr:col>
          <xdr:colOff>127000</xdr:colOff>
          <xdr:row>20</xdr:row>
          <xdr:rowOff>31750</xdr:rowOff>
        </xdr:to>
        <xdr:sp macro="" textlink="">
          <xdr:nvSpPr>
            <xdr:cNvPr id="7258" name="Check Box 90" hidden="1">
              <a:extLst>
                <a:ext uri="{63B3BB69-23CF-44E3-9099-C40C66FF867C}">
                  <a14:compatExt spid="_x0000_s7258"/>
                </a:ext>
                <a:ext uri="{FF2B5EF4-FFF2-40B4-BE49-F238E27FC236}">
                  <a16:creationId xmlns:a16="http://schemas.microsoft.com/office/drawing/2014/main" id="{00000000-0008-0000-0400-00005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88900</xdr:colOff>
          <xdr:row>21</xdr:row>
          <xdr:rowOff>31750</xdr:rowOff>
        </xdr:from>
        <xdr:to>
          <xdr:col>35</xdr:col>
          <xdr:colOff>127000</xdr:colOff>
          <xdr:row>22</xdr:row>
          <xdr:rowOff>31750</xdr:rowOff>
        </xdr:to>
        <xdr:sp macro="" textlink="">
          <xdr:nvSpPr>
            <xdr:cNvPr id="7295" name="Check Box 127" hidden="1">
              <a:extLst>
                <a:ext uri="{63B3BB69-23CF-44E3-9099-C40C66FF867C}">
                  <a14:compatExt spid="_x0000_s7295"/>
                </a:ext>
                <a:ext uri="{FF2B5EF4-FFF2-40B4-BE49-F238E27FC236}">
                  <a16:creationId xmlns:a16="http://schemas.microsoft.com/office/drawing/2014/main" id="{00000000-0008-0000-0400-00007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35</xdr:col>
      <xdr:colOff>28575</xdr:colOff>
      <xdr:row>70</xdr:row>
      <xdr:rowOff>63246</xdr:rowOff>
    </xdr:from>
    <xdr:to>
      <xdr:col>37</xdr:col>
      <xdr:colOff>80391</xdr:colOff>
      <xdr:row>73</xdr:row>
      <xdr:rowOff>28575</xdr:rowOff>
    </xdr:to>
    <xdr:pic>
      <xdr:nvPicPr>
        <xdr:cNvPr id="98" name="Picture 97">
          <a:extLst>
            <a:ext uri="{FF2B5EF4-FFF2-40B4-BE49-F238E27FC236}">
              <a16:creationId xmlns:a16="http://schemas.microsoft.com/office/drawing/2014/main" id="{00000000-0008-0000-0400-000062000000}"/>
            </a:ext>
          </a:extLst>
        </xdr:cNvPr>
        <xdr:cNvPicPr>
          <a:picLocks/>
        </xdr:cNvPicPr>
      </xdr:nvPicPr>
      <xdr:blipFill>
        <a:blip xmlns:r="http://schemas.openxmlformats.org/officeDocument/2006/relationships" r:embed="rId8"/>
        <a:stretch>
          <a:fillRect/>
        </a:stretch>
      </xdr:blipFill>
      <xdr:spPr>
        <a:xfrm>
          <a:off x="9363075" y="5721096"/>
          <a:ext cx="585216" cy="14630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8</xdr:col>
          <xdr:colOff>69850</xdr:colOff>
          <xdr:row>19</xdr:row>
          <xdr:rowOff>31750</xdr:rowOff>
        </xdr:from>
        <xdr:to>
          <xdr:col>9</xdr:col>
          <xdr:colOff>107950</xdr:colOff>
          <xdr:row>20</xdr:row>
          <xdr:rowOff>38100</xdr:rowOff>
        </xdr:to>
        <xdr:sp macro="" textlink="">
          <xdr:nvSpPr>
            <xdr:cNvPr id="7387" name="Check Box 219" hidden="1">
              <a:extLst>
                <a:ext uri="{63B3BB69-23CF-44E3-9099-C40C66FF867C}">
                  <a14:compatExt spid="_x0000_s7387"/>
                </a:ext>
                <a:ext uri="{FF2B5EF4-FFF2-40B4-BE49-F238E27FC236}">
                  <a16:creationId xmlns:a16="http://schemas.microsoft.com/office/drawing/2014/main" id="{00000000-0008-0000-0400-0000D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69850</xdr:colOff>
          <xdr:row>23</xdr:row>
          <xdr:rowOff>31750</xdr:rowOff>
        </xdr:from>
        <xdr:to>
          <xdr:col>16</xdr:col>
          <xdr:colOff>107950</xdr:colOff>
          <xdr:row>24</xdr:row>
          <xdr:rowOff>38100</xdr:rowOff>
        </xdr:to>
        <xdr:sp macro="" textlink="">
          <xdr:nvSpPr>
            <xdr:cNvPr id="7388" name="Check Box 220" hidden="1">
              <a:extLst>
                <a:ext uri="{63B3BB69-23CF-44E3-9099-C40C66FF867C}">
                  <a14:compatExt spid="_x0000_s7388"/>
                </a:ext>
                <a:ext uri="{FF2B5EF4-FFF2-40B4-BE49-F238E27FC236}">
                  <a16:creationId xmlns:a16="http://schemas.microsoft.com/office/drawing/2014/main" id="{00000000-0008-0000-0400-0000D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69850</xdr:colOff>
          <xdr:row>19</xdr:row>
          <xdr:rowOff>31750</xdr:rowOff>
        </xdr:from>
        <xdr:to>
          <xdr:col>16</xdr:col>
          <xdr:colOff>107950</xdr:colOff>
          <xdr:row>20</xdr:row>
          <xdr:rowOff>38100</xdr:rowOff>
        </xdr:to>
        <xdr:sp macro="" textlink="">
          <xdr:nvSpPr>
            <xdr:cNvPr id="7390" name="Check Box 222" hidden="1">
              <a:extLst>
                <a:ext uri="{63B3BB69-23CF-44E3-9099-C40C66FF867C}">
                  <a14:compatExt spid="_x0000_s7390"/>
                </a:ext>
                <a:ext uri="{FF2B5EF4-FFF2-40B4-BE49-F238E27FC236}">
                  <a16:creationId xmlns:a16="http://schemas.microsoft.com/office/drawing/2014/main" id="{00000000-0008-0000-0400-0000D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8</xdr:col>
      <xdr:colOff>66675</xdr:colOff>
      <xdr:row>26</xdr:row>
      <xdr:rowOff>180974</xdr:rowOff>
    </xdr:from>
    <xdr:to>
      <xdr:col>38</xdr:col>
      <xdr:colOff>147066</xdr:colOff>
      <xdr:row>68</xdr:row>
      <xdr:rowOff>57772</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9"/>
        <a:stretch>
          <a:fillRect/>
        </a:stretch>
      </xdr:blipFill>
      <xdr:spPr>
        <a:xfrm>
          <a:off x="2200275" y="5838824"/>
          <a:ext cx="8081391" cy="7506323"/>
        </a:xfrm>
        <a:prstGeom prst="rect">
          <a:avLst/>
        </a:prstGeom>
        <a:ln w="12700">
          <a:solidFill>
            <a:srgbClr val="17375E"/>
          </a:solidFill>
        </a:ln>
      </xdr:spPr>
    </xdr:pic>
    <xdr:clientData/>
  </xdr:twoCellAnchor>
  <mc:AlternateContent xmlns:mc="http://schemas.openxmlformats.org/markup-compatibility/2006">
    <mc:Choice xmlns:a14="http://schemas.microsoft.com/office/drawing/2010/main" Requires="a14">
      <xdr:twoCellAnchor editAs="oneCell">
        <xdr:from>
          <xdr:col>8</xdr:col>
          <xdr:colOff>69850</xdr:colOff>
          <xdr:row>20</xdr:row>
          <xdr:rowOff>0</xdr:rowOff>
        </xdr:from>
        <xdr:to>
          <xdr:col>9</xdr:col>
          <xdr:colOff>107950</xdr:colOff>
          <xdr:row>21</xdr:row>
          <xdr:rowOff>12700</xdr:rowOff>
        </xdr:to>
        <xdr:sp macro="" textlink="">
          <xdr:nvSpPr>
            <xdr:cNvPr id="7391" name="Check Box 223" hidden="1">
              <a:extLst>
                <a:ext uri="{63B3BB69-23CF-44E3-9099-C40C66FF867C}">
                  <a14:compatExt spid="_x0000_s7391"/>
                </a:ext>
                <a:ext uri="{FF2B5EF4-FFF2-40B4-BE49-F238E27FC236}">
                  <a16:creationId xmlns:a16="http://schemas.microsoft.com/office/drawing/2014/main" id="{00000000-0008-0000-0400-0000D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21</xdr:row>
          <xdr:rowOff>31750</xdr:rowOff>
        </xdr:from>
        <xdr:to>
          <xdr:col>9</xdr:col>
          <xdr:colOff>107950</xdr:colOff>
          <xdr:row>22</xdr:row>
          <xdr:rowOff>38100</xdr:rowOff>
        </xdr:to>
        <xdr:sp macro="" textlink="">
          <xdr:nvSpPr>
            <xdr:cNvPr id="7392" name="Check Box 224" hidden="1">
              <a:extLst>
                <a:ext uri="{63B3BB69-23CF-44E3-9099-C40C66FF867C}">
                  <a14:compatExt spid="_x0000_s7392"/>
                </a:ext>
                <a:ext uri="{FF2B5EF4-FFF2-40B4-BE49-F238E27FC236}">
                  <a16:creationId xmlns:a16="http://schemas.microsoft.com/office/drawing/2014/main" id="{00000000-0008-0000-0400-0000E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22</xdr:row>
          <xdr:rowOff>31750</xdr:rowOff>
        </xdr:from>
        <xdr:to>
          <xdr:col>9</xdr:col>
          <xdr:colOff>107950</xdr:colOff>
          <xdr:row>23</xdr:row>
          <xdr:rowOff>38100</xdr:rowOff>
        </xdr:to>
        <xdr:sp macro="" textlink="">
          <xdr:nvSpPr>
            <xdr:cNvPr id="7393" name="Check Box 225" hidden="1">
              <a:extLst>
                <a:ext uri="{63B3BB69-23CF-44E3-9099-C40C66FF867C}">
                  <a14:compatExt spid="_x0000_s7393"/>
                </a:ext>
                <a:ext uri="{FF2B5EF4-FFF2-40B4-BE49-F238E27FC236}">
                  <a16:creationId xmlns:a16="http://schemas.microsoft.com/office/drawing/2014/main" id="{00000000-0008-0000-0400-0000E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23</xdr:row>
          <xdr:rowOff>31750</xdr:rowOff>
        </xdr:from>
        <xdr:to>
          <xdr:col>9</xdr:col>
          <xdr:colOff>107950</xdr:colOff>
          <xdr:row>24</xdr:row>
          <xdr:rowOff>38100</xdr:rowOff>
        </xdr:to>
        <xdr:sp macro="" textlink="">
          <xdr:nvSpPr>
            <xdr:cNvPr id="7394" name="Check Box 226" hidden="1">
              <a:extLst>
                <a:ext uri="{63B3BB69-23CF-44E3-9099-C40C66FF867C}">
                  <a14:compatExt spid="_x0000_s7394"/>
                </a:ext>
                <a:ext uri="{FF2B5EF4-FFF2-40B4-BE49-F238E27FC236}">
                  <a16:creationId xmlns:a16="http://schemas.microsoft.com/office/drawing/2014/main" id="{00000000-0008-0000-0400-0000E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24</xdr:row>
          <xdr:rowOff>31750</xdr:rowOff>
        </xdr:from>
        <xdr:to>
          <xdr:col>9</xdr:col>
          <xdr:colOff>107950</xdr:colOff>
          <xdr:row>25</xdr:row>
          <xdr:rowOff>38100</xdr:rowOff>
        </xdr:to>
        <xdr:sp macro="" textlink="">
          <xdr:nvSpPr>
            <xdr:cNvPr id="7395" name="Check Box 227" hidden="1">
              <a:extLst>
                <a:ext uri="{63B3BB69-23CF-44E3-9099-C40C66FF867C}">
                  <a14:compatExt spid="_x0000_s7395"/>
                </a:ext>
                <a:ext uri="{FF2B5EF4-FFF2-40B4-BE49-F238E27FC236}">
                  <a16:creationId xmlns:a16="http://schemas.microsoft.com/office/drawing/2014/main" id="{00000000-0008-0000-0400-0000E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69850</xdr:colOff>
          <xdr:row>20</xdr:row>
          <xdr:rowOff>31750</xdr:rowOff>
        </xdr:from>
        <xdr:to>
          <xdr:col>16</xdr:col>
          <xdr:colOff>107950</xdr:colOff>
          <xdr:row>21</xdr:row>
          <xdr:rowOff>38100</xdr:rowOff>
        </xdr:to>
        <xdr:sp macro="" textlink="">
          <xdr:nvSpPr>
            <xdr:cNvPr id="7396" name="Check Box 228" hidden="1">
              <a:extLst>
                <a:ext uri="{63B3BB69-23CF-44E3-9099-C40C66FF867C}">
                  <a14:compatExt spid="_x0000_s7396"/>
                </a:ext>
                <a:ext uri="{FF2B5EF4-FFF2-40B4-BE49-F238E27FC236}">
                  <a16:creationId xmlns:a16="http://schemas.microsoft.com/office/drawing/2014/main" id="{00000000-0008-0000-0400-0000E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69850</xdr:colOff>
          <xdr:row>21</xdr:row>
          <xdr:rowOff>31750</xdr:rowOff>
        </xdr:from>
        <xdr:to>
          <xdr:col>16</xdr:col>
          <xdr:colOff>107950</xdr:colOff>
          <xdr:row>22</xdr:row>
          <xdr:rowOff>38100</xdr:rowOff>
        </xdr:to>
        <xdr:sp macro="" textlink="">
          <xdr:nvSpPr>
            <xdr:cNvPr id="7397" name="Check Box 229" hidden="1">
              <a:extLst>
                <a:ext uri="{63B3BB69-23CF-44E3-9099-C40C66FF867C}">
                  <a14:compatExt spid="_x0000_s7397"/>
                </a:ext>
                <a:ext uri="{FF2B5EF4-FFF2-40B4-BE49-F238E27FC236}">
                  <a16:creationId xmlns:a16="http://schemas.microsoft.com/office/drawing/2014/main" id="{00000000-0008-0000-0400-0000E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69850</xdr:colOff>
          <xdr:row>22</xdr:row>
          <xdr:rowOff>31750</xdr:rowOff>
        </xdr:from>
        <xdr:to>
          <xdr:col>16</xdr:col>
          <xdr:colOff>107950</xdr:colOff>
          <xdr:row>23</xdr:row>
          <xdr:rowOff>38100</xdr:rowOff>
        </xdr:to>
        <xdr:sp macro="" textlink="">
          <xdr:nvSpPr>
            <xdr:cNvPr id="7398" name="Check Box 230" hidden="1">
              <a:extLst>
                <a:ext uri="{63B3BB69-23CF-44E3-9099-C40C66FF867C}">
                  <a14:compatExt spid="_x0000_s7398"/>
                </a:ext>
                <a:ext uri="{FF2B5EF4-FFF2-40B4-BE49-F238E27FC236}">
                  <a16:creationId xmlns:a16="http://schemas.microsoft.com/office/drawing/2014/main" id="{00000000-0008-0000-0400-0000E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69850</xdr:colOff>
          <xdr:row>24</xdr:row>
          <xdr:rowOff>31750</xdr:rowOff>
        </xdr:from>
        <xdr:to>
          <xdr:col>16</xdr:col>
          <xdr:colOff>107950</xdr:colOff>
          <xdr:row>25</xdr:row>
          <xdr:rowOff>38100</xdr:rowOff>
        </xdr:to>
        <xdr:sp macro="" textlink="">
          <xdr:nvSpPr>
            <xdr:cNvPr id="7399" name="Check Box 231" hidden="1">
              <a:extLst>
                <a:ext uri="{63B3BB69-23CF-44E3-9099-C40C66FF867C}">
                  <a14:compatExt spid="_x0000_s7399"/>
                </a:ext>
                <a:ext uri="{FF2B5EF4-FFF2-40B4-BE49-F238E27FC236}">
                  <a16:creationId xmlns:a16="http://schemas.microsoft.com/office/drawing/2014/main" id="{00000000-0008-0000-0400-0000E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12</xdr:col>
      <xdr:colOff>0</xdr:colOff>
      <xdr:row>2</xdr:row>
      <xdr:rowOff>0</xdr:rowOff>
    </xdr:from>
    <xdr:to>
      <xdr:col>16</xdr:col>
      <xdr:colOff>1445</xdr:colOff>
      <xdr:row>5</xdr:row>
      <xdr:rowOff>28575</xdr:rowOff>
    </xdr:to>
    <xdr:sp macro="" textlink="TEMPLATE!A16">
      <xdr:nvSpPr>
        <xdr:cNvPr id="45" name="PROJECTINFO">
          <a:extLst>
            <a:ext uri="{FF2B5EF4-FFF2-40B4-BE49-F238E27FC236}">
              <a16:creationId xmlns:a16="http://schemas.microsoft.com/office/drawing/2014/main" id="{00000000-0008-0000-0500-00002D000000}"/>
            </a:ext>
          </a:extLst>
        </xdr:cNvPr>
        <xdr:cNvSpPr/>
      </xdr:nvSpPr>
      <xdr:spPr>
        <a:xfrm>
          <a:off x="3200400" y="419100"/>
          <a:ext cx="1068245" cy="657225"/>
        </a:xfrm>
        <a:prstGeom prst="round2SameRect">
          <a:avLst/>
        </a:prstGeom>
        <a:solidFill>
          <a:srgbClr val="439639"/>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DA9E606C-EE13-4103-908D-154B058E9053}" type="TxLink">
            <a:rPr lang="en-US" sz="960" b="0" i="0" u="none" strike="noStrike">
              <a:solidFill>
                <a:schemeClr val="bg1">
                  <a:lumMod val="100000"/>
                </a:schemeClr>
              </a:solidFill>
              <a:latin typeface="Arial" panose="020B0604020202020204" pitchFamily="34" charset="0"/>
              <a:ea typeface="Tahoma" panose="020B0604030504040204" pitchFamily="34" charset="0"/>
              <a:cs typeface="Arial" panose="020B0604020202020204" pitchFamily="34" charset="0"/>
            </a:rPr>
            <a:pPr algn="ctr"/>
            <a:t>APPLICATION</a:t>
          </a:fld>
          <a:endParaRPr lang="en-US" sz="960">
            <a:solidFill>
              <a:schemeClr val="bg1">
                <a:lumMod val="100000"/>
              </a:schemeClr>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17</xdr:col>
      <xdr:colOff>19050</xdr:colOff>
      <xdr:row>2</xdr:row>
      <xdr:rowOff>0</xdr:rowOff>
    </xdr:from>
    <xdr:to>
      <xdr:col>21</xdr:col>
      <xdr:colOff>20494</xdr:colOff>
      <xdr:row>5</xdr:row>
      <xdr:rowOff>28575</xdr:rowOff>
    </xdr:to>
    <xdr:sp macro="" textlink="TEMPLATE!A42">
      <xdr:nvSpPr>
        <xdr:cNvPr id="50" name="COMPLETION">
          <a:hlinkClick xmlns:r="http://schemas.openxmlformats.org/officeDocument/2006/relationships" r:id="rId1"/>
          <a:extLst>
            <a:ext uri="{FF2B5EF4-FFF2-40B4-BE49-F238E27FC236}">
              <a16:creationId xmlns:a16="http://schemas.microsoft.com/office/drawing/2014/main" id="{00000000-0008-0000-0500-000032000000}"/>
            </a:ext>
          </a:extLst>
        </xdr:cNvPr>
        <xdr:cNvSpPr/>
      </xdr:nvSpPr>
      <xdr:spPr>
        <a:xfrm>
          <a:off x="4552950" y="419100"/>
          <a:ext cx="1068244" cy="657225"/>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DA4ED2DF-4974-4554-BEEC-411DB36D76F1}" type="TxLink">
            <a:rPr lang="en-US" sz="1000" b="0" i="0" u="none" strike="noStrike">
              <a:solidFill>
                <a:schemeClr val="bg1">
                  <a:lumMod val="100000"/>
                </a:schemeClr>
              </a:solidFill>
              <a:latin typeface="Arial" panose="020B0604020202020204" pitchFamily="34" charset="0"/>
              <a:ea typeface="Tahoma" panose="020B0604030504040204" pitchFamily="34" charset="0"/>
              <a:cs typeface="Arial" panose="020B0604020202020204" pitchFamily="34" charset="0"/>
            </a:rPr>
            <a:pPr algn="ctr"/>
            <a:t>FINAL STEPS</a:t>
          </a:fld>
          <a:endParaRPr lang="en-US" sz="1000">
            <a:solidFill>
              <a:schemeClr val="bg1">
                <a:lumMod val="100000"/>
              </a:schemeClr>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7</xdr:col>
      <xdr:colOff>0</xdr:colOff>
      <xdr:row>2</xdr:row>
      <xdr:rowOff>0</xdr:rowOff>
    </xdr:from>
    <xdr:to>
      <xdr:col>11</xdr:col>
      <xdr:colOff>1445</xdr:colOff>
      <xdr:row>5</xdr:row>
      <xdr:rowOff>28576</xdr:rowOff>
    </xdr:to>
    <xdr:sp macro="" textlink="TEMPLATE!A8">
      <xdr:nvSpPr>
        <xdr:cNvPr id="51" name="START">
          <a:hlinkClick xmlns:r="http://schemas.openxmlformats.org/officeDocument/2006/relationships" r:id="rId2"/>
          <a:extLst>
            <a:ext uri="{FF2B5EF4-FFF2-40B4-BE49-F238E27FC236}">
              <a16:creationId xmlns:a16="http://schemas.microsoft.com/office/drawing/2014/main" id="{00000000-0008-0000-0500-000033000000}"/>
            </a:ext>
          </a:extLst>
        </xdr:cNvPr>
        <xdr:cNvSpPr/>
      </xdr:nvSpPr>
      <xdr:spPr>
        <a:xfrm>
          <a:off x="1846385" y="424962"/>
          <a:ext cx="1056522" cy="666018"/>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26B7641A-F74A-4FC2-97DD-2A846841EA95}" type="TxLink">
            <a:rPr lang="en-US" sz="1000" b="0" i="0" u="none" strike="noStrike">
              <a:solidFill>
                <a:schemeClr val="bg1">
                  <a:lumMod val="100000"/>
                </a:schemeClr>
              </a:solidFill>
              <a:latin typeface="Arial" panose="020B0604020202020204" pitchFamily="34" charset="0"/>
              <a:ea typeface="Tahoma" panose="020B0604030504040204" pitchFamily="34" charset="0"/>
              <a:cs typeface="Arial" panose="020B0604020202020204" pitchFamily="34" charset="0"/>
            </a:rPr>
            <a:pPr algn="ctr"/>
            <a:t>WELCOME</a:t>
          </a:fld>
          <a:endParaRPr lang="en-US" sz="1000">
            <a:solidFill>
              <a:schemeClr val="bg1">
                <a:lumMod val="100000"/>
              </a:schemeClr>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0</xdr:col>
      <xdr:colOff>255517</xdr:colOff>
      <xdr:row>4</xdr:row>
      <xdr:rowOff>76200</xdr:rowOff>
    </xdr:from>
    <xdr:to>
      <xdr:col>43</xdr:col>
      <xdr:colOff>263524</xdr:colOff>
      <xdr:row>7</xdr:row>
      <xdr:rowOff>34926</xdr:rowOff>
    </xdr:to>
    <xdr:sp macro="" textlink="">
      <xdr:nvSpPr>
        <xdr:cNvPr id="6" name="APPBACK">
          <a:extLst>
            <a:ext uri="{FF2B5EF4-FFF2-40B4-BE49-F238E27FC236}">
              <a16:creationId xmlns:a16="http://schemas.microsoft.com/office/drawing/2014/main" id="{00000000-0008-0000-0500-000006000000}"/>
            </a:ext>
          </a:extLst>
        </xdr:cNvPr>
        <xdr:cNvSpPr/>
      </xdr:nvSpPr>
      <xdr:spPr>
        <a:xfrm>
          <a:off x="255517" y="914400"/>
          <a:ext cx="11476107" cy="587376"/>
        </a:xfrm>
        <a:prstGeom prst="round2SameRect">
          <a:avLst/>
        </a:prstGeom>
        <a:solidFill>
          <a:srgbClr val="439639"/>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0</xdr:col>
      <xdr:colOff>257178</xdr:colOff>
      <xdr:row>7</xdr:row>
      <xdr:rowOff>38099</xdr:rowOff>
    </xdr:from>
    <xdr:to>
      <xdr:col>44</xdr:col>
      <xdr:colOff>3173</xdr:colOff>
      <xdr:row>8</xdr:row>
      <xdr:rowOff>13523</xdr:rowOff>
    </xdr:to>
    <xdr:sp macro="" textlink="">
      <xdr:nvSpPr>
        <xdr:cNvPr id="7" name="APPTHIN">
          <a:extLst>
            <a:ext uri="{FF2B5EF4-FFF2-40B4-BE49-F238E27FC236}">
              <a16:creationId xmlns:a16="http://schemas.microsoft.com/office/drawing/2014/main" id="{00000000-0008-0000-0500-000007000000}"/>
            </a:ext>
          </a:extLst>
        </xdr:cNvPr>
        <xdr:cNvSpPr/>
      </xdr:nvSpPr>
      <xdr:spPr>
        <a:xfrm flipV="1">
          <a:off x="257178" y="1504949"/>
          <a:ext cx="11480795" cy="184974"/>
        </a:xfrm>
        <a:prstGeom prst="rect">
          <a:avLst/>
        </a:prstGeom>
        <a:solidFill>
          <a:schemeClr val="tx2">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xdr:col>
      <xdr:colOff>84280</xdr:colOff>
      <xdr:row>5</xdr:row>
      <xdr:rowOff>117697</xdr:rowOff>
    </xdr:from>
    <xdr:to>
      <xdr:col>6</xdr:col>
      <xdr:colOff>70534</xdr:colOff>
      <xdr:row>7</xdr:row>
      <xdr:rowOff>68087</xdr:rowOff>
    </xdr:to>
    <xdr:sp macro="" textlink="TEMPLATE!C17">
      <xdr:nvSpPr>
        <xdr:cNvPr id="8" name="TC">
          <a:hlinkClick xmlns:r="http://schemas.openxmlformats.org/officeDocument/2006/relationships" r:id="rId3"/>
          <a:extLst>
            <a:ext uri="{FF2B5EF4-FFF2-40B4-BE49-F238E27FC236}">
              <a16:creationId xmlns:a16="http://schemas.microsoft.com/office/drawing/2014/main" id="{00000000-0008-0000-0500-000008000000}"/>
            </a:ext>
          </a:extLst>
        </xdr:cNvPr>
        <xdr:cNvSpPr/>
      </xdr:nvSpPr>
      <xdr:spPr>
        <a:xfrm>
          <a:off x="350980" y="1165447"/>
          <a:ext cx="1319754" cy="369490"/>
        </a:xfrm>
        <a:prstGeom prst="round2SameRect">
          <a:avLst>
            <a:gd name="adj1" fmla="val 30393"/>
            <a:gd name="adj2" fmla="val 0"/>
          </a:avLst>
        </a:prstGeom>
        <a:solidFill>
          <a:srgbClr val="72CDF4"/>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fld id="{38235741-95DC-46AC-9475-3557415C60BB}" type="TxLink">
            <a:rPr lang="en-US" sz="760" b="1" i="0" u="none" strike="noStrike">
              <a:solidFill>
                <a:srgbClr val="000000"/>
              </a:solidFill>
              <a:latin typeface="Arial" panose="020B0604020202020204" pitchFamily="34" charset="0"/>
              <a:ea typeface="Tahoma" panose="020B0604030504040204" pitchFamily="34" charset="0"/>
              <a:cs typeface="Arial" panose="020B0604020202020204" pitchFamily="34" charset="0"/>
            </a:rPr>
            <a:pPr algn="ctr"/>
            <a:t>AGREEMENTS AND TERMS &amp; CONDITIONS</a:t>
          </a:fld>
          <a:endParaRPr lang="en-US" sz="760" b="1"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17</xdr:col>
      <xdr:colOff>228199</xdr:colOff>
      <xdr:row>5</xdr:row>
      <xdr:rowOff>89122</xdr:rowOff>
    </xdr:from>
    <xdr:to>
      <xdr:col>22</xdr:col>
      <xdr:colOff>214453</xdr:colOff>
      <xdr:row>7</xdr:row>
      <xdr:rowOff>39512</xdr:rowOff>
    </xdr:to>
    <xdr:sp macro="" textlink="TEMPLATE!C20">
      <xdr:nvSpPr>
        <xdr:cNvPr id="9" name="TA">
          <a:hlinkClick xmlns:r="http://schemas.openxmlformats.org/officeDocument/2006/relationships" r:id="rId4"/>
          <a:extLst>
            <a:ext uri="{FF2B5EF4-FFF2-40B4-BE49-F238E27FC236}">
              <a16:creationId xmlns:a16="http://schemas.microsoft.com/office/drawing/2014/main" id="{00000000-0008-0000-0500-000009000000}"/>
            </a:ext>
          </a:extLst>
        </xdr:cNvPr>
        <xdr:cNvSpPr/>
      </xdr:nvSpPr>
      <xdr:spPr>
        <a:xfrm>
          <a:off x="4762099" y="1136872"/>
          <a:ext cx="1319754" cy="369490"/>
        </a:xfrm>
        <a:prstGeom prst="round2SameRect">
          <a:avLst>
            <a:gd name="adj1" fmla="val 30393"/>
            <a:gd name="adj2" fmla="val 0"/>
          </a:avLst>
        </a:prstGeom>
        <a:solidFill>
          <a:srgbClr val="72CDF4"/>
        </a:solidFill>
        <a:ln>
          <a:noFill/>
        </a:ln>
        <a:effectLst>
          <a:outerShdw blurRad="50800" dist="38100" algn="l" rotWithShape="0">
            <a:prstClr val="black">
              <a:alpha val="40000"/>
            </a:prstClr>
          </a:outerShdw>
        </a:effectLst>
        <a:scene3d>
          <a:camera prst="orthographicFront"/>
          <a:lightRig rig="threePt" dir="t"/>
        </a:scene3d>
        <a:sp3d>
          <a:bevelB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fld id="{3CE48D80-954E-4FEA-B984-8EB14C088AF9}" type="TxLink">
            <a:rPr lang="en-US" sz="760" b="1" i="0" u="none" strike="noStrike">
              <a:solidFill>
                <a:srgbClr val="000000"/>
              </a:solidFill>
              <a:latin typeface="Arial" panose="020B0604020202020204" pitchFamily="34" charset="0"/>
              <a:ea typeface="Tahoma" panose="020B0604030504040204" pitchFamily="34" charset="0"/>
              <a:cs typeface="Arial" panose="020B0604020202020204" pitchFamily="34" charset="0"/>
            </a:rPr>
            <a:pPr algn="ctr"/>
            <a:t>ADDITIONAL COMPANY CONTACTS</a:t>
          </a:fld>
          <a:endParaRPr lang="en-US" sz="760" b="1"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23</xdr:col>
      <xdr:colOff>98372</xdr:colOff>
      <xdr:row>5</xdr:row>
      <xdr:rowOff>155797</xdr:rowOff>
    </xdr:from>
    <xdr:to>
      <xdr:col>28</xdr:col>
      <xdr:colOff>84626</xdr:colOff>
      <xdr:row>7</xdr:row>
      <xdr:rowOff>106187</xdr:rowOff>
    </xdr:to>
    <xdr:sp macro="" textlink="TEMPLATE!C21">
      <xdr:nvSpPr>
        <xdr:cNvPr id="10" name="PAYMENT">
          <a:extLst>
            <a:ext uri="{FF2B5EF4-FFF2-40B4-BE49-F238E27FC236}">
              <a16:creationId xmlns:a16="http://schemas.microsoft.com/office/drawing/2014/main" id="{00000000-0008-0000-0500-00000A000000}"/>
            </a:ext>
          </a:extLst>
        </xdr:cNvPr>
        <xdr:cNvSpPr/>
      </xdr:nvSpPr>
      <xdr:spPr>
        <a:xfrm>
          <a:off x="6232472" y="1203547"/>
          <a:ext cx="1319754" cy="369490"/>
        </a:xfrm>
        <a:prstGeom prst="round2SameRect">
          <a:avLst>
            <a:gd name="adj1" fmla="val 30393"/>
            <a:gd name="adj2" fmla="val 0"/>
          </a:avLst>
        </a:prstGeom>
        <a:solidFill>
          <a:srgbClr val="17375E"/>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E480DFCB-D256-4688-8FD5-E7CB274D792D}" type="TxLink">
            <a:rPr lang="en-US" sz="800" b="1" i="0" u="none" strike="noStrike">
              <a:solidFill>
                <a:schemeClr val="bg1"/>
              </a:solidFill>
              <a:latin typeface="Arial" panose="020B0604020202020204" pitchFamily="34" charset="0"/>
              <a:ea typeface="Tahoma" panose="020B0604030504040204" pitchFamily="34" charset="0"/>
              <a:cs typeface="Arial" panose="020B0604020202020204" pitchFamily="34" charset="0"/>
            </a:rPr>
            <a:pPr algn="ctr"/>
            <a:t>CUSTOMER REFERENCES</a:t>
          </a:fld>
          <a:endParaRPr lang="en-US" sz="800" b="1" i="0">
            <a:solidFill>
              <a:schemeClr val="bg1"/>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12</xdr:col>
      <xdr:colOff>91326</xdr:colOff>
      <xdr:row>5</xdr:row>
      <xdr:rowOff>98647</xdr:rowOff>
    </xdr:from>
    <xdr:to>
      <xdr:col>17</xdr:col>
      <xdr:colOff>77580</xdr:colOff>
      <xdr:row>7</xdr:row>
      <xdr:rowOff>49037</xdr:rowOff>
    </xdr:to>
    <xdr:sp macro="" textlink="TEMPLATE!C19">
      <xdr:nvSpPr>
        <xdr:cNvPr id="11" name="PROJECTSITE">
          <a:hlinkClick xmlns:r="http://schemas.openxmlformats.org/officeDocument/2006/relationships" r:id="rId5"/>
          <a:extLst>
            <a:ext uri="{FF2B5EF4-FFF2-40B4-BE49-F238E27FC236}">
              <a16:creationId xmlns:a16="http://schemas.microsoft.com/office/drawing/2014/main" id="{00000000-0008-0000-0500-00000B000000}"/>
            </a:ext>
          </a:extLst>
        </xdr:cNvPr>
        <xdr:cNvSpPr/>
      </xdr:nvSpPr>
      <xdr:spPr>
        <a:xfrm>
          <a:off x="3291726" y="1146397"/>
          <a:ext cx="1319754" cy="369490"/>
        </a:xfrm>
        <a:prstGeom prst="round2SameRect">
          <a:avLst>
            <a:gd name="adj1" fmla="val 30393"/>
            <a:gd name="adj2" fmla="val 0"/>
          </a:avLst>
        </a:prstGeom>
        <a:solidFill>
          <a:srgbClr val="72CDF4"/>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06C1CFCE-F43E-4EDE-A154-86DE39C5D79D}" type="TxLink">
            <a:rPr lang="en-US" sz="800" b="1" i="0" u="none" strike="noStrike">
              <a:solidFill>
                <a:srgbClr val="000000"/>
              </a:solidFill>
              <a:latin typeface="Arial" panose="020B0604020202020204" pitchFamily="34" charset="0"/>
              <a:ea typeface="Tahoma" panose="020B0604030504040204" pitchFamily="34" charset="0"/>
              <a:cs typeface="Arial" panose="020B0604020202020204" pitchFamily="34" charset="0"/>
            </a:rPr>
            <a:pPr algn="ctr"/>
            <a:t>SERVICES &amp; SERVICE AREA</a:t>
          </a:fld>
          <a:endParaRPr lang="en-US" sz="800" b="1"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40</xdr:col>
      <xdr:colOff>93803</xdr:colOff>
      <xdr:row>8</xdr:row>
      <xdr:rowOff>47625</xdr:rowOff>
    </xdr:from>
    <xdr:to>
      <xdr:col>43</xdr:col>
      <xdr:colOff>179528</xdr:colOff>
      <xdr:row>9</xdr:row>
      <xdr:rowOff>133350</xdr:rowOff>
    </xdr:to>
    <xdr:grpSp>
      <xdr:nvGrpSpPr>
        <xdr:cNvPr id="14" name="NEXT">
          <a:hlinkClick xmlns:r="http://schemas.openxmlformats.org/officeDocument/2006/relationships" r:id="rId1"/>
          <a:extLst>
            <a:ext uri="{FF2B5EF4-FFF2-40B4-BE49-F238E27FC236}">
              <a16:creationId xmlns:a16="http://schemas.microsoft.com/office/drawing/2014/main" id="{00000000-0008-0000-0500-00000E000000}"/>
            </a:ext>
          </a:extLst>
        </xdr:cNvPr>
        <xdr:cNvGrpSpPr>
          <a:grpSpLocks/>
        </xdr:cNvGrpSpPr>
      </xdr:nvGrpSpPr>
      <xdr:grpSpPr bwMode="auto">
        <a:xfrm>
          <a:off x="11142803" y="1720850"/>
          <a:ext cx="917575" cy="298450"/>
          <a:chOff x="9585434" y="1701362"/>
          <a:chExt cx="886153" cy="304471"/>
        </a:xfrm>
      </xdr:grpSpPr>
      <xdr:sp macro="" textlink="">
        <xdr:nvSpPr>
          <xdr:cNvPr id="15" name="Rounded Rectangle 14">
            <a:extLst>
              <a:ext uri="{FF2B5EF4-FFF2-40B4-BE49-F238E27FC236}">
                <a16:creationId xmlns:a16="http://schemas.microsoft.com/office/drawing/2014/main" id="{00000000-0008-0000-0500-00000F000000}"/>
              </a:ext>
            </a:extLst>
          </xdr:cNvPr>
          <xdr:cNvSpPr/>
        </xdr:nvSpPr>
        <xdr:spPr>
          <a:xfrm>
            <a:off x="9585434" y="1701362"/>
            <a:ext cx="886153" cy="30447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r>
              <a:rPr lang="en-US" sz="1100" b="1">
                <a:latin typeface="Arial" panose="020B0604020202020204" pitchFamily="34" charset="0"/>
                <a:ea typeface="Tahoma" panose="020B0604030504040204" pitchFamily="34" charset="0"/>
                <a:cs typeface="Arial" panose="020B0604020202020204" pitchFamily="34" charset="0"/>
              </a:rPr>
              <a:t>NEXT</a:t>
            </a:r>
          </a:p>
        </xdr:txBody>
      </xdr:sp>
      <xdr:sp macro="" textlink="">
        <xdr:nvSpPr>
          <xdr:cNvPr id="16" name="Oval 15">
            <a:extLst>
              <a:ext uri="{FF2B5EF4-FFF2-40B4-BE49-F238E27FC236}">
                <a16:creationId xmlns:a16="http://schemas.microsoft.com/office/drawing/2014/main" id="{00000000-0008-0000-0500-000010000000}"/>
              </a:ext>
            </a:extLst>
          </xdr:cNvPr>
          <xdr:cNvSpPr/>
        </xdr:nvSpPr>
        <xdr:spPr>
          <a:xfrm>
            <a:off x="10176203" y="1729906"/>
            <a:ext cx="219156" cy="218839"/>
          </a:xfrm>
          <a:prstGeom prst="ellipse">
            <a:avLst/>
          </a:prstGeom>
          <a:ln>
            <a:noFill/>
          </a:ln>
          <a:scene3d>
            <a:camera prst="orthographicFront"/>
            <a:lightRig rig="threePt" dir="t"/>
          </a:scene3d>
          <a:sp3d>
            <a:bevelT w="69850" h="381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sp macro="" textlink="">
        <xdr:nvSpPr>
          <xdr:cNvPr id="17" name="Right Arrow 16">
            <a:extLst>
              <a:ext uri="{FF2B5EF4-FFF2-40B4-BE49-F238E27FC236}">
                <a16:creationId xmlns:a16="http://schemas.microsoft.com/office/drawing/2014/main" id="{00000000-0008-0000-0500-000011000000}"/>
              </a:ext>
            </a:extLst>
          </xdr:cNvPr>
          <xdr:cNvSpPr/>
        </xdr:nvSpPr>
        <xdr:spPr>
          <a:xfrm>
            <a:off x="10252431" y="1786994"/>
            <a:ext cx="104814" cy="114177"/>
          </a:xfrm>
          <a:prstGeom prst="rightArrow">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grpSp>
    <xdr:clientData/>
  </xdr:twoCellAnchor>
  <xdr:twoCellAnchor>
    <xdr:from>
      <xdr:col>6</xdr:col>
      <xdr:colOff>221153</xdr:colOff>
      <xdr:row>5</xdr:row>
      <xdr:rowOff>108172</xdr:rowOff>
    </xdr:from>
    <xdr:to>
      <xdr:col>11</xdr:col>
      <xdr:colOff>207407</xdr:colOff>
      <xdr:row>7</xdr:row>
      <xdr:rowOff>58562</xdr:rowOff>
    </xdr:to>
    <xdr:sp macro="" textlink="TEMPLATE!C18">
      <xdr:nvSpPr>
        <xdr:cNvPr id="18" name="COMPANY">
          <a:hlinkClick xmlns:r="http://schemas.openxmlformats.org/officeDocument/2006/relationships" r:id="rId6"/>
          <a:extLst>
            <a:ext uri="{FF2B5EF4-FFF2-40B4-BE49-F238E27FC236}">
              <a16:creationId xmlns:a16="http://schemas.microsoft.com/office/drawing/2014/main" id="{00000000-0008-0000-0500-000012000000}"/>
            </a:ext>
          </a:extLst>
        </xdr:cNvPr>
        <xdr:cNvSpPr/>
      </xdr:nvSpPr>
      <xdr:spPr>
        <a:xfrm>
          <a:off x="1821353" y="1155922"/>
          <a:ext cx="1319754" cy="369490"/>
        </a:xfrm>
        <a:prstGeom prst="round2SameRect">
          <a:avLst>
            <a:gd name="adj1" fmla="val 30393"/>
            <a:gd name="adj2" fmla="val 0"/>
          </a:avLst>
        </a:prstGeom>
        <a:solidFill>
          <a:srgbClr val="72CDF4"/>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E57C7BF0-8866-41C1-ADA4-36DB648B1811}" type="TxLink">
            <a:rPr lang="en-US" sz="800" b="1" i="0" u="none" strike="noStrike">
              <a:solidFill>
                <a:srgbClr val="000000"/>
              </a:solidFill>
              <a:latin typeface="Arial" panose="020B0604020202020204" pitchFamily="34" charset="0"/>
              <a:ea typeface="Tahoma" panose="020B0604030504040204" pitchFamily="34" charset="0"/>
              <a:cs typeface="Arial" panose="020B0604020202020204" pitchFamily="34" charset="0"/>
            </a:rPr>
            <a:pPr algn="ctr"/>
            <a:t>COMPANY</a:t>
          </a:fld>
          <a:endParaRPr lang="en-US" sz="800" b="1"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editAs="oneCell">
    <xdr:from>
      <xdr:col>0</xdr:col>
      <xdr:colOff>209550</xdr:colOff>
      <xdr:row>0</xdr:row>
      <xdr:rowOff>142875</xdr:rowOff>
    </xdr:from>
    <xdr:to>
      <xdr:col>5</xdr:col>
      <xdr:colOff>76199</xdr:colOff>
      <xdr:row>3</xdr:row>
      <xdr:rowOff>114301</xdr:rowOff>
    </xdr:to>
    <xdr:pic>
      <xdr:nvPicPr>
        <xdr:cNvPr id="19" name="Picture 18" descr="Screen Clipping">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09550" y="142875"/>
          <a:ext cx="1200149" cy="600076"/>
        </a:xfrm>
        <a:prstGeom prst="rect">
          <a:avLst/>
        </a:prstGeom>
      </xdr:spPr>
    </xdr:pic>
    <xdr:clientData/>
  </xdr:twoCellAnchor>
  <xdr:twoCellAnchor>
    <xdr:from>
      <xdr:col>1</xdr:col>
      <xdr:colOff>0</xdr:colOff>
      <xdr:row>4</xdr:row>
      <xdr:rowOff>76200</xdr:rowOff>
    </xdr:from>
    <xdr:to>
      <xdr:col>16</xdr:col>
      <xdr:colOff>19050</xdr:colOff>
      <xdr:row>5</xdr:row>
      <xdr:rowOff>152400</xdr:rowOff>
    </xdr:to>
    <xdr:sp macro="" textlink="TEMPLATE!C3">
      <xdr:nvSpPr>
        <xdr:cNvPr id="20" name="APPNAME">
          <a:extLst>
            <a:ext uri="{FF2B5EF4-FFF2-40B4-BE49-F238E27FC236}">
              <a16:creationId xmlns:a16="http://schemas.microsoft.com/office/drawing/2014/main" id="{00000000-0008-0000-0500-000014000000}"/>
            </a:ext>
          </a:extLst>
        </xdr:cNvPr>
        <xdr:cNvSpPr txBox="1"/>
      </xdr:nvSpPr>
      <xdr:spPr>
        <a:xfrm>
          <a:off x="266700" y="914400"/>
          <a:ext cx="40195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410B55B4-3400-4057-B7CC-DEF016ECC45D}" type="TxLink">
            <a:rPr lang="en-US" sz="1100" b="0" i="0" u="none" strike="noStrike">
              <a:ln>
                <a:noFill/>
              </a:ln>
              <a:solidFill>
                <a:srgbClr val="FFFFFF"/>
              </a:solidFill>
              <a:latin typeface="Arial" panose="020B0604020202020204" pitchFamily="34" charset="0"/>
              <a:cs typeface="Arial" panose="020B0604020202020204" pitchFamily="34" charset="0"/>
            </a:rPr>
            <a:pPr/>
            <a:t> </a:t>
          </a:fld>
          <a:endParaRPr lang="en-US" sz="1100">
            <a:ln>
              <a:noFill/>
            </a:ln>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265046</xdr:colOff>
      <xdr:row>8</xdr:row>
      <xdr:rowOff>11592</xdr:rowOff>
    </xdr:from>
    <xdr:to>
      <xdr:col>43</xdr:col>
      <xdr:colOff>247650</xdr:colOff>
      <xdr:row>25</xdr:row>
      <xdr:rowOff>209548</xdr:rowOff>
    </xdr:to>
    <xdr:sp macro="" textlink="">
      <xdr:nvSpPr>
        <xdr:cNvPr id="21" name="BORDER">
          <a:extLst>
            <a:ext uri="{FF2B5EF4-FFF2-40B4-BE49-F238E27FC236}">
              <a16:creationId xmlns:a16="http://schemas.microsoft.com/office/drawing/2014/main" id="{00000000-0008-0000-0500-000015000000}"/>
            </a:ext>
          </a:extLst>
        </xdr:cNvPr>
        <xdr:cNvSpPr/>
      </xdr:nvSpPr>
      <xdr:spPr>
        <a:xfrm flipV="1">
          <a:off x="265046" y="1687992"/>
          <a:ext cx="11450704" cy="3760306"/>
        </a:xfrm>
        <a:prstGeom prst="rect">
          <a:avLst/>
        </a:prstGeom>
        <a:noFill/>
        <a:ln>
          <a:solidFill>
            <a:srgbClr val="17375E"/>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36</xdr:col>
      <xdr:colOff>219075</xdr:colOff>
      <xdr:row>8</xdr:row>
      <xdr:rowOff>47625</xdr:rowOff>
    </xdr:from>
    <xdr:to>
      <xdr:col>40</xdr:col>
      <xdr:colOff>38100</xdr:colOff>
      <xdr:row>9</xdr:row>
      <xdr:rowOff>142875</xdr:rowOff>
    </xdr:to>
    <xdr:grpSp>
      <xdr:nvGrpSpPr>
        <xdr:cNvPr id="23" name="BACK">
          <a:hlinkClick xmlns:r="http://schemas.openxmlformats.org/officeDocument/2006/relationships" r:id="rId8"/>
          <a:extLst>
            <a:ext uri="{FF2B5EF4-FFF2-40B4-BE49-F238E27FC236}">
              <a16:creationId xmlns:a16="http://schemas.microsoft.com/office/drawing/2014/main" id="{00000000-0008-0000-0500-000017000000}"/>
            </a:ext>
          </a:extLst>
        </xdr:cNvPr>
        <xdr:cNvGrpSpPr>
          <a:grpSpLocks/>
        </xdr:cNvGrpSpPr>
      </xdr:nvGrpSpPr>
      <xdr:grpSpPr bwMode="auto">
        <a:xfrm>
          <a:off x="10160000" y="1720850"/>
          <a:ext cx="927100" cy="304800"/>
          <a:chOff x="9584120" y="1345325"/>
          <a:chExt cx="886153" cy="304471"/>
        </a:xfrm>
      </xdr:grpSpPr>
      <xdr:sp macro="" textlink="">
        <xdr:nvSpPr>
          <xdr:cNvPr id="24" name="Rounded Rectangle 23">
            <a:hlinkClick xmlns:r="http://schemas.openxmlformats.org/officeDocument/2006/relationships" r:id="rId4"/>
            <a:extLst>
              <a:ext uri="{FF2B5EF4-FFF2-40B4-BE49-F238E27FC236}">
                <a16:creationId xmlns:a16="http://schemas.microsoft.com/office/drawing/2014/main" id="{00000000-0008-0000-0500-000018000000}"/>
              </a:ext>
            </a:extLst>
          </xdr:cNvPr>
          <xdr:cNvSpPr/>
        </xdr:nvSpPr>
        <xdr:spPr>
          <a:xfrm>
            <a:off x="9584120" y="1345325"/>
            <a:ext cx="886153" cy="30447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r"/>
            <a:r>
              <a:rPr lang="en-US" sz="1100" b="1">
                <a:latin typeface="Arial" panose="020B0604020202020204" pitchFamily="34" charset="0"/>
                <a:ea typeface="Tahoma" panose="020B0604030504040204" pitchFamily="34" charset="0"/>
                <a:cs typeface="Arial" panose="020B0604020202020204" pitchFamily="34" charset="0"/>
              </a:rPr>
              <a:t>BACK</a:t>
            </a:r>
          </a:p>
        </xdr:txBody>
      </xdr:sp>
      <xdr:sp macro="" textlink="">
        <xdr:nvSpPr>
          <xdr:cNvPr id="25" name="Oval 24">
            <a:extLst>
              <a:ext uri="{FF2B5EF4-FFF2-40B4-BE49-F238E27FC236}">
                <a16:creationId xmlns:a16="http://schemas.microsoft.com/office/drawing/2014/main" id="{00000000-0008-0000-0500-000019000000}"/>
              </a:ext>
            </a:extLst>
          </xdr:cNvPr>
          <xdr:cNvSpPr/>
        </xdr:nvSpPr>
        <xdr:spPr>
          <a:xfrm>
            <a:off x="9631763" y="1383384"/>
            <a:ext cx="219156" cy="218839"/>
          </a:xfrm>
          <a:prstGeom prst="ellipse">
            <a:avLst/>
          </a:prstGeom>
          <a:ln>
            <a:noFill/>
          </a:ln>
          <a:scene3d>
            <a:camera prst="orthographicFront"/>
            <a:lightRig rig="threePt" dir="t"/>
          </a:scene3d>
          <a:sp3d>
            <a:bevelT w="69850" h="381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sp macro="" textlink="">
        <xdr:nvSpPr>
          <xdr:cNvPr id="26" name="Right Arrow 25">
            <a:extLst>
              <a:ext uri="{FF2B5EF4-FFF2-40B4-BE49-F238E27FC236}">
                <a16:creationId xmlns:a16="http://schemas.microsoft.com/office/drawing/2014/main" id="{00000000-0008-0000-0500-00001A000000}"/>
              </a:ext>
            </a:extLst>
          </xdr:cNvPr>
          <xdr:cNvSpPr/>
        </xdr:nvSpPr>
        <xdr:spPr>
          <a:xfrm rot="10800000">
            <a:off x="9679405" y="1440472"/>
            <a:ext cx="104814" cy="114177"/>
          </a:xfrm>
          <a:prstGeom prst="rightArrow">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grpSp>
    <xdr:clientData/>
  </xdr:twoCellAnchor>
  <xdr:oneCellAnchor>
    <xdr:from>
      <xdr:col>9</xdr:col>
      <xdr:colOff>219075</xdr:colOff>
      <xdr:row>13</xdr:row>
      <xdr:rowOff>171450</xdr:rowOff>
    </xdr:from>
    <xdr:ext cx="286873" cy="192590"/>
    <xdr:sp macro="" textlink="">
      <xdr:nvSpPr>
        <xdr:cNvPr id="57" name="Rectangle 56">
          <a:extLst>
            <a:ext uri="{FF2B5EF4-FFF2-40B4-BE49-F238E27FC236}">
              <a16:creationId xmlns:a16="http://schemas.microsoft.com/office/drawing/2014/main" id="{00000000-0008-0000-0500-000039000000}"/>
            </a:ext>
          </a:extLst>
        </xdr:cNvPr>
        <xdr:cNvSpPr/>
      </xdr:nvSpPr>
      <xdr:spPr>
        <a:xfrm>
          <a:off x="2619375" y="2895600"/>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oneCellAnchor>
    <xdr:from>
      <xdr:col>3</xdr:col>
      <xdr:colOff>219075</xdr:colOff>
      <xdr:row>13</xdr:row>
      <xdr:rowOff>171450</xdr:rowOff>
    </xdr:from>
    <xdr:ext cx="286873" cy="192590"/>
    <xdr:sp macro="" textlink="">
      <xdr:nvSpPr>
        <xdr:cNvPr id="71" name="Rectangle 70">
          <a:extLst>
            <a:ext uri="{FF2B5EF4-FFF2-40B4-BE49-F238E27FC236}">
              <a16:creationId xmlns:a16="http://schemas.microsoft.com/office/drawing/2014/main" id="{00000000-0008-0000-0500-000047000000}"/>
            </a:ext>
          </a:extLst>
        </xdr:cNvPr>
        <xdr:cNvSpPr/>
      </xdr:nvSpPr>
      <xdr:spPr>
        <a:xfrm>
          <a:off x="1019175" y="2895600"/>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oneCellAnchor>
    <xdr:from>
      <xdr:col>7</xdr:col>
      <xdr:colOff>114300</xdr:colOff>
      <xdr:row>10</xdr:row>
      <xdr:rowOff>152400</xdr:rowOff>
    </xdr:from>
    <xdr:ext cx="286873" cy="192590"/>
    <xdr:sp macro="" textlink="">
      <xdr:nvSpPr>
        <xdr:cNvPr id="72" name="Rectangle 71">
          <a:extLst>
            <a:ext uri="{FF2B5EF4-FFF2-40B4-BE49-F238E27FC236}">
              <a16:creationId xmlns:a16="http://schemas.microsoft.com/office/drawing/2014/main" id="{00000000-0008-0000-0500-000048000000}"/>
            </a:ext>
          </a:extLst>
        </xdr:cNvPr>
        <xdr:cNvSpPr/>
      </xdr:nvSpPr>
      <xdr:spPr>
        <a:xfrm>
          <a:off x="1981200" y="2247900"/>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oneCellAnchor>
    <xdr:from>
      <xdr:col>8</xdr:col>
      <xdr:colOff>200025</xdr:colOff>
      <xdr:row>16</xdr:row>
      <xdr:rowOff>161925</xdr:rowOff>
    </xdr:from>
    <xdr:ext cx="286873" cy="192590"/>
    <xdr:sp macro="" textlink="">
      <xdr:nvSpPr>
        <xdr:cNvPr id="73" name="Rectangle 72">
          <a:extLst>
            <a:ext uri="{FF2B5EF4-FFF2-40B4-BE49-F238E27FC236}">
              <a16:creationId xmlns:a16="http://schemas.microsoft.com/office/drawing/2014/main" id="{00000000-0008-0000-0500-000049000000}"/>
            </a:ext>
          </a:extLst>
        </xdr:cNvPr>
        <xdr:cNvSpPr/>
      </xdr:nvSpPr>
      <xdr:spPr>
        <a:xfrm>
          <a:off x="2333625" y="3514725"/>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oneCellAnchor>
    <xdr:from>
      <xdr:col>4</xdr:col>
      <xdr:colOff>180975</xdr:colOff>
      <xdr:row>16</xdr:row>
      <xdr:rowOff>161925</xdr:rowOff>
    </xdr:from>
    <xdr:ext cx="286873" cy="192590"/>
    <xdr:sp macro="" textlink="">
      <xdr:nvSpPr>
        <xdr:cNvPr id="74" name="Rectangle 73">
          <a:extLst>
            <a:ext uri="{FF2B5EF4-FFF2-40B4-BE49-F238E27FC236}">
              <a16:creationId xmlns:a16="http://schemas.microsoft.com/office/drawing/2014/main" id="{00000000-0008-0000-0500-00004A000000}"/>
            </a:ext>
          </a:extLst>
        </xdr:cNvPr>
        <xdr:cNvSpPr/>
      </xdr:nvSpPr>
      <xdr:spPr>
        <a:xfrm>
          <a:off x="1247775" y="3514725"/>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oneCellAnchor>
    <xdr:from>
      <xdr:col>11</xdr:col>
      <xdr:colOff>161925</xdr:colOff>
      <xdr:row>19</xdr:row>
      <xdr:rowOff>161925</xdr:rowOff>
    </xdr:from>
    <xdr:ext cx="286873" cy="192590"/>
    <xdr:sp macro="" textlink="">
      <xdr:nvSpPr>
        <xdr:cNvPr id="80" name="Rectangle 79">
          <a:extLst>
            <a:ext uri="{FF2B5EF4-FFF2-40B4-BE49-F238E27FC236}">
              <a16:creationId xmlns:a16="http://schemas.microsoft.com/office/drawing/2014/main" id="{00000000-0008-0000-0500-000050000000}"/>
            </a:ext>
          </a:extLst>
        </xdr:cNvPr>
        <xdr:cNvSpPr/>
      </xdr:nvSpPr>
      <xdr:spPr>
        <a:xfrm>
          <a:off x="3095625" y="4143375"/>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oneCellAnchor>
    <xdr:from>
      <xdr:col>23</xdr:col>
      <xdr:colOff>219075</xdr:colOff>
      <xdr:row>13</xdr:row>
      <xdr:rowOff>171450</xdr:rowOff>
    </xdr:from>
    <xdr:ext cx="286873" cy="192590"/>
    <xdr:sp macro="" textlink="">
      <xdr:nvSpPr>
        <xdr:cNvPr id="81" name="Rectangle 80">
          <a:extLst>
            <a:ext uri="{FF2B5EF4-FFF2-40B4-BE49-F238E27FC236}">
              <a16:creationId xmlns:a16="http://schemas.microsoft.com/office/drawing/2014/main" id="{00000000-0008-0000-0500-000051000000}"/>
            </a:ext>
          </a:extLst>
        </xdr:cNvPr>
        <xdr:cNvSpPr/>
      </xdr:nvSpPr>
      <xdr:spPr>
        <a:xfrm>
          <a:off x="6353175" y="2895600"/>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oneCellAnchor>
    <xdr:from>
      <xdr:col>17</xdr:col>
      <xdr:colOff>219075</xdr:colOff>
      <xdr:row>13</xdr:row>
      <xdr:rowOff>171450</xdr:rowOff>
    </xdr:from>
    <xdr:ext cx="286873" cy="192590"/>
    <xdr:sp macro="" textlink="">
      <xdr:nvSpPr>
        <xdr:cNvPr id="82" name="Rectangle 81">
          <a:extLst>
            <a:ext uri="{FF2B5EF4-FFF2-40B4-BE49-F238E27FC236}">
              <a16:creationId xmlns:a16="http://schemas.microsoft.com/office/drawing/2014/main" id="{00000000-0008-0000-0500-000052000000}"/>
            </a:ext>
          </a:extLst>
        </xdr:cNvPr>
        <xdr:cNvSpPr/>
      </xdr:nvSpPr>
      <xdr:spPr>
        <a:xfrm>
          <a:off x="4752975" y="2895600"/>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oneCellAnchor>
    <xdr:from>
      <xdr:col>22</xdr:col>
      <xdr:colOff>200025</xdr:colOff>
      <xdr:row>16</xdr:row>
      <xdr:rowOff>161925</xdr:rowOff>
    </xdr:from>
    <xdr:ext cx="286873" cy="192590"/>
    <xdr:sp macro="" textlink="">
      <xdr:nvSpPr>
        <xdr:cNvPr id="84" name="Rectangle 83">
          <a:extLst>
            <a:ext uri="{FF2B5EF4-FFF2-40B4-BE49-F238E27FC236}">
              <a16:creationId xmlns:a16="http://schemas.microsoft.com/office/drawing/2014/main" id="{00000000-0008-0000-0500-000054000000}"/>
            </a:ext>
          </a:extLst>
        </xdr:cNvPr>
        <xdr:cNvSpPr/>
      </xdr:nvSpPr>
      <xdr:spPr>
        <a:xfrm>
          <a:off x="6067425" y="3514725"/>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oneCellAnchor>
    <xdr:from>
      <xdr:col>18</xdr:col>
      <xdr:colOff>180975</xdr:colOff>
      <xdr:row>16</xdr:row>
      <xdr:rowOff>161925</xdr:rowOff>
    </xdr:from>
    <xdr:ext cx="286873" cy="192590"/>
    <xdr:sp macro="" textlink="">
      <xdr:nvSpPr>
        <xdr:cNvPr id="85" name="Rectangle 84">
          <a:extLst>
            <a:ext uri="{FF2B5EF4-FFF2-40B4-BE49-F238E27FC236}">
              <a16:creationId xmlns:a16="http://schemas.microsoft.com/office/drawing/2014/main" id="{00000000-0008-0000-0500-000055000000}"/>
            </a:ext>
          </a:extLst>
        </xdr:cNvPr>
        <xdr:cNvSpPr/>
      </xdr:nvSpPr>
      <xdr:spPr>
        <a:xfrm>
          <a:off x="4981575" y="3514725"/>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oneCellAnchor>
    <xdr:from>
      <xdr:col>25</xdr:col>
      <xdr:colOff>161925</xdr:colOff>
      <xdr:row>19</xdr:row>
      <xdr:rowOff>161925</xdr:rowOff>
    </xdr:from>
    <xdr:ext cx="286873" cy="192590"/>
    <xdr:sp macro="" textlink="">
      <xdr:nvSpPr>
        <xdr:cNvPr id="86" name="Rectangle 85">
          <a:extLst>
            <a:ext uri="{FF2B5EF4-FFF2-40B4-BE49-F238E27FC236}">
              <a16:creationId xmlns:a16="http://schemas.microsoft.com/office/drawing/2014/main" id="{00000000-0008-0000-0500-000056000000}"/>
            </a:ext>
          </a:extLst>
        </xdr:cNvPr>
        <xdr:cNvSpPr/>
      </xdr:nvSpPr>
      <xdr:spPr>
        <a:xfrm>
          <a:off x="6829425" y="4143375"/>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oneCellAnchor>
    <xdr:from>
      <xdr:col>37</xdr:col>
      <xdr:colOff>219075</xdr:colOff>
      <xdr:row>13</xdr:row>
      <xdr:rowOff>171450</xdr:rowOff>
    </xdr:from>
    <xdr:ext cx="286873" cy="192590"/>
    <xdr:sp macro="" textlink="">
      <xdr:nvSpPr>
        <xdr:cNvPr id="93" name="Rectangle 92">
          <a:extLst>
            <a:ext uri="{FF2B5EF4-FFF2-40B4-BE49-F238E27FC236}">
              <a16:creationId xmlns:a16="http://schemas.microsoft.com/office/drawing/2014/main" id="{00000000-0008-0000-0500-00005D000000}"/>
            </a:ext>
          </a:extLst>
        </xdr:cNvPr>
        <xdr:cNvSpPr/>
      </xdr:nvSpPr>
      <xdr:spPr>
        <a:xfrm>
          <a:off x="10086975" y="2895600"/>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oneCellAnchor>
    <xdr:from>
      <xdr:col>31</xdr:col>
      <xdr:colOff>219075</xdr:colOff>
      <xdr:row>13</xdr:row>
      <xdr:rowOff>171450</xdr:rowOff>
    </xdr:from>
    <xdr:ext cx="286873" cy="192590"/>
    <xdr:sp macro="" textlink="">
      <xdr:nvSpPr>
        <xdr:cNvPr id="94" name="Rectangle 93">
          <a:extLst>
            <a:ext uri="{FF2B5EF4-FFF2-40B4-BE49-F238E27FC236}">
              <a16:creationId xmlns:a16="http://schemas.microsoft.com/office/drawing/2014/main" id="{00000000-0008-0000-0500-00005E000000}"/>
            </a:ext>
          </a:extLst>
        </xdr:cNvPr>
        <xdr:cNvSpPr/>
      </xdr:nvSpPr>
      <xdr:spPr>
        <a:xfrm>
          <a:off x="8486775" y="2895600"/>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oneCellAnchor>
    <xdr:from>
      <xdr:col>36</xdr:col>
      <xdr:colOff>200025</xdr:colOff>
      <xdr:row>16</xdr:row>
      <xdr:rowOff>161925</xdr:rowOff>
    </xdr:from>
    <xdr:ext cx="286873" cy="192590"/>
    <xdr:sp macro="" textlink="">
      <xdr:nvSpPr>
        <xdr:cNvPr id="96" name="Rectangle 95">
          <a:extLst>
            <a:ext uri="{FF2B5EF4-FFF2-40B4-BE49-F238E27FC236}">
              <a16:creationId xmlns:a16="http://schemas.microsoft.com/office/drawing/2014/main" id="{00000000-0008-0000-0500-000060000000}"/>
            </a:ext>
          </a:extLst>
        </xdr:cNvPr>
        <xdr:cNvSpPr/>
      </xdr:nvSpPr>
      <xdr:spPr>
        <a:xfrm>
          <a:off x="9801225" y="3514725"/>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oneCellAnchor>
    <xdr:from>
      <xdr:col>32</xdr:col>
      <xdr:colOff>180975</xdr:colOff>
      <xdr:row>16</xdr:row>
      <xdr:rowOff>161925</xdr:rowOff>
    </xdr:from>
    <xdr:ext cx="286873" cy="192590"/>
    <xdr:sp macro="" textlink="">
      <xdr:nvSpPr>
        <xdr:cNvPr id="97" name="Rectangle 96">
          <a:extLst>
            <a:ext uri="{FF2B5EF4-FFF2-40B4-BE49-F238E27FC236}">
              <a16:creationId xmlns:a16="http://schemas.microsoft.com/office/drawing/2014/main" id="{00000000-0008-0000-0500-000061000000}"/>
            </a:ext>
          </a:extLst>
        </xdr:cNvPr>
        <xdr:cNvSpPr/>
      </xdr:nvSpPr>
      <xdr:spPr>
        <a:xfrm>
          <a:off x="8715375" y="3514725"/>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oneCellAnchor>
    <xdr:from>
      <xdr:col>39</xdr:col>
      <xdr:colOff>161925</xdr:colOff>
      <xdr:row>19</xdr:row>
      <xdr:rowOff>161925</xdr:rowOff>
    </xdr:from>
    <xdr:ext cx="286873" cy="192590"/>
    <xdr:sp macro="" textlink="">
      <xdr:nvSpPr>
        <xdr:cNvPr id="98" name="Rectangle 97">
          <a:extLst>
            <a:ext uri="{FF2B5EF4-FFF2-40B4-BE49-F238E27FC236}">
              <a16:creationId xmlns:a16="http://schemas.microsoft.com/office/drawing/2014/main" id="{00000000-0008-0000-0500-000062000000}"/>
            </a:ext>
          </a:extLst>
        </xdr:cNvPr>
        <xdr:cNvSpPr/>
      </xdr:nvSpPr>
      <xdr:spPr>
        <a:xfrm>
          <a:off x="10563225" y="4143375"/>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oneCellAnchor>
    <xdr:from>
      <xdr:col>21</xdr:col>
      <xdr:colOff>114300</xdr:colOff>
      <xdr:row>10</xdr:row>
      <xdr:rowOff>152400</xdr:rowOff>
    </xdr:from>
    <xdr:ext cx="286873" cy="192590"/>
    <xdr:sp macro="" textlink="">
      <xdr:nvSpPr>
        <xdr:cNvPr id="41" name="Rectangle 40">
          <a:extLst>
            <a:ext uri="{FF2B5EF4-FFF2-40B4-BE49-F238E27FC236}">
              <a16:creationId xmlns:a16="http://schemas.microsoft.com/office/drawing/2014/main" id="{00000000-0008-0000-0500-000029000000}"/>
            </a:ext>
          </a:extLst>
        </xdr:cNvPr>
        <xdr:cNvSpPr/>
      </xdr:nvSpPr>
      <xdr:spPr>
        <a:xfrm>
          <a:off x="1981200" y="2247900"/>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oneCellAnchor>
    <xdr:from>
      <xdr:col>35</xdr:col>
      <xdr:colOff>114300</xdr:colOff>
      <xdr:row>10</xdr:row>
      <xdr:rowOff>152400</xdr:rowOff>
    </xdr:from>
    <xdr:ext cx="286873" cy="192590"/>
    <xdr:sp macro="" textlink="">
      <xdr:nvSpPr>
        <xdr:cNvPr id="42" name="Rectangle 41">
          <a:extLst>
            <a:ext uri="{FF2B5EF4-FFF2-40B4-BE49-F238E27FC236}">
              <a16:creationId xmlns:a16="http://schemas.microsoft.com/office/drawing/2014/main" id="{00000000-0008-0000-0500-00002A000000}"/>
            </a:ext>
          </a:extLst>
        </xdr:cNvPr>
        <xdr:cNvSpPr/>
      </xdr:nvSpPr>
      <xdr:spPr>
        <a:xfrm>
          <a:off x="1981200" y="2247900"/>
          <a:ext cx="286873" cy="192590"/>
        </a:xfrm>
        <a:prstGeom prst="rect">
          <a:avLst/>
        </a:prstGeom>
        <a:noFill/>
      </xdr:spPr>
      <xdr:txBody>
        <a:bodyPr wrap="none" lIns="0" tIns="0" rIns="0" bIns="0" anchor="t" anchorCtr="0">
          <a:noAutofit/>
        </a:bodyPr>
        <a:lstStyle/>
        <a:p>
          <a:pPr algn="ctr"/>
          <a:r>
            <a:rPr lang="en-US" sz="1200" b="1" cap="none" spc="0">
              <a:ln w="1905"/>
              <a:solidFill>
                <a:srgbClr val="C00000"/>
              </a:solidFill>
              <a:effectLst>
                <a:innerShdw blurRad="69850" dist="43180" dir="5400000">
                  <a:srgbClr val="000000">
                    <a:alpha val="65000"/>
                  </a:srgbClr>
                </a:innerShdw>
              </a:effectLst>
              <a:latin typeface="Arial Black" panose="020B0A04020102020204" pitchFamily="34" charset="0"/>
              <a:cs typeface="Arial" panose="020B0604020202020204" pitchFamily="34" charset="0"/>
            </a:rPr>
            <a:t>*</a:t>
          </a:r>
        </a:p>
      </xdr:txBody>
    </xdr:sp>
    <xdr:clientData/>
  </xdr:oneCellAnchor>
  <xdr:twoCellAnchor editAs="oneCell">
    <xdr:from>
      <xdr:col>35</xdr:col>
      <xdr:colOff>38100</xdr:colOff>
      <xdr:row>27</xdr:row>
      <xdr:rowOff>63246</xdr:rowOff>
    </xdr:from>
    <xdr:to>
      <xdr:col>37</xdr:col>
      <xdr:colOff>89916</xdr:colOff>
      <xdr:row>28</xdr:row>
      <xdr:rowOff>0</xdr:rowOff>
    </xdr:to>
    <xdr:pic>
      <xdr:nvPicPr>
        <xdr:cNvPr id="44" name="Picture 43">
          <a:extLst>
            <a:ext uri="{FF2B5EF4-FFF2-40B4-BE49-F238E27FC236}">
              <a16:creationId xmlns:a16="http://schemas.microsoft.com/office/drawing/2014/main" id="{00000000-0008-0000-0500-00002C000000}"/>
            </a:ext>
          </a:extLst>
        </xdr:cNvPr>
        <xdr:cNvPicPr>
          <a:picLocks/>
        </xdr:cNvPicPr>
      </xdr:nvPicPr>
      <xdr:blipFill>
        <a:blip xmlns:r="http://schemas.openxmlformats.org/officeDocument/2006/relationships" r:embed="rId9"/>
        <a:stretch>
          <a:fillRect/>
        </a:stretch>
      </xdr:blipFill>
      <xdr:spPr>
        <a:xfrm>
          <a:off x="9372600" y="5721096"/>
          <a:ext cx="585216" cy="14630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2</xdr:row>
      <xdr:rowOff>0</xdr:rowOff>
    </xdr:from>
    <xdr:to>
      <xdr:col>16</xdr:col>
      <xdr:colOff>1445</xdr:colOff>
      <xdr:row>5</xdr:row>
      <xdr:rowOff>28575</xdr:rowOff>
    </xdr:to>
    <xdr:sp macro="" textlink="TEMPLATE!A16">
      <xdr:nvSpPr>
        <xdr:cNvPr id="46" name="PROJECTINFO">
          <a:extLst>
            <a:ext uri="{FF2B5EF4-FFF2-40B4-BE49-F238E27FC236}">
              <a16:creationId xmlns:a16="http://schemas.microsoft.com/office/drawing/2014/main" id="{00000000-0008-0000-0600-00002E000000}"/>
            </a:ext>
          </a:extLst>
        </xdr:cNvPr>
        <xdr:cNvSpPr/>
      </xdr:nvSpPr>
      <xdr:spPr>
        <a:xfrm>
          <a:off x="3200400" y="419100"/>
          <a:ext cx="1068245" cy="657225"/>
        </a:xfrm>
        <a:prstGeom prst="round2SameRect">
          <a:avLst/>
        </a:prstGeom>
        <a:solidFill>
          <a:srgbClr val="439639"/>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EAF0C0FB-0BAB-4CAE-A9AA-CE168DA0EF8A}" type="TxLink">
            <a:rPr lang="en-US" sz="960" b="0" i="0" u="none" strike="noStrike">
              <a:solidFill>
                <a:schemeClr val="bg1">
                  <a:lumMod val="100000"/>
                </a:schemeClr>
              </a:solidFill>
              <a:latin typeface="Arial" panose="020B0604020202020204" pitchFamily="34" charset="0"/>
              <a:ea typeface="Tahoma" panose="020B0604030504040204" pitchFamily="34" charset="0"/>
              <a:cs typeface="Arial" panose="020B0604020202020204" pitchFamily="34" charset="0"/>
            </a:rPr>
            <a:pPr algn="ctr"/>
            <a:t>APPLICATION</a:t>
          </a:fld>
          <a:endParaRPr lang="en-US" sz="960">
            <a:solidFill>
              <a:schemeClr val="bg1">
                <a:lumMod val="100000"/>
              </a:schemeClr>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17</xdr:col>
      <xdr:colOff>28575</xdr:colOff>
      <xdr:row>2</xdr:row>
      <xdr:rowOff>0</xdr:rowOff>
    </xdr:from>
    <xdr:to>
      <xdr:col>21</xdr:col>
      <xdr:colOff>30019</xdr:colOff>
      <xdr:row>5</xdr:row>
      <xdr:rowOff>28575</xdr:rowOff>
    </xdr:to>
    <xdr:sp macro="" textlink="TEMPLATE!A42">
      <xdr:nvSpPr>
        <xdr:cNvPr id="51" name="COMPLETION">
          <a:hlinkClick xmlns:r="http://schemas.openxmlformats.org/officeDocument/2006/relationships" r:id="rId1"/>
          <a:extLst>
            <a:ext uri="{FF2B5EF4-FFF2-40B4-BE49-F238E27FC236}">
              <a16:creationId xmlns:a16="http://schemas.microsoft.com/office/drawing/2014/main" id="{00000000-0008-0000-0600-000033000000}"/>
            </a:ext>
          </a:extLst>
        </xdr:cNvPr>
        <xdr:cNvSpPr/>
      </xdr:nvSpPr>
      <xdr:spPr>
        <a:xfrm>
          <a:off x="4562475" y="419100"/>
          <a:ext cx="1068244" cy="657225"/>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F9D2255B-49A0-4079-A2EA-2E22C35F1606}" type="TxLink">
            <a:rPr lang="en-US" sz="1000" b="0" i="0" u="none" strike="noStrike">
              <a:solidFill>
                <a:schemeClr val="bg1">
                  <a:lumMod val="100000"/>
                </a:schemeClr>
              </a:solidFill>
              <a:latin typeface="Arial" panose="020B0604020202020204" pitchFamily="34" charset="0"/>
              <a:ea typeface="Tahoma" panose="020B0604030504040204" pitchFamily="34" charset="0"/>
              <a:cs typeface="Arial" panose="020B0604020202020204" pitchFamily="34" charset="0"/>
            </a:rPr>
            <a:pPr algn="ctr"/>
            <a:t>FINAL STEPS</a:t>
          </a:fld>
          <a:endParaRPr lang="en-US" sz="1000">
            <a:solidFill>
              <a:schemeClr val="bg1">
                <a:lumMod val="100000"/>
              </a:schemeClr>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7</xdr:col>
      <xdr:colOff>0</xdr:colOff>
      <xdr:row>2</xdr:row>
      <xdr:rowOff>0</xdr:rowOff>
    </xdr:from>
    <xdr:to>
      <xdr:col>11</xdr:col>
      <xdr:colOff>1445</xdr:colOff>
      <xdr:row>5</xdr:row>
      <xdr:rowOff>28576</xdr:rowOff>
    </xdr:to>
    <xdr:sp macro="" textlink="TEMPLATE!A8">
      <xdr:nvSpPr>
        <xdr:cNvPr id="52" name="START">
          <a:hlinkClick xmlns:r="http://schemas.openxmlformats.org/officeDocument/2006/relationships" r:id="rId2"/>
          <a:extLst>
            <a:ext uri="{FF2B5EF4-FFF2-40B4-BE49-F238E27FC236}">
              <a16:creationId xmlns:a16="http://schemas.microsoft.com/office/drawing/2014/main" id="{00000000-0008-0000-0600-000034000000}"/>
            </a:ext>
          </a:extLst>
        </xdr:cNvPr>
        <xdr:cNvSpPr/>
      </xdr:nvSpPr>
      <xdr:spPr>
        <a:xfrm>
          <a:off x="1846385" y="424962"/>
          <a:ext cx="1056522" cy="666018"/>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F22621BA-03E4-4762-957F-BF963FDDC817}" type="TxLink">
            <a:rPr lang="en-US" sz="1000" b="0" i="0" u="none" strike="noStrike">
              <a:solidFill>
                <a:schemeClr val="bg1">
                  <a:lumMod val="100000"/>
                </a:schemeClr>
              </a:solidFill>
              <a:latin typeface="Arial" panose="020B0604020202020204" pitchFamily="34" charset="0"/>
              <a:ea typeface="Tahoma" panose="020B0604030504040204" pitchFamily="34" charset="0"/>
              <a:cs typeface="Arial" panose="020B0604020202020204" pitchFamily="34" charset="0"/>
            </a:rPr>
            <a:pPr algn="ctr"/>
            <a:t>WELCOME</a:t>
          </a:fld>
          <a:endParaRPr lang="en-US" sz="1000">
            <a:solidFill>
              <a:schemeClr val="bg1">
                <a:lumMod val="100000"/>
              </a:schemeClr>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0</xdr:col>
      <xdr:colOff>255517</xdr:colOff>
      <xdr:row>4</xdr:row>
      <xdr:rowOff>76200</xdr:rowOff>
    </xdr:from>
    <xdr:to>
      <xdr:col>43</xdr:col>
      <xdr:colOff>263524</xdr:colOff>
      <xdr:row>7</xdr:row>
      <xdr:rowOff>34926</xdr:rowOff>
    </xdr:to>
    <xdr:sp macro="" textlink="">
      <xdr:nvSpPr>
        <xdr:cNvPr id="6" name="APPBACK">
          <a:extLst>
            <a:ext uri="{FF2B5EF4-FFF2-40B4-BE49-F238E27FC236}">
              <a16:creationId xmlns:a16="http://schemas.microsoft.com/office/drawing/2014/main" id="{00000000-0008-0000-0600-000006000000}"/>
            </a:ext>
          </a:extLst>
        </xdr:cNvPr>
        <xdr:cNvSpPr/>
      </xdr:nvSpPr>
      <xdr:spPr>
        <a:xfrm>
          <a:off x="255517" y="914400"/>
          <a:ext cx="11476107" cy="587376"/>
        </a:xfrm>
        <a:prstGeom prst="round2SameRect">
          <a:avLst/>
        </a:prstGeom>
        <a:solidFill>
          <a:srgbClr val="439639"/>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xdr:col>
      <xdr:colOff>84280</xdr:colOff>
      <xdr:row>5</xdr:row>
      <xdr:rowOff>117697</xdr:rowOff>
    </xdr:from>
    <xdr:to>
      <xdr:col>6</xdr:col>
      <xdr:colOff>70534</xdr:colOff>
      <xdr:row>7</xdr:row>
      <xdr:rowOff>68087</xdr:rowOff>
    </xdr:to>
    <xdr:sp macro="" textlink="TEMPLATE!C17">
      <xdr:nvSpPr>
        <xdr:cNvPr id="8" name="TC">
          <a:hlinkClick xmlns:r="http://schemas.openxmlformats.org/officeDocument/2006/relationships" r:id="rId3"/>
          <a:extLst>
            <a:ext uri="{FF2B5EF4-FFF2-40B4-BE49-F238E27FC236}">
              <a16:creationId xmlns:a16="http://schemas.microsoft.com/office/drawing/2014/main" id="{00000000-0008-0000-0600-000008000000}"/>
            </a:ext>
          </a:extLst>
        </xdr:cNvPr>
        <xdr:cNvSpPr/>
      </xdr:nvSpPr>
      <xdr:spPr>
        <a:xfrm>
          <a:off x="350980" y="1165447"/>
          <a:ext cx="1319754" cy="369490"/>
        </a:xfrm>
        <a:prstGeom prst="round2SameRect">
          <a:avLst>
            <a:gd name="adj1" fmla="val 30393"/>
            <a:gd name="adj2" fmla="val 0"/>
          </a:avLst>
        </a:prstGeom>
        <a:solidFill>
          <a:srgbClr val="72CDF4"/>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fld id="{C9EEAE26-AD9F-480C-B89A-A02A5AF88007}" type="TxLink">
            <a:rPr lang="en-US" sz="760" b="1" i="0" u="none" strike="noStrike">
              <a:solidFill>
                <a:srgbClr val="000000"/>
              </a:solidFill>
              <a:latin typeface="Arial" panose="020B0604020202020204" pitchFamily="34" charset="0"/>
              <a:ea typeface="Tahoma" panose="020B0604030504040204" pitchFamily="34" charset="0"/>
              <a:cs typeface="Arial" panose="020B0604020202020204" pitchFamily="34" charset="0"/>
            </a:rPr>
            <a:pPr algn="ctr"/>
            <a:t>AGREEMENTS AND TERMS &amp; CONDITIONS</a:t>
          </a:fld>
          <a:endParaRPr lang="en-US" sz="760" b="1"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17</xdr:col>
      <xdr:colOff>228199</xdr:colOff>
      <xdr:row>5</xdr:row>
      <xdr:rowOff>155797</xdr:rowOff>
    </xdr:from>
    <xdr:to>
      <xdr:col>22</xdr:col>
      <xdr:colOff>214453</xdr:colOff>
      <xdr:row>7</xdr:row>
      <xdr:rowOff>106187</xdr:rowOff>
    </xdr:to>
    <xdr:sp macro="" textlink="TEMPLATE!C20">
      <xdr:nvSpPr>
        <xdr:cNvPr id="9" name="TA">
          <a:extLst>
            <a:ext uri="{FF2B5EF4-FFF2-40B4-BE49-F238E27FC236}">
              <a16:creationId xmlns:a16="http://schemas.microsoft.com/office/drawing/2014/main" id="{00000000-0008-0000-0600-000009000000}"/>
            </a:ext>
          </a:extLst>
        </xdr:cNvPr>
        <xdr:cNvSpPr/>
      </xdr:nvSpPr>
      <xdr:spPr>
        <a:xfrm>
          <a:off x="4762099" y="1203547"/>
          <a:ext cx="1319754" cy="369490"/>
        </a:xfrm>
        <a:prstGeom prst="round2SameRect">
          <a:avLst>
            <a:gd name="adj1" fmla="val 30393"/>
            <a:gd name="adj2" fmla="val 0"/>
          </a:avLst>
        </a:prstGeom>
        <a:solidFill>
          <a:srgbClr val="17375E"/>
        </a:solidFill>
        <a:ln>
          <a:noFill/>
        </a:ln>
        <a:effectLst>
          <a:outerShdw blurRad="50800" dist="38100" algn="l" rotWithShape="0">
            <a:prstClr val="black">
              <a:alpha val="40000"/>
            </a:prstClr>
          </a:outerShdw>
        </a:effectLst>
        <a:scene3d>
          <a:camera prst="orthographicFront"/>
          <a:lightRig rig="threePt" dir="t"/>
        </a:scene3d>
        <a:sp3d>
          <a:bevelB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fld id="{61BF66A6-42C5-42D5-9436-D875F7B839E6}" type="TxLink">
            <a:rPr lang="en-US" sz="760" b="1" i="0" u="none" strike="noStrike">
              <a:solidFill>
                <a:schemeClr val="bg1"/>
              </a:solidFill>
              <a:latin typeface="Arial" panose="020B0604020202020204" pitchFamily="34" charset="0"/>
              <a:ea typeface="Tahoma" panose="020B0604030504040204" pitchFamily="34" charset="0"/>
              <a:cs typeface="Arial" panose="020B0604020202020204" pitchFamily="34" charset="0"/>
            </a:rPr>
            <a:pPr algn="ctr"/>
            <a:t>ADDITIONAL COMPANY CONTACTS</a:t>
          </a:fld>
          <a:endParaRPr lang="en-US" sz="760" b="1" i="0">
            <a:solidFill>
              <a:schemeClr val="bg1"/>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12</xdr:col>
      <xdr:colOff>91326</xdr:colOff>
      <xdr:row>5</xdr:row>
      <xdr:rowOff>98647</xdr:rowOff>
    </xdr:from>
    <xdr:to>
      <xdr:col>17</xdr:col>
      <xdr:colOff>77580</xdr:colOff>
      <xdr:row>7</xdr:row>
      <xdr:rowOff>49037</xdr:rowOff>
    </xdr:to>
    <xdr:sp macro="" textlink="TEMPLATE!C19">
      <xdr:nvSpPr>
        <xdr:cNvPr id="11" name="PROJECTSITE">
          <a:hlinkClick xmlns:r="http://schemas.openxmlformats.org/officeDocument/2006/relationships" r:id="rId4"/>
          <a:extLst>
            <a:ext uri="{FF2B5EF4-FFF2-40B4-BE49-F238E27FC236}">
              <a16:creationId xmlns:a16="http://schemas.microsoft.com/office/drawing/2014/main" id="{00000000-0008-0000-0600-00000B000000}"/>
            </a:ext>
          </a:extLst>
        </xdr:cNvPr>
        <xdr:cNvSpPr/>
      </xdr:nvSpPr>
      <xdr:spPr>
        <a:xfrm>
          <a:off x="3291726" y="1146397"/>
          <a:ext cx="1319754" cy="369490"/>
        </a:xfrm>
        <a:prstGeom prst="round2SameRect">
          <a:avLst>
            <a:gd name="adj1" fmla="val 30393"/>
            <a:gd name="adj2" fmla="val 0"/>
          </a:avLst>
        </a:prstGeom>
        <a:solidFill>
          <a:srgbClr val="72CDF4"/>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EF29117D-ECD7-4E48-8606-6D983098767B}" type="TxLink">
            <a:rPr lang="en-US" sz="800" b="1" i="0" u="none" strike="noStrike">
              <a:solidFill>
                <a:srgbClr val="000000"/>
              </a:solidFill>
              <a:latin typeface="Arial" panose="020B0604020202020204" pitchFamily="34" charset="0"/>
              <a:ea typeface="Tahoma" panose="020B0604030504040204" pitchFamily="34" charset="0"/>
              <a:cs typeface="Arial" panose="020B0604020202020204" pitchFamily="34" charset="0"/>
            </a:rPr>
            <a:pPr algn="ctr"/>
            <a:t>SERVICES &amp; SERVICE AREA</a:t>
          </a:fld>
          <a:endParaRPr lang="en-US" sz="800" b="1"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6</xdr:col>
      <xdr:colOff>221153</xdr:colOff>
      <xdr:row>5</xdr:row>
      <xdr:rowOff>108172</xdr:rowOff>
    </xdr:from>
    <xdr:to>
      <xdr:col>11</xdr:col>
      <xdr:colOff>207407</xdr:colOff>
      <xdr:row>7</xdr:row>
      <xdr:rowOff>58562</xdr:rowOff>
    </xdr:to>
    <xdr:sp macro="" textlink="TEMPLATE!C18">
      <xdr:nvSpPr>
        <xdr:cNvPr id="18" name="COMPANY">
          <a:hlinkClick xmlns:r="http://schemas.openxmlformats.org/officeDocument/2006/relationships" r:id="rId5"/>
          <a:extLst>
            <a:ext uri="{FF2B5EF4-FFF2-40B4-BE49-F238E27FC236}">
              <a16:creationId xmlns:a16="http://schemas.microsoft.com/office/drawing/2014/main" id="{00000000-0008-0000-0600-000012000000}"/>
            </a:ext>
          </a:extLst>
        </xdr:cNvPr>
        <xdr:cNvSpPr/>
      </xdr:nvSpPr>
      <xdr:spPr>
        <a:xfrm>
          <a:off x="1821353" y="1155922"/>
          <a:ext cx="1319754" cy="369490"/>
        </a:xfrm>
        <a:prstGeom prst="round2SameRect">
          <a:avLst>
            <a:gd name="adj1" fmla="val 30393"/>
            <a:gd name="adj2" fmla="val 0"/>
          </a:avLst>
        </a:prstGeom>
        <a:solidFill>
          <a:srgbClr val="72CDF4"/>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8FC0F763-F0FF-4147-81FA-269150E3F0C9}" type="TxLink">
            <a:rPr lang="en-US" sz="800" b="1" i="0" u="none" strike="noStrike">
              <a:solidFill>
                <a:srgbClr val="000000"/>
              </a:solidFill>
              <a:latin typeface="Arial" panose="020B0604020202020204" pitchFamily="34" charset="0"/>
              <a:ea typeface="Tahoma" panose="020B0604030504040204" pitchFamily="34" charset="0"/>
              <a:cs typeface="Arial" panose="020B0604020202020204" pitchFamily="34" charset="0"/>
            </a:rPr>
            <a:pPr algn="ctr"/>
            <a:t>COMPANY</a:t>
          </a:fld>
          <a:endParaRPr lang="en-US" sz="800" b="1"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0</xdr:col>
      <xdr:colOff>257178</xdr:colOff>
      <xdr:row>7</xdr:row>
      <xdr:rowOff>38099</xdr:rowOff>
    </xdr:from>
    <xdr:to>
      <xdr:col>44</xdr:col>
      <xdr:colOff>3173</xdr:colOff>
      <xdr:row>8</xdr:row>
      <xdr:rowOff>13523</xdr:rowOff>
    </xdr:to>
    <xdr:sp macro="" textlink="">
      <xdr:nvSpPr>
        <xdr:cNvPr id="7" name="APPTHIN">
          <a:extLst>
            <a:ext uri="{FF2B5EF4-FFF2-40B4-BE49-F238E27FC236}">
              <a16:creationId xmlns:a16="http://schemas.microsoft.com/office/drawing/2014/main" id="{00000000-0008-0000-0600-000007000000}"/>
            </a:ext>
          </a:extLst>
        </xdr:cNvPr>
        <xdr:cNvSpPr/>
      </xdr:nvSpPr>
      <xdr:spPr>
        <a:xfrm flipV="1">
          <a:off x="257178" y="1504949"/>
          <a:ext cx="11480795" cy="184974"/>
        </a:xfrm>
        <a:prstGeom prst="rect">
          <a:avLst/>
        </a:prstGeom>
        <a:solidFill>
          <a:schemeClr val="tx2">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23</xdr:col>
      <xdr:colOff>98372</xdr:colOff>
      <xdr:row>5</xdr:row>
      <xdr:rowOff>89122</xdr:rowOff>
    </xdr:from>
    <xdr:to>
      <xdr:col>28</xdr:col>
      <xdr:colOff>84626</xdr:colOff>
      <xdr:row>7</xdr:row>
      <xdr:rowOff>39512</xdr:rowOff>
    </xdr:to>
    <xdr:sp macro="" textlink="TEMPLATE!C21">
      <xdr:nvSpPr>
        <xdr:cNvPr id="10" name="PAYMENT" hidden="1">
          <a:hlinkClick xmlns:r="http://schemas.openxmlformats.org/officeDocument/2006/relationships" r:id="rId6"/>
          <a:extLst>
            <a:ext uri="{FF2B5EF4-FFF2-40B4-BE49-F238E27FC236}">
              <a16:creationId xmlns:a16="http://schemas.microsoft.com/office/drawing/2014/main" id="{00000000-0008-0000-0600-00000A000000}"/>
            </a:ext>
          </a:extLst>
        </xdr:cNvPr>
        <xdr:cNvSpPr/>
      </xdr:nvSpPr>
      <xdr:spPr>
        <a:xfrm>
          <a:off x="6232472" y="1136872"/>
          <a:ext cx="1319754" cy="369490"/>
        </a:xfrm>
        <a:prstGeom prst="round2SameRect">
          <a:avLst>
            <a:gd name="adj1" fmla="val 30393"/>
            <a:gd name="adj2" fmla="val 0"/>
          </a:avLst>
        </a:prstGeom>
        <a:solidFill>
          <a:srgbClr val="72CDF4"/>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3A7E7854-A17C-47AE-9F4D-D5869133A990}" type="TxLink">
            <a:rPr lang="en-US" sz="800" b="1" i="0" u="none" strike="noStrike">
              <a:solidFill>
                <a:srgbClr val="000000"/>
              </a:solidFill>
              <a:latin typeface="Arial" panose="020B0604020202020204" pitchFamily="34" charset="0"/>
              <a:ea typeface="Tahoma" panose="020B0604030504040204" pitchFamily="34" charset="0"/>
              <a:cs typeface="Arial" panose="020B0604020202020204" pitchFamily="34" charset="0"/>
            </a:rPr>
            <a:pPr algn="ctr"/>
            <a:t>CUSTOMER REFERENCES</a:t>
          </a:fld>
          <a:endParaRPr lang="en-US" sz="800" b="1" i="0">
            <a:solidFill>
              <a:sysClr val="windowText" lastClr="000000"/>
            </a:solidFill>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40</xdr:col>
      <xdr:colOff>93803</xdr:colOff>
      <xdr:row>8</xdr:row>
      <xdr:rowOff>47625</xdr:rowOff>
    </xdr:from>
    <xdr:to>
      <xdr:col>43</xdr:col>
      <xdr:colOff>179528</xdr:colOff>
      <xdr:row>9</xdr:row>
      <xdr:rowOff>133350</xdr:rowOff>
    </xdr:to>
    <xdr:grpSp>
      <xdr:nvGrpSpPr>
        <xdr:cNvPr id="14" name="NEXT">
          <a:hlinkClick xmlns:r="http://schemas.openxmlformats.org/officeDocument/2006/relationships" r:id="rId1"/>
          <a:extLst>
            <a:ext uri="{FF2B5EF4-FFF2-40B4-BE49-F238E27FC236}">
              <a16:creationId xmlns:a16="http://schemas.microsoft.com/office/drawing/2014/main" id="{00000000-0008-0000-0600-00000E000000}"/>
            </a:ext>
          </a:extLst>
        </xdr:cNvPr>
        <xdr:cNvGrpSpPr>
          <a:grpSpLocks/>
        </xdr:cNvGrpSpPr>
      </xdr:nvGrpSpPr>
      <xdr:grpSpPr bwMode="auto">
        <a:xfrm>
          <a:off x="11142803" y="1720850"/>
          <a:ext cx="917575" cy="298450"/>
          <a:chOff x="9585434" y="1701362"/>
          <a:chExt cx="886153" cy="304471"/>
        </a:xfrm>
      </xdr:grpSpPr>
      <xdr:sp macro="" textlink="">
        <xdr:nvSpPr>
          <xdr:cNvPr id="15" name="Rounded Rectangle 14">
            <a:extLst>
              <a:ext uri="{FF2B5EF4-FFF2-40B4-BE49-F238E27FC236}">
                <a16:creationId xmlns:a16="http://schemas.microsoft.com/office/drawing/2014/main" id="{00000000-0008-0000-0600-00000F000000}"/>
              </a:ext>
            </a:extLst>
          </xdr:cNvPr>
          <xdr:cNvSpPr/>
        </xdr:nvSpPr>
        <xdr:spPr>
          <a:xfrm>
            <a:off x="9585434" y="1701362"/>
            <a:ext cx="886153" cy="30447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r>
              <a:rPr lang="en-US" sz="1100" b="1">
                <a:latin typeface="Arial" panose="020B0604020202020204" pitchFamily="34" charset="0"/>
                <a:ea typeface="Tahoma" panose="020B0604030504040204" pitchFamily="34" charset="0"/>
                <a:cs typeface="Arial" panose="020B0604020202020204" pitchFamily="34" charset="0"/>
              </a:rPr>
              <a:t>NEXT</a:t>
            </a:r>
          </a:p>
        </xdr:txBody>
      </xdr:sp>
      <xdr:sp macro="" textlink="">
        <xdr:nvSpPr>
          <xdr:cNvPr id="16" name="Oval 15">
            <a:extLst>
              <a:ext uri="{FF2B5EF4-FFF2-40B4-BE49-F238E27FC236}">
                <a16:creationId xmlns:a16="http://schemas.microsoft.com/office/drawing/2014/main" id="{00000000-0008-0000-0600-000010000000}"/>
              </a:ext>
            </a:extLst>
          </xdr:cNvPr>
          <xdr:cNvSpPr/>
        </xdr:nvSpPr>
        <xdr:spPr>
          <a:xfrm>
            <a:off x="10176203" y="1729906"/>
            <a:ext cx="219156" cy="218839"/>
          </a:xfrm>
          <a:prstGeom prst="ellipse">
            <a:avLst/>
          </a:prstGeom>
          <a:ln>
            <a:noFill/>
          </a:ln>
          <a:scene3d>
            <a:camera prst="orthographicFront"/>
            <a:lightRig rig="threePt" dir="t"/>
          </a:scene3d>
          <a:sp3d>
            <a:bevelT w="69850" h="381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sp macro="" textlink="">
        <xdr:nvSpPr>
          <xdr:cNvPr id="17" name="Right Arrow 16">
            <a:extLst>
              <a:ext uri="{FF2B5EF4-FFF2-40B4-BE49-F238E27FC236}">
                <a16:creationId xmlns:a16="http://schemas.microsoft.com/office/drawing/2014/main" id="{00000000-0008-0000-0600-000011000000}"/>
              </a:ext>
            </a:extLst>
          </xdr:cNvPr>
          <xdr:cNvSpPr/>
        </xdr:nvSpPr>
        <xdr:spPr>
          <a:xfrm>
            <a:off x="10252431" y="1786994"/>
            <a:ext cx="104814" cy="114177"/>
          </a:xfrm>
          <a:prstGeom prst="rightArrow">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grpSp>
    <xdr:clientData/>
  </xdr:twoCellAnchor>
  <xdr:twoCellAnchor editAs="oneCell">
    <xdr:from>
      <xdr:col>0</xdr:col>
      <xdr:colOff>209550</xdr:colOff>
      <xdr:row>0</xdr:row>
      <xdr:rowOff>142875</xdr:rowOff>
    </xdr:from>
    <xdr:to>
      <xdr:col>5</xdr:col>
      <xdr:colOff>76199</xdr:colOff>
      <xdr:row>3</xdr:row>
      <xdr:rowOff>114301</xdr:rowOff>
    </xdr:to>
    <xdr:pic>
      <xdr:nvPicPr>
        <xdr:cNvPr id="19" name="Picture 18" descr="Screen Clipping">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09550" y="142875"/>
          <a:ext cx="1200149" cy="600076"/>
        </a:xfrm>
        <a:prstGeom prst="rect">
          <a:avLst/>
        </a:prstGeom>
      </xdr:spPr>
    </xdr:pic>
    <xdr:clientData/>
  </xdr:twoCellAnchor>
  <xdr:twoCellAnchor>
    <xdr:from>
      <xdr:col>1</xdr:col>
      <xdr:colOff>0</xdr:colOff>
      <xdr:row>4</xdr:row>
      <xdr:rowOff>76200</xdr:rowOff>
    </xdr:from>
    <xdr:to>
      <xdr:col>16</xdr:col>
      <xdr:colOff>19050</xdr:colOff>
      <xdr:row>5</xdr:row>
      <xdr:rowOff>152400</xdr:rowOff>
    </xdr:to>
    <xdr:sp macro="" textlink="TEMPLATE!C3">
      <xdr:nvSpPr>
        <xdr:cNvPr id="20" name="APPNAME">
          <a:extLst>
            <a:ext uri="{FF2B5EF4-FFF2-40B4-BE49-F238E27FC236}">
              <a16:creationId xmlns:a16="http://schemas.microsoft.com/office/drawing/2014/main" id="{00000000-0008-0000-0600-000014000000}"/>
            </a:ext>
          </a:extLst>
        </xdr:cNvPr>
        <xdr:cNvSpPr txBox="1"/>
      </xdr:nvSpPr>
      <xdr:spPr>
        <a:xfrm>
          <a:off x="266700" y="914400"/>
          <a:ext cx="40195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F25A9DC-6E07-429E-A1C8-5AE2F9321D0D}" type="TxLink">
            <a:rPr lang="en-US" sz="1100" b="0" i="0" u="none" strike="noStrike">
              <a:ln>
                <a:noFill/>
              </a:ln>
              <a:solidFill>
                <a:srgbClr val="FFFFFF"/>
              </a:solidFill>
              <a:latin typeface="Arial" panose="020B0604020202020204" pitchFamily="34" charset="0"/>
              <a:cs typeface="Arial" panose="020B0604020202020204" pitchFamily="34" charset="0"/>
            </a:rPr>
            <a:pPr/>
            <a:t> </a:t>
          </a:fld>
          <a:endParaRPr lang="en-US" sz="1100">
            <a:ln>
              <a:noFill/>
            </a:ln>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265046</xdr:colOff>
      <xdr:row>8</xdr:row>
      <xdr:rowOff>11592</xdr:rowOff>
    </xdr:from>
    <xdr:to>
      <xdr:col>43</xdr:col>
      <xdr:colOff>247650</xdr:colOff>
      <xdr:row>25</xdr:row>
      <xdr:rowOff>209548</xdr:rowOff>
    </xdr:to>
    <xdr:sp macro="" textlink="">
      <xdr:nvSpPr>
        <xdr:cNvPr id="21" name="BORDER">
          <a:extLst>
            <a:ext uri="{FF2B5EF4-FFF2-40B4-BE49-F238E27FC236}">
              <a16:creationId xmlns:a16="http://schemas.microsoft.com/office/drawing/2014/main" id="{00000000-0008-0000-0600-000015000000}"/>
            </a:ext>
          </a:extLst>
        </xdr:cNvPr>
        <xdr:cNvSpPr/>
      </xdr:nvSpPr>
      <xdr:spPr>
        <a:xfrm flipV="1">
          <a:off x="265046" y="1687992"/>
          <a:ext cx="11450704" cy="3760306"/>
        </a:xfrm>
        <a:prstGeom prst="rect">
          <a:avLst/>
        </a:prstGeom>
        <a:noFill/>
        <a:ln>
          <a:solidFill>
            <a:srgbClr val="17375E"/>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36</xdr:col>
      <xdr:colOff>219075</xdr:colOff>
      <xdr:row>8</xdr:row>
      <xdr:rowOff>47625</xdr:rowOff>
    </xdr:from>
    <xdr:to>
      <xdr:col>40</xdr:col>
      <xdr:colOff>38100</xdr:colOff>
      <xdr:row>9</xdr:row>
      <xdr:rowOff>142875</xdr:rowOff>
    </xdr:to>
    <xdr:grpSp>
      <xdr:nvGrpSpPr>
        <xdr:cNvPr id="23" name="BACK">
          <a:hlinkClick xmlns:r="http://schemas.openxmlformats.org/officeDocument/2006/relationships" r:id="rId8"/>
          <a:extLst>
            <a:ext uri="{FF2B5EF4-FFF2-40B4-BE49-F238E27FC236}">
              <a16:creationId xmlns:a16="http://schemas.microsoft.com/office/drawing/2014/main" id="{00000000-0008-0000-0600-000017000000}"/>
            </a:ext>
          </a:extLst>
        </xdr:cNvPr>
        <xdr:cNvGrpSpPr>
          <a:grpSpLocks/>
        </xdr:cNvGrpSpPr>
      </xdr:nvGrpSpPr>
      <xdr:grpSpPr bwMode="auto">
        <a:xfrm>
          <a:off x="10160000" y="1720850"/>
          <a:ext cx="927100" cy="304800"/>
          <a:chOff x="9584120" y="1345325"/>
          <a:chExt cx="886153" cy="304471"/>
        </a:xfrm>
      </xdr:grpSpPr>
      <xdr:sp macro="" textlink="">
        <xdr:nvSpPr>
          <xdr:cNvPr id="24" name="Rounded Rectangle 23">
            <a:hlinkClick xmlns:r="http://schemas.openxmlformats.org/officeDocument/2006/relationships" r:id="rId4"/>
            <a:extLst>
              <a:ext uri="{FF2B5EF4-FFF2-40B4-BE49-F238E27FC236}">
                <a16:creationId xmlns:a16="http://schemas.microsoft.com/office/drawing/2014/main" id="{00000000-0008-0000-0600-000018000000}"/>
              </a:ext>
            </a:extLst>
          </xdr:cNvPr>
          <xdr:cNvSpPr/>
        </xdr:nvSpPr>
        <xdr:spPr>
          <a:xfrm>
            <a:off x="9584120" y="1345325"/>
            <a:ext cx="886153" cy="30447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r"/>
            <a:r>
              <a:rPr lang="en-US" sz="1100" b="1">
                <a:latin typeface="Arial" panose="020B0604020202020204" pitchFamily="34" charset="0"/>
                <a:ea typeface="Tahoma" panose="020B0604030504040204" pitchFamily="34" charset="0"/>
                <a:cs typeface="Arial" panose="020B0604020202020204" pitchFamily="34" charset="0"/>
              </a:rPr>
              <a:t>BACK</a:t>
            </a:r>
          </a:p>
        </xdr:txBody>
      </xdr:sp>
      <xdr:sp macro="" textlink="">
        <xdr:nvSpPr>
          <xdr:cNvPr id="25" name="Oval 24">
            <a:extLst>
              <a:ext uri="{FF2B5EF4-FFF2-40B4-BE49-F238E27FC236}">
                <a16:creationId xmlns:a16="http://schemas.microsoft.com/office/drawing/2014/main" id="{00000000-0008-0000-0600-000019000000}"/>
              </a:ext>
            </a:extLst>
          </xdr:cNvPr>
          <xdr:cNvSpPr/>
        </xdr:nvSpPr>
        <xdr:spPr>
          <a:xfrm>
            <a:off x="9631763" y="1383384"/>
            <a:ext cx="219156" cy="218839"/>
          </a:xfrm>
          <a:prstGeom prst="ellipse">
            <a:avLst/>
          </a:prstGeom>
          <a:ln>
            <a:noFill/>
          </a:ln>
          <a:scene3d>
            <a:camera prst="orthographicFront"/>
            <a:lightRig rig="threePt" dir="t"/>
          </a:scene3d>
          <a:sp3d>
            <a:bevelT w="69850" h="381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sp macro="" textlink="">
        <xdr:nvSpPr>
          <xdr:cNvPr id="26" name="Right Arrow 25">
            <a:extLst>
              <a:ext uri="{FF2B5EF4-FFF2-40B4-BE49-F238E27FC236}">
                <a16:creationId xmlns:a16="http://schemas.microsoft.com/office/drawing/2014/main" id="{00000000-0008-0000-0600-00001A000000}"/>
              </a:ext>
            </a:extLst>
          </xdr:cNvPr>
          <xdr:cNvSpPr/>
        </xdr:nvSpPr>
        <xdr:spPr>
          <a:xfrm rot="10800000">
            <a:off x="9679405" y="1440472"/>
            <a:ext cx="104814" cy="114177"/>
          </a:xfrm>
          <a:prstGeom prst="rightArrow">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grpSp>
    <xdr:clientData/>
  </xdr:twoCellAnchor>
  <xdr:twoCellAnchor>
    <xdr:from>
      <xdr:col>12</xdr:col>
      <xdr:colOff>57150</xdr:colOff>
      <xdr:row>0</xdr:row>
      <xdr:rowOff>28575</xdr:rowOff>
    </xdr:from>
    <xdr:to>
      <xdr:col>17</xdr:col>
      <xdr:colOff>247650</xdr:colOff>
      <xdr:row>0</xdr:row>
      <xdr:rowOff>190500</xdr:rowOff>
    </xdr:to>
    <xdr:sp macro="" textlink="">
      <xdr:nvSpPr>
        <xdr:cNvPr id="42" name="TextBox 41">
          <a:hlinkClick xmlns:r="http://schemas.openxmlformats.org/officeDocument/2006/relationships" r:id="rId9"/>
          <a:extLst>
            <a:ext uri="{FF2B5EF4-FFF2-40B4-BE49-F238E27FC236}">
              <a16:creationId xmlns:a16="http://schemas.microsoft.com/office/drawing/2014/main" id="{00000000-0008-0000-0600-00002A000000}"/>
            </a:ext>
          </a:extLst>
        </xdr:cNvPr>
        <xdr:cNvSpPr txBox="1"/>
      </xdr:nvSpPr>
      <xdr:spPr>
        <a:xfrm>
          <a:off x="3257550" y="28575"/>
          <a:ext cx="1524000"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latin typeface="Arial" panose="020B0604020202020204" pitchFamily="34" charset="0"/>
            <a:cs typeface="Arial" panose="020B0604020202020204" pitchFamily="34" charset="0"/>
          </a:endParaRPr>
        </a:p>
      </xdr:txBody>
    </xdr:sp>
    <xdr:clientData/>
  </xdr:twoCellAnchor>
  <xdr:twoCellAnchor>
    <xdr:from>
      <xdr:col>1</xdr:col>
      <xdr:colOff>38099</xdr:colOff>
      <xdr:row>18</xdr:row>
      <xdr:rowOff>31462</xdr:rowOff>
    </xdr:from>
    <xdr:to>
      <xdr:col>43</xdr:col>
      <xdr:colOff>238125</xdr:colOff>
      <xdr:row>18</xdr:row>
      <xdr:rowOff>104614</xdr:rowOff>
    </xdr:to>
    <xdr:sp macro="" textlink="">
      <xdr:nvSpPr>
        <xdr:cNvPr id="31" name="Rectangle 30">
          <a:extLst>
            <a:ext uri="{FF2B5EF4-FFF2-40B4-BE49-F238E27FC236}">
              <a16:creationId xmlns:a16="http://schemas.microsoft.com/office/drawing/2014/main" id="{00000000-0008-0000-0600-00001F000000}"/>
            </a:ext>
          </a:extLst>
        </xdr:cNvPr>
        <xdr:cNvSpPr/>
      </xdr:nvSpPr>
      <xdr:spPr>
        <a:xfrm rot="10800000" flipV="1">
          <a:off x="304799" y="3803362"/>
          <a:ext cx="11401426" cy="73152"/>
        </a:xfrm>
        <a:prstGeom prst="rect">
          <a:avLst/>
        </a:prstGeom>
        <a:gradFill>
          <a:gsLst>
            <a:gs pos="0">
              <a:schemeClr val="bg1">
                <a:lumMod val="85000"/>
              </a:schemeClr>
            </a:gs>
            <a:gs pos="50000">
              <a:srgbClr val="002060"/>
            </a:gs>
            <a:gs pos="100000">
              <a:schemeClr val="bg1">
                <a:lumMod val="85000"/>
              </a:schemeClr>
            </a:gs>
          </a:gsLst>
          <a:lin ang="10800000" scaled="0"/>
        </a:gradFill>
        <a:ln>
          <a:noFill/>
        </a:ln>
        <a:effectLst/>
        <a:scene3d>
          <a:camera prst="orthographicFront"/>
          <a:lightRig rig="threePt" dir="t"/>
        </a:scene3d>
        <a:sp3d>
          <a:bevelT w="101600" prst="ribl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xdr:from>
      <xdr:col>22</xdr:col>
      <xdr:colOff>161925</xdr:colOff>
      <xdr:row>8</xdr:row>
      <xdr:rowOff>36003</xdr:rowOff>
    </xdr:from>
    <xdr:to>
      <xdr:col>22</xdr:col>
      <xdr:colOff>238122</xdr:colOff>
      <xdr:row>25</xdr:row>
      <xdr:rowOff>195261</xdr:rowOff>
    </xdr:to>
    <xdr:sp macro="" textlink="">
      <xdr:nvSpPr>
        <xdr:cNvPr id="33" name="Rectangle 32">
          <a:extLst>
            <a:ext uri="{FF2B5EF4-FFF2-40B4-BE49-F238E27FC236}">
              <a16:creationId xmlns:a16="http://schemas.microsoft.com/office/drawing/2014/main" id="{00000000-0008-0000-0600-000021000000}"/>
            </a:ext>
          </a:extLst>
        </xdr:cNvPr>
        <xdr:cNvSpPr/>
      </xdr:nvSpPr>
      <xdr:spPr>
        <a:xfrm rot="16200000" flipV="1">
          <a:off x="4206620" y="3535108"/>
          <a:ext cx="3721608" cy="76197"/>
        </a:xfrm>
        <a:prstGeom prst="rect">
          <a:avLst/>
        </a:prstGeom>
        <a:gradFill>
          <a:gsLst>
            <a:gs pos="0">
              <a:schemeClr val="bg1">
                <a:lumMod val="85000"/>
              </a:schemeClr>
            </a:gs>
            <a:gs pos="50000">
              <a:srgbClr val="002060"/>
            </a:gs>
            <a:gs pos="100000">
              <a:schemeClr val="bg1">
                <a:lumMod val="85000"/>
              </a:schemeClr>
            </a:gs>
          </a:gsLst>
          <a:lin ang="10800000" scaled="0"/>
        </a:gradFill>
        <a:ln>
          <a:noFill/>
        </a:ln>
        <a:effectLst/>
        <a:scene3d>
          <a:camera prst="orthographicFront"/>
          <a:lightRig rig="threePt" dir="t"/>
        </a:scene3d>
        <a:sp3d>
          <a:bevelT w="101600" prst="ribl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Arial" panose="020B0604020202020204" pitchFamily="34" charset="0"/>
            <a:ea typeface="Tahoma" panose="020B0604030504040204" pitchFamily="34" charset="0"/>
            <a:cs typeface="Arial" panose="020B0604020202020204" pitchFamily="34" charset="0"/>
          </a:endParaRPr>
        </a:p>
      </xdr:txBody>
    </xdr:sp>
    <xdr:clientData/>
  </xdr:twoCellAnchor>
  <xdr:twoCellAnchor editAs="oneCell">
    <xdr:from>
      <xdr:col>35</xdr:col>
      <xdr:colOff>28575</xdr:colOff>
      <xdr:row>27</xdr:row>
      <xdr:rowOff>63246</xdr:rowOff>
    </xdr:from>
    <xdr:to>
      <xdr:col>37</xdr:col>
      <xdr:colOff>80391</xdr:colOff>
      <xdr:row>28</xdr:row>
      <xdr:rowOff>0</xdr:rowOff>
    </xdr:to>
    <xdr:pic>
      <xdr:nvPicPr>
        <xdr:cNvPr id="27" name="Picture 26">
          <a:extLst>
            <a:ext uri="{FF2B5EF4-FFF2-40B4-BE49-F238E27FC236}">
              <a16:creationId xmlns:a16="http://schemas.microsoft.com/office/drawing/2014/main" id="{00000000-0008-0000-0600-00001B000000}"/>
            </a:ext>
          </a:extLst>
        </xdr:cNvPr>
        <xdr:cNvPicPr>
          <a:picLocks/>
        </xdr:cNvPicPr>
      </xdr:nvPicPr>
      <xdr:blipFill>
        <a:blip xmlns:r="http://schemas.openxmlformats.org/officeDocument/2006/relationships" r:embed="rId10"/>
        <a:stretch>
          <a:fillRect/>
        </a:stretch>
      </xdr:blipFill>
      <xdr:spPr>
        <a:xfrm>
          <a:off x="9363075" y="5721096"/>
          <a:ext cx="585216" cy="14630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2</xdr:row>
      <xdr:rowOff>0</xdr:rowOff>
    </xdr:from>
    <xdr:to>
      <xdr:col>16</xdr:col>
      <xdr:colOff>1446</xdr:colOff>
      <xdr:row>5</xdr:row>
      <xdr:rowOff>28575</xdr:rowOff>
    </xdr:to>
    <xdr:sp macro="" textlink="TEMPLATE!A16">
      <xdr:nvSpPr>
        <xdr:cNvPr id="34" name="PROJECTINFO">
          <a:hlinkClick xmlns:r="http://schemas.openxmlformats.org/officeDocument/2006/relationships" r:id="rId1"/>
          <a:extLst>
            <a:ext uri="{FF2B5EF4-FFF2-40B4-BE49-F238E27FC236}">
              <a16:creationId xmlns:a16="http://schemas.microsoft.com/office/drawing/2014/main" id="{00000000-0008-0000-0700-000022000000}"/>
            </a:ext>
          </a:extLst>
        </xdr:cNvPr>
        <xdr:cNvSpPr/>
      </xdr:nvSpPr>
      <xdr:spPr>
        <a:xfrm>
          <a:off x="3200400" y="419100"/>
          <a:ext cx="1068246" cy="657225"/>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E02B5ECE-BDA8-4E62-8154-A9F47EBAF305}"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APPLICATION</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17</xdr:col>
      <xdr:colOff>0</xdr:colOff>
      <xdr:row>2</xdr:row>
      <xdr:rowOff>0</xdr:rowOff>
    </xdr:from>
    <xdr:to>
      <xdr:col>21</xdr:col>
      <xdr:colOff>1445</xdr:colOff>
      <xdr:row>5</xdr:row>
      <xdr:rowOff>28575</xdr:rowOff>
    </xdr:to>
    <xdr:sp macro="" textlink="TEMPLATE!A24">
      <xdr:nvSpPr>
        <xdr:cNvPr id="31" name="STANDARD">
          <a:extLst>
            <a:ext uri="{FF2B5EF4-FFF2-40B4-BE49-F238E27FC236}">
              <a16:creationId xmlns:a16="http://schemas.microsoft.com/office/drawing/2014/main" id="{00000000-0008-0000-0700-00001F000000}"/>
            </a:ext>
          </a:extLst>
        </xdr:cNvPr>
        <xdr:cNvSpPr/>
      </xdr:nvSpPr>
      <xdr:spPr>
        <a:xfrm>
          <a:off x="4533900" y="419100"/>
          <a:ext cx="1068245" cy="657225"/>
        </a:xfrm>
        <a:prstGeom prst="round2SameRect">
          <a:avLst/>
        </a:prstGeom>
        <a:solidFill>
          <a:srgbClr val="4F81BD"/>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11602694-9943-4547-9870-7A91EB30AA22}"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STANDARD MEASURES</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22</xdr:col>
      <xdr:colOff>0</xdr:colOff>
      <xdr:row>2</xdr:row>
      <xdr:rowOff>0</xdr:rowOff>
    </xdr:from>
    <xdr:to>
      <xdr:col>26</xdr:col>
      <xdr:colOff>1445</xdr:colOff>
      <xdr:row>5</xdr:row>
      <xdr:rowOff>28576</xdr:rowOff>
    </xdr:to>
    <xdr:sp macro="" textlink="TEMPLATE!A32">
      <xdr:nvSpPr>
        <xdr:cNvPr id="30" name="CUSTOM">
          <a:hlinkClick xmlns:r="http://schemas.openxmlformats.org/officeDocument/2006/relationships" r:id="rId2"/>
          <a:extLst>
            <a:ext uri="{FF2B5EF4-FFF2-40B4-BE49-F238E27FC236}">
              <a16:creationId xmlns:a16="http://schemas.microsoft.com/office/drawing/2014/main" id="{00000000-0008-0000-0700-00001E000000}"/>
            </a:ext>
          </a:extLst>
        </xdr:cNvPr>
        <xdr:cNvSpPr/>
      </xdr:nvSpPr>
      <xdr:spPr>
        <a:xfrm>
          <a:off x="5867400" y="419100"/>
          <a:ext cx="1068245" cy="657226"/>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15A6F0FB-6165-4217-8867-27279D9E5C52}"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CUSTOM MEASURES</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27</xdr:col>
      <xdr:colOff>0</xdr:colOff>
      <xdr:row>2</xdr:row>
      <xdr:rowOff>0</xdr:rowOff>
    </xdr:from>
    <xdr:to>
      <xdr:col>31</xdr:col>
      <xdr:colOff>1445</xdr:colOff>
      <xdr:row>5</xdr:row>
      <xdr:rowOff>28575</xdr:rowOff>
    </xdr:to>
    <xdr:sp macro="" textlink="TEMPLATE!A40">
      <xdr:nvSpPr>
        <xdr:cNvPr id="43" name="PROJECTSUM">
          <a:hlinkClick xmlns:r="http://schemas.openxmlformats.org/officeDocument/2006/relationships" r:id="rId3"/>
          <a:extLst>
            <a:ext uri="{FF2B5EF4-FFF2-40B4-BE49-F238E27FC236}">
              <a16:creationId xmlns:a16="http://schemas.microsoft.com/office/drawing/2014/main" id="{00000000-0008-0000-0700-00002B000000}"/>
            </a:ext>
          </a:extLst>
        </xdr:cNvPr>
        <xdr:cNvSpPr/>
      </xdr:nvSpPr>
      <xdr:spPr>
        <a:xfrm>
          <a:off x="7200900" y="419100"/>
          <a:ext cx="1068245" cy="657225"/>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1713992D-7702-4BC4-A6D5-9612F2D319EA}"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PROJECT SUMMARY</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32</xdr:col>
      <xdr:colOff>0</xdr:colOff>
      <xdr:row>2</xdr:row>
      <xdr:rowOff>0</xdr:rowOff>
    </xdr:from>
    <xdr:to>
      <xdr:col>36</xdr:col>
      <xdr:colOff>1444</xdr:colOff>
      <xdr:row>5</xdr:row>
      <xdr:rowOff>28575</xdr:rowOff>
    </xdr:to>
    <xdr:sp macro="" textlink="TEMPLATE!A42">
      <xdr:nvSpPr>
        <xdr:cNvPr id="44" name="COMPLETION">
          <a:hlinkClick xmlns:r="http://schemas.openxmlformats.org/officeDocument/2006/relationships" r:id="rId4"/>
          <a:extLst>
            <a:ext uri="{FF2B5EF4-FFF2-40B4-BE49-F238E27FC236}">
              <a16:creationId xmlns:a16="http://schemas.microsoft.com/office/drawing/2014/main" id="{00000000-0008-0000-0700-00002C000000}"/>
            </a:ext>
          </a:extLst>
        </xdr:cNvPr>
        <xdr:cNvSpPr/>
      </xdr:nvSpPr>
      <xdr:spPr>
        <a:xfrm>
          <a:off x="8534400" y="419100"/>
          <a:ext cx="1068244" cy="657225"/>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E5F914BF-D4FF-4C00-8D98-14A92AE874B7}"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FINAL STEPS</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7</xdr:col>
      <xdr:colOff>0</xdr:colOff>
      <xdr:row>2</xdr:row>
      <xdr:rowOff>0</xdr:rowOff>
    </xdr:from>
    <xdr:to>
      <xdr:col>11</xdr:col>
      <xdr:colOff>1445</xdr:colOff>
      <xdr:row>5</xdr:row>
      <xdr:rowOff>28576</xdr:rowOff>
    </xdr:to>
    <xdr:sp macro="" textlink="TEMPLATE!A8">
      <xdr:nvSpPr>
        <xdr:cNvPr id="68" name="START">
          <a:hlinkClick xmlns:r="http://schemas.openxmlformats.org/officeDocument/2006/relationships" r:id="rId5"/>
          <a:extLst>
            <a:ext uri="{FF2B5EF4-FFF2-40B4-BE49-F238E27FC236}">
              <a16:creationId xmlns:a16="http://schemas.microsoft.com/office/drawing/2014/main" id="{00000000-0008-0000-0700-000044000000}"/>
            </a:ext>
          </a:extLst>
        </xdr:cNvPr>
        <xdr:cNvSpPr/>
      </xdr:nvSpPr>
      <xdr:spPr>
        <a:xfrm>
          <a:off x="1866900" y="419100"/>
          <a:ext cx="1068245" cy="657226"/>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FF00B876-3E24-437B-9869-F7D4D511B5E3}"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WELCOME</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36</xdr:col>
      <xdr:colOff>219075</xdr:colOff>
      <xdr:row>8</xdr:row>
      <xdr:rowOff>47625</xdr:rowOff>
    </xdr:from>
    <xdr:to>
      <xdr:col>40</xdr:col>
      <xdr:colOff>38100</xdr:colOff>
      <xdr:row>9</xdr:row>
      <xdr:rowOff>133350</xdr:rowOff>
    </xdr:to>
    <xdr:grpSp>
      <xdr:nvGrpSpPr>
        <xdr:cNvPr id="24" name="BACK">
          <a:hlinkClick xmlns:r="http://schemas.openxmlformats.org/officeDocument/2006/relationships" r:id="rId6"/>
          <a:extLst>
            <a:ext uri="{FF2B5EF4-FFF2-40B4-BE49-F238E27FC236}">
              <a16:creationId xmlns:a16="http://schemas.microsoft.com/office/drawing/2014/main" id="{00000000-0008-0000-0700-000018000000}"/>
            </a:ext>
          </a:extLst>
        </xdr:cNvPr>
        <xdr:cNvGrpSpPr>
          <a:grpSpLocks/>
        </xdr:cNvGrpSpPr>
      </xdr:nvGrpSpPr>
      <xdr:grpSpPr bwMode="auto">
        <a:xfrm>
          <a:off x="10160000" y="1720850"/>
          <a:ext cx="927100" cy="298450"/>
          <a:chOff x="9584120" y="1345325"/>
          <a:chExt cx="886153" cy="304471"/>
        </a:xfrm>
      </xdr:grpSpPr>
      <xdr:sp macro="" textlink="">
        <xdr:nvSpPr>
          <xdr:cNvPr id="25" name="Rounded Rectangle 24">
            <a:extLst>
              <a:ext uri="{FF2B5EF4-FFF2-40B4-BE49-F238E27FC236}">
                <a16:creationId xmlns:a16="http://schemas.microsoft.com/office/drawing/2014/main" id="{00000000-0008-0000-0700-000019000000}"/>
              </a:ext>
            </a:extLst>
          </xdr:cNvPr>
          <xdr:cNvSpPr/>
        </xdr:nvSpPr>
        <xdr:spPr>
          <a:xfrm>
            <a:off x="9584120" y="1345325"/>
            <a:ext cx="886153" cy="30447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r"/>
            <a:r>
              <a:rPr lang="en-US" sz="1100" b="1">
                <a:latin typeface="Trebuchet MS" panose="020B0603020202020204" pitchFamily="34" charset="0"/>
                <a:ea typeface="Tahoma" panose="020B0604030504040204" pitchFamily="34" charset="0"/>
                <a:cs typeface="Tahoma" panose="020B0604030504040204" pitchFamily="34" charset="0"/>
              </a:rPr>
              <a:t>BACK</a:t>
            </a:r>
          </a:p>
        </xdr:txBody>
      </xdr:sp>
      <xdr:sp macro="" textlink="">
        <xdr:nvSpPr>
          <xdr:cNvPr id="26" name="Oval 25">
            <a:extLst>
              <a:ext uri="{FF2B5EF4-FFF2-40B4-BE49-F238E27FC236}">
                <a16:creationId xmlns:a16="http://schemas.microsoft.com/office/drawing/2014/main" id="{00000000-0008-0000-0700-00001A000000}"/>
              </a:ext>
            </a:extLst>
          </xdr:cNvPr>
          <xdr:cNvSpPr/>
        </xdr:nvSpPr>
        <xdr:spPr>
          <a:xfrm>
            <a:off x="9631763" y="1383384"/>
            <a:ext cx="219156" cy="218839"/>
          </a:xfrm>
          <a:prstGeom prst="ellipse">
            <a:avLst/>
          </a:prstGeom>
          <a:ln>
            <a:noFill/>
          </a:ln>
          <a:scene3d>
            <a:camera prst="orthographicFront"/>
            <a:lightRig rig="threePt" dir="t"/>
          </a:scene3d>
          <a:sp3d>
            <a:bevelT w="69850" h="381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sp macro="" textlink="">
        <xdr:nvSpPr>
          <xdr:cNvPr id="27" name="Right Arrow 26">
            <a:extLst>
              <a:ext uri="{FF2B5EF4-FFF2-40B4-BE49-F238E27FC236}">
                <a16:creationId xmlns:a16="http://schemas.microsoft.com/office/drawing/2014/main" id="{00000000-0008-0000-0700-00001B000000}"/>
              </a:ext>
            </a:extLst>
          </xdr:cNvPr>
          <xdr:cNvSpPr/>
        </xdr:nvSpPr>
        <xdr:spPr>
          <a:xfrm rot="10800000">
            <a:off x="9679405" y="1440472"/>
            <a:ext cx="104814" cy="114177"/>
          </a:xfrm>
          <a:prstGeom prst="rightArrow">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grpSp>
    <xdr:clientData fPrintsWithSheet="0"/>
  </xdr:twoCellAnchor>
  <xdr:twoCellAnchor>
    <xdr:from>
      <xdr:col>0</xdr:col>
      <xdr:colOff>255517</xdr:colOff>
      <xdr:row>4</xdr:row>
      <xdr:rowOff>76200</xdr:rowOff>
    </xdr:from>
    <xdr:to>
      <xdr:col>43</xdr:col>
      <xdr:colOff>263524</xdr:colOff>
      <xdr:row>7</xdr:row>
      <xdr:rowOff>34926</xdr:rowOff>
    </xdr:to>
    <xdr:sp macro="" textlink="">
      <xdr:nvSpPr>
        <xdr:cNvPr id="59" name="APPBACK">
          <a:extLst>
            <a:ext uri="{FF2B5EF4-FFF2-40B4-BE49-F238E27FC236}">
              <a16:creationId xmlns:a16="http://schemas.microsoft.com/office/drawing/2014/main" id="{00000000-0008-0000-0700-00003B000000}"/>
            </a:ext>
          </a:extLst>
        </xdr:cNvPr>
        <xdr:cNvSpPr/>
      </xdr:nvSpPr>
      <xdr:spPr>
        <a:xfrm>
          <a:off x="255517" y="914400"/>
          <a:ext cx="11476107" cy="587376"/>
        </a:xfrm>
        <a:prstGeom prst="round2SameRect">
          <a:avLst/>
        </a:prstGeom>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0</xdr:col>
      <xdr:colOff>257178</xdr:colOff>
      <xdr:row>7</xdr:row>
      <xdr:rowOff>38099</xdr:rowOff>
    </xdr:from>
    <xdr:to>
      <xdr:col>44</xdr:col>
      <xdr:colOff>3173</xdr:colOff>
      <xdr:row>8</xdr:row>
      <xdr:rowOff>13523</xdr:rowOff>
    </xdr:to>
    <xdr:sp macro="" textlink="">
      <xdr:nvSpPr>
        <xdr:cNvPr id="60" name="APPTHIN">
          <a:extLst>
            <a:ext uri="{FF2B5EF4-FFF2-40B4-BE49-F238E27FC236}">
              <a16:creationId xmlns:a16="http://schemas.microsoft.com/office/drawing/2014/main" id="{00000000-0008-0000-0700-00003C000000}"/>
            </a:ext>
          </a:extLst>
        </xdr:cNvPr>
        <xdr:cNvSpPr/>
      </xdr:nvSpPr>
      <xdr:spPr>
        <a:xfrm flipV="1">
          <a:off x="257178" y="1504949"/>
          <a:ext cx="11480795" cy="194499"/>
        </a:xfrm>
        <a:prstGeom prst="rect">
          <a:avLst/>
        </a:prstGeom>
        <a:solidFill>
          <a:schemeClr val="tx2">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1</xdr:col>
      <xdr:colOff>84280</xdr:colOff>
      <xdr:row>5</xdr:row>
      <xdr:rowOff>193897</xdr:rowOff>
    </xdr:from>
    <xdr:to>
      <xdr:col>6</xdr:col>
      <xdr:colOff>70534</xdr:colOff>
      <xdr:row>7</xdr:row>
      <xdr:rowOff>144287</xdr:rowOff>
    </xdr:to>
    <xdr:sp macro="" textlink="TEMPLATE!C25">
      <xdr:nvSpPr>
        <xdr:cNvPr id="61" name="LIGHTING">
          <a:extLst>
            <a:ext uri="{FF2B5EF4-FFF2-40B4-BE49-F238E27FC236}">
              <a16:creationId xmlns:a16="http://schemas.microsoft.com/office/drawing/2014/main" id="{00000000-0008-0000-0700-00003D000000}"/>
            </a:ext>
          </a:extLst>
        </xdr:cNvPr>
        <xdr:cNvSpPr/>
      </xdr:nvSpPr>
      <xdr:spPr>
        <a:xfrm>
          <a:off x="350980" y="1241647"/>
          <a:ext cx="1319754" cy="369490"/>
        </a:xfrm>
        <a:prstGeom prst="round2SameRect">
          <a:avLst>
            <a:gd name="adj1" fmla="val 30393"/>
            <a:gd name="adj2" fmla="val 0"/>
          </a:avLst>
        </a:prstGeom>
        <a:solidFill>
          <a:srgbClr val="209C2C"/>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marL="0" indent="0" algn="ctr"/>
          <a:fld id="{BF42701D-9F17-45DD-8845-2769DF0B13AB}" type="TxLink">
            <a:rPr lang="en-US" sz="800" b="1" i="0" u="none" strike="noStrike">
              <a:solidFill>
                <a:schemeClr val="bg1"/>
              </a:solidFill>
              <a:latin typeface="Trebuchet MS"/>
              <a:ea typeface="Tahoma" panose="020B0604030504040204" pitchFamily="34" charset="0"/>
              <a:cs typeface="Tahoma" panose="020B0604030504040204" pitchFamily="34" charset="0"/>
            </a:rPr>
            <a:pPr marL="0" indent="0" algn="ctr"/>
            <a:t>LIGHTING</a:t>
          </a:fld>
          <a:endParaRPr lang="en-US" sz="800" b="1" i="0" u="none" strike="noStrike">
            <a:solidFill>
              <a:schemeClr val="bg1"/>
            </a:solidFill>
            <a:latin typeface="Trebuchet MS"/>
            <a:ea typeface="Tahoma" panose="020B0604030504040204" pitchFamily="34" charset="0"/>
            <a:cs typeface="Tahoma" panose="020B0604030504040204" pitchFamily="34" charset="0"/>
          </a:endParaRPr>
        </a:p>
      </xdr:txBody>
    </xdr:sp>
    <xdr:clientData fPrintsWithSheet="0"/>
  </xdr:twoCellAnchor>
  <xdr:twoCellAnchor>
    <xdr:from>
      <xdr:col>17</xdr:col>
      <xdr:colOff>228199</xdr:colOff>
      <xdr:row>5</xdr:row>
      <xdr:rowOff>89122</xdr:rowOff>
    </xdr:from>
    <xdr:to>
      <xdr:col>22</xdr:col>
      <xdr:colOff>214453</xdr:colOff>
      <xdr:row>7</xdr:row>
      <xdr:rowOff>39512</xdr:rowOff>
    </xdr:to>
    <xdr:sp macro="" textlink="TEMPLATE!C28">
      <xdr:nvSpPr>
        <xdr:cNvPr id="62" name="HVAC">
          <a:hlinkClick xmlns:r="http://schemas.openxmlformats.org/officeDocument/2006/relationships" r:id="rId7"/>
          <a:extLst>
            <a:ext uri="{FF2B5EF4-FFF2-40B4-BE49-F238E27FC236}">
              <a16:creationId xmlns:a16="http://schemas.microsoft.com/office/drawing/2014/main" id="{00000000-0008-0000-0700-00003E000000}"/>
            </a:ext>
          </a:extLst>
        </xdr:cNvPr>
        <xdr:cNvSpPr/>
      </xdr:nvSpPr>
      <xdr:spPr>
        <a:xfrm>
          <a:off x="4762099" y="1136872"/>
          <a:ext cx="131975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indent="0" algn="ctr"/>
          <a:fld id="{DBA34C53-E552-4335-9050-AFBD8AF90799}" type="TxLink">
            <a:rPr lang="en-US" sz="800" b="1" i="0" u="none" strike="noStrike">
              <a:solidFill>
                <a:srgbClr val="000000"/>
              </a:solidFill>
              <a:latin typeface="Trebuchet MS"/>
              <a:ea typeface="Tahoma" panose="020B0604030504040204" pitchFamily="34" charset="0"/>
              <a:cs typeface="Tahoma" panose="020B0604030504040204" pitchFamily="34" charset="0"/>
            </a:rPr>
            <a:pPr marL="0" indent="0" algn="ctr"/>
            <a:t>PUMP MOTOR VFD</a:t>
          </a:fld>
          <a:endParaRPr lang="en-US" sz="800" b="1" i="0" u="none" strike="noStrike">
            <a:solidFill>
              <a:srgbClr val="000000"/>
            </a:solidFill>
            <a:latin typeface="Trebuchet MS"/>
            <a:ea typeface="Tahoma" panose="020B0604030504040204" pitchFamily="34" charset="0"/>
            <a:cs typeface="Tahoma" panose="020B0604030504040204" pitchFamily="34" charset="0"/>
          </a:endParaRPr>
        </a:p>
      </xdr:txBody>
    </xdr:sp>
    <xdr:clientData fPrintsWithSheet="0"/>
  </xdr:twoCellAnchor>
  <xdr:twoCellAnchor>
    <xdr:from>
      <xdr:col>23</xdr:col>
      <xdr:colOff>98372</xdr:colOff>
      <xdr:row>5</xdr:row>
      <xdr:rowOff>89122</xdr:rowOff>
    </xdr:from>
    <xdr:to>
      <xdr:col>28</xdr:col>
      <xdr:colOff>84626</xdr:colOff>
      <xdr:row>7</xdr:row>
      <xdr:rowOff>39512</xdr:rowOff>
    </xdr:to>
    <xdr:sp macro="" textlink="TEMPLATE!C29">
      <xdr:nvSpPr>
        <xdr:cNvPr id="63" name="KITCHEN">
          <a:hlinkClick xmlns:r="http://schemas.openxmlformats.org/officeDocument/2006/relationships" r:id="rId8"/>
          <a:extLst>
            <a:ext uri="{FF2B5EF4-FFF2-40B4-BE49-F238E27FC236}">
              <a16:creationId xmlns:a16="http://schemas.microsoft.com/office/drawing/2014/main" id="{00000000-0008-0000-0700-00003F000000}"/>
            </a:ext>
          </a:extLst>
        </xdr:cNvPr>
        <xdr:cNvSpPr/>
      </xdr:nvSpPr>
      <xdr:spPr>
        <a:xfrm>
          <a:off x="6232472" y="1136872"/>
          <a:ext cx="131975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indent="0" algn="ctr"/>
          <a:fld id="{0106B389-B695-4FFD-94F9-EE8F4DD0853E}" type="TxLink">
            <a:rPr lang="en-US" sz="800" b="1" i="0" u="none" strike="noStrike">
              <a:solidFill>
                <a:srgbClr val="000000"/>
              </a:solidFill>
              <a:latin typeface="Trebuchet MS"/>
              <a:ea typeface="Tahoma" panose="020B0604030504040204" pitchFamily="34" charset="0"/>
              <a:cs typeface="Tahoma" panose="020B0604030504040204" pitchFamily="34" charset="0"/>
            </a:rPr>
            <a:pPr marL="0" indent="0" algn="ctr"/>
            <a:t>COMMERCIAL KITCHEN</a:t>
          </a:fld>
          <a:endParaRPr lang="en-US" sz="800" b="1" i="0" u="none" strike="noStrike">
            <a:solidFill>
              <a:srgbClr val="000000"/>
            </a:solidFill>
            <a:latin typeface="Trebuchet MS"/>
            <a:ea typeface="Tahoma" panose="020B0604030504040204" pitchFamily="34" charset="0"/>
            <a:cs typeface="Tahoma" panose="020B0604030504040204" pitchFamily="34" charset="0"/>
          </a:endParaRPr>
        </a:p>
      </xdr:txBody>
    </xdr:sp>
    <xdr:clientData fPrintsWithSheet="0"/>
  </xdr:twoCellAnchor>
  <xdr:twoCellAnchor>
    <xdr:from>
      <xdr:col>12</xdr:col>
      <xdr:colOff>91326</xdr:colOff>
      <xdr:row>5</xdr:row>
      <xdr:rowOff>89122</xdr:rowOff>
    </xdr:from>
    <xdr:to>
      <xdr:col>17</xdr:col>
      <xdr:colOff>77580</xdr:colOff>
      <xdr:row>7</xdr:row>
      <xdr:rowOff>39512</xdr:rowOff>
    </xdr:to>
    <xdr:sp macro="" textlink="TEMPLATE!C27">
      <xdr:nvSpPr>
        <xdr:cNvPr id="64" name="FRIDGE">
          <a:hlinkClick xmlns:r="http://schemas.openxmlformats.org/officeDocument/2006/relationships" r:id="rId9"/>
          <a:extLst>
            <a:ext uri="{FF2B5EF4-FFF2-40B4-BE49-F238E27FC236}">
              <a16:creationId xmlns:a16="http://schemas.microsoft.com/office/drawing/2014/main" id="{00000000-0008-0000-0700-000040000000}"/>
            </a:ext>
          </a:extLst>
        </xdr:cNvPr>
        <xdr:cNvSpPr/>
      </xdr:nvSpPr>
      <xdr:spPr>
        <a:xfrm>
          <a:off x="3291726" y="1136872"/>
          <a:ext cx="131975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indent="0" algn="ctr"/>
          <a:fld id="{42D01128-32D4-4831-971C-740A5A09FBEB}" type="TxLink">
            <a:rPr lang="en-US" sz="800" b="1" i="0" u="none" strike="noStrike">
              <a:solidFill>
                <a:srgbClr val="000000"/>
              </a:solidFill>
              <a:latin typeface="Trebuchet MS"/>
              <a:ea typeface="Tahoma" panose="020B0604030504040204" pitchFamily="34" charset="0"/>
              <a:cs typeface="Tahoma" panose="020B0604030504040204" pitchFamily="34" charset="0"/>
            </a:rPr>
            <a:pPr marL="0" indent="0" algn="ctr"/>
            <a:t>REFRIGERATION</a:t>
          </a:fld>
          <a:endParaRPr lang="en-US" sz="800" b="1" i="0" u="none" strike="noStrike">
            <a:solidFill>
              <a:srgbClr val="000000"/>
            </a:solidFill>
            <a:latin typeface="Trebuchet MS"/>
            <a:ea typeface="Tahoma" panose="020B0604030504040204" pitchFamily="34" charset="0"/>
            <a:cs typeface="Tahoma" panose="020B0604030504040204" pitchFamily="34" charset="0"/>
          </a:endParaRPr>
        </a:p>
      </xdr:txBody>
    </xdr:sp>
    <xdr:clientData fPrintsWithSheet="0"/>
  </xdr:twoCellAnchor>
  <xdr:twoCellAnchor>
    <xdr:from>
      <xdr:col>28</xdr:col>
      <xdr:colOff>235245</xdr:colOff>
      <xdr:row>5</xdr:row>
      <xdr:rowOff>89122</xdr:rowOff>
    </xdr:from>
    <xdr:to>
      <xdr:col>33</xdr:col>
      <xdr:colOff>217959</xdr:colOff>
      <xdr:row>7</xdr:row>
      <xdr:rowOff>39512</xdr:rowOff>
    </xdr:to>
    <xdr:sp macro="" textlink="TEMPLATE!C30">
      <xdr:nvSpPr>
        <xdr:cNvPr id="66" name="IT">
          <a:hlinkClick xmlns:r="http://schemas.openxmlformats.org/officeDocument/2006/relationships" r:id="rId10"/>
          <a:extLst>
            <a:ext uri="{FF2B5EF4-FFF2-40B4-BE49-F238E27FC236}">
              <a16:creationId xmlns:a16="http://schemas.microsoft.com/office/drawing/2014/main" id="{00000000-0008-0000-0700-000042000000}"/>
            </a:ext>
          </a:extLst>
        </xdr:cNvPr>
        <xdr:cNvSpPr/>
      </xdr:nvSpPr>
      <xdr:spPr>
        <a:xfrm>
          <a:off x="7702845" y="1136872"/>
          <a:ext cx="131621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indent="0" algn="ctr"/>
          <a:fld id="{C5425728-33ED-4DEA-8517-387713EDB39F}" type="TxLink">
            <a:rPr lang="en-US" sz="800" b="1" i="0" u="none" strike="noStrike">
              <a:solidFill>
                <a:srgbClr val="000000"/>
              </a:solidFill>
              <a:latin typeface="Trebuchet MS"/>
              <a:ea typeface="Tahoma" panose="020B0604030504040204" pitchFamily="34" charset="0"/>
              <a:cs typeface="Tahoma" panose="020B0604030504040204" pitchFamily="34" charset="0"/>
            </a:rPr>
            <a:pPr marL="0" indent="0" algn="ctr"/>
            <a:t>COMPUTER/IT</a:t>
          </a:fld>
          <a:endParaRPr lang="en-US" sz="800" b="1" i="0" u="none" strike="noStrike">
            <a:solidFill>
              <a:srgbClr val="000000"/>
            </a:solidFill>
            <a:latin typeface="Trebuchet MS"/>
            <a:ea typeface="Tahoma" panose="020B0604030504040204" pitchFamily="34" charset="0"/>
            <a:cs typeface="Tahoma" panose="020B0604030504040204" pitchFamily="34" charset="0"/>
          </a:endParaRPr>
        </a:p>
      </xdr:txBody>
    </xdr:sp>
    <xdr:clientData fPrintsWithSheet="0"/>
  </xdr:twoCellAnchor>
  <xdr:twoCellAnchor>
    <xdr:from>
      <xdr:col>34</xdr:col>
      <xdr:colOff>101876</xdr:colOff>
      <xdr:row>5</xdr:row>
      <xdr:rowOff>89122</xdr:rowOff>
    </xdr:from>
    <xdr:to>
      <xdr:col>39</xdr:col>
      <xdr:colOff>84590</xdr:colOff>
      <xdr:row>7</xdr:row>
      <xdr:rowOff>39512</xdr:rowOff>
    </xdr:to>
    <xdr:sp macro="" textlink="TEMPLATE!C31">
      <xdr:nvSpPr>
        <xdr:cNvPr id="67" name="WATERHEAT">
          <a:hlinkClick xmlns:r="http://schemas.openxmlformats.org/officeDocument/2006/relationships" r:id="rId11"/>
          <a:extLst>
            <a:ext uri="{FF2B5EF4-FFF2-40B4-BE49-F238E27FC236}">
              <a16:creationId xmlns:a16="http://schemas.microsoft.com/office/drawing/2014/main" id="{00000000-0008-0000-0700-000043000000}"/>
            </a:ext>
          </a:extLst>
        </xdr:cNvPr>
        <xdr:cNvSpPr/>
      </xdr:nvSpPr>
      <xdr:spPr>
        <a:xfrm>
          <a:off x="9169676" y="1136872"/>
          <a:ext cx="131621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indent="0" algn="ctr"/>
          <a:fld id="{82B22F9D-35AF-40F8-A2CE-BC7400C43F41}" type="TxLink">
            <a:rPr lang="en-US" sz="800" b="1" i="0" u="none" strike="noStrike">
              <a:solidFill>
                <a:srgbClr val="000000"/>
              </a:solidFill>
              <a:latin typeface="Trebuchet MS"/>
              <a:ea typeface="Tahoma" panose="020B0604030504040204" pitchFamily="34" charset="0"/>
              <a:cs typeface="Tahoma" panose="020B0604030504040204" pitchFamily="34" charset="0"/>
            </a:rPr>
            <a:pPr marL="0" indent="0" algn="ctr"/>
            <a:t>ELECTRIC WATER HEATER</a:t>
          </a:fld>
          <a:endParaRPr lang="en-US" sz="800" b="1" i="0" u="none" strike="noStrike">
            <a:solidFill>
              <a:srgbClr val="000000"/>
            </a:solidFill>
            <a:latin typeface="Trebuchet MS"/>
            <a:ea typeface="Tahoma" panose="020B0604030504040204" pitchFamily="34" charset="0"/>
            <a:cs typeface="Tahoma" panose="020B0604030504040204" pitchFamily="34" charset="0"/>
          </a:endParaRPr>
        </a:p>
      </xdr:txBody>
    </xdr:sp>
    <xdr:clientData fPrintsWithSheet="0"/>
  </xdr:twoCellAnchor>
  <xdr:twoCellAnchor>
    <xdr:from>
      <xdr:col>40</xdr:col>
      <xdr:colOff>93803</xdr:colOff>
      <xdr:row>8</xdr:row>
      <xdr:rowOff>47625</xdr:rowOff>
    </xdr:from>
    <xdr:to>
      <xdr:col>43</xdr:col>
      <xdr:colOff>179528</xdr:colOff>
      <xdr:row>9</xdr:row>
      <xdr:rowOff>133350</xdr:rowOff>
    </xdr:to>
    <xdr:grpSp>
      <xdr:nvGrpSpPr>
        <xdr:cNvPr id="72" name="NEXT">
          <a:hlinkClick xmlns:r="http://schemas.openxmlformats.org/officeDocument/2006/relationships" r:id="rId12"/>
          <a:extLst>
            <a:ext uri="{FF2B5EF4-FFF2-40B4-BE49-F238E27FC236}">
              <a16:creationId xmlns:a16="http://schemas.microsoft.com/office/drawing/2014/main" id="{00000000-0008-0000-0700-000048000000}"/>
            </a:ext>
          </a:extLst>
        </xdr:cNvPr>
        <xdr:cNvGrpSpPr>
          <a:grpSpLocks/>
        </xdr:cNvGrpSpPr>
      </xdr:nvGrpSpPr>
      <xdr:grpSpPr bwMode="auto">
        <a:xfrm>
          <a:off x="11142803" y="1720850"/>
          <a:ext cx="917575" cy="298450"/>
          <a:chOff x="9585434" y="1701362"/>
          <a:chExt cx="886153" cy="304471"/>
        </a:xfrm>
      </xdr:grpSpPr>
      <xdr:sp macro="" textlink="">
        <xdr:nvSpPr>
          <xdr:cNvPr id="73" name="Rounded Rectangle 72">
            <a:extLst>
              <a:ext uri="{FF2B5EF4-FFF2-40B4-BE49-F238E27FC236}">
                <a16:creationId xmlns:a16="http://schemas.microsoft.com/office/drawing/2014/main" id="{00000000-0008-0000-0700-000049000000}"/>
              </a:ext>
            </a:extLst>
          </xdr:cNvPr>
          <xdr:cNvSpPr/>
        </xdr:nvSpPr>
        <xdr:spPr>
          <a:xfrm>
            <a:off x="9585434" y="1701362"/>
            <a:ext cx="886153" cy="30447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r>
              <a:rPr lang="en-US" sz="1100" b="1">
                <a:latin typeface="Trebuchet MS" panose="020B0603020202020204" pitchFamily="34" charset="0"/>
                <a:ea typeface="Tahoma" panose="020B0604030504040204" pitchFamily="34" charset="0"/>
                <a:cs typeface="Tahoma" panose="020B0604030504040204" pitchFamily="34" charset="0"/>
              </a:rPr>
              <a:t>NEXT</a:t>
            </a:r>
          </a:p>
        </xdr:txBody>
      </xdr:sp>
      <xdr:sp macro="" textlink="">
        <xdr:nvSpPr>
          <xdr:cNvPr id="74" name="Oval 73">
            <a:extLst>
              <a:ext uri="{FF2B5EF4-FFF2-40B4-BE49-F238E27FC236}">
                <a16:creationId xmlns:a16="http://schemas.microsoft.com/office/drawing/2014/main" id="{00000000-0008-0000-0700-00004A000000}"/>
              </a:ext>
            </a:extLst>
          </xdr:cNvPr>
          <xdr:cNvSpPr/>
        </xdr:nvSpPr>
        <xdr:spPr>
          <a:xfrm>
            <a:off x="10176203" y="1729906"/>
            <a:ext cx="219156" cy="218839"/>
          </a:xfrm>
          <a:prstGeom prst="ellipse">
            <a:avLst/>
          </a:prstGeom>
          <a:ln>
            <a:noFill/>
          </a:ln>
          <a:scene3d>
            <a:camera prst="orthographicFront"/>
            <a:lightRig rig="threePt" dir="t"/>
          </a:scene3d>
          <a:sp3d>
            <a:bevelT w="69850" h="381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sp macro="" textlink="">
        <xdr:nvSpPr>
          <xdr:cNvPr id="75" name="Right Arrow 74">
            <a:extLst>
              <a:ext uri="{FF2B5EF4-FFF2-40B4-BE49-F238E27FC236}">
                <a16:creationId xmlns:a16="http://schemas.microsoft.com/office/drawing/2014/main" id="{00000000-0008-0000-0700-00004B000000}"/>
              </a:ext>
            </a:extLst>
          </xdr:cNvPr>
          <xdr:cNvSpPr/>
        </xdr:nvSpPr>
        <xdr:spPr>
          <a:xfrm>
            <a:off x="10252431" y="1786994"/>
            <a:ext cx="104814" cy="114177"/>
          </a:xfrm>
          <a:prstGeom prst="rightArrow">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grpSp>
    <xdr:clientData fPrintsWithSheet="0"/>
  </xdr:twoCellAnchor>
  <xdr:twoCellAnchor>
    <xdr:from>
      <xdr:col>6</xdr:col>
      <xdr:colOff>221153</xdr:colOff>
      <xdr:row>5</xdr:row>
      <xdr:rowOff>98647</xdr:rowOff>
    </xdr:from>
    <xdr:to>
      <xdr:col>11</xdr:col>
      <xdr:colOff>207407</xdr:colOff>
      <xdr:row>7</xdr:row>
      <xdr:rowOff>49037</xdr:rowOff>
    </xdr:to>
    <xdr:sp macro="" textlink="TEMPLATE!C26">
      <xdr:nvSpPr>
        <xdr:cNvPr id="76" name="LIGHTINGCON">
          <a:hlinkClick xmlns:r="http://schemas.openxmlformats.org/officeDocument/2006/relationships" r:id="rId12"/>
          <a:extLst>
            <a:ext uri="{FF2B5EF4-FFF2-40B4-BE49-F238E27FC236}">
              <a16:creationId xmlns:a16="http://schemas.microsoft.com/office/drawing/2014/main" id="{00000000-0008-0000-0700-00004C000000}"/>
            </a:ext>
          </a:extLst>
        </xdr:cNvPr>
        <xdr:cNvSpPr/>
      </xdr:nvSpPr>
      <xdr:spPr>
        <a:xfrm>
          <a:off x="1821353" y="1146397"/>
          <a:ext cx="131975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indent="0" algn="ctr"/>
          <a:fld id="{8DDCC1AB-94E3-41B2-8C4E-8382B9072054}" type="TxLink">
            <a:rPr lang="en-US" sz="800" b="1" i="0" u="none" strike="noStrike">
              <a:solidFill>
                <a:srgbClr val="000000"/>
              </a:solidFill>
              <a:latin typeface="Trebuchet MS"/>
              <a:ea typeface="Tahoma" panose="020B0604030504040204" pitchFamily="34" charset="0"/>
              <a:cs typeface="Tahoma" panose="020B0604030504040204" pitchFamily="34" charset="0"/>
            </a:rPr>
            <a:pPr marL="0" indent="0" algn="ctr"/>
            <a:t>LIGHTING CONTROLS</a:t>
          </a:fld>
          <a:endParaRPr lang="en-US" sz="800" b="1" i="0" u="none" strike="noStrike">
            <a:solidFill>
              <a:srgbClr val="000000"/>
            </a:solidFill>
            <a:latin typeface="Trebuchet MS"/>
            <a:ea typeface="Tahoma" panose="020B0604030504040204" pitchFamily="34" charset="0"/>
            <a:cs typeface="Tahoma" panose="020B0604030504040204" pitchFamily="34" charset="0"/>
          </a:endParaRPr>
        </a:p>
      </xdr:txBody>
    </xdr:sp>
    <xdr:clientData fPrintsWithSheet="0"/>
  </xdr:twoCellAnchor>
  <xdr:twoCellAnchor editAs="oneCell">
    <xdr:from>
      <xdr:col>0</xdr:col>
      <xdr:colOff>209550</xdr:colOff>
      <xdr:row>0</xdr:row>
      <xdr:rowOff>142875</xdr:rowOff>
    </xdr:from>
    <xdr:to>
      <xdr:col>5</xdr:col>
      <xdr:colOff>76199</xdr:colOff>
      <xdr:row>3</xdr:row>
      <xdr:rowOff>111860</xdr:rowOff>
    </xdr:to>
    <xdr:pic>
      <xdr:nvPicPr>
        <xdr:cNvPr id="77" name="Picture 76" descr="Screen Clipping">
          <a:extLst>
            <a:ext uri="{FF2B5EF4-FFF2-40B4-BE49-F238E27FC236}">
              <a16:creationId xmlns:a16="http://schemas.microsoft.com/office/drawing/2014/main" id="{00000000-0008-0000-0700-00004D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209550" y="142875"/>
          <a:ext cx="1200149" cy="597635"/>
        </a:xfrm>
        <a:prstGeom prst="rect">
          <a:avLst/>
        </a:prstGeom>
      </xdr:spPr>
    </xdr:pic>
    <xdr:clientData/>
  </xdr:twoCellAnchor>
  <xdr:twoCellAnchor>
    <xdr:from>
      <xdr:col>1</xdr:col>
      <xdr:colOff>0</xdr:colOff>
      <xdr:row>4</xdr:row>
      <xdr:rowOff>76200</xdr:rowOff>
    </xdr:from>
    <xdr:to>
      <xdr:col>16</xdr:col>
      <xdr:colOff>19050</xdr:colOff>
      <xdr:row>5</xdr:row>
      <xdr:rowOff>152400</xdr:rowOff>
    </xdr:to>
    <xdr:sp macro="" textlink="TEMPLATE!C3">
      <xdr:nvSpPr>
        <xdr:cNvPr id="79" name="APPNAME">
          <a:extLst>
            <a:ext uri="{FF2B5EF4-FFF2-40B4-BE49-F238E27FC236}">
              <a16:creationId xmlns:a16="http://schemas.microsoft.com/office/drawing/2014/main" id="{00000000-0008-0000-0700-00004F000000}"/>
            </a:ext>
          </a:extLst>
        </xdr:cNvPr>
        <xdr:cNvSpPr txBox="1"/>
      </xdr:nvSpPr>
      <xdr:spPr>
        <a:xfrm>
          <a:off x="266700" y="914400"/>
          <a:ext cx="40195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560925B9-EDF9-4EF4-BF8B-C1C6480123A5}" type="TxLink">
            <a:rPr lang="en-US" sz="1100" b="0" i="0" u="none" strike="noStrike">
              <a:ln>
                <a:noFill/>
              </a:ln>
              <a:solidFill>
                <a:srgbClr val="FFFFFF"/>
              </a:solidFill>
              <a:latin typeface="Trebuchet MS"/>
            </a:rPr>
            <a:pPr/>
            <a:t> </a:t>
          </a:fld>
          <a:endParaRPr lang="en-US" sz="1100">
            <a:ln>
              <a:noFill/>
            </a:ln>
            <a:solidFill>
              <a:schemeClr val="bg1"/>
            </a:solidFill>
            <a:latin typeface="Trebuchet MS" panose="020B0603020202020204" pitchFamily="34" charset="0"/>
          </a:endParaRPr>
        </a:p>
      </xdr:txBody>
    </xdr:sp>
    <xdr:clientData fPrintsWithSheet="0"/>
  </xdr:twoCellAnchor>
  <xdr:twoCellAnchor>
    <xdr:from>
      <xdr:col>0</xdr:col>
      <xdr:colOff>265046</xdr:colOff>
      <xdr:row>8</xdr:row>
      <xdr:rowOff>11591</xdr:rowOff>
    </xdr:from>
    <xdr:to>
      <xdr:col>43</xdr:col>
      <xdr:colOff>247650</xdr:colOff>
      <xdr:row>33</xdr:row>
      <xdr:rowOff>219072</xdr:rowOff>
    </xdr:to>
    <xdr:sp macro="" textlink="">
      <xdr:nvSpPr>
        <xdr:cNvPr id="80" name="BORDER">
          <a:extLst>
            <a:ext uri="{FF2B5EF4-FFF2-40B4-BE49-F238E27FC236}">
              <a16:creationId xmlns:a16="http://schemas.microsoft.com/office/drawing/2014/main" id="{00000000-0008-0000-0700-000050000000}"/>
            </a:ext>
          </a:extLst>
        </xdr:cNvPr>
        <xdr:cNvSpPr/>
      </xdr:nvSpPr>
      <xdr:spPr>
        <a:xfrm flipV="1">
          <a:off x="265046" y="1697516"/>
          <a:ext cx="11450704" cy="3846031"/>
        </a:xfrm>
        <a:prstGeom prst="rect">
          <a:avLst/>
        </a:prstGeom>
        <a:noFill/>
        <a:ln>
          <a:solidFill>
            <a:srgbClr val="17375E"/>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12</xdr:col>
      <xdr:colOff>57150</xdr:colOff>
      <xdr:row>0</xdr:row>
      <xdr:rowOff>28575</xdr:rowOff>
    </xdr:from>
    <xdr:to>
      <xdr:col>17</xdr:col>
      <xdr:colOff>247650</xdr:colOff>
      <xdr:row>0</xdr:row>
      <xdr:rowOff>190500</xdr:rowOff>
    </xdr:to>
    <xdr:sp macro="" textlink="">
      <xdr:nvSpPr>
        <xdr:cNvPr id="28" name="TextBox 27">
          <a:hlinkClick xmlns:r="http://schemas.openxmlformats.org/officeDocument/2006/relationships" r:id="rId14"/>
          <a:extLst>
            <a:ext uri="{FF2B5EF4-FFF2-40B4-BE49-F238E27FC236}">
              <a16:creationId xmlns:a16="http://schemas.microsoft.com/office/drawing/2014/main" id="{00000000-0008-0000-0700-00001C000000}"/>
            </a:ext>
          </a:extLst>
        </xdr:cNvPr>
        <xdr:cNvSpPr txBox="1"/>
      </xdr:nvSpPr>
      <xdr:spPr>
        <a:xfrm>
          <a:off x="3257550" y="28575"/>
          <a:ext cx="1524000"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22</xdr:col>
      <xdr:colOff>28574</xdr:colOff>
      <xdr:row>0</xdr:row>
      <xdr:rowOff>9525</xdr:rowOff>
    </xdr:from>
    <xdr:to>
      <xdr:col>29</xdr:col>
      <xdr:colOff>247649</xdr:colOff>
      <xdr:row>0</xdr:row>
      <xdr:rowOff>190500</xdr:rowOff>
    </xdr:to>
    <xdr:sp macro="" textlink="">
      <xdr:nvSpPr>
        <xdr:cNvPr id="29" name="TextBox 28">
          <a:hlinkClick xmlns:r="http://schemas.openxmlformats.org/officeDocument/2006/relationships" r:id="rId15"/>
          <a:extLst>
            <a:ext uri="{FF2B5EF4-FFF2-40B4-BE49-F238E27FC236}">
              <a16:creationId xmlns:a16="http://schemas.microsoft.com/office/drawing/2014/main" id="{00000000-0008-0000-0700-00001D000000}"/>
            </a:ext>
          </a:extLst>
        </xdr:cNvPr>
        <xdr:cNvSpPr txBox="1"/>
      </xdr:nvSpPr>
      <xdr:spPr>
        <a:xfrm>
          <a:off x="5895974" y="9525"/>
          <a:ext cx="208597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12</xdr:col>
      <xdr:colOff>57150</xdr:colOff>
      <xdr:row>0</xdr:row>
      <xdr:rowOff>28575</xdr:rowOff>
    </xdr:from>
    <xdr:to>
      <xdr:col>17</xdr:col>
      <xdr:colOff>247650</xdr:colOff>
      <xdr:row>0</xdr:row>
      <xdr:rowOff>190500</xdr:rowOff>
    </xdr:to>
    <xdr:sp macro="" textlink="">
      <xdr:nvSpPr>
        <xdr:cNvPr id="32" name="TextBox 31">
          <a:hlinkClick xmlns:r="http://schemas.openxmlformats.org/officeDocument/2006/relationships" r:id="rId14"/>
          <a:extLst>
            <a:ext uri="{FF2B5EF4-FFF2-40B4-BE49-F238E27FC236}">
              <a16:creationId xmlns:a16="http://schemas.microsoft.com/office/drawing/2014/main" id="{00000000-0008-0000-0700-000020000000}"/>
            </a:ext>
          </a:extLst>
        </xdr:cNvPr>
        <xdr:cNvSpPr txBox="1"/>
      </xdr:nvSpPr>
      <xdr:spPr>
        <a:xfrm>
          <a:off x="3257550" y="28575"/>
          <a:ext cx="1524000"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22</xdr:col>
      <xdr:colOff>28574</xdr:colOff>
      <xdr:row>0</xdr:row>
      <xdr:rowOff>9525</xdr:rowOff>
    </xdr:from>
    <xdr:to>
      <xdr:col>29</xdr:col>
      <xdr:colOff>247649</xdr:colOff>
      <xdr:row>0</xdr:row>
      <xdr:rowOff>190500</xdr:rowOff>
    </xdr:to>
    <xdr:sp macro="" textlink="">
      <xdr:nvSpPr>
        <xdr:cNvPr id="33" name="TextBox 32">
          <a:hlinkClick xmlns:r="http://schemas.openxmlformats.org/officeDocument/2006/relationships" r:id="rId15"/>
          <a:extLst>
            <a:ext uri="{FF2B5EF4-FFF2-40B4-BE49-F238E27FC236}">
              <a16:creationId xmlns:a16="http://schemas.microsoft.com/office/drawing/2014/main" id="{00000000-0008-0000-0700-000021000000}"/>
            </a:ext>
          </a:extLst>
        </xdr:cNvPr>
        <xdr:cNvSpPr txBox="1"/>
      </xdr:nvSpPr>
      <xdr:spPr>
        <a:xfrm>
          <a:off x="5895974" y="9525"/>
          <a:ext cx="208597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2</xdr:row>
      <xdr:rowOff>0</xdr:rowOff>
    </xdr:from>
    <xdr:to>
      <xdr:col>16</xdr:col>
      <xdr:colOff>1446</xdr:colOff>
      <xdr:row>5</xdr:row>
      <xdr:rowOff>28575</xdr:rowOff>
    </xdr:to>
    <xdr:sp macro="" textlink="TEMPLATE!A16">
      <xdr:nvSpPr>
        <xdr:cNvPr id="54" name="PROJECTINFO">
          <a:hlinkClick xmlns:r="http://schemas.openxmlformats.org/officeDocument/2006/relationships" r:id="rId1"/>
          <a:extLst>
            <a:ext uri="{FF2B5EF4-FFF2-40B4-BE49-F238E27FC236}">
              <a16:creationId xmlns:a16="http://schemas.microsoft.com/office/drawing/2014/main" id="{00000000-0008-0000-0900-000036000000}"/>
            </a:ext>
          </a:extLst>
        </xdr:cNvPr>
        <xdr:cNvSpPr/>
      </xdr:nvSpPr>
      <xdr:spPr>
        <a:xfrm>
          <a:off x="3200400" y="419100"/>
          <a:ext cx="1068246" cy="657225"/>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11398040-2106-4904-B247-3558F7DA5DBE}"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APPLICATION</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17</xdr:col>
      <xdr:colOff>0</xdr:colOff>
      <xdr:row>2</xdr:row>
      <xdr:rowOff>0</xdr:rowOff>
    </xdr:from>
    <xdr:to>
      <xdr:col>21</xdr:col>
      <xdr:colOff>1445</xdr:colOff>
      <xdr:row>5</xdr:row>
      <xdr:rowOff>28575</xdr:rowOff>
    </xdr:to>
    <xdr:sp macro="" textlink="TEMPLATE!A24">
      <xdr:nvSpPr>
        <xdr:cNvPr id="51" name="STANDARD">
          <a:extLst>
            <a:ext uri="{FF2B5EF4-FFF2-40B4-BE49-F238E27FC236}">
              <a16:creationId xmlns:a16="http://schemas.microsoft.com/office/drawing/2014/main" id="{00000000-0008-0000-0900-000033000000}"/>
            </a:ext>
          </a:extLst>
        </xdr:cNvPr>
        <xdr:cNvSpPr/>
      </xdr:nvSpPr>
      <xdr:spPr>
        <a:xfrm>
          <a:off x="4533900" y="419100"/>
          <a:ext cx="1068245" cy="657225"/>
        </a:xfrm>
        <a:prstGeom prst="round2SameRect">
          <a:avLst/>
        </a:prstGeom>
        <a:solidFill>
          <a:srgbClr val="4F81BD"/>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BCE6C0D4-DEF7-4CED-BF2C-568CAF9D009F}"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STANDARD MEASURES</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22</xdr:col>
      <xdr:colOff>0</xdr:colOff>
      <xdr:row>2</xdr:row>
      <xdr:rowOff>0</xdr:rowOff>
    </xdr:from>
    <xdr:to>
      <xdr:col>26</xdr:col>
      <xdr:colOff>1445</xdr:colOff>
      <xdr:row>5</xdr:row>
      <xdr:rowOff>28576</xdr:rowOff>
    </xdr:to>
    <xdr:sp macro="" textlink="TEMPLATE!A32">
      <xdr:nvSpPr>
        <xdr:cNvPr id="38" name="CUSTOM">
          <a:hlinkClick xmlns:r="http://schemas.openxmlformats.org/officeDocument/2006/relationships" r:id="rId2"/>
          <a:extLst>
            <a:ext uri="{FF2B5EF4-FFF2-40B4-BE49-F238E27FC236}">
              <a16:creationId xmlns:a16="http://schemas.microsoft.com/office/drawing/2014/main" id="{00000000-0008-0000-0900-000026000000}"/>
            </a:ext>
          </a:extLst>
        </xdr:cNvPr>
        <xdr:cNvSpPr/>
      </xdr:nvSpPr>
      <xdr:spPr>
        <a:xfrm>
          <a:off x="5867400" y="419100"/>
          <a:ext cx="1068245" cy="657226"/>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17A5D4F6-37F4-42C2-A7C2-103A173E2D1D}"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CUSTOM MEASURES</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27</xdr:col>
      <xdr:colOff>0</xdr:colOff>
      <xdr:row>2</xdr:row>
      <xdr:rowOff>0</xdr:rowOff>
    </xdr:from>
    <xdr:to>
      <xdr:col>31</xdr:col>
      <xdr:colOff>1445</xdr:colOff>
      <xdr:row>5</xdr:row>
      <xdr:rowOff>28575</xdr:rowOff>
    </xdr:to>
    <xdr:sp macro="" textlink="TEMPLATE!A40">
      <xdr:nvSpPr>
        <xdr:cNvPr id="60" name="PROJECTSUM">
          <a:hlinkClick xmlns:r="http://schemas.openxmlformats.org/officeDocument/2006/relationships" r:id="rId3"/>
          <a:extLst>
            <a:ext uri="{FF2B5EF4-FFF2-40B4-BE49-F238E27FC236}">
              <a16:creationId xmlns:a16="http://schemas.microsoft.com/office/drawing/2014/main" id="{00000000-0008-0000-0900-00003C000000}"/>
            </a:ext>
          </a:extLst>
        </xdr:cNvPr>
        <xdr:cNvSpPr/>
      </xdr:nvSpPr>
      <xdr:spPr>
        <a:xfrm>
          <a:off x="7200900" y="419100"/>
          <a:ext cx="1068245" cy="657225"/>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BBC2B1B0-9F51-4A57-90A1-E124332D64F6}"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PROJECT SUMMARY</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32</xdr:col>
      <xdr:colOff>0</xdr:colOff>
      <xdr:row>2</xdr:row>
      <xdr:rowOff>0</xdr:rowOff>
    </xdr:from>
    <xdr:to>
      <xdr:col>36</xdr:col>
      <xdr:colOff>1444</xdr:colOff>
      <xdr:row>5</xdr:row>
      <xdr:rowOff>28575</xdr:rowOff>
    </xdr:to>
    <xdr:sp macro="" textlink="TEMPLATE!A42">
      <xdr:nvSpPr>
        <xdr:cNvPr id="61" name="COMPLETION">
          <a:hlinkClick xmlns:r="http://schemas.openxmlformats.org/officeDocument/2006/relationships" r:id="rId4"/>
          <a:extLst>
            <a:ext uri="{FF2B5EF4-FFF2-40B4-BE49-F238E27FC236}">
              <a16:creationId xmlns:a16="http://schemas.microsoft.com/office/drawing/2014/main" id="{00000000-0008-0000-0900-00003D000000}"/>
            </a:ext>
          </a:extLst>
        </xdr:cNvPr>
        <xdr:cNvSpPr/>
      </xdr:nvSpPr>
      <xdr:spPr>
        <a:xfrm>
          <a:off x="8534400" y="419100"/>
          <a:ext cx="1068244" cy="657225"/>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48622A05-EDD0-44EB-BF13-EB8E08EF24F0}"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FINAL STEPS</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7</xdr:col>
      <xdr:colOff>0</xdr:colOff>
      <xdr:row>2</xdr:row>
      <xdr:rowOff>0</xdr:rowOff>
    </xdr:from>
    <xdr:to>
      <xdr:col>11</xdr:col>
      <xdr:colOff>1445</xdr:colOff>
      <xdr:row>5</xdr:row>
      <xdr:rowOff>28576</xdr:rowOff>
    </xdr:to>
    <xdr:sp macro="" textlink="TEMPLATE!A8">
      <xdr:nvSpPr>
        <xdr:cNvPr id="63" name="START">
          <a:hlinkClick xmlns:r="http://schemas.openxmlformats.org/officeDocument/2006/relationships" r:id="rId5"/>
          <a:extLst>
            <a:ext uri="{FF2B5EF4-FFF2-40B4-BE49-F238E27FC236}">
              <a16:creationId xmlns:a16="http://schemas.microsoft.com/office/drawing/2014/main" id="{00000000-0008-0000-0900-00003F000000}"/>
            </a:ext>
          </a:extLst>
        </xdr:cNvPr>
        <xdr:cNvSpPr/>
      </xdr:nvSpPr>
      <xdr:spPr>
        <a:xfrm>
          <a:off x="1866900" y="419100"/>
          <a:ext cx="1068245" cy="657226"/>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3CD83B55-A320-4935-98D9-C87C0F088A6E}"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WELCOME</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0</xdr:col>
      <xdr:colOff>255517</xdr:colOff>
      <xdr:row>4</xdr:row>
      <xdr:rowOff>76200</xdr:rowOff>
    </xdr:from>
    <xdr:to>
      <xdr:col>43</xdr:col>
      <xdr:colOff>263524</xdr:colOff>
      <xdr:row>7</xdr:row>
      <xdr:rowOff>34926</xdr:rowOff>
    </xdr:to>
    <xdr:sp macro="" textlink="">
      <xdr:nvSpPr>
        <xdr:cNvPr id="32" name="APPBACK">
          <a:extLst>
            <a:ext uri="{FF2B5EF4-FFF2-40B4-BE49-F238E27FC236}">
              <a16:creationId xmlns:a16="http://schemas.microsoft.com/office/drawing/2014/main" id="{00000000-0008-0000-0900-000020000000}"/>
            </a:ext>
          </a:extLst>
        </xdr:cNvPr>
        <xdr:cNvSpPr/>
      </xdr:nvSpPr>
      <xdr:spPr>
        <a:xfrm>
          <a:off x="255517" y="914400"/>
          <a:ext cx="11476107" cy="587376"/>
        </a:xfrm>
        <a:prstGeom prst="round2SameRect">
          <a:avLst/>
        </a:prstGeom>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0</xdr:col>
      <xdr:colOff>257178</xdr:colOff>
      <xdr:row>7</xdr:row>
      <xdr:rowOff>38099</xdr:rowOff>
    </xdr:from>
    <xdr:to>
      <xdr:col>44</xdr:col>
      <xdr:colOff>3173</xdr:colOff>
      <xdr:row>8</xdr:row>
      <xdr:rowOff>13523</xdr:rowOff>
    </xdr:to>
    <xdr:sp macro="" textlink="">
      <xdr:nvSpPr>
        <xdr:cNvPr id="33" name="APPTHIN">
          <a:extLst>
            <a:ext uri="{FF2B5EF4-FFF2-40B4-BE49-F238E27FC236}">
              <a16:creationId xmlns:a16="http://schemas.microsoft.com/office/drawing/2014/main" id="{00000000-0008-0000-0900-000021000000}"/>
            </a:ext>
          </a:extLst>
        </xdr:cNvPr>
        <xdr:cNvSpPr/>
      </xdr:nvSpPr>
      <xdr:spPr>
        <a:xfrm flipV="1">
          <a:off x="257178" y="1504949"/>
          <a:ext cx="11480795" cy="194499"/>
        </a:xfrm>
        <a:prstGeom prst="rect">
          <a:avLst/>
        </a:prstGeom>
        <a:solidFill>
          <a:schemeClr val="tx2">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1</xdr:col>
      <xdr:colOff>84280</xdr:colOff>
      <xdr:row>5</xdr:row>
      <xdr:rowOff>98647</xdr:rowOff>
    </xdr:from>
    <xdr:to>
      <xdr:col>6</xdr:col>
      <xdr:colOff>70534</xdr:colOff>
      <xdr:row>7</xdr:row>
      <xdr:rowOff>49037</xdr:rowOff>
    </xdr:to>
    <xdr:sp macro="" textlink="TEMPLATE!C25">
      <xdr:nvSpPr>
        <xdr:cNvPr id="34" name="LIGHTING">
          <a:hlinkClick xmlns:r="http://schemas.openxmlformats.org/officeDocument/2006/relationships" r:id="rId6"/>
          <a:extLst>
            <a:ext uri="{FF2B5EF4-FFF2-40B4-BE49-F238E27FC236}">
              <a16:creationId xmlns:a16="http://schemas.microsoft.com/office/drawing/2014/main" id="{00000000-0008-0000-0900-000022000000}"/>
            </a:ext>
          </a:extLst>
        </xdr:cNvPr>
        <xdr:cNvSpPr/>
      </xdr:nvSpPr>
      <xdr:spPr>
        <a:xfrm>
          <a:off x="350980" y="1146397"/>
          <a:ext cx="131975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indent="0" algn="ctr"/>
          <a:fld id="{5B10A7DE-3CBE-42D4-8026-2EA830D90FD7}" type="TxLink">
            <a:rPr lang="en-US" sz="800" b="1" i="0" u="none" strike="noStrike">
              <a:solidFill>
                <a:srgbClr val="000000"/>
              </a:solidFill>
              <a:latin typeface="Trebuchet MS"/>
              <a:ea typeface="Tahoma" panose="020B0604030504040204" pitchFamily="34" charset="0"/>
              <a:cs typeface="Tahoma" panose="020B0604030504040204" pitchFamily="34" charset="0"/>
            </a:rPr>
            <a:pPr marL="0" indent="0" algn="ctr"/>
            <a:t>LIGHTING</a:t>
          </a:fld>
          <a:endParaRPr lang="en-US" sz="800" b="1" i="0" u="none" strike="noStrike">
            <a:solidFill>
              <a:srgbClr val="000000"/>
            </a:solidFill>
            <a:latin typeface="Trebuchet MS"/>
            <a:ea typeface="Tahoma" panose="020B0604030504040204" pitchFamily="34" charset="0"/>
            <a:cs typeface="Tahoma" panose="020B0604030504040204" pitchFamily="34" charset="0"/>
          </a:endParaRPr>
        </a:p>
      </xdr:txBody>
    </xdr:sp>
    <xdr:clientData fPrintsWithSheet="0"/>
  </xdr:twoCellAnchor>
  <xdr:twoCellAnchor>
    <xdr:from>
      <xdr:col>17</xdr:col>
      <xdr:colOff>228199</xdr:colOff>
      <xdr:row>5</xdr:row>
      <xdr:rowOff>89122</xdr:rowOff>
    </xdr:from>
    <xdr:to>
      <xdr:col>22</xdr:col>
      <xdr:colOff>214453</xdr:colOff>
      <xdr:row>7</xdr:row>
      <xdr:rowOff>39512</xdr:rowOff>
    </xdr:to>
    <xdr:sp macro="" textlink="TEMPLATE!C28">
      <xdr:nvSpPr>
        <xdr:cNvPr id="35" name="HVAC">
          <a:hlinkClick xmlns:r="http://schemas.openxmlformats.org/officeDocument/2006/relationships" r:id="rId7"/>
          <a:extLst>
            <a:ext uri="{FF2B5EF4-FFF2-40B4-BE49-F238E27FC236}">
              <a16:creationId xmlns:a16="http://schemas.microsoft.com/office/drawing/2014/main" id="{00000000-0008-0000-0900-000023000000}"/>
            </a:ext>
          </a:extLst>
        </xdr:cNvPr>
        <xdr:cNvSpPr/>
      </xdr:nvSpPr>
      <xdr:spPr>
        <a:xfrm>
          <a:off x="4762099" y="1136872"/>
          <a:ext cx="131975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a:bevelB w="152400" h="508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marL="0" indent="0" algn="ctr"/>
          <a:fld id="{F69D597C-2AC9-4C26-8CCC-7F4B47994735}" type="TxLink">
            <a:rPr lang="en-US" sz="800" b="1" i="0" u="none" strike="noStrike">
              <a:solidFill>
                <a:srgbClr val="000000"/>
              </a:solidFill>
              <a:latin typeface="Trebuchet MS"/>
              <a:ea typeface="Tahoma" panose="020B0604030504040204" pitchFamily="34" charset="0"/>
              <a:cs typeface="Tahoma" panose="020B0604030504040204" pitchFamily="34" charset="0"/>
            </a:rPr>
            <a:pPr marL="0" indent="0" algn="ctr"/>
            <a:t>PUMP MOTOR VFD</a:t>
          </a:fld>
          <a:endParaRPr lang="en-US" sz="800" b="1" i="0" u="none" strike="noStrike">
            <a:solidFill>
              <a:srgbClr val="000000"/>
            </a:solidFill>
            <a:latin typeface="Trebuchet MS"/>
            <a:ea typeface="Tahoma" panose="020B0604030504040204" pitchFamily="34" charset="0"/>
            <a:cs typeface="Tahoma" panose="020B0604030504040204" pitchFamily="34" charset="0"/>
          </a:endParaRPr>
        </a:p>
      </xdr:txBody>
    </xdr:sp>
    <xdr:clientData fPrintsWithSheet="0"/>
  </xdr:twoCellAnchor>
  <xdr:twoCellAnchor>
    <xdr:from>
      <xdr:col>23</xdr:col>
      <xdr:colOff>98372</xdr:colOff>
      <xdr:row>5</xdr:row>
      <xdr:rowOff>89122</xdr:rowOff>
    </xdr:from>
    <xdr:to>
      <xdr:col>28</xdr:col>
      <xdr:colOff>84626</xdr:colOff>
      <xdr:row>7</xdr:row>
      <xdr:rowOff>39512</xdr:rowOff>
    </xdr:to>
    <xdr:sp macro="" textlink="TEMPLATE!C29">
      <xdr:nvSpPr>
        <xdr:cNvPr id="36" name="KITCHEN">
          <a:hlinkClick xmlns:r="http://schemas.openxmlformats.org/officeDocument/2006/relationships" r:id="rId8"/>
          <a:extLst>
            <a:ext uri="{FF2B5EF4-FFF2-40B4-BE49-F238E27FC236}">
              <a16:creationId xmlns:a16="http://schemas.microsoft.com/office/drawing/2014/main" id="{00000000-0008-0000-0900-000024000000}"/>
            </a:ext>
          </a:extLst>
        </xdr:cNvPr>
        <xdr:cNvSpPr/>
      </xdr:nvSpPr>
      <xdr:spPr>
        <a:xfrm>
          <a:off x="6232472" y="1136872"/>
          <a:ext cx="131975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FFCA2C9B-3906-46AA-AABF-C24D36FF58CE}" type="TxLink">
            <a:rPr lang="en-US" sz="800" b="1" i="0" u="none" strike="noStrike">
              <a:solidFill>
                <a:srgbClr val="000000"/>
              </a:solidFill>
              <a:latin typeface="Trebuchet MS"/>
              <a:ea typeface="Tahoma" panose="020B0604030504040204" pitchFamily="34" charset="0"/>
              <a:cs typeface="Tahoma" panose="020B0604030504040204" pitchFamily="34" charset="0"/>
            </a:rPr>
            <a:pPr algn="ctr"/>
            <a:t>COMMERCIAL KITCHEN</a:t>
          </a:fld>
          <a:endParaRPr lang="en-US" sz="800" b="1" i="0">
            <a:solidFill>
              <a:sysClr val="windowText" lastClr="000000"/>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12</xdr:col>
      <xdr:colOff>91326</xdr:colOff>
      <xdr:row>5</xdr:row>
      <xdr:rowOff>89122</xdr:rowOff>
    </xdr:from>
    <xdr:to>
      <xdr:col>17</xdr:col>
      <xdr:colOff>77580</xdr:colOff>
      <xdr:row>7</xdr:row>
      <xdr:rowOff>39512</xdr:rowOff>
    </xdr:to>
    <xdr:sp macro="" textlink="TEMPLATE!C27">
      <xdr:nvSpPr>
        <xdr:cNvPr id="37" name="FRIDGE">
          <a:hlinkClick xmlns:r="http://schemas.openxmlformats.org/officeDocument/2006/relationships" r:id="rId9"/>
          <a:extLst>
            <a:ext uri="{FF2B5EF4-FFF2-40B4-BE49-F238E27FC236}">
              <a16:creationId xmlns:a16="http://schemas.microsoft.com/office/drawing/2014/main" id="{00000000-0008-0000-0900-000025000000}"/>
            </a:ext>
          </a:extLst>
        </xdr:cNvPr>
        <xdr:cNvSpPr/>
      </xdr:nvSpPr>
      <xdr:spPr>
        <a:xfrm>
          <a:off x="3291726" y="1136872"/>
          <a:ext cx="131975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indent="0" algn="ctr"/>
          <a:fld id="{FCF9139D-2083-4594-BF1D-965AD70E2467}" type="TxLink">
            <a:rPr lang="en-US" sz="800" b="1" i="0" u="none" strike="noStrike">
              <a:solidFill>
                <a:srgbClr val="000000"/>
              </a:solidFill>
              <a:latin typeface="Trebuchet MS"/>
              <a:ea typeface="Tahoma" panose="020B0604030504040204" pitchFamily="34" charset="0"/>
              <a:cs typeface="Tahoma" panose="020B0604030504040204" pitchFamily="34" charset="0"/>
            </a:rPr>
            <a:pPr marL="0" indent="0" algn="ctr"/>
            <a:t>REFRIGERATION</a:t>
          </a:fld>
          <a:endParaRPr lang="en-US" sz="800" b="1" i="0" u="none" strike="noStrike">
            <a:solidFill>
              <a:srgbClr val="000000"/>
            </a:solidFill>
            <a:latin typeface="Trebuchet MS"/>
            <a:ea typeface="Tahoma" panose="020B0604030504040204" pitchFamily="34" charset="0"/>
            <a:cs typeface="Tahoma" panose="020B0604030504040204" pitchFamily="34" charset="0"/>
          </a:endParaRPr>
        </a:p>
      </xdr:txBody>
    </xdr:sp>
    <xdr:clientData fPrintsWithSheet="0"/>
  </xdr:twoCellAnchor>
  <xdr:twoCellAnchor>
    <xdr:from>
      <xdr:col>28</xdr:col>
      <xdr:colOff>235245</xdr:colOff>
      <xdr:row>5</xdr:row>
      <xdr:rowOff>89122</xdr:rowOff>
    </xdr:from>
    <xdr:to>
      <xdr:col>33</xdr:col>
      <xdr:colOff>217959</xdr:colOff>
      <xdr:row>7</xdr:row>
      <xdr:rowOff>39512</xdr:rowOff>
    </xdr:to>
    <xdr:sp macro="" textlink="TEMPLATE!C30">
      <xdr:nvSpPr>
        <xdr:cNvPr id="39" name="IT">
          <a:hlinkClick xmlns:r="http://schemas.openxmlformats.org/officeDocument/2006/relationships" r:id="rId10"/>
          <a:extLst>
            <a:ext uri="{FF2B5EF4-FFF2-40B4-BE49-F238E27FC236}">
              <a16:creationId xmlns:a16="http://schemas.microsoft.com/office/drawing/2014/main" id="{00000000-0008-0000-0900-000027000000}"/>
            </a:ext>
          </a:extLst>
        </xdr:cNvPr>
        <xdr:cNvSpPr/>
      </xdr:nvSpPr>
      <xdr:spPr>
        <a:xfrm>
          <a:off x="7702845" y="1136872"/>
          <a:ext cx="131621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3168B875-7324-470B-8DF7-565C18352C41}" type="TxLink">
            <a:rPr lang="en-US" sz="800" b="1" i="0" u="none" strike="noStrike">
              <a:solidFill>
                <a:srgbClr val="000000"/>
              </a:solidFill>
              <a:latin typeface="Trebuchet MS"/>
              <a:ea typeface="Tahoma" panose="020B0604030504040204" pitchFamily="34" charset="0"/>
              <a:cs typeface="Tahoma" panose="020B0604030504040204" pitchFamily="34" charset="0"/>
            </a:rPr>
            <a:pPr algn="ctr"/>
            <a:t>COMPUTER/IT</a:t>
          </a:fld>
          <a:endParaRPr lang="en-US" sz="800" b="1" i="0">
            <a:solidFill>
              <a:sysClr val="windowText" lastClr="000000"/>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34</xdr:col>
      <xdr:colOff>101876</xdr:colOff>
      <xdr:row>5</xdr:row>
      <xdr:rowOff>89122</xdr:rowOff>
    </xdr:from>
    <xdr:to>
      <xdr:col>39</xdr:col>
      <xdr:colOff>84590</xdr:colOff>
      <xdr:row>7</xdr:row>
      <xdr:rowOff>39512</xdr:rowOff>
    </xdr:to>
    <xdr:sp macro="" textlink="TEMPLATE!C31">
      <xdr:nvSpPr>
        <xdr:cNvPr id="40" name="WATERHEAT">
          <a:hlinkClick xmlns:r="http://schemas.openxmlformats.org/officeDocument/2006/relationships" r:id="rId11"/>
          <a:extLst>
            <a:ext uri="{FF2B5EF4-FFF2-40B4-BE49-F238E27FC236}">
              <a16:creationId xmlns:a16="http://schemas.microsoft.com/office/drawing/2014/main" id="{00000000-0008-0000-0900-000028000000}"/>
            </a:ext>
          </a:extLst>
        </xdr:cNvPr>
        <xdr:cNvSpPr/>
      </xdr:nvSpPr>
      <xdr:spPr>
        <a:xfrm>
          <a:off x="9169676" y="1136872"/>
          <a:ext cx="131621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485D9A2C-9BEA-43B6-A9A9-16BDC6CE98DC}" type="TxLink">
            <a:rPr lang="en-US" sz="800" b="1" i="0" u="none" strike="noStrike">
              <a:solidFill>
                <a:srgbClr val="000000"/>
              </a:solidFill>
              <a:latin typeface="Trebuchet MS"/>
              <a:ea typeface="Tahoma" panose="020B0604030504040204" pitchFamily="34" charset="0"/>
              <a:cs typeface="Tahoma" panose="020B0604030504040204" pitchFamily="34" charset="0"/>
            </a:rPr>
            <a:pPr algn="ctr"/>
            <a:t>ELECTRIC WATER HEATER</a:t>
          </a:fld>
          <a:endParaRPr lang="en-US" sz="800" b="1" i="0">
            <a:solidFill>
              <a:sysClr val="windowText" lastClr="000000"/>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36</xdr:col>
      <xdr:colOff>217628</xdr:colOff>
      <xdr:row>8</xdr:row>
      <xdr:rowOff>47625</xdr:rowOff>
    </xdr:from>
    <xdr:to>
      <xdr:col>40</xdr:col>
      <xdr:colOff>36653</xdr:colOff>
      <xdr:row>9</xdr:row>
      <xdr:rowOff>133350</xdr:rowOff>
    </xdr:to>
    <xdr:grpSp>
      <xdr:nvGrpSpPr>
        <xdr:cNvPr id="41" name="BACK">
          <a:hlinkClick xmlns:r="http://schemas.openxmlformats.org/officeDocument/2006/relationships" r:id="rId6"/>
          <a:extLst>
            <a:ext uri="{FF2B5EF4-FFF2-40B4-BE49-F238E27FC236}">
              <a16:creationId xmlns:a16="http://schemas.microsoft.com/office/drawing/2014/main" id="{00000000-0008-0000-0900-000029000000}"/>
            </a:ext>
          </a:extLst>
        </xdr:cNvPr>
        <xdr:cNvGrpSpPr>
          <a:grpSpLocks/>
        </xdr:cNvGrpSpPr>
      </xdr:nvGrpSpPr>
      <xdr:grpSpPr bwMode="auto">
        <a:xfrm>
          <a:off x="10164903" y="1720850"/>
          <a:ext cx="920750" cy="298450"/>
          <a:chOff x="9584120" y="1345325"/>
          <a:chExt cx="886153" cy="304471"/>
        </a:xfrm>
      </xdr:grpSpPr>
      <xdr:sp macro="" textlink="">
        <xdr:nvSpPr>
          <xdr:cNvPr id="42" name="Rounded Rectangle 41">
            <a:extLst>
              <a:ext uri="{FF2B5EF4-FFF2-40B4-BE49-F238E27FC236}">
                <a16:creationId xmlns:a16="http://schemas.microsoft.com/office/drawing/2014/main" id="{00000000-0008-0000-0900-00002A000000}"/>
              </a:ext>
            </a:extLst>
          </xdr:cNvPr>
          <xdr:cNvSpPr/>
        </xdr:nvSpPr>
        <xdr:spPr>
          <a:xfrm>
            <a:off x="9584120" y="1345325"/>
            <a:ext cx="886153" cy="30447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r"/>
            <a:r>
              <a:rPr lang="en-US" sz="1100" b="1">
                <a:latin typeface="Trebuchet MS" panose="020B0603020202020204" pitchFamily="34" charset="0"/>
                <a:ea typeface="Tahoma" panose="020B0604030504040204" pitchFamily="34" charset="0"/>
                <a:cs typeface="Tahoma" panose="020B0604030504040204" pitchFamily="34" charset="0"/>
              </a:rPr>
              <a:t>BACK</a:t>
            </a:r>
          </a:p>
        </xdr:txBody>
      </xdr:sp>
      <xdr:sp macro="" textlink="">
        <xdr:nvSpPr>
          <xdr:cNvPr id="43" name="Oval 42">
            <a:extLst>
              <a:ext uri="{FF2B5EF4-FFF2-40B4-BE49-F238E27FC236}">
                <a16:creationId xmlns:a16="http://schemas.microsoft.com/office/drawing/2014/main" id="{00000000-0008-0000-0900-00002B000000}"/>
              </a:ext>
            </a:extLst>
          </xdr:cNvPr>
          <xdr:cNvSpPr/>
        </xdr:nvSpPr>
        <xdr:spPr>
          <a:xfrm>
            <a:off x="9631763" y="1383384"/>
            <a:ext cx="219156" cy="218839"/>
          </a:xfrm>
          <a:prstGeom prst="ellipse">
            <a:avLst/>
          </a:prstGeom>
          <a:ln>
            <a:noFill/>
          </a:ln>
          <a:scene3d>
            <a:camera prst="orthographicFront"/>
            <a:lightRig rig="threePt" dir="t"/>
          </a:scene3d>
          <a:sp3d>
            <a:bevelT w="69850" h="381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sp macro="" textlink="">
        <xdr:nvSpPr>
          <xdr:cNvPr id="44" name="Right Arrow 43">
            <a:extLst>
              <a:ext uri="{FF2B5EF4-FFF2-40B4-BE49-F238E27FC236}">
                <a16:creationId xmlns:a16="http://schemas.microsoft.com/office/drawing/2014/main" id="{00000000-0008-0000-0900-00002C000000}"/>
              </a:ext>
            </a:extLst>
          </xdr:cNvPr>
          <xdr:cNvSpPr/>
        </xdr:nvSpPr>
        <xdr:spPr>
          <a:xfrm rot="10800000">
            <a:off x="9679405" y="1440472"/>
            <a:ext cx="104814" cy="114177"/>
          </a:xfrm>
          <a:prstGeom prst="rightArrow">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grpSp>
    <xdr:clientData fPrintsWithSheet="0"/>
  </xdr:twoCellAnchor>
  <xdr:twoCellAnchor>
    <xdr:from>
      <xdr:col>40</xdr:col>
      <xdr:colOff>93803</xdr:colOff>
      <xdr:row>8</xdr:row>
      <xdr:rowOff>47625</xdr:rowOff>
    </xdr:from>
    <xdr:to>
      <xdr:col>43</xdr:col>
      <xdr:colOff>179528</xdr:colOff>
      <xdr:row>9</xdr:row>
      <xdr:rowOff>133350</xdr:rowOff>
    </xdr:to>
    <xdr:grpSp>
      <xdr:nvGrpSpPr>
        <xdr:cNvPr id="45" name="NEXT">
          <a:hlinkClick xmlns:r="http://schemas.openxmlformats.org/officeDocument/2006/relationships" r:id="rId9"/>
          <a:extLst>
            <a:ext uri="{FF2B5EF4-FFF2-40B4-BE49-F238E27FC236}">
              <a16:creationId xmlns:a16="http://schemas.microsoft.com/office/drawing/2014/main" id="{00000000-0008-0000-0900-00002D000000}"/>
            </a:ext>
          </a:extLst>
        </xdr:cNvPr>
        <xdr:cNvGrpSpPr>
          <a:grpSpLocks/>
        </xdr:cNvGrpSpPr>
      </xdr:nvGrpSpPr>
      <xdr:grpSpPr bwMode="auto">
        <a:xfrm>
          <a:off x="11142803" y="1720850"/>
          <a:ext cx="917575" cy="298450"/>
          <a:chOff x="9585434" y="1701362"/>
          <a:chExt cx="886153" cy="304471"/>
        </a:xfrm>
      </xdr:grpSpPr>
      <xdr:sp macro="" textlink="">
        <xdr:nvSpPr>
          <xdr:cNvPr id="46" name="Rounded Rectangle 45">
            <a:extLst>
              <a:ext uri="{FF2B5EF4-FFF2-40B4-BE49-F238E27FC236}">
                <a16:creationId xmlns:a16="http://schemas.microsoft.com/office/drawing/2014/main" id="{00000000-0008-0000-0900-00002E000000}"/>
              </a:ext>
            </a:extLst>
          </xdr:cNvPr>
          <xdr:cNvSpPr/>
        </xdr:nvSpPr>
        <xdr:spPr>
          <a:xfrm>
            <a:off x="9585434" y="1701362"/>
            <a:ext cx="886153" cy="30447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r>
              <a:rPr lang="en-US" sz="1100" b="1">
                <a:latin typeface="Trebuchet MS" panose="020B0603020202020204" pitchFamily="34" charset="0"/>
                <a:ea typeface="Tahoma" panose="020B0604030504040204" pitchFamily="34" charset="0"/>
                <a:cs typeface="Tahoma" panose="020B0604030504040204" pitchFamily="34" charset="0"/>
              </a:rPr>
              <a:t>NEXT</a:t>
            </a:r>
          </a:p>
        </xdr:txBody>
      </xdr:sp>
      <xdr:sp macro="" textlink="">
        <xdr:nvSpPr>
          <xdr:cNvPr id="47" name="Oval 46">
            <a:extLst>
              <a:ext uri="{FF2B5EF4-FFF2-40B4-BE49-F238E27FC236}">
                <a16:creationId xmlns:a16="http://schemas.microsoft.com/office/drawing/2014/main" id="{00000000-0008-0000-0900-00002F000000}"/>
              </a:ext>
            </a:extLst>
          </xdr:cNvPr>
          <xdr:cNvSpPr/>
        </xdr:nvSpPr>
        <xdr:spPr>
          <a:xfrm>
            <a:off x="10176203" y="1729906"/>
            <a:ext cx="219156" cy="218839"/>
          </a:xfrm>
          <a:prstGeom prst="ellipse">
            <a:avLst/>
          </a:prstGeom>
          <a:ln>
            <a:noFill/>
          </a:ln>
          <a:scene3d>
            <a:camera prst="orthographicFront"/>
            <a:lightRig rig="threePt" dir="t"/>
          </a:scene3d>
          <a:sp3d>
            <a:bevelT w="69850" h="381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sp macro="" textlink="">
        <xdr:nvSpPr>
          <xdr:cNvPr id="48" name="Right Arrow 47">
            <a:extLst>
              <a:ext uri="{FF2B5EF4-FFF2-40B4-BE49-F238E27FC236}">
                <a16:creationId xmlns:a16="http://schemas.microsoft.com/office/drawing/2014/main" id="{00000000-0008-0000-0900-000030000000}"/>
              </a:ext>
            </a:extLst>
          </xdr:cNvPr>
          <xdr:cNvSpPr/>
        </xdr:nvSpPr>
        <xdr:spPr>
          <a:xfrm>
            <a:off x="10252431" y="1786994"/>
            <a:ext cx="104814" cy="114177"/>
          </a:xfrm>
          <a:prstGeom prst="rightArrow">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grpSp>
    <xdr:clientData fPrintsWithSheet="0"/>
  </xdr:twoCellAnchor>
  <xdr:twoCellAnchor>
    <xdr:from>
      <xdr:col>6</xdr:col>
      <xdr:colOff>221153</xdr:colOff>
      <xdr:row>5</xdr:row>
      <xdr:rowOff>165322</xdr:rowOff>
    </xdr:from>
    <xdr:to>
      <xdr:col>11</xdr:col>
      <xdr:colOff>207407</xdr:colOff>
      <xdr:row>7</xdr:row>
      <xdr:rowOff>115712</xdr:rowOff>
    </xdr:to>
    <xdr:sp macro="" textlink="TEMPLATE!C26">
      <xdr:nvSpPr>
        <xdr:cNvPr id="49" name="LIGHTINGCON">
          <a:extLst>
            <a:ext uri="{FF2B5EF4-FFF2-40B4-BE49-F238E27FC236}">
              <a16:creationId xmlns:a16="http://schemas.microsoft.com/office/drawing/2014/main" id="{00000000-0008-0000-0900-000031000000}"/>
            </a:ext>
          </a:extLst>
        </xdr:cNvPr>
        <xdr:cNvSpPr/>
      </xdr:nvSpPr>
      <xdr:spPr>
        <a:xfrm>
          <a:off x="1821353" y="1213072"/>
          <a:ext cx="1319754" cy="369490"/>
        </a:xfrm>
        <a:prstGeom prst="round2SameRect">
          <a:avLst>
            <a:gd name="adj1" fmla="val 30393"/>
            <a:gd name="adj2" fmla="val 0"/>
          </a:avLst>
        </a:prstGeom>
        <a:solidFill>
          <a:srgbClr val="209C2C"/>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marL="0" indent="0" algn="ctr"/>
          <a:fld id="{1BF8B749-60CB-4BFA-B570-C5EBA7D77B13}" type="TxLink">
            <a:rPr lang="en-US" sz="800" b="1" i="0" u="none" strike="noStrike">
              <a:solidFill>
                <a:schemeClr val="bg1"/>
              </a:solidFill>
              <a:latin typeface="Trebuchet MS"/>
              <a:ea typeface="Tahoma" panose="020B0604030504040204" pitchFamily="34" charset="0"/>
              <a:cs typeface="Tahoma" panose="020B0604030504040204" pitchFamily="34" charset="0"/>
            </a:rPr>
            <a:pPr marL="0" indent="0" algn="ctr"/>
            <a:t>LIGHTING CONTROLS</a:t>
          </a:fld>
          <a:endParaRPr lang="en-US" sz="800" b="1" i="0" u="none" strike="noStrike">
            <a:solidFill>
              <a:schemeClr val="bg1"/>
            </a:solidFill>
            <a:latin typeface="Trebuchet MS"/>
            <a:ea typeface="Tahoma" panose="020B0604030504040204" pitchFamily="34" charset="0"/>
            <a:cs typeface="Tahoma" panose="020B0604030504040204" pitchFamily="34" charset="0"/>
          </a:endParaRPr>
        </a:p>
      </xdr:txBody>
    </xdr:sp>
    <xdr:clientData fPrintsWithSheet="0"/>
  </xdr:twoCellAnchor>
  <xdr:twoCellAnchor editAs="oneCell">
    <xdr:from>
      <xdr:col>0</xdr:col>
      <xdr:colOff>209550</xdr:colOff>
      <xdr:row>0</xdr:row>
      <xdr:rowOff>142875</xdr:rowOff>
    </xdr:from>
    <xdr:to>
      <xdr:col>5</xdr:col>
      <xdr:colOff>76199</xdr:colOff>
      <xdr:row>3</xdr:row>
      <xdr:rowOff>111860</xdr:rowOff>
    </xdr:to>
    <xdr:pic>
      <xdr:nvPicPr>
        <xdr:cNvPr id="50" name="Picture 49" descr="Screen Clipping">
          <a:extLst>
            <a:ext uri="{FF2B5EF4-FFF2-40B4-BE49-F238E27FC236}">
              <a16:creationId xmlns:a16="http://schemas.microsoft.com/office/drawing/2014/main" id="{00000000-0008-0000-0900-000032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09550" y="142875"/>
          <a:ext cx="1200149" cy="597635"/>
        </a:xfrm>
        <a:prstGeom prst="rect">
          <a:avLst/>
        </a:prstGeom>
      </xdr:spPr>
    </xdr:pic>
    <xdr:clientData/>
  </xdr:twoCellAnchor>
  <xdr:twoCellAnchor>
    <xdr:from>
      <xdr:col>1</xdr:col>
      <xdr:colOff>0</xdr:colOff>
      <xdr:row>4</xdr:row>
      <xdr:rowOff>76200</xdr:rowOff>
    </xdr:from>
    <xdr:to>
      <xdr:col>16</xdr:col>
      <xdr:colOff>19050</xdr:colOff>
      <xdr:row>5</xdr:row>
      <xdr:rowOff>152400</xdr:rowOff>
    </xdr:to>
    <xdr:sp macro="" textlink="TEMPLATE!C3">
      <xdr:nvSpPr>
        <xdr:cNvPr id="52" name="APPNAME">
          <a:extLst>
            <a:ext uri="{FF2B5EF4-FFF2-40B4-BE49-F238E27FC236}">
              <a16:creationId xmlns:a16="http://schemas.microsoft.com/office/drawing/2014/main" id="{00000000-0008-0000-0900-000034000000}"/>
            </a:ext>
          </a:extLst>
        </xdr:cNvPr>
        <xdr:cNvSpPr txBox="1"/>
      </xdr:nvSpPr>
      <xdr:spPr>
        <a:xfrm>
          <a:off x="266700" y="914400"/>
          <a:ext cx="40195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8E9D521C-7842-47AE-8A5A-C74931E83A35}" type="TxLink">
            <a:rPr lang="en-US" sz="1100" b="0" i="0" u="none" strike="noStrike">
              <a:ln>
                <a:noFill/>
              </a:ln>
              <a:solidFill>
                <a:srgbClr val="FFFFFF"/>
              </a:solidFill>
              <a:latin typeface="Trebuchet MS"/>
            </a:rPr>
            <a:pPr/>
            <a:t> </a:t>
          </a:fld>
          <a:endParaRPr lang="en-US" sz="1100">
            <a:ln>
              <a:noFill/>
            </a:ln>
            <a:solidFill>
              <a:schemeClr val="bg1"/>
            </a:solidFill>
            <a:latin typeface="Trebuchet MS" panose="020B0603020202020204" pitchFamily="34" charset="0"/>
          </a:endParaRPr>
        </a:p>
      </xdr:txBody>
    </xdr:sp>
    <xdr:clientData fPrintsWithSheet="0"/>
  </xdr:twoCellAnchor>
  <xdr:twoCellAnchor>
    <xdr:from>
      <xdr:col>0</xdr:col>
      <xdr:colOff>265046</xdr:colOff>
      <xdr:row>8</xdr:row>
      <xdr:rowOff>11591</xdr:rowOff>
    </xdr:from>
    <xdr:to>
      <xdr:col>43</xdr:col>
      <xdr:colOff>247650</xdr:colOff>
      <xdr:row>25</xdr:row>
      <xdr:rowOff>219072</xdr:rowOff>
    </xdr:to>
    <xdr:sp macro="" textlink="">
      <xdr:nvSpPr>
        <xdr:cNvPr id="53" name="BORDER">
          <a:extLst>
            <a:ext uri="{FF2B5EF4-FFF2-40B4-BE49-F238E27FC236}">
              <a16:creationId xmlns:a16="http://schemas.microsoft.com/office/drawing/2014/main" id="{00000000-0008-0000-0900-000035000000}"/>
            </a:ext>
          </a:extLst>
        </xdr:cNvPr>
        <xdr:cNvSpPr/>
      </xdr:nvSpPr>
      <xdr:spPr>
        <a:xfrm flipV="1">
          <a:off x="265046" y="1697516"/>
          <a:ext cx="11450704" cy="3807931"/>
        </a:xfrm>
        <a:prstGeom prst="rect">
          <a:avLst/>
        </a:prstGeom>
        <a:noFill/>
        <a:ln>
          <a:solidFill>
            <a:srgbClr val="17375E"/>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12</xdr:col>
      <xdr:colOff>57150</xdr:colOff>
      <xdr:row>0</xdr:row>
      <xdr:rowOff>28575</xdr:rowOff>
    </xdr:from>
    <xdr:to>
      <xdr:col>17</xdr:col>
      <xdr:colOff>247650</xdr:colOff>
      <xdr:row>0</xdr:row>
      <xdr:rowOff>190500</xdr:rowOff>
    </xdr:to>
    <xdr:sp macro="" textlink="">
      <xdr:nvSpPr>
        <xdr:cNvPr id="28" name="TextBox 27">
          <a:hlinkClick xmlns:r="http://schemas.openxmlformats.org/officeDocument/2006/relationships" r:id="rId13"/>
          <a:extLst>
            <a:ext uri="{FF2B5EF4-FFF2-40B4-BE49-F238E27FC236}">
              <a16:creationId xmlns:a16="http://schemas.microsoft.com/office/drawing/2014/main" id="{00000000-0008-0000-0900-00001C000000}"/>
            </a:ext>
          </a:extLst>
        </xdr:cNvPr>
        <xdr:cNvSpPr txBox="1"/>
      </xdr:nvSpPr>
      <xdr:spPr>
        <a:xfrm>
          <a:off x="3257550" y="28575"/>
          <a:ext cx="1524000"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22</xdr:col>
      <xdr:colOff>28574</xdr:colOff>
      <xdr:row>0</xdr:row>
      <xdr:rowOff>9525</xdr:rowOff>
    </xdr:from>
    <xdr:to>
      <xdr:col>29</xdr:col>
      <xdr:colOff>247649</xdr:colOff>
      <xdr:row>0</xdr:row>
      <xdr:rowOff>190500</xdr:rowOff>
    </xdr:to>
    <xdr:sp macro="" textlink="">
      <xdr:nvSpPr>
        <xdr:cNvPr id="29" name="TextBox 28">
          <a:hlinkClick xmlns:r="http://schemas.openxmlformats.org/officeDocument/2006/relationships" r:id="rId14"/>
          <a:extLst>
            <a:ext uri="{FF2B5EF4-FFF2-40B4-BE49-F238E27FC236}">
              <a16:creationId xmlns:a16="http://schemas.microsoft.com/office/drawing/2014/main" id="{00000000-0008-0000-0900-00001D000000}"/>
            </a:ext>
          </a:extLst>
        </xdr:cNvPr>
        <xdr:cNvSpPr txBox="1"/>
      </xdr:nvSpPr>
      <xdr:spPr>
        <a:xfrm>
          <a:off x="5895974" y="9525"/>
          <a:ext cx="208597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12</xdr:col>
      <xdr:colOff>57150</xdr:colOff>
      <xdr:row>0</xdr:row>
      <xdr:rowOff>28575</xdr:rowOff>
    </xdr:from>
    <xdr:to>
      <xdr:col>17</xdr:col>
      <xdr:colOff>247650</xdr:colOff>
      <xdr:row>0</xdr:row>
      <xdr:rowOff>190500</xdr:rowOff>
    </xdr:to>
    <xdr:sp macro="" textlink="">
      <xdr:nvSpPr>
        <xdr:cNvPr id="30" name="TextBox 29">
          <a:hlinkClick xmlns:r="http://schemas.openxmlformats.org/officeDocument/2006/relationships" r:id="rId13"/>
          <a:extLst>
            <a:ext uri="{FF2B5EF4-FFF2-40B4-BE49-F238E27FC236}">
              <a16:creationId xmlns:a16="http://schemas.microsoft.com/office/drawing/2014/main" id="{00000000-0008-0000-0900-00001E000000}"/>
            </a:ext>
          </a:extLst>
        </xdr:cNvPr>
        <xdr:cNvSpPr txBox="1"/>
      </xdr:nvSpPr>
      <xdr:spPr>
        <a:xfrm>
          <a:off x="3257550" y="28575"/>
          <a:ext cx="1524000"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22</xdr:col>
      <xdr:colOff>28574</xdr:colOff>
      <xdr:row>0</xdr:row>
      <xdr:rowOff>9525</xdr:rowOff>
    </xdr:from>
    <xdr:to>
      <xdr:col>29</xdr:col>
      <xdr:colOff>247649</xdr:colOff>
      <xdr:row>0</xdr:row>
      <xdr:rowOff>190500</xdr:rowOff>
    </xdr:to>
    <xdr:sp macro="" textlink="">
      <xdr:nvSpPr>
        <xdr:cNvPr id="31" name="TextBox 30">
          <a:hlinkClick xmlns:r="http://schemas.openxmlformats.org/officeDocument/2006/relationships" r:id="rId14"/>
          <a:extLst>
            <a:ext uri="{FF2B5EF4-FFF2-40B4-BE49-F238E27FC236}">
              <a16:creationId xmlns:a16="http://schemas.microsoft.com/office/drawing/2014/main" id="{00000000-0008-0000-0900-00001F000000}"/>
            </a:ext>
          </a:extLst>
        </xdr:cNvPr>
        <xdr:cNvSpPr txBox="1"/>
      </xdr:nvSpPr>
      <xdr:spPr>
        <a:xfrm>
          <a:off x="5895974" y="9525"/>
          <a:ext cx="208597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12</xdr:col>
      <xdr:colOff>0</xdr:colOff>
      <xdr:row>2</xdr:row>
      <xdr:rowOff>0</xdr:rowOff>
    </xdr:from>
    <xdr:to>
      <xdr:col>16</xdr:col>
      <xdr:colOff>1446</xdr:colOff>
      <xdr:row>5</xdr:row>
      <xdr:rowOff>28575</xdr:rowOff>
    </xdr:to>
    <xdr:sp macro="" textlink="TEMPLATE!A16">
      <xdr:nvSpPr>
        <xdr:cNvPr id="54" name="PROJECTINFO">
          <a:hlinkClick xmlns:r="http://schemas.openxmlformats.org/officeDocument/2006/relationships" r:id="rId1"/>
          <a:extLst>
            <a:ext uri="{FF2B5EF4-FFF2-40B4-BE49-F238E27FC236}">
              <a16:creationId xmlns:a16="http://schemas.microsoft.com/office/drawing/2014/main" id="{00000000-0008-0000-0B00-000036000000}"/>
            </a:ext>
          </a:extLst>
        </xdr:cNvPr>
        <xdr:cNvSpPr/>
      </xdr:nvSpPr>
      <xdr:spPr>
        <a:xfrm>
          <a:off x="3200400" y="419100"/>
          <a:ext cx="1068246" cy="657225"/>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21A830EB-CB7A-4848-914E-7EFCFCA749A5}"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APPLICATION</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17</xdr:col>
      <xdr:colOff>0</xdr:colOff>
      <xdr:row>2</xdr:row>
      <xdr:rowOff>0</xdr:rowOff>
    </xdr:from>
    <xdr:to>
      <xdr:col>21</xdr:col>
      <xdr:colOff>1445</xdr:colOff>
      <xdr:row>5</xdr:row>
      <xdr:rowOff>28575</xdr:rowOff>
    </xdr:to>
    <xdr:sp macro="" textlink="TEMPLATE!A24">
      <xdr:nvSpPr>
        <xdr:cNvPr id="51" name="STANDARD">
          <a:extLst>
            <a:ext uri="{FF2B5EF4-FFF2-40B4-BE49-F238E27FC236}">
              <a16:creationId xmlns:a16="http://schemas.microsoft.com/office/drawing/2014/main" id="{00000000-0008-0000-0B00-000033000000}"/>
            </a:ext>
          </a:extLst>
        </xdr:cNvPr>
        <xdr:cNvSpPr/>
      </xdr:nvSpPr>
      <xdr:spPr>
        <a:xfrm>
          <a:off x="4533900" y="419100"/>
          <a:ext cx="1068245" cy="657225"/>
        </a:xfrm>
        <a:prstGeom prst="round2SameRect">
          <a:avLst/>
        </a:prstGeom>
        <a:solidFill>
          <a:srgbClr val="4F81BD"/>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A6A45192-6117-4CDC-8E0D-277FB0982FBD}"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STANDARD MEASURES</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22</xdr:col>
      <xdr:colOff>0</xdr:colOff>
      <xdr:row>2</xdr:row>
      <xdr:rowOff>0</xdr:rowOff>
    </xdr:from>
    <xdr:to>
      <xdr:col>26</xdr:col>
      <xdr:colOff>1445</xdr:colOff>
      <xdr:row>5</xdr:row>
      <xdr:rowOff>28576</xdr:rowOff>
    </xdr:to>
    <xdr:sp macro="" textlink="TEMPLATE!A32">
      <xdr:nvSpPr>
        <xdr:cNvPr id="38" name="CUSTOM">
          <a:hlinkClick xmlns:r="http://schemas.openxmlformats.org/officeDocument/2006/relationships" r:id="rId2"/>
          <a:extLst>
            <a:ext uri="{FF2B5EF4-FFF2-40B4-BE49-F238E27FC236}">
              <a16:creationId xmlns:a16="http://schemas.microsoft.com/office/drawing/2014/main" id="{00000000-0008-0000-0B00-000026000000}"/>
            </a:ext>
          </a:extLst>
        </xdr:cNvPr>
        <xdr:cNvSpPr/>
      </xdr:nvSpPr>
      <xdr:spPr>
        <a:xfrm>
          <a:off x="5867400" y="419100"/>
          <a:ext cx="1068245" cy="657226"/>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12DFB1C0-CCDB-485F-B9C3-A95463283D77}"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CUSTOM MEASURES</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27</xdr:col>
      <xdr:colOff>0</xdr:colOff>
      <xdr:row>2</xdr:row>
      <xdr:rowOff>0</xdr:rowOff>
    </xdr:from>
    <xdr:to>
      <xdr:col>31</xdr:col>
      <xdr:colOff>1445</xdr:colOff>
      <xdr:row>5</xdr:row>
      <xdr:rowOff>28575</xdr:rowOff>
    </xdr:to>
    <xdr:sp macro="" textlink="TEMPLATE!A40">
      <xdr:nvSpPr>
        <xdr:cNvPr id="60" name="PROJECTSUM">
          <a:hlinkClick xmlns:r="http://schemas.openxmlformats.org/officeDocument/2006/relationships" r:id="rId3"/>
          <a:extLst>
            <a:ext uri="{FF2B5EF4-FFF2-40B4-BE49-F238E27FC236}">
              <a16:creationId xmlns:a16="http://schemas.microsoft.com/office/drawing/2014/main" id="{00000000-0008-0000-0B00-00003C000000}"/>
            </a:ext>
          </a:extLst>
        </xdr:cNvPr>
        <xdr:cNvSpPr/>
      </xdr:nvSpPr>
      <xdr:spPr>
        <a:xfrm>
          <a:off x="7200900" y="419100"/>
          <a:ext cx="1068245" cy="657225"/>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A4E76638-DAE8-45EE-9EAD-E19937CD3A72}"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PROJECT SUMMARY</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32</xdr:col>
      <xdr:colOff>0</xdr:colOff>
      <xdr:row>2</xdr:row>
      <xdr:rowOff>0</xdr:rowOff>
    </xdr:from>
    <xdr:to>
      <xdr:col>36</xdr:col>
      <xdr:colOff>1444</xdr:colOff>
      <xdr:row>5</xdr:row>
      <xdr:rowOff>28575</xdr:rowOff>
    </xdr:to>
    <xdr:sp macro="" textlink="TEMPLATE!A42">
      <xdr:nvSpPr>
        <xdr:cNvPr id="61" name="COMPLETION">
          <a:hlinkClick xmlns:r="http://schemas.openxmlformats.org/officeDocument/2006/relationships" r:id="rId4"/>
          <a:extLst>
            <a:ext uri="{FF2B5EF4-FFF2-40B4-BE49-F238E27FC236}">
              <a16:creationId xmlns:a16="http://schemas.microsoft.com/office/drawing/2014/main" id="{00000000-0008-0000-0B00-00003D000000}"/>
            </a:ext>
          </a:extLst>
        </xdr:cNvPr>
        <xdr:cNvSpPr/>
      </xdr:nvSpPr>
      <xdr:spPr>
        <a:xfrm>
          <a:off x="8534400" y="419100"/>
          <a:ext cx="1068244" cy="657225"/>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B58E0CA3-2B4E-46C9-A801-7BC78A870F17}"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FINAL STEPS</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7</xdr:col>
      <xdr:colOff>0</xdr:colOff>
      <xdr:row>2</xdr:row>
      <xdr:rowOff>0</xdr:rowOff>
    </xdr:from>
    <xdr:to>
      <xdr:col>11</xdr:col>
      <xdr:colOff>1445</xdr:colOff>
      <xdr:row>5</xdr:row>
      <xdr:rowOff>28576</xdr:rowOff>
    </xdr:to>
    <xdr:sp macro="" textlink="TEMPLATE!A8">
      <xdr:nvSpPr>
        <xdr:cNvPr id="63" name="START">
          <a:hlinkClick xmlns:r="http://schemas.openxmlformats.org/officeDocument/2006/relationships" r:id="rId5"/>
          <a:extLst>
            <a:ext uri="{FF2B5EF4-FFF2-40B4-BE49-F238E27FC236}">
              <a16:creationId xmlns:a16="http://schemas.microsoft.com/office/drawing/2014/main" id="{00000000-0008-0000-0B00-00003F000000}"/>
            </a:ext>
          </a:extLst>
        </xdr:cNvPr>
        <xdr:cNvSpPr/>
      </xdr:nvSpPr>
      <xdr:spPr>
        <a:xfrm>
          <a:off x="1866900" y="419100"/>
          <a:ext cx="1068245" cy="657226"/>
        </a:xfrm>
        <a:prstGeom prst="round2SameRect">
          <a:avLst/>
        </a:prstGeom>
        <a:solidFill>
          <a:srgbClr val="17375E"/>
        </a:solidFill>
        <a:ln>
          <a:noFill/>
        </a:ln>
        <a:effectLst>
          <a:outerShdw blurRad="50800" dist="38100" dir="18900000" algn="b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1440" tIns="36576" rIns="91440" bIns="91440" rtlCol="0" anchor="t"/>
        <a:lstStyle/>
        <a:p>
          <a:pPr algn="ctr"/>
          <a:fld id="{AD522628-AF6D-4E92-8DF2-D7E109F45E45}" type="TxLink">
            <a:rPr lang="en-US" sz="1000" b="0" i="0" u="none" strike="noStrike">
              <a:solidFill>
                <a:schemeClr val="bg1">
                  <a:lumMod val="100000"/>
                </a:schemeClr>
              </a:solidFill>
              <a:latin typeface="Trebuchet MS"/>
              <a:ea typeface="Tahoma" panose="020B0604030504040204" pitchFamily="34" charset="0"/>
              <a:cs typeface="Tahoma" panose="020B0604030504040204" pitchFamily="34" charset="0"/>
            </a:rPr>
            <a:pPr algn="ctr"/>
            <a:t>WELCOME</a:t>
          </a:fld>
          <a:endParaRPr lang="en-US" sz="1000">
            <a:solidFill>
              <a:schemeClr val="bg1">
                <a:lumMod val="100000"/>
              </a:schemeClr>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0</xdr:col>
      <xdr:colOff>255517</xdr:colOff>
      <xdr:row>4</xdr:row>
      <xdr:rowOff>76200</xdr:rowOff>
    </xdr:from>
    <xdr:to>
      <xdr:col>43</xdr:col>
      <xdr:colOff>263524</xdr:colOff>
      <xdr:row>7</xdr:row>
      <xdr:rowOff>34926</xdr:rowOff>
    </xdr:to>
    <xdr:sp macro="" textlink="">
      <xdr:nvSpPr>
        <xdr:cNvPr id="32" name="APPBACK">
          <a:extLst>
            <a:ext uri="{FF2B5EF4-FFF2-40B4-BE49-F238E27FC236}">
              <a16:creationId xmlns:a16="http://schemas.microsoft.com/office/drawing/2014/main" id="{00000000-0008-0000-0B00-000020000000}"/>
            </a:ext>
          </a:extLst>
        </xdr:cNvPr>
        <xdr:cNvSpPr/>
      </xdr:nvSpPr>
      <xdr:spPr>
        <a:xfrm>
          <a:off x="255517" y="914400"/>
          <a:ext cx="11476107" cy="587376"/>
        </a:xfrm>
        <a:prstGeom prst="round2SameRect">
          <a:avLst/>
        </a:prstGeom>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0</xdr:col>
      <xdr:colOff>257178</xdr:colOff>
      <xdr:row>7</xdr:row>
      <xdr:rowOff>38099</xdr:rowOff>
    </xdr:from>
    <xdr:to>
      <xdr:col>44</xdr:col>
      <xdr:colOff>3173</xdr:colOff>
      <xdr:row>8</xdr:row>
      <xdr:rowOff>13523</xdr:rowOff>
    </xdr:to>
    <xdr:sp macro="" textlink="">
      <xdr:nvSpPr>
        <xdr:cNvPr id="33" name="APPTHIN">
          <a:extLst>
            <a:ext uri="{FF2B5EF4-FFF2-40B4-BE49-F238E27FC236}">
              <a16:creationId xmlns:a16="http://schemas.microsoft.com/office/drawing/2014/main" id="{00000000-0008-0000-0B00-000021000000}"/>
            </a:ext>
          </a:extLst>
        </xdr:cNvPr>
        <xdr:cNvSpPr/>
      </xdr:nvSpPr>
      <xdr:spPr>
        <a:xfrm flipV="1">
          <a:off x="257178" y="1504949"/>
          <a:ext cx="11480795" cy="194499"/>
        </a:xfrm>
        <a:prstGeom prst="rect">
          <a:avLst/>
        </a:prstGeom>
        <a:solidFill>
          <a:schemeClr val="tx2">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1</xdr:col>
      <xdr:colOff>84280</xdr:colOff>
      <xdr:row>5</xdr:row>
      <xdr:rowOff>108172</xdr:rowOff>
    </xdr:from>
    <xdr:to>
      <xdr:col>6</xdr:col>
      <xdr:colOff>70534</xdr:colOff>
      <xdr:row>7</xdr:row>
      <xdr:rowOff>58562</xdr:rowOff>
    </xdr:to>
    <xdr:sp macro="" textlink="TEMPLATE!C25">
      <xdr:nvSpPr>
        <xdr:cNvPr id="34" name="LIGHTING">
          <a:hlinkClick xmlns:r="http://schemas.openxmlformats.org/officeDocument/2006/relationships" r:id="rId6"/>
          <a:extLst>
            <a:ext uri="{FF2B5EF4-FFF2-40B4-BE49-F238E27FC236}">
              <a16:creationId xmlns:a16="http://schemas.microsoft.com/office/drawing/2014/main" id="{00000000-0008-0000-0B00-000022000000}"/>
            </a:ext>
          </a:extLst>
        </xdr:cNvPr>
        <xdr:cNvSpPr/>
      </xdr:nvSpPr>
      <xdr:spPr>
        <a:xfrm>
          <a:off x="350980" y="1155922"/>
          <a:ext cx="131975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fld id="{3D8A3B02-DAD3-4FF8-88FE-0694EB5C82E7}" type="TxLink">
            <a:rPr lang="en-US" sz="800" b="1" i="0" u="none" strike="noStrike">
              <a:solidFill>
                <a:srgbClr val="000000"/>
              </a:solidFill>
              <a:latin typeface="Trebuchet MS"/>
              <a:ea typeface="Tahoma" panose="020B0604030504040204" pitchFamily="34" charset="0"/>
              <a:cs typeface="Tahoma" panose="020B0604030504040204" pitchFamily="34" charset="0"/>
            </a:rPr>
            <a:pPr algn="ctr"/>
            <a:t>LIGHTING</a:t>
          </a:fld>
          <a:endParaRPr lang="en-US" sz="800" b="1" i="0">
            <a:solidFill>
              <a:sysClr val="windowText" lastClr="000000"/>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17</xdr:col>
      <xdr:colOff>228199</xdr:colOff>
      <xdr:row>5</xdr:row>
      <xdr:rowOff>89122</xdr:rowOff>
    </xdr:from>
    <xdr:to>
      <xdr:col>22</xdr:col>
      <xdr:colOff>214453</xdr:colOff>
      <xdr:row>7</xdr:row>
      <xdr:rowOff>39512</xdr:rowOff>
    </xdr:to>
    <xdr:sp macro="" textlink="TEMPLATE!C28">
      <xdr:nvSpPr>
        <xdr:cNvPr id="35" name="HVAC">
          <a:hlinkClick xmlns:r="http://schemas.openxmlformats.org/officeDocument/2006/relationships" r:id="rId7"/>
          <a:extLst>
            <a:ext uri="{FF2B5EF4-FFF2-40B4-BE49-F238E27FC236}">
              <a16:creationId xmlns:a16="http://schemas.microsoft.com/office/drawing/2014/main" id="{00000000-0008-0000-0B00-000023000000}"/>
            </a:ext>
          </a:extLst>
        </xdr:cNvPr>
        <xdr:cNvSpPr/>
      </xdr:nvSpPr>
      <xdr:spPr>
        <a:xfrm>
          <a:off x="4762099" y="1136872"/>
          <a:ext cx="131975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indent="0" algn="ctr"/>
          <a:fld id="{5450F986-7CAD-4752-804A-E296F2D6C5EB}" type="TxLink">
            <a:rPr lang="en-US" sz="800" b="1" i="0" u="none" strike="noStrike">
              <a:solidFill>
                <a:srgbClr val="000000"/>
              </a:solidFill>
              <a:latin typeface="Trebuchet MS"/>
              <a:ea typeface="Tahoma" panose="020B0604030504040204" pitchFamily="34" charset="0"/>
              <a:cs typeface="Tahoma" panose="020B0604030504040204" pitchFamily="34" charset="0"/>
            </a:rPr>
            <a:pPr marL="0" indent="0" algn="ctr"/>
            <a:t>PUMP MOTOR VFD</a:t>
          </a:fld>
          <a:endParaRPr lang="en-US" sz="800" b="1" i="0" u="none" strike="noStrike">
            <a:solidFill>
              <a:srgbClr val="000000"/>
            </a:solidFill>
            <a:latin typeface="Trebuchet MS"/>
            <a:ea typeface="Tahoma" panose="020B0604030504040204" pitchFamily="34" charset="0"/>
            <a:cs typeface="Tahoma" panose="020B0604030504040204" pitchFamily="34" charset="0"/>
          </a:endParaRPr>
        </a:p>
      </xdr:txBody>
    </xdr:sp>
    <xdr:clientData fPrintsWithSheet="0"/>
  </xdr:twoCellAnchor>
  <xdr:twoCellAnchor>
    <xdr:from>
      <xdr:col>23</xdr:col>
      <xdr:colOff>98372</xdr:colOff>
      <xdr:row>5</xdr:row>
      <xdr:rowOff>89122</xdr:rowOff>
    </xdr:from>
    <xdr:to>
      <xdr:col>28</xdr:col>
      <xdr:colOff>84626</xdr:colOff>
      <xdr:row>7</xdr:row>
      <xdr:rowOff>39512</xdr:rowOff>
    </xdr:to>
    <xdr:sp macro="" textlink="TEMPLATE!C29">
      <xdr:nvSpPr>
        <xdr:cNvPr id="36" name="KITCHEN">
          <a:hlinkClick xmlns:r="http://schemas.openxmlformats.org/officeDocument/2006/relationships" r:id="rId8"/>
          <a:extLst>
            <a:ext uri="{FF2B5EF4-FFF2-40B4-BE49-F238E27FC236}">
              <a16:creationId xmlns:a16="http://schemas.microsoft.com/office/drawing/2014/main" id="{00000000-0008-0000-0B00-000024000000}"/>
            </a:ext>
          </a:extLst>
        </xdr:cNvPr>
        <xdr:cNvSpPr/>
      </xdr:nvSpPr>
      <xdr:spPr>
        <a:xfrm>
          <a:off x="6232472" y="1136872"/>
          <a:ext cx="131975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F7938AFB-1C3E-4CB0-9B5B-E65737473970}" type="TxLink">
            <a:rPr lang="en-US" sz="800" b="1" i="0" u="none" strike="noStrike">
              <a:solidFill>
                <a:srgbClr val="000000"/>
              </a:solidFill>
              <a:latin typeface="Trebuchet MS"/>
              <a:ea typeface="Tahoma" panose="020B0604030504040204" pitchFamily="34" charset="0"/>
              <a:cs typeface="Tahoma" panose="020B0604030504040204" pitchFamily="34" charset="0"/>
            </a:rPr>
            <a:pPr algn="ctr"/>
            <a:t>COMMERCIAL KITCHEN</a:t>
          </a:fld>
          <a:endParaRPr lang="en-US" sz="800" b="1" i="0">
            <a:solidFill>
              <a:sysClr val="windowText" lastClr="000000"/>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12</xdr:col>
      <xdr:colOff>91326</xdr:colOff>
      <xdr:row>5</xdr:row>
      <xdr:rowOff>184372</xdr:rowOff>
    </xdr:from>
    <xdr:to>
      <xdr:col>17</xdr:col>
      <xdr:colOff>77580</xdr:colOff>
      <xdr:row>7</xdr:row>
      <xdr:rowOff>134762</xdr:rowOff>
    </xdr:to>
    <xdr:sp macro="" textlink="TEMPLATE!C27">
      <xdr:nvSpPr>
        <xdr:cNvPr id="37" name="FRIDGE">
          <a:extLst>
            <a:ext uri="{FF2B5EF4-FFF2-40B4-BE49-F238E27FC236}">
              <a16:creationId xmlns:a16="http://schemas.microsoft.com/office/drawing/2014/main" id="{00000000-0008-0000-0B00-000025000000}"/>
            </a:ext>
          </a:extLst>
        </xdr:cNvPr>
        <xdr:cNvSpPr/>
      </xdr:nvSpPr>
      <xdr:spPr>
        <a:xfrm>
          <a:off x="3291726" y="1232122"/>
          <a:ext cx="1319754" cy="369490"/>
        </a:xfrm>
        <a:prstGeom prst="round2SameRect">
          <a:avLst>
            <a:gd name="adj1" fmla="val 30393"/>
            <a:gd name="adj2" fmla="val 0"/>
          </a:avLst>
        </a:prstGeom>
        <a:solidFill>
          <a:srgbClr val="209C2C"/>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marL="0" indent="0" algn="ctr"/>
          <a:fld id="{42A0BB02-3068-4AB3-81CA-C2654C3E75D6}" type="TxLink">
            <a:rPr lang="en-US" sz="800" b="1" i="0" u="none" strike="noStrike">
              <a:solidFill>
                <a:schemeClr val="bg1"/>
              </a:solidFill>
              <a:latin typeface="Trebuchet MS"/>
              <a:ea typeface="Tahoma" panose="020B0604030504040204" pitchFamily="34" charset="0"/>
              <a:cs typeface="Tahoma" panose="020B0604030504040204" pitchFamily="34" charset="0"/>
            </a:rPr>
            <a:pPr marL="0" indent="0" algn="ctr"/>
            <a:t>REFRIGERATION</a:t>
          </a:fld>
          <a:endParaRPr lang="en-US" sz="800" b="1" i="0" u="none" strike="noStrike">
            <a:solidFill>
              <a:schemeClr val="bg1"/>
            </a:solidFill>
            <a:latin typeface="Trebuchet MS"/>
            <a:ea typeface="Tahoma" panose="020B0604030504040204" pitchFamily="34" charset="0"/>
            <a:cs typeface="Tahoma" panose="020B0604030504040204" pitchFamily="34" charset="0"/>
          </a:endParaRPr>
        </a:p>
      </xdr:txBody>
    </xdr:sp>
    <xdr:clientData fPrintsWithSheet="0"/>
  </xdr:twoCellAnchor>
  <xdr:twoCellAnchor>
    <xdr:from>
      <xdr:col>28</xdr:col>
      <xdr:colOff>235245</xdr:colOff>
      <xdr:row>5</xdr:row>
      <xdr:rowOff>89122</xdr:rowOff>
    </xdr:from>
    <xdr:to>
      <xdr:col>33</xdr:col>
      <xdr:colOff>217959</xdr:colOff>
      <xdr:row>7</xdr:row>
      <xdr:rowOff>39512</xdr:rowOff>
    </xdr:to>
    <xdr:sp macro="" textlink="TEMPLATE!C30">
      <xdr:nvSpPr>
        <xdr:cNvPr id="39" name="IT">
          <a:hlinkClick xmlns:r="http://schemas.openxmlformats.org/officeDocument/2006/relationships" r:id="rId9"/>
          <a:extLst>
            <a:ext uri="{FF2B5EF4-FFF2-40B4-BE49-F238E27FC236}">
              <a16:creationId xmlns:a16="http://schemas.microsoft.com/office/drawing/2014/main" id="{00000000-0008-0000-0B00-000027000000}"/>
            </a:ext>
          </a:extLst>
        </xdr:cNvPr>
        <xdr:cNvSpPr/>
      </xdr:nvSpPr>
      <xdr:spPr>
        <a:xfrm>
          <a:off x="7702845" y="1136872"/>
          <a:ext cx="131621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B003EF10-7B3B-4B78-A9CD-FBA8200BDD2F}" type="TxLink">
            <a:rPr lang="en-US" sz="800" b="1" i="0" u="none" strike="noStrike">
              <a:solidFill>
                <a:srgbClr val="000000"/>
              </a:solidFill>
              <a:latin typeface="Trebuchet MS"/>
              <a:ea typeface="Tahoma" panose="020B0604030504040204" pitchFamily="34" charset="0"/>
              <a:cs typeface="Tahoma" panose="020B0604030504040204" pitchFamily="34" charset="0"/>
            </a:rPr>
            <a:pPr algn="ctr"/>
            <a:t>COMPUTER/IT</a:t>
          </a:fld>
          <a:endParaRPr lang="en-US" sz="800" b="1" i="0">
            <a:solidFill>
              <a:sysClr val="windowText" lastClr="000000"/>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34</xdr:col>
      <xdr:colOff>101876</xdr:colOff>
      <xdr:row>5</xdr:row>
      <xdr:rowOff>89122</xdr:rowOff>
    </xdr:from>
    <xdr:to>
      <xdr:col>39</xdr:col>
      <xdr:colOff>84590</xdr:colOff>
      <xdr:row>7</xdr:row>
      <xdr:rowOff>39512</xdr:rowOff>
    </xdr:to>
    <xdr:sp macro="" textlink="TEMPLATE!C31">
      <xdr:nvSpPr>
        <xdr:cNvPr id="40" name="WATERHEAT">
          <a:hlinkClick xmlns:r="http://schemas.openxmlformats.org/officeDocument/2006/relationships" r:id="rId10"/>
          <a:extLst>
            <a:ext uri="{FF2B5EF4-FFF2-40B4-BE49-F238E27FC236}">
              <a16:creationId xmlns:a16="http://schemas.microsoft.com/office/drawing/2014/main" id="{00000000-0008-0000-0B00-000028000000}"/>
            </a:ext>
          </a:extLst>
        </xdr:cNvPr>
        <xdr:cNvSpPr/>
      </xdr:nvSpPr>
      <xdr:spPr>
        <a:xfrm>
          <a:off x="9169676" y="1136872"/>
          <a:ext cx="131621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27F749DC-70E0-4130-9D99-05772D9E69EA}" type="TxLink">
            <a:rPr lang="en-US" sz="800" b="1" i="0" u="none" strike="noStrike">
              <a:solidFill>
                <a:srgbClr val="000000"/>
              </a:solidFill>
              <a:latin typeface="Trebuchet MS"/>
              <a:ea typeface="Tahoma" panose="020B0604030504040204" pitchFamily="34" charset="0"/>
              <a:cs typeface="Tahoma" panose="020B0604030504040204" pitchFamily="34" charset="0"/>
            </a:rPr>
            <a:pPr algn="ctr"/>
            <a:t>ELECTRIC WATER HEATER</a:t>
          </a:fld>
          <a:endParaRPr lang="en-US" sz="800" b="1" i="0">
            <a:solidFill>
              <a:sysClr val="windowText" lastClr="000000"/>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36</xdr:col>
      <xdr:colOff>217628</xdr:colOff>
      <xdr:row>8</xdr:row>
      <xdr:rowOff>47625</xdr:rowOff>
    </xdr:from>
    <xdr:to>
      <xdr:col>40</xdr:col>
      <xdr:colOff>36653</xdr:colOff>
      <xdr:row>9</xdr:row>
      <xdr:rowOff>133350</xdr:rowOff>
    </xdr:to>
    <xdr:grpSp>
      <xdr:nvGrpSpPr>
        <xdr:cNvPr id="41" name="BACK">
          <a:hlinkClick xmlns:r="http://schemas.openxmlformats.org/officeDocument/2006/relationships" r:id="rId11"/>
          <a:extLst>
            <a:ext uri="{FF2B5EF4-FFF2-40B4-BE49-F238E27FC236}">
              <a16:creationId xmlns:a16="http://schemas.microsoft.com/office/drawing/2014/main" id="{00000000-0008-0000-0B00-000029000000}"/>
            </a:ext>
          </a:extLst>
        </xdr:cNvPr>
        <xdr:cNvGrpSpPr>
          <a:grpSpLocks/>
        </xdr:cNvGrpSpPr>
      </xdr:nvGrpSpPr>
      <xdr:grpSpPr bwMode="auto">
        <a:xfrm>
          <a:off x="10164903" y="1720850"/>
          <a:ext cx="920750" cy="298450"/>
          <a:chOff x="9584120" y="1345325"/>
          <a:chExt cx="886153" cy="304471"/>
        </a:xfrm>
      </xdr:grpSpPr>
      <xdr:sp macro="" textlink="">
        <xdr:nvSpPr>
          <xdr:cNvPr id="42" name="Rounded Rectangle 41">
            <a:extLst>
              <a:ext uri="{FF2B5EF4-FFF2-40B4-BE49-F238E27FC236}">
                <a16:creationId xmlns:a16="http://schemas.microsoft.com/office/drawing/2014/main" id="{00000000-0008-0000-0B00-00002A000000}"/>
              </a:ext>
            </a:extLst>
          </xdr:cNvPr>
          <xdr:cNvSpPr/>
        </xdr:nvSpPr>
        <xdr:spPr>
          <a:xfrm>
            <a:off x="9584120" y="1345325"/>
            <a:ext cx="886153" cy="30447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r"/>
            <a:r>
              <a:rPr lang="en-US" sz="1100" b="1">
                <a:latin typeface="Trebuchet MS" panose="020B0603020202020204" pitchFamily="34" charset="0"/>
                <a:ea typeface="Tahoma" panose="020B0604030504040204" pitchFamily="34" charset="0"/>
                <a:cs typeface="Tahoma" panose="020B0604030504040204" pitchFamily="34" charset="0"/>
              </a:rPr>
              <a:t>BACK</a:t>
            </a:r>
          </a:p>
        </xdr:txBody>
      </xdr:sp>
      <xdr:sp macro="" textlink="">
        <xdr:nvSpPr>
          <xdr:cNvPr id="43" name="Oval 42">
            <a:extLst>
              <a:ext uri="{FF2B5EF4-FFF2-40B4-BE49-F238E27FC236}">
                <a16:creationId xmlns:a16="http://schemas.microsoft.com/office/drawing/2014/main" id="{00000000-0008-0000-0B00-00002B000000}"/>
              </a:ext>
            </a:extLst>
          </xdr:cNvPr>
          <xdr:cNvSpPr/>
        </xdr:nvSpPr>
        <xdr:spPr>
          <a:xfrm>
            <a:off x="9631763" y="1383384"/>
            <a:ext cx="219156" cy="218839"/>
          </a:xfrm>
          <a:prstGeom prst="ellipse">
            <a:avLst/>
          </a:prstGeom>
          <a:ln>
            <a:noFill/>
          </a:ln>
          <a:scene3d>
            <a:camera prst="orthographicFront"/>
            <a:lightRig rig="threePt" dir="t"/>
          </a:scene3d>
          <a:sp3d>
            <a:bevelT w="69850" h="381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sp macro="" textlink="">
        <xdr:nvSpPr>
          <xdr:cNvPr id="44" name="Right Arrow 43">
            <a:extLst>
              <a:ext uri="{FF2B5EF4-FFF2-40B4-BE49-F238E27FC236}">
                <a16:creationId xmlns:a16="http://schemas.microsoft.com/office/drawing/2014/main" id="{00000000-0008-0000-0B00-00002C000000}"/>
              </a:ext>
            </a:extLst>
          </xdr:cNvPr>
          <xdr:cNvSpPr/>
        </xdr:nvSpPr>
        <xdr:spPr>
          <a:xfrm rot="10800000">
            <a:off x="9679405" y="1440472"/>
            <a:ext cx="104814" cy="114177"/>
          </a:xfrm>
          <a:prstGeom prst="rightArrow">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grpSp>
    <xdr:clientData fPrintsWithSheet="0"/>
  </xdr:twoCellAnchor>
  <xdr:twoCellAnchor>
    <xdr:from>
      <xdr:col>40</xdr:col>
      <xdr:colOff>93803</xdr:colOff>
      <xdr:row>8</xdr:row>
      <xdr:rowOff>47625</xdr:rowOff>
    </xdr:from>
    <xdr:to>
      <xdr:col>43</xdr:col>
      <xdr:colOff>179528</xdr:colOff>
      <xdr:row>9</xdr:row>
      <xdr:rowOff>133350</xdr:rowOff>
    </xdr:to>
    <xdr:grpSp>
      <xdr:nvGrpSpPr>
        <xdr:cNvPr id="45" name="NEXT">
          <a:hlinkClick xmlns:r="http://schemas.openxmlformats.org/officeDocument/2006/relationships" r:id="rId7"/>
          <a:extLst>
            <a:ext uri="{FF2B5EF4-FFF2-40B4-BE49-F238E27FC236}">
              <a16:creationId xmlns:a16="http://schemas.microsoft.com/office/drawing/2014/main" id="{00000000-0008-0000-0B00-00002D000000}"/>
            </a:ext>
          </a:extLst>
        </xdr:cNvPr>
        <xdr:cNvGrpSpPr>
          <a:grpSpLocks/>
        </xdr:cNvGrpSpPr>
      </xdr:nvGrpSpPr>
      <xdr:grpSpPr bwMode="auto">
        <a:xfrm>
          <a:off x="11142803" y="1720850"/>
          <a:ext cx="917575" cy="298450"/>
          <a:chOff x="9585434" y="1701362"/>
          <a:chExt cx="886153" cy="304471"/>
        </a:xfrm>
      </xdr:grpSpPr>
      <xdr:sp macro="" textlink="">
        <xdr:nvSpPr>
          <xdr:cNvPr id="46" name="Rounded Rectangle 45">
            <a:extLst>
              <a:ext uri="{FF2B5EF4-FFF2-40B4-BE49-F238E27FC236}">
                <a16:creationId xmlns:a16="http://schemas.microsoft.com/office/drawing/2014/main" id="{00000000-0008-0000-0B00-00002E000000}"/>
              </a:ext>
            </a:extLst>
          </xdr:cNvPr>
          <xdr:cNvSpPr/>
        </xdr:nvSpPr>
        <xdr:spPr>
          <a:xfrm>
            <a:off x="9585434" y="1701362"/>
            <a:ext cx="886153" cy="304471"/>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r>
              <a:rPr lang="en-US" sz="1100" b="1">
                <a:latin typeface="Trebuchet MS" panose="020B0603020202020204" pitchFamily="34" charset="0"/>
                <a:ea typeface="Tahoma" panose="020B0604030504040204" pitchFamily="34" charset="0"/>
                <a:cs typeface="Tahoma" panose="020B0604030504040204" pitchFamily="34" charset="0"/>
              </a:rPr>
              <a:t>NEXT</a:t>
            </a:r>
          </a:p>
        </xdr:txBody>
      </xdr:sp>
      <xdr:sp macro="" textlink="">
        <xdr:nvSpPr>
          <xdr:cNvPr id="47" name="Oval 46">
            <a:extLst>
              <a:ext uri="{FF2B5EF4-FFF2-40B4-BE49-F238E27FC236}">
                <a16:creationId xmlns:a16="http://schemas.microsoft.com/office/drawing/2014/main" id="{00000000-0008-0000-0B00-00002F000000}"/>
              </a:ext>
            </a:extLst>
          </xdr:cNvPr>
          <xdr:cNvSpPr/>
        </xdr:nvSpPr>
        <xdr:spPr>
          <a:xfrm>
            <a:off x="10176203" y="1729906"/>
            <a:ext cx="219156" cy="218839"/>
          </a:xfrm>
          <a:prstGeom prst="ellipse">
            <a:avLst/>
          </a:prstGeom>
          <a:ln>
            <a:noFill/>
          </a:ln>
          <a:scene3d>
            <a:camera prst="orthographicFront"/>
            <a:lightRig rig="threePt" dir="t"/>
          </a:scene3d>
          <a:sp3d>
            <a:bevelT w="69850" h="38100" prst="softRoun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sp macro="" textlink="">
        <xdr:nvSpPr>
          <xdr:cNvPr id="48" name="Right Arrow 47">
            <a:extLst>
              <a:ext uri="{FF2B5EF4-FFF2-40B4-BE49-F238E27FC236}">
                <a16:creationId xmlns:a16="http://schemas.microsoft.com/office/drawing/2014/main" id="{00000000-0008-0000-0B00-000030000000}"/>
              </a:ext>
            </a:extLst>
          </xdr:cNvPr>
          <xdr:cNvSpPr/>
        </xdr:nvSpPr>
        <xdr:spPr>
          <a:xfrm>
            <a:off x="10252431" y="1786994"/>
            <a:ext cx="104814" cy="114177"/>
          </a:xfrm>
          <a:prstGeom prst="rightArrow">
            <a:avLst/>
          </a:prstGeom>
          <a:solidFill>
            <a:schemeClr val="bg1"/>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grpSp>
    <xdr:clientData fPrintsWithSheet="0"/>
  </xdr:twoCellAnchor>
  <xdr:twoCellAnchor>
    <xdr:from>
      <xdr:col>6</xdr:col>
      <xdr:colOff>221153</xdr:colOff>
      <xdr:row>5</xdr:row>
      <xdr:rowOff>98647</xdr:rowOff>
    </xdr:from>
    <xdr:to>
      <xdr:col>11</xdr:col>
      <xdr:colOff>207407</xdr:colOff>
      <xdr:row>7</xdr:row>
      <xdr:rowOff>49037</xdr:rowOff>
    </xdr:to>
    <xdr:sp macro="" textlink="TEMPLATE!C26">
      <xdr:nvSpPr>
        <xdr:cNvPr id="49" name="LIGHTINGCON">
          <a:hlinkClick xmlns:r="http://schemas.openxmlformats.org/officeDocument/2006/relationships" r:id="rId11"/>
          <a:extLst>
            <a:ext uri="{FF2B5EF4-FFF2-40B4-BE49-F238E27FC236}">
              <a16:creationId xmlns:a16="http://schemas.microsoft.com/office/drawing/2014/main" id="{00000000-0008-0000-0B00-000031000000}"/>
            </a:ext>
          </a:extLst>
        </xdr:cNvPr>
        <xdr:cNvSpPr/>
      </xdr:nvSpPr>
      <xdr:spPr>
        <a:xfrm>
          <a:off x="1821353" y="1146397"/>
          <a:ext cx="1319754" cy="369490"/>
        </a:xfrm>
        <a:prstGeom prst="round2SameRect">
          <a:avLst>
            <a:gd name="adj1" fmla="val 30393"/>
            <a:gd name="adj2" fmla="val 0"/>
          </a:avLst>
        </a:prstGeom>
        <a:solidFill>
          <a:srgbClr val="66FF33"/>
        </a:solidFill>
        <a:ln>
          <a:noFill/>
        </a:ln>
        <a:effectLst>
          <a:outerShdw blurRad="50800" dist="38100" algn="l" rotWithShape="0">
            <a:prstClr val="black">
              <a:alpha val="40000"/>
            </a:prstClr>
          </a:outerShdw>
        </a:effectLst>
        <a:scene3d>
          <a:camera prst="orthographicFront"/>
          <a:lightRig rig="threePt" dir="t"/>
        </a:scene3d>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fld id="{F1482E85-31E9-4360-BE6B-6A811DF3F9CA}" type="TxLink">
            <a:rPr lang="en-US" sz="800" b="1" i="0" u="none" strike="noStrike">
              <a:solidFill>
                <a:srgbClr val="000000"/>
              </a:solidFill>
              <a:latin typeface="Trebuchet MS"/>
              <a:ea typeface="Tahoma" panose="020B0604030504040204" pitchFamily="34" charset="0"/>
              <a:cs typeface="Tahoma" panose="020B0604030504040204" pitchFamily="34" charset="0"/>
            </a:rPr>
            <a:pPr algn="ctr"/>
            <a:t>LIGHTING CONTROLS</a:t>
          </a:fld>
          <a:endParaRPr lang="en-US" sz="800" b="1" i="0">
            <a:solidFill>
              <a:sysClr val="windowText" lastClr="000000"/>
            </a:solidFill>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editAs="oneCell">
    <xdr:from>
      <xdr:col>0</xdr:col>
      <xdr:colOff>209550</xdr:colOff>
      <xdr:row>0</xdr:row>
      <xdr:rowOff>142875</xdr:rowOff>
    </xdr:from>
    <xdr:to>
      <xdr:col>5</xdr:col>
      <xdr:colOff>76199</xdr:colOff>
      <xdr:row>3</xdr:row>
      <xdr:rowOff>111860</xdr:rowOff>
    </xdr:to>
    <xdr:pic>
      <xdr:nvPicPr>
        <xdr:cNvPr id="50" name="Picture 49" descr="Screen Clipping">
          <a:extLst>
            <a:ext uri="{FF2B5EF4-FFF2-40B4-BE49-F238E27FC236}">
              <a16:creationId xmlns:a16="http://schemas.microsoft.com/office/drawing/2014/main" id="{00000000-0008-0000-0B00-000032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09550" y="142875"/>
          <a:ext cx="1200149" cy="597635"/>
        </a:xfrm>
        <a:prstGeom prst="rect">
          <a:avLst/>
        </a:prstGeom>
      </xdr:spPr>
    </xdr:pic>
    <xdr:clientData/>
  </xdr:twoCellAnchor>
  <xdr:twoCellAnchor>
    <xdr:from>
      <xdr:col>1</xdr:col>
      <xdr:colOff>0</xdr:colOff>
      <xdr:row>4</xdr:row>
      <xdr:rowOff>76200</xdr:rowOff>
    </xdr:from>
    <xdr:to>
      <xdr:col>16</xdr:col>
      <xdr:colOff>19050</xdr:colOff>
      <xdr:row>5</xdr:row>
      <xdr:rowOff>152400</xdr:rowOff>
    </xdr:to>
    <xdr:sp macro="" textlink="TEMPLATE!C3">
      <xdr:nvSpPr>
        <xdr:cNvPr id="52" name="APPNAME">
          <a:extLst>
            <a:ext uri="{FF2B5EF4-FFF2-40B4-BE49-F238E27FC236}">
              <a16:creationId xmlns:a16="http://schemas.microsoft.com/office/drawing/2014/main" id="{00000000-0008-0000-0B00-000034000000}"/>
            </a:ext>
          </a:extLst>
        </xdr:cNvPr>
        <xdr:cNvSpPr txBox="1"/>
      </xdr:nvSpPr>
      <xdr:spPr>
        <a:xfrm>
          <a:off x="266700" y="914400"/>
          <a:ext cx="4019550"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445954F1-F490-4822-9656-425C7CECAD61}" type="TxLink">
            <a:rPr lang="en-US" sz="1100" b="0" i="0" u="none" strike="noStrike">
              <a:ln>
                <a:noFill/>
              </a:ln>
              <a:solidFill>
                <a:srgbClr val="FFFFFF"/>
              </a:solidFill>
              <a:latin typeface="Trebuchet MS"/>
            </a:rPr>
            <a:pPr/>
            <a:t> </a:t>
          </a:fld>
          <a:endParaRPr lang="en-US" sz="1100">
            <a:ln>
              <a:noFill/>
            </a:ln>
            <a:solidFill>
              <a:schemeClr val="bg1"/>
            </a:solidFill>
            <a:latin typeface="Trebuchet MS" panose="020B0603020202020204" pitchFamily="34" charset="0"/>
          </a:endParaRPr>
        </a:p>
      </xdr:txBody>
    </xdr:sp>
    <xdr:clientData fPrintsWithSheet="0"/>
  </xdr:twoCellAnchor>
  <xdr:twoCellAnchor>
    <xdr:from>
      <xdr:col>0</xdr:col>
      <xdr:colOff>265046</xdr:colOff>
      <xdr:row>8</xdr:row>
      <xdr:rowOff>11592</xdr:rowOff>
    </xdr:from>
    <xdr:to>
      <xdr:col>43</xdr:col>
      <xdr:colOff>247649</xdr:colOff>
      <xdr:row>25</xdr:row>
      <xdr:rowOff>219073</xdr:rowOff>
    </xdr:to>
    <xdr:sp macro="" textlink="">
      <xdr:nvSpPr>
        <xdr:cNvPr id="53" name="BORDER">
          <a:extLst>
            <a:ext uri="{FF2B5EF4-FFF2-40B4-BE49-F238E27FC236}">
              <a16:creationId xmlns:a16="http://schemas.microsoft.com/office/drawing/2014/main" id="{00000000-0008-0000-0B00-000035000000}"/>
            </a:ext>
          </a:extLst>
        </xdr:cNvPr>
        <xdr:cNvSpPr/>
      </xdr:nvSpPr>
      <xdr:spPr>
        <a:xfrm flipV="1">
          <a:off x="265046" y="1697517"/>
          <a:ext cx="11450703" cy="3788881"/>
        </a:xfrm>
        <a:prstGeom prst="rect">
          <a:avLst/>
        </a:prstGeom>
        <a:noFill/>
        <a:ln>
          <a:solidFill>
            <a:srgbClr val="17375E"/>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latin typeface="Trebuchet MS" panose="020B0603020202020204" pitchFamily="34" charset="0"/>
            <a:ea typeface="Tahoma" panose="020B0604030504040204" pitchFamily="34" charset="0"/>
            <a:cs typeface="Tahoma" panose="020B0604030504040204" pitchFamily="34" charset="0"/>
          </a:endParaRPr>
        </a:p>
      </xdr:txBody>
    </xdr:sp>
    <xdr:clientData fPrintsWithSheet="0"/>
  </xdr:twoCellAnchor>
  <xdr:twoCellAnchor>
    <xdr:from>
      <xdr:col>12</xdr:col>
      <xdr:colOff>57150</xdr:colOff>
      <xdr:row>0</xdr:row>
      <xdr:rowOff>28575</xdr:rowOff>
    </xdr:from>
    <xdr:to>
      <xdr:col>17</xdr:col>
      <xdr:colOff>247650</xdr:colOff>
      <xdr:row>0</xdr:row>
      <xdr:rowOff>190500</xdr:rowOff>
    </xdr:to>
    <xdr:sp macro="" textlink="">
      <xdr:nvSpPr>
        <xdr:cNvPr id="28" name="TextBox 27">
          <a:hlinkClick xmlns:r="http://schemas.openxmlformats.org/officeDocument/2006/relationships" r:id="rId13"/>
          <a:extLst>
            <a:ext uri="{FF2B5EF4-FFF2-40B4-BE49-F238E27FC236}">
              <a16:creationId xmlns:a16="http://schemas.microsoft.com/office/drawing/2014/main" id="{00000000-0008-0000-0B00-00001C000000}"/>
            </a:ext>
          </a:extLst>
        </xdr:cNvPr>
        <xdr:cNvSpPr txBox="1"/>
      </xdr:nvSpPr>
      <xdr:spPr>
        <a:xfrm>
          <a:off x="3257550" y="28575"/>
          <a:ext cx="1524000"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22</xdr:col>
      <xdr:colOff>28574</xdr:colOff>
      <xdr:row>0</xdr:row>
      <xdr:rowOff>9525</xdr:rowOff>
    </xdr:from>
    <xdr:to>
      <xdr:col>29</xdr:col>
      <xdr:colOff>247649</xdr:colOff>
      <xdr:row>0</xdr:row>
      <xdr:rowOff>190500</xdr:rowOff>
    </xdr:to>
    <xdr:sp macro="" textlink="">
      <xdr:nvSpPr>
        <xdr:cNvPr id="29" name="TextBox 28">
          <a:hlinkClick xmlns:r="http://schemas.openxmlformats.org/officeDocument/2006/relationships" r:id="rId14"/>
          <a:extLst>
            <a:ext uri="{FF2B5EF4-FFF2-40B4-BE49-F238E27FC236}">
              <a16:creationId xmlns:a16="http://schemas.microsoft.com/office/drawing/2014/main" id="{00000000-0008-0000-0B00-00001D000000}"/>
            </a:ext>
          </a:extLst>
        </xdr:cNvPr>
        <xdr:cNvSpPr txBox="1"/>
      </xdr:nvSpPr>
      <xdr:spPr>
        <a:xfrm>
          <a:off x="5895974" y="9525"/>
          <a:ext cx="208597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12</xdr:col>
      <xdr:colOff>57150</xdr:colOff>
      <xdr:row>0</xdr:row>
      <xdr:rowOff>28575</xdr:rowOff>
    </xdr:from>
    <xdr:to>
      <xdr:col>17</xdr:col>
      <xdr:colOff>247650</xdr:colOff>
      <xdr:row>0</xdr:row>
      <xdr:rowOff>190500</xdr:rowOff>
    </xdr:to>
    <xdr:sp macro="" textlink="">
      <xdr:nvSpPr>
        <xdr:cNvPr id="30" name="TextBox 29">
          <a:hlinkClick xmlns:r="http://schemas.openxmlformats.org/officeDocument/2006/relationships" r:id="rId13"/>
          <a:extLst>
            <a:ext uri="{FF2B5EF4-FFF2-40B4-BE49-F238E27FC236}">
              <a16:creationId xmlns:a16="http://schemas.microsoft.com/office/drawing/2014/main" id="{00000000-0008-0000-0B00-00001E000000}"/>
            </a:ext>
          </a:extLst>
        </xdr:cNvPr>
        <xdr:cNvSpPr txBox="1"/>
      </xdr:nvSpPr>
      <xdr:spPr>
        <a:xfrm>
          <a:off x="3257550" y="28575"/>
          <a:ext cx="1524000"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22</xdr:col>
      <xdr:colOff>28574</xdr:colOff>
      <xdr:row>0</xdr:row>
      <xdr:rowOff>9525</xdr:rowOff>
    </xdr:from>
    <xdr:to>
      <xdr:col>29</xdr:col>
      <xdr:colOff>247649</xdr:colOff>
      <xdr:row>0</xdr:row>
      <xdr:rowOff>190500</xdr:rowOff>
    </xdr:to>
    <xdr:sp macro="" textlink="">
      <xdr:nvSpPr>
        <xdr:cNvPr id="31" name="TextBox 30">
          <a:hlinkClick xmlns:r="http://schemas.openxmlformats.org/officeDocument/2006/relationships" r:id="rId14"/>
          <a:extLst>
            <a:ext uri="{FF2B5EF4-FFF2-40B4-BE49-F238E27FC236}">
              <a16:creationId xmlns:a16="http://schemas.microsoft.com/office/drawing/2014/main" id="{00000000-0008-0000-0B00-00001F000000}"/>
            </a:ext>
          </a:extLst>
        </xdr:cNvPr>
        <xdr:cNvSpPr txBox="1"/>
      </xdr:nvSpPr>
      <xdr:spPr>
        <a:xfrm>
          <a:off x="5895974" y="9525"/>
          <a:ext cx="208597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SMLIGHTTAB" displayName="SMLIGHTTAB" ref="B7:N12" totalsRowShown="0" headerRowDxfId="340" dataDxfId="339">
  <autoFilter ref="B7:N12" xr:uid="{00000000-0009-0000-0100-000002000000}"/>
  <tableColumns count="13">
    <tableColumn id="12" xr3:uid="{00000000-0010-0000-0000-00000C000000}" name="Measure Number" dataDxfId="338"/>
    <tableColumn id="1" xr3:uid="{00000000-0010-0000-0000-000001000000}" name="Lighting Measure" dataDxfId="337"/>
    <tableColumn id="2" xr3:uid="{00000000-0010-0000-0000-000002000000}" name="Incandescent Guidelines" dataDxfId="336"/>
    <tableColumn id="3" xr3:uid="{00000000-0010-0000-0000-000003000000}" name="Efficient Lamp Guidelines" dataDxfId="335"/>
    <tableColumn id="4" xr3:uid="{00000000-0010-0000-0000-000004000000}" name="Incentive" dataDxfId="334" dataCellStyle="Currency"/>
    <tableColumn id="5" xr3:uid="{00000000-0010-0000-0000-000005000000}" name="Min" dataDxfId="333" dataCellStyle="Comma"/>
    <tableColumn id="6" xr3:uid="{00000000-0010-0000-0000-000006000000}" name="Max" dataDxfId="332" dataCellStyle="Comma"/>
    <tableColumn id="7" xr3:uid="{00000000-0010-0000-0000-000007000000}" name="Min2" dataDxfId="331" dataCellStyle="Comma"/>
    <tableColumn id="8" xr3:uid="{00000000-0010-0000-0000-000008000000}" name="Max2" dataDxfId="330" dataCellStyle="Comma"/>
    <tableColumn id="9" xr3:uid="{00000000-0010-0000-0000-000009000000}" name="Custom Start Measure" dataDxfId="329"/>
    <tableColumn id="10" xr3:uid="{00000000-0010-0000-0000-00000A000000}" name="Custom End Measure" dataDxfId="328"/>
    <tableColumn id="13" xr3:uid="{00000000-0010-0000-0000-00000D000000}" name="Cost Basis" dataDxfId="327"/>
    <tableColumn id="11" xr3:uid="{00000000-0010-0000-0000-00000B000000}" name="Incremental Cost" dataDxfId="326" dataCellStyle="Currency"/>
  </tableColumns>
  <tableStyleInfo name="TableStyleMedium7"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9000000}" name="T12EXCEPTION" displayName="T12EXCEPTION" ref="K7:L11" totalsRowShown="0">
  <autoFilter ref="K7:L11" xr:uid="{00000000-0009-0000-0100-000009000000}"/>
  <tableColumns count="2">
    <tableColumn id="1" xr3:uid="{00000000-0010-0000-0900-000001000000}" name="Not Eligible EXISTING"/>
    <tableColumn id="2" xr3:uid="{00000000-0010-0000-0900-000002000000}" name="Not Eligible PROPOSED"/>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A000000}" name="CMNONLIGHT" displayName="CMNONLIGHT" ref="B7:D20" totalsRowShown="0" headerRowDxfId="237" dataDxfId="236">
  <autoFilter ref="B7:D20" xr:uid="{00000000-0009-0000-0100-00000C000000}"/>
  <sortState xmlns:xlrd2="http://schemas.microsoft.com/office/spreadsheetml/2017/richdata2" ref="B8:C22">
    <sortCondition ref="B7:B22"/>
  </sortState>
  <tableColumns count="3">
    <tableColumn id="1" xr3:uid="{00000000-0010-0000-0A00-000001000000}" name="EQUIPMENT TYPE" dataDxfId="235"/>
    <tableColumn id="21" xr3:uid="{00000000-0010-0000-0A00-000015000000}" name="INCENTIVE RATE" dataDxfId="234"/>
    <tableColumn id="2" xr3:uid="{00000000-0010-0000-0A00-000002000000}" name="EUL" dataDxfId="233"/>
  </tableColumns>
  <tableStyleInfo name="TableStyleMedium7"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B000000}" name="ENDUSEALL" displayName="ENDUSEALL" ref="B31:C44" totalsRowShown="0">
  <autoFilter ref="B31:C44" xr:uid="{00000000-0009-0000-0100-00000A000000}"/>
  <tableColumns count="2">
    <tableColumn id="1" xr3:uid="{00000000-0010-0000-0B00-000001000000}" name="End Use to Coincident Peak Demand Factors"/>
    <tableColumn id="2" xr3:uid="{00000000-0010-0000-0B00-000002000000}" name="Factor"/>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SMLIGHTCONTAB" displayName="SMLIGHTCONTAB" ref="B7:K12" totalsRowShown="0" headerRowDxfId="325" dataDxfId="324">
  <autoFilter ref="B7:K12" xr:uid="{00000000-0009-0000-0100-000003000000}"/>
  <tableColumns count="10">
    <tableColumn id="9" xr3:uid="{00000000-0010-0000-0100-000009000000}" name="Measure Number" dataDxfId="323"/>
    <tableColumn id="1" xr3:uid="{00000000-0010-0000-0100-000001000000}" name="Lighting Control Measure" dataDxfId="322"/>
    <tableColumn id="2" xr3:uid="{00000000-0010-0000-0100-000002000000}" name="Inefficient Guidelines" dataDxfId="321"/>
    <tableColumn id="3" xr3:uid="{00000000-0010-0000-0100-000003000000}" name="Efficient Guidelines" dataDxfId="320"/>
    <tableColumn id="4" xr3:uid="{00000000-0010-0000-0100-000004000000}" name="Incentive" dataDxfId="319" dataCellStyle="Currency"/>
    <tableColumn id="7" xr3:uid="{00000000-0010-0000-0100-000007000000}" name="Deemed Savings" dataDxfId="318" dataCellStyle="Currency"/>
    <tableColumn id="5" xr3:uid="{00000000-0010-0000-0100-000005000000}" name="Min" dataDxfId="317" dataCellStyle="Comma"/>
    <tableColumn id="6" xr3:uid="{00000000-0010-0000-0100-000006000000}" name="Max" dataDxfId="316" dataCellStyle="Comma"/>
    <tableColumn id="10" xr3:uid="{00000000-0010-0000-0100-00000A000000}" name="Cost Basis" dataDxfId="315" dataCellStyle="Comma"/>
    <tableColumn id="8" xr3:uid="{00000000-0010-0000-0100-000008000000}" name="Incremental Cost" dataDxfId="314" dataCellStyle="Currency"/>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SMREFRI" displayName="SMREFRI" ref="B7:L29" totalsRowShown="0" headerRowDxfId="313" dataDxfId="312">
  <autoFilter ref="B7:L29" xr:uid="{00000000-0009-0000-0100-000004000000}"/>
  <tableColumns count="11">
    <tableColumn id="8" xr3:uid="{00000000-0010-0000-0200-000008000000}" name="MEASURE NUMBER" dataDxfId="311"/>
    <tableColumn id="1" xr3:uid="{00000000-0010-0000-0200-000001000000}" name="EFFICIENT EQUIPMENT" dataDxfId="310"/>
    <tableColumn id="21" xr3:uid="{00000000-0010-0000-0200-000015000000}" name="UNIT OF MEASURE" dataDxfId="309"/>
    <tableColumn id="2" xr3:uid="{00000000-0010-0000-0200-000002000000}" name="INEFFICIENT EQUIPMENT/ CONDITION" dataDxfId="308"/>
    <tableColumn id="3" xr3:uid="{00000000-0010-0000-0200-000003000000}" name="TECHNOLOGY" dataDxfId="307"/>
    <tableColumn id="4" xr3:uid="{00000000-0010-0000-0200-000004000000}" name="INCENTIVE PER UNIT" dataDxfId="306" dataCellStyle="Currency"/>
    <tableColumn id="5" xr3:uid="{00000000-0010-0000-0200-000005000000}" name="KWH SAVINGS PER UNIT" dataDxfId="305"/>
    <tableColumn id="6" xr3:uid="{00000000-0010-0000-0200-000006000000}" name="KW SAVINGS PER UNIT" dataDxfId="304"/>
    <tableColumn id="7" xr3:uid="{00000000-0010-0000-0200-000007000000}" name="DOLLARS PER KWH" dataDxfId="303">
      <calculatedColumnFormula>IF(SMREFRI[[#This Row],[INCENTIVE PER UNIT]]=0,"--",IF(SMREFRI[[#This Row],[KWH SAVINGS PER UNIT]]=0,"__",SMREFRI[[#This Row],[INCENTIVE PER UNIT]]/SMREFRI[[#This Row],[KWH SAVINGS PER UNIT]]))</calculatedColumnFormula>
    </tableColumn>
    <tableColumn id="10" xr3:uid="{00000000-0010-0000-0200-00000A000000}" name="Cost Basis" dataDxfId="302"/>
    <tableColumn id="9" xr3:uid="{00000000-0010-0000-0200-000009000000}" name="Incremental Cost" dataDxfId="301"/>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SMMOTOR" displayName="SMMOTOR" ref="B7:L8" totalsRowShown="0" headerRowDxfId="300" dataDxfId="299">
  <autoFilter ref="B7:L8" xr:uid="{00000000-0009-0000-0100-000005000000}"/>
  <tableColumns count="11">
    <tableColumn id="8" xr3:uid="{00000000-0010-0000-0300-000008000000}" name="MEASURE NUMBER" dataDxfId="298"/>
    <tableColumn id="1" xr3:uid="{00000000-0010-0000-0300-000001000000}" name="EFFICIENT EQUIPMENT" dataDxfId="297"/>
    <tableColumn id="21" xr3:uid="{00000000-0010-0000-0300-000015000000}" name="UNIT OF MEASURE" dataDxfId="296"/>
    <tableColumn id="2" xr3:uid="{00000000-0010-0000-0300-000002000000}" name="INEFFICIENT EQUIPMENT/ CONDITION" dataDxfId="295"/>
    <tableColumn id="3" xr3:uid="{00000000-0010-0000-0300-000003000000}" name="TECHNOLOGY" dataDxfId="294"/>
    <tableColumn id="4" xr3:uid="{00000000-0010-0000-0300-000004000000}" name="INCENTIVE PER UNIT" dataDxfId="293" dataCellStyle="Currency"/>
    <tableColumn id="5" xr3:uid="{00000000-0010-0000-0300-000005000000}" name="KWH SAVINGS PER UNIT" dataDxfId="292"/>
    <tableColumn id="6" xr3:uid="{00000000-0010-0000-0300-000006000000}" name="KW SAVINGS PER UNIT" dataDxfId="291"/>
    <tableColumn id="7" xr3:uid="{00000000-0010-0000-0300-000007000000}" name="DOLLARS PER KWH" dataDxfId="290">
      <calculatedColumnFormula>IF(SMMOTOR[[#This Row],[INCENTIVE PER UNIT]]=0,"--",IF(SMMOTOR[[#This Row],[KWH SAVINGS PER UNIT]]=0,"__",SMMOTOR[[#This Row],[INCENTIVE PER UNIT]]/SMMOTOR[[#This Row],[KWH SAVINGS PER UNIT]]))</calculatedColumnFormula>
    </tableColumn>
    <tableColumn id="10" xr3:uid="{00000000-0010-0000-0300-00000A000000}" name="Cost Basis" dataDxfId="289" dataCellStyle="Currency"/>
    <tableColumn id="9" xr3:uid="{00000000-0010-0000-0300-000009000000}" name="Incremental Cost" dataDxfId="288" dataCellStyle="Currency"/>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4000000}" name="SMCOOK" displayName="SMCOOK" ref="B7:L11" totalsRowShown="0" headerRowDxfId="287" dataDxfId="286">
  <autoFilter ref="B7:L11" xr:uid="{00000000-0009-0000-0100-000008000000}"/>
  <tableColumns count="11">
    <tableColumn id="8" xr3:uid="{00000000-0010-0000-0400-000008000000}" name="MEASURE NUMBER" dataDxfId="285"/>
    <tableColumn id="1" xr3:uid="{00000000-0010-0000-0400-000001000000}" name="EFFICIENT EQUIPMENT" dataDxfId="284"/>
    <tableColumn id="21" xr3:uid="{00000000-0010-0000-0400-000015000000}" name="UNIT OF MEASURE" dataDxfId="283"/>
    <tableColumn id="2" xr3:uid="{00000000-0010-0000-0400-000002000000}" name="INEFFICIENT EQUIPMENT/ CONDITION" dataDxfId="282"/>
    <tableColumn id="3" xr3:uid="{00000000-0010-0000-0400-000003000000}" name="TECHNOLOGY" dataDxfId="281"/>
    <tableColumn id="4" xr3:uid="{00000000-0010-0000-0400-000004000000}" name="INCENTIVE PER UNIT" dataDxfId="280" dataCellStyle="Currency"/>
    <tableColumn id="5" xr3:uid="{00000000-0010-0000-0400-000005000000}" name="KWH SAVINGS PER UNIT" dataDxfId="279"/>
    <tableColumn id="6" xr3:uid="{00000000-0010-0000-0400-000006000000}" name="KW SAVINGS PER UNIT" dataDxfId="278"/>
    <tableColumn id="7" xr3:uid="{00000000-0010-0000-0400-000007000000}" name="DOLLARS PER KWH" dataDxfId="277">
      <calculatedColumnFormula>IF(SMCOOK[[#This Row],[INCENTIVE PER UNIT]]=0,"--",IF(SMCOOK[[#This Row],[KWH SAVINGS PER UNIT]]=0,"__",SMCOOK[[#This Row],[INCENTIVE PER UNIT]]/SMCOOK[[#This Row],[KWH SAVINGS PER UNIT]]))</calculatedColumnFormula>
    </tableColumn>
    <tableColumn id="10" xr3:uid="{00000000-0010-0000-0400-00000A000000}" name="Cost Basis" dataDxfId="276"/>
    <tableColumn id="9" xr3:uid="{00000000-0010-0000-0400-000009000000}" name="Incremental Cost" dataDxfId="275"/>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SMCOMP" displayName="SMCOMP" ref="B7:L10" totalsRowShown="0" headerRowDxfId="274" dataDxfId="273">
  <autoFilter ref="B7:L10" xr:uid="{00000000-0009-0000-0100-000006000000}"/>
  <tableColumns count="11">
    <tableColumn id="8" xr3:uid="{00000000-0010-0000-0500-000008000000}" name="MEASURE NUMBER" dataDxfId="272"/>
    <tableColumn id="1" xr3:uid="{00000000-0010-0000-0500-000001000000}" name="EFFICIENT EQUIPMENT" dataDxfId="271"/>
    <tableColumn id="21" xr3:uid="{00000000-0010-0000-0500-000015000000}" name="UNIT OF MEASURE" dataDxfId="270"/>
    <tableColumn id="2" xr3:uid="{00000000-0010-0000-0500-000002000000}" name="INEFFICIENT EQUIPMENT/ CONDITION" dataDxfId="269"/>
    <tableColumn id="3" xr3:uid="{00000000-0010-0000-0500-000003000000}" name="TECHNOLOGY" dataDxfId="268"/>
    <tableColumn id="4" xr3:uid="{00000000-0010-0000-0500-000004000000}" name="INCENTIVE PER UNIT" dataDxfId="267" dataCellStyle="Currency"/>
    <tableColumn id="5" xr3:uid="{00000000-0010-0000-0500-000005000000}" name="KWH SAVINGS PER UNIT" dataDxfId="266"/>
    <tableColumn id="6" xr3:uid="{00000000-0010-0000-0500-000006000000}" name="KW SAVINGS PER UNIT" dataDxfId="265"/>
    <tableColumn id="7" xr3:uid="{00000000-0010-0000-0500-000007000000}" name="DOLLARS PER KWH" dataDxfId="264">
      <calculatedColumnFormula>IF(SMCOMP[[#This Row],[INCENTIVE PER UNIT]]=0,"--",IF(SMCOMP[[#This Row],[KWH SAVINGS PER UNIT]]=0,"__",SMCOMP[[#This Row],[INCENTIVE PER UNIT]]/SMCOMP[[#This Row],[KWH SAVINGS PER UNIT]]))</calculatedColumnFormula>
    </tableColumn>
    <tableColumn id="10" xr3:uid="{00000000-0010-0000-0500-00000A000000}" name="Cost Basis" dataDxfId="263"/>
    <tableColumn id="9" xr3:uid="{00000000-0010-0000-0500-000009000000}" name="Incremental Cost" dataDxfId="262"/>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SMHEAT" displayName="SMHEAT" ref="B7:L12" totalsRowShown="0" headerRowDxfId="261" dataDxfId="260">
  <autoFilter ref="B7:L12" xr:uid="{00000000-0009-0000-0100-000007000000}"/>
  <tableColumns count="11">
    <tableColumn id="8" xr3:uid="{00000000-0010-0000-0600-000008000000}" name="MEASURE NUMBER" dataDxfId="259"/>
    <tableColumn id="1" xr3:uid="{00000000-0010-0000-0600-000001000000}" name="EFFICIENT EQUIPMENT" dataDxfId="258"/>
    <tableColumn id="21" xr3:uid="{00000000-0010-0000-0600-000015000000}" name="UNIT OF MEASURE" dataDxfId="257"/>
    <tableColumn id="2" xr3:uid="{00000000-0010-0000-0600-000002000000}" name="INEFFICIENT EQUIPMENT/ CONDITION" dataDxfId="256"/>
    <tableColumn id="3" xr3:uid="{00000000-0010-0000-0600-000003000000}" name="TECHNOLOGY" dataDxfId="255"/>
    <tableColumn id="4" xr3:uid="{00000000-0010-0000-0600-000004000000}" name="INCENTIVE PER UNIT" dataDxfId="254" dataCellStyle="Currency"/>
    <tableColumn id="5" xr3:uid="{00000000-0010-0000-0600-000005000000}" name="KWH SAVINGS PER UNIT" dataDxfId="253"/>
    <tableColumn id="6" xr3:uid="{00000000-0010-0000-0600-000006000000}" name="KW SAVINGS PER UNIT" dataDxfId="252"/>
    <tableColumn id="7" xr3:uid="{00000000-0010-0000-0600-000007000000}" name="DOLLARS PER KWH" dataDxfId="251">
      <calculatedColumnFormula>IF(SMHEAT[[#This Row],[INCENTIVE PER UNIT]]=0,"--",IF(SMHEAT[[#This Row],[KWH SAVINGS PER UNIT]]=0,"__",SMHEAT[[#This Row],[INCENTIVE PER UNIT]]/SMHEAT[[#This Row],[KWH SAVINGS PER UNIT]]))</calculatedColumnFormula>
    </tableColumn>
    <tableColumn id="10" xr3:uid="{00000000-0010-0000-0600-00000A000000}" name="Cost Basis" dataDxfId="250"/>
    <tableColumn id="9" xr3:uid="{00000000-0010-0000-0600-000009000000}" name="Incremental Cost" dataDxfId="249"/>
  </tableColumns>
  <tableStyleInfo name="TableStyleMedium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7000000}" name="CMLIGHTOLD" displayName="CMLIGHTOLD" ref="B7:E89" totalsRowShown="0" headerRowDxfId="248" dataDxfId="247">
  <autoFilter ref="B7:E89" xr:uid="{00000000-0009-0000-0100-000001000000}"/>
  <tableColumns count="4">
    <tableColumn id="1" xr3:uid="{00000000-0010-0000-0700-000001000000}" name="EXISTING INPUT WATTS LIST" dataDxfId="246"/>
    <tableColumn id="2" xr3:uid="{00000000-0010-0000-0700-000002000000}" name="Baseline Watt" dataDxfId="245"/>
    <tableColumn id="3" xr3:uid="{00000000-0010-0000-0700-000003000000}" name="Actual Watt" dataDxfId="244"/>
    <tableColumn id="4" xr3:uid="{00000000-0010-0000-0700-000004000000}" name="Original Title" dataDxfId="243"/>
  </tableColumns>
  <tableStyleInfo name="TableStyleMedium7"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CMLIGHTNEW" displayName="CMLIGHTNEW" ref="G7:I45" totalsRowShown="0" headerRowDxfId="242" dataDxfId="241">
  <autoFilter ref="G7:I45" xr:uid="{00000000-0009-0000-0100-00000B000000}"/>
  <tableColumns count="3">
    <tableColumn id="3" xr3:uid="{00000000-0010-0000-0800-000003000000}" name="PROPOSED INPUT WATTS LIST" dataDxfId="240"/>
    <tableColumn id="2" xr3:uid="{00000000-0010-0000-0800-000002000000}" name="Actual Watt" dataDxfId="239"/>
    <tableColumn id="1" xr3:uid="{00000000-0010-0000-0800-000001000000}" name="Original Title" dataDxfId="238"/>
  </tableColumns>
  <tableStyleInfo name="TableStyleMedium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0.bin"/><Relationship Id="rId1" Type="http://schemas.openxmlformats.org/officeDocument/2006/relationships/hyperlink" Target="mailto:BIZefficiency@ameren.com" TargetMode="External"/></Relationships>
</file>

<file path=xl/worksheets/_rels/sheet1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mailto:BIZefficiency@ameren.com" TargetMode="External"/></Relationships>
</file>

<file path=xl/worksheets/_rels/sheet1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4.bin"/><Relationship Id="rId1" Type="http://schemas.openxmlformats.org/officeDocument/2006/relationships/hyperlink" Target="mailto:BIZefficiency@ameren.com" TargetMode="External"/></Relationships>
</file>

<file path=xl/worksheets/_rels/sheet1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6.bin"/><Relationship Id="rId1" Type="http://schemas.openxmlformats.org/officeDocument/2006/relationships/hyperlink" Target="mailto:BIZefficiency@ameren.com" TargetMode="External"/></Relationships>
</file>

<file path=xl/worksheets/_rels/sheet1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8.bin"/><Relationship Id="rId1" Type="http://schemas.openxmlformats.org/officeDocument/2006/relationships/hyperlink" Target="mailto:BIZefficiency@ameren.com" TargetMode="External"/></Relationships>
</file>

<file path=xl/worksheets/_rels/sheet1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info@bizsavers.ameren.com" TargetMode="External"/><Relationship Id="rId1" Type="http://schemas.openxmlformats.org/officeDocument/2006/relationships/hyperlink" Target="mailto:BizSavers@ameren.com" TargetMode="External"/><Relationship Id="rId4"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20.bin"/><Relationship Id="rId1" Type="http://schemas.openxmlformats.org/officeDocument/2006/relationships/hyperlink" Target="mailto:BIZefficiency@ameren.com" TargetMode="External"/></Relationships>
</file>

<file path=xl/worksheets/_rels/sheet21.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printerSettings" Target="../printerSettings/printerSettings22.bin"/><Relationship Id="rId4" Type="http://schemas.openxmlformats.org/officeDocument/2006/relationships/table" Target="../tables/table10.xml"/></Relationships>
</file>

<file path=xl/worksheets/_rels/sheet23.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vmlDrawing" Target="../drawings/vmlDrawing2.vml"/><Relationship Id="rId1" Type="http://schemas.openxmlformats.org/officeDocument/2006/relationships/printerSettings" Target="../printerSettings/printerSettings24.bin"/><Relationship Id="rId4" Type="http://schemas.openxmlformats.org/officeDocument/2006/relationships/comments" Target="../comments1.xm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25.bin"/><Relationship Id="rId1" Type="http://schemas.openxmlformats.org/officeDocument/2006/relationships/hyperlink" Target="mailto:info@bizsavers.ameren.com"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mailto:info@bizsavers.ameren.com" TargetMode="External"/><Relationship Id="rId1" Type="http://schemas.openxmlformats.org/officeDocument/2006/relationships/hyperlink" Target="mailto:info@bizsavers.ameren.com" TargetMode="External"/><Relationship Id="rId4" Type="http://schemas.openxmlformats.org/officeDocument/2006/relationships/drawing" Target="../drawings/drawing15.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ailto:BizSavers@ameren.com"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mailto:info@bizsavers.ameren.com" TargetMode="Externa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7" Type="http://schemas.openxmlformats.org/officeDocument/2006/relationships/ctrlProp" Target="../ctrlProps/ctrlProp3.xml"/><Relationship Id="rId2" Type="http://schemas.openxmlformats.org/officeDocument/2006/relationships/printerSettings" Target="../printerSettings/printerSettings5.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41" Type="http://schemas.openxmlformats.org/officeDocument/2006/relationships/ctrlProp" Target="../ctrlProps/ctrlProp37.xml"/><Relationship Id="rId1" Type="http://schemas.openxmlformats.org/officeDocument/2006/relationships/hyperlink" Target="mailto:info@bizsavers.ameren.com"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8" Type="http://schemas.openxmlformats.org/officeDocument/2006/relationships/ctrlProp" Target="../ctrlProps/ctrlProp4.xml"/><Relationship Id="rId3" Type="http://schemas.openxmlformats.org/officeDocument/2006/relationships/drawing" Target="../drawings/drawing4.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mailto:BizSavers@ameren.com"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mailto:info@bizsavers.ameren.com"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hyperlink" Target="mailto:BIZefficiency@ameren.com" TargetMode="External"/></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4">
    <tabColor theme="9"/>
  </sheetPr>
  <dimension ref="A1:D46"/>
  <sheetViews>
    <sheetView workbookViewId="0">
      <selection activeCell="C19" sqref="C19:D19"/>
    </sheetView>
  </sheetViews>
  <sheetFormatPr defaultColWidth="8.81640625" defaultRowHeight="14.5" x14ac:dyDescent="0.35"/>
  <cols>
    <col min="1" max="4" width="20.7265625" customWidth="1"/>
  </cols>
  <sheetData>
    <row r="1" spans="1:4" ht="15.75" customHeight="1" x14ac:dyDescent="0.35">
      <c r="A1" s="419" t="s">
        <v>0</v>
      </c>
      <c r="B1" s="419"/>
      <c r="C1" s="420">
        <v>42429</v>
      </c>
      <c r="D1" s="420"/>
    </row>
    <row r="2" spans="1:4" ht="15.75" customHeight="1" x14ac:dyDescent="0.35">
      <c r="A2" s="419" t="s">
        <v>14</v>
      </c>
      <c r="B2" s="419"/>
      <c r="C2" s="420" t="s">
        <v>346</v>
      </c>
      <c r="D2" s="420"/>
    </row>
    <row r="3" spans="1:4" x14ac:dyDescent="0.35">
      <c r="A3" s="419" t="s">
        <v>247</v>
      </c>
      <c r="B3" s="419"/>
      <c r="C3" s="83"/>
    </row>
    <row r="7" spans="1:4" x14ac:dyDescent="0.35">
      <c r="A7" s="421" t="s">
        <v>237</v>
      </c>
      <c r="B7" s="422"/>
      <c r="C7" s="422" t="s">
        <v>236</v>
      </c>
      <c r="D7" s="422"/>
    </row>
    <row r="8" spans="1:4" ht="15" customHeight="1" x14ac:dyDescent="0.35">
      <c r="A8" s="417" t="s">
        <v>238</v>
      </c>
      <c r="B8" s="418"/>
      <c r="C8" s="411"/>
      <c r="D8" s="412"/>
    </row>
    <row r="9" spans="1:4" ht="15" customHeight="1" x14ac:dyDescent="0.35">
      <c r="A9" s="413"/>
      <c r="B9" s="414"/>
      <c r="C9" s="415" t="s">
        <v>238</v>
      </c>
      <c r="D9" s="416"/>
    </row>
    <row r="10" spans="1:4" ht="15" customHeight="1" x14ac:dyDescent="0.35">
      <c r="A10" s="417"/>
      <c r="B10" s="418"/>
      <c r="C10" s="411" t="s">
        <v>239</v>
      </c>
      <c r="D10" s="412"/>
    </row>
    <row r="11" spans="1:4" ht="15" customHeight="1" x14ac:dyDescent="0.35">
      <c r="A11" s="413"/>
      <c r="B11" s="414"/>
      <c r="C11" s="415" t="s">
        <v>240</v>
      </c>
      <c r="D11" s="416"/>
    </row>
    <row r="12" spans="1:4" ht="15" customHeight="1" x14ac:dyDescent="0.35">
      <c r="A12" s="417"/>
      <c r="B12" s="418"/>
      <c r="C12" s="411" t="s">
        <v>241</v>
      </c>
      <c r="D12" s="412"/>
    </row>
    <row r="13" spans="1:4" ht="15" customHeight="1" x14ac:dyDescent="0.35">
      <c r="A13" s="413"/>
      <c r="B13" s="414"/>
      <c r="C13" s="415" t="s">
        <v>246</v>
      </c>
      <c r="D13" s="416"/>
    </row>
    <row r="14" spans="1:4" ht="15" customHeight="1" x14ac:dyDescent="0.35">
      <c r="A14" s="417"/>
      <c r="B14" s="418"/>
      <c r="C14" s="411" t="s">
        <v>246</v>
      </c>
      <c r="D14" s="412"/>
    </row>
    <row r="15" spans="1:4" ht="15" customHeight="1" x14ac:dyDescent="0.35">
      <c r="A15" s="413"/>
      <c r="B15" s="414"/>
      <c r="C15" s="415" t="s">
        <v>246</v>
      </c>
      <c r="D15" s="416"/>
    </row>
    <row r="16" spans="1:4" ht="15" customHeight="1" x14ac:dyDescent="0.35">
      <c r="A16" s="417" t="s">
        <v>732</v>
      </c>
      <c r="B16" s="418"/>
      <c r="C16" s="411"/>
      <c r="D16" s="412"/>
    </row>
    <row r="17" spans="1:4" ht="15" customHeight="1" x14ac:dyDescent="0.35">
      <c r="A17" s="413"/>
      <c r="B17" s="414"/>
      <c r="C17" s="415" t="s">
        <v>733</v>
      </c>
      <c r="D17" s="416"/>
    </row>
    <row r="18" spans="1:4" ht="15" customHeight="1" x14ac:dyDescent="0.35">
      <c r="A18" s="417"/>
      <c r="B18" s="418"/>
      <c r="C18" s="411" t="s">
        <v>193</v>
      </c>
      <c r="D18" s="412"/>
    </row>
    <row r="19" spans="1:4" ht="15" customHeight="1" x14ac:dyDescent="0.35">
      <c r="A19" s="413"/>
      <c r="B19" s="414"/>
      <c r="C19" s="415" t="s">
        <v>734</v>
      </c>
      <c r="D19" s="416"/>
    </row>
    <row r="20" spans="1:4" ht="15" customHeight="1" x14ac:dyDescent="0.35">
      <c r="A20" s="417"/>
      <c r="B20" s="418"/>
      <c r="C20" s="411" t="s">
        <v>738</v>
      </c>
      <c r="D20" s="412"/>
    </row>
    <row r="21" spans="1:4" ht="15" customHeight="1" x14ac:dyDescent="0.35">
      <c r="A21" s="413"/>
      <c r="B21" s="414"/>
      <c r="C21" s="415" t="s">
        <v>735</v>
      </c>
      <c r="D21" s="416"/>
    </row>
    <row r="22" spans="1:4" ht="15" customHeight="1" x14ac:dyDescent="0.35">
      <c r="A22" s="417"/>
      <c r="B22" s="418"/>
      <c r="C22" s="411" t="s">
        <v>736</v>
      </c>
      <c r="D22" s="412"/>
    </row>
    <row r="23" spans="1:4" ht="15" customHeight="1" x14ac:dyDescent="0.35">
      <c r="A23" s="413"/>
      <c r="B23" s="414"/>
      <c r="C23" s="411" t="s">
        <v>737</v>
      </c>
      <c r="D23" s="412"/>
    </row>
    <row r="24" spans="1:4" ht="15" customHeight="1" x14ac:dyDescent="0.35">
      <c r="A24" s="417" t="s">
        <v>572</v>
      </c>
      <c r="B24" s="418"/>
      <c r="C24" s="411"/>
      <c r="D24" s="412"/>
    </row>
    <row r="25" spans="1:4" ht="15" customHeight="1" x14ac:dyDescent="0.35">
      <c r="A25" s="413"/>
      <c r="B25" s="414"/>
      <c r="C25" s="415" t="s">
        <v>35</v>
      </c>
      <c r="D25" s="416"/>
    </row>
    <row r="26" spans="1:4" ht="15" customHeight="1" x14ac:dyDescent="0.35">
      <c r="A26" s="417"/>
      <c r="B26" s="418"/>
      <c r="C26" s="411" t="s">
        <v>34</v>
      </c>
      <c r="D26" s="412"/>
    </row>
    <row r="27" spans="1:4" ht="15" customHeight="1" x14ac:dyDescent="0.35">
      <c r="A27" s="413"/>
      <c r="B27" s="414"/>
      <c r="C27" s="415" t="s">
        <v>36</v>
      </c>
      <c r="D27" s="416"/>
    </row>
    <row r="28" spans="1:4" ht="15" customHeight="1" x14ac:dyDescent="0.35">
      <c r="A28" s="417"/>
      <c r="B28" s="418"/>
      <c r="C28" s="411" t="s">
        <v>613</v>
      </c>
      <c r="D28" s="412"/>
    </row>
    <row r="29" spans="1:4" ht="15" customHeight="1" x14ac:dyDescent="0.35">
      <c r="A29" s="413"/>
      <c r="B29" s="414"/>
      <c r="C29" s="415" t="s">
        <v>242</v>
      </c>
      <c r="D29" s="416"/>
    </row>
    <row r="30" spans="1:4" ht="15" customHeight="1" x14ac:dyDescent="0.35">
      <c r="A30" s="417"/>
      <c r="B30" s="418"/>
      <c r="C30" s="411" t="s">
        <v>41</v>
      </c>
      <c r="D30" s="412"/>
    </row>
    <row r="31" spans="1:4" ht="15" customHeight="1" x14ac:dyDescent="0.35">
      <c r="A31" s="413"/>
      <c r="B31" s="414"/>
      <c r="C31" s="415" t="s">
        <v>42</v>
      </c>
      <c r="D31" s="416"/>
    </row>
    <row r="32" spans="1:4" ht="15" customHeight="1" x14ac:dyDescent="0.35">
      <c r="A32" s="417" t="s">
        <v>243</v>
      </c>
      <c r="B32" s="418"/>
      <c r="C32" s="411"/>
      <c r="D32" s="412"/>
    </row>
    <row r="33" spans="1:4" ht="15" customHeight="1" x14ac:dyDescent="0.35">
      <c r="A33" s="413"/>
      <c r="B33" s="414"/>
      <c r="C33" s="415" t="s">
        <v>634</v>
      </c>
      <c r="D33" s="416"/>
    </row>
    <row r="34" spans="1:4" ht="15" customHeight="1" x14ac:dyDescent="0.35">
      <c r="A34" s="417"/>
      <c r="B34" s="418"/>
      <c r="C34" s="411" t="s">
        <v>633</v>
      </c>
      <c r="D34" s="412"/>
    </row>
    <row r="35" spans="1:4" ht="15" customHeight="1" x14ac:dyDescent="0.35">
      <c r="A35" s="413"/>
      <c r="B35" s="414"/>
      <c r="C35" s="415" t="s">
        <v>246</v>
      </c>
      <c r="D35" s="416"/>
    </row>
    <row r="36" spans="1:4" ht="15" customHeight="1" x14ac:dyDescent="0.35">
      <c r="A36" s="417"/>
      <c r="B36" s="418"/>
      <c r="C36" s="411" t="s">
        <v>246</v>
      </c>
      <c r="D36" s="412"/>
    </row>
    <row r="37" spans="1:4" ht="15" customHeight="1" x14ac:dyDescent="0.35">
      <c r="A37" s="413"/>
      <c r="B37" s="414"/>
      <c r="C37" s="415" t="s">
        <v>246</v>
      </c>
      <c r="D37" s="416"/>
    </row>
    <row r="38" spans="1:4" ht="15" customHeight="1" x14ac:dyDescent="0.35">
      <c r="A38" s="417"/>
      <c r="B38" s="418"/>
      <c r="C38" s="411" t="s">
        <v>246</v>
      </c>
      <c r="D38" s="412"/>
    </row>
    <row r="39" spans="1:4" ht="15" customHeight="1" x14ac:dyDescent="0.35">
      <c r="A39" s="413"/>
      <c r="B39" s="414"/>
      <c r="C39" s="415" t="s">
        <v>246</v>
      </c>
      <c r="D39" s="416"/>
    </row>
    <row r="40" spans="1:4" ht="15" customHeight="1" x14ac:dyDescent="0.35">
      <c r="A40" s="417" t="s">
        <v>245</v>
      </c>
      <c r="B40" s="418"/>
      <c r="C40" s="411"/>
      <c r="D40" s="412"/>
    </row>
    <row r="41" spans="1:4" x14ac:dyDescent="0.35">
      <c r="A41" s="413"/>
      <c r="B41" s="414"/>
      <c r="C41" s="415" t="s">
        <v>246</v>
      </c>
      <c r="D41" s="416"/>
    </row>
    <row r="42" spans="1:4" x14ac:dyDescent="0.35">
      <c r="A42" s="417" t="s">
        <v>682</v>
      </c>
      <c r="B42" s="418"/>
      <c r="C42" s="411"/>
      <c r="D42" s="412"/>
    </row>
    <row r="43" spans="1:4" x14ac:dyDescent="0.35">
      <c r="A43" s="413"/>
      <c r="B43" s="414"/>
      <c r="C43" s="415" t="s">
        <v>216</v>
      </c>
      <c r="D43" s="416"/>
    </row>
    <row r="44" spans="1:4" x14ac:dyDescent="0.35">
      <c r="A44" s="417"/>
      <c r="B44" s="418"/>
      <c r="C44" s="411" t="s">
        <v>770</v>
      </c>
      <c r="D44" s="412"/>
    </row>
    <row r="45" spans="1:4" x14ac:dyDescent="0.35">
      <c r="A45" s="413"/>
      <c r="B45" s="414"/>
      <c r="C45" s="415" t="s">
        <v>661</v>
      </c>
      <c r="D45" s="416"/>
    </row>
    <row r="46" spans="1:4" x14ac:dyDescent="0.35">
      <c r="A46" s="417"/>
      <c r="B46" s="418"/>
      <c r="C46" s="411"/>
      <c r="D46" s="412"/>
    </row>
  </sheetData>
  <sheetProtection algorithmName="SHA-512" hashValue="7QB2m2Oj/KgguHBfr7JCCphKoNIL1+EPBF+wDa8OELvF+Ku6+dLzZRCKHQT/REuPiPQZW/itkTtTNCYb/fLjXA==" saltValue="nrWgmj9zhvdqzRic/tIr7A==" spinCount="100000" sheet="1" objects="1" scenarios="1"/>
  <mergeCells count="85">
    <mergeCell ref="C18:D18"/>
    <mergeCell ref="A19:B19"/>
    <mergeCell ref="C19:D19"/>
    <mergeCell ref="A20:B20"/>
    <mergeCell ref="C20:D20"/>
    <mergeCell ref="A18:B18"/>
    <mergeCell ref="C21:D21"/>
    <mergeCell ref="A22:B22"/>
    <mergeCell ref="C22:D22"/>
    <mergeCell ref="A23:B23"/>
    <mergeCell ref="C23:D23"/>
    <mergeCell ref="A21:B21"/>
    <mergeCell ref="C24:D24"/>
    <mergeCell ref="A25:B25"/>
    <mergeCell ref="C25:D25"/>
    <mergeCell ref="A26:B26"/>
    <mergeCell ref="C26:D26"/>
    <mergeCell ref="A24:B24"/>
    <mergeCell ref="C27:D27"/>
    <mergeCell ref="A28:B28"/>
    <mergeCell ref="C28:D28"/>
    <mergeCell ref="A29:B29"/>
    <mergeCell ref="C29:D29"/>
    <mergeCell ref="A27:B27"/>
    <mergeCell ref="C34:D34"/>
    <mergeCell ref="A35:B35"/>
    <mergeCell ref="C35:D35"/>
    <mergeCell ref="A33:B33"/>
    <mergeCell ref="C30:D30"/>
    <mergeCell ref="A31:B31"/>
    <mergeCell ref="C31:D31"/>
    <mergeCell ref="A32:B32"/>
    <mergeCell ref="C32:D32"/>
    <mergeCell ref="A30:B30"/>
    <mergeCell ref="C33:D33"/>
    <mergeCell ref="A34:B34"/>
    <mergeCell ref="C46:D46"/>
    <mergeCell ref="A42:B42"/>
    <mergeCell ref="A39:B39"/>
    <mergeCell ref="C39:D39"/>
    <mergeCell ref="A40:B40"/>
    <mergeCell ref="C40:D40"/>
    <mergeCell ref="A41:B41"/>
    <mergeCell ref="C43:D43"/>
    <mergeCell ref="C44:D44"/>
    <mergeCell ref="C45:D45"/>
    <mergeCell ref="A43:B43"/>
    <mergeCell ref="A44:B44"/>
    <mergeCell ref="A45:B45"/>
    <mergeCell ref="A46:B46"/>
    <mergeCell ref="C41:D41"/>
    <mergeCell ref="C42:D42"/>
    <mergeCell ref="A1:B1"/>
    <mergeCell ref="A2:B2"/>
    <mergeCell ref="C1:D1"/>
    <mergeCell ref="C2:D2"/>
    <mergeCell ref="A15:B15"/>
    <mergeCell ref="C11:D11"/>
    <mergeCell ref="A12:B12"/>
    <mergeCell ref="C12:D12"/>
    <mergeCell ref="A13:B13"/>
    <mergeCell ref="C13:D13"/>
    <mergeCell ref="C14:D14"/>
    <mergeCell ref="A7:B7"/>
    <mergeCell ref="A8:B8"/>
    <mergeCell ref="C7:D7"/>
    <mergeCell ref="C8:D8"/>
    <mergeCell ref="A9:B9"/>
    <mergeCell ref="A3:B3"/>
    <mergeCell ref="C17:D17"/>
    <mergeCell ref="C16:D16"/>
    <mergeCell ref="C15:D15"/>
    <mergeCell ref="A16:B16"/>
    <mergeCell ref="A17:B17"/>
    <mergeCell ref="C9:D9"/>
    <mergeCell ref="A10:B10"/>
    <mergeCell ref="C10:D10"/>
    <mergeCell ref="A11:B11"/>
    <mergeCell ref="A14:B14"/>
    <mergeCell ref="C36:D36"/>
    <mergeCell ref="A37:B37"/>
    <mergeCell ref="C37:D37"/>
    <mergeCell ref="A38:B38"/>
    <mergeCell ref="C38:D38"/>
    <mergeCell ref="A36:B36"/>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theme="3" tint="0.39997558519241921"/>
    <pageSetUpPr fitToPage="1"/>
  </sheetPr>
  <dimension ref="A1:AY35"/>
  <sheetViews>
    <sheetView showGridLines="0" showRowColHeaders="0" workbookViewId="0">
      <selection activeCell="C13" sqref="C13:K14"/>
    </sheetView>
  </sheetViews>
  <sheetFormatPr defaultColWidth="0" defaultRowHeight="0" customHeight="1" zeroHeight="1" x14ac:dyDescent="0.35"/>
  <cols>
    <col min="1" max="45" width="4" style="1" customWidth="1"/>
    <col min="46" max="46" width="10.453125" style="42" hidden="1" customWidth="1"/>
    <col min="47" max="47" width="9.26953125" style="42" hidden="1" customWidth="1"/>
    <col min="48" max="48" width="12.7265625" style="42" hidden="1" customWidth="1"/>
    <col min="49" max="51" width="9.26953125" style="42" hidden="1" customWidth="1"/>
    <col min="52" max="16384" width="4" style="42" hidden="1"/>
  </cols>
  <sheetData>
    <row r="1" spans="1:50" ht="16.5" customHeight="1" thickTop="1" thickBot="1" x14ac:dyDescent="0.4">
      <c r="A1" s="15"/>
      <c r="M1" s="556" t="s">
        <v>683</v>
      </c>
      <c r="N1" s="557"/>
      <c r="O1" s="557"/>
      <c r="P1" s="557"/>
      <c r="Q1" s="557"/>
      <c r="R1" s="558"/>
      <c r="S1" s="206"/>
      <c r="T1" s="206"/>
      <c r="U1" s="206"/>
      <c r="V1" s="206"/>
      <c r="W1" s="556" t="s">
        <v>684</v>
      </c>
      <c r="X1" s="557"/>
      <c r="Y1" s="557"/>
      <c r="Z1" s="557"/>
      <c r="AA1" s="557"/>
      <c r="AB1" s="557"/>
      <c r="AC1" s="557"/>
      <c r="AD1" s="558"/>
      <c r="AM1" s="543" t="s">
        <v>45</v>
      </c>
      <c r="AN1" s="543"/>
      <c r="AO1" s="543"/>
      <c r="AP1" s="541" t="s">
        <v>659</v>
      </c>
      <c r="AQ1" s="541"/>
      <c r="AR1" s="541"/>
    </row>
    <row r="2" spans="1:50" ht="16.5" customHeight="1" thickTop="1" x14ac:dyDescent="0.35">
      <c r="AM2" s="544"/>
      <c r="AN2" s="544"/>
      <c r="AO2" s="544"/>
      <c r="AP2" s="542"/>
      <c r="AQ2" s="542"/>
      <c r="AR2" s="542"/>
    </row>
    <row r="3" spans="1:50" ht="16.5" customHeight="1" x14ac:dyDescent="0.35">
      <c r="AM3" s="528" t="e">
        <f>'TOTAL SHEET'!C21</f>
        <v>#REF!</v>
      </c>
      <c r="AN3" s="529"/>
      <c r="AO3" s="530"/>
      <c r="AP3" s="514" t="e">
        <f>BASEKWHTOTAL</f>
        <v>#NAME?</v>
      </c>
      <c r="AQ3" s="515"/>
      <c r="AR3" s="516"/>
      <c r="AT3" s="534" t="e">
        <f>PICO1</f>
        <v>#NAME?</v>
      </c>
      <c r="AU3" s="534"/>
      <c r="AV3" s="534"/>
      <c r="AW3" s="171"/>
    </row>
    <row r="4" spans="1:50" ht="16.5" customHeight="1" x14ac:dyDescent="0.35">
      <c r="AM4" s="531"/>
      <c r="AN4" s="532"/>
      <c r="AO4" s="533"/>
      <c r="AP4" s="517"/>
      <c r="AQ4" s="518"/>
      <c r="AR4" s="519"/>
      <c r="AT4" s="535" t="str">
        <f>'Summary Form 710'!B6</f>
        <v>ID #</v>
      </c>
      <c r="AU4" s="535"/>
      <c r="AV4" s="227">
        <f>'Summary Form 710'!D6</f>
        <v>0</v>
      </c>
    </row>
    <row r="5" spans="1:50" ht="16.5" customHeight="1" x14ac:dyDescent="0.35">
      <c r="AT5" s="535" t="str">
        <f>'Summary Form 710'!B7</f>
        <v>Application Date</v>
      </c>
      <c r="AU5" s="535"/>
      <c r="AV5" s="228" t="e">
        <f>'Summary Form 710'!D7</f>
        <v>#NAME?</v>
      </c>
    </row>
    <row r="6" spans="1:50" ht="16.5" customHeight="1" x14ac:dyDescent="0.35">
      <c r="AT6" s="535" t="str">
        <f>'Summary Form 710'!B8</f>
        <v>PC</v>
      </c>
      <c r="AU6" s="535"/>
      <c r="AV6" s="227">
        <f>'Summary Form 710'!D8</f>
        <v>0</v>
      </c>
    </row>
    <row r="7" spans="1:50" ht="16.5" customHeight="1" x14ac:dyDescent="0.35">
      <c r="AT7" s="535" t="str">
        <f>'Summary Form 710'!B9</f>
        <v>STATUS</v>
      </c>
      <c r="AU7" s="535"/>
      <c r="AV7" s="227">
        <f>'Summary Form 710'!D9</f>
        <v>0</v>
      </c>
    </row>
    <row r="8" spans="1:50" ht="16.5" customHeight="1" x14ac:dyDescent="0.35">
      <c r="AT8" s="535" t="str">
        <f>'Summary Form 710'!B10</f>
        <v>ENG Review</v>
      </c>
      <c r="AU8" s="535"/>
      <c r="AV8" s="227">
        <f>'Summary Form 710'!D10</f>
        <v>0</v>
      </c>
    </row>
    <row r="9" spans="1:50" ht="16.5" customHeight="1" x14ac:dyDescent="0.35">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T9" s="535" t="str">
        <f>'Summary Form 710'!B11</f>
        <v>Review Date</v>
      </c>
      <c r="AU9" s="535"/>
      <c r="AV9" s="228">
        <f>'Summary Form 710'!D11</f>
        <v>0</v>
      </c>
    </row>
    <row r="10" spans="1:50" ht="16.5" customHeight="1" x14ac:dyDescent="0.35">
      <c r="B10" s="15"/>
      <c r="C10" s="15"/>
      <c r="D10" s="156"/>
      <c r="E10" s="156"/>
      <c r="F10" s="156"/>
      <c r="G10" s="156"/>
      <c r="H10" s="156"/>
      <c r="I10" s="156"/>
      <c r="J10" s="156"/>
      <c r="K10" s="156"/>
      <c r="L10" s="15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
      <c r="AL10" s="15"/>
      <c r="AM10" s="15"/>
      <c r="AN10" s="15"/>
      <c r="AO10" s="15"/>
      <c r="AP10" s="15"/>
      <c r="AQ10" s="15"/>
      <c r="AR10" s="15"/>
      <c r="AT10" s="73"/>
      <c r="AU10" s="73"/>
    </row>
    <row r="11" spans="1:50" ht="16.5" customHeight="1" x14ac:dyDescent="0.35">
      <c r="B11" s="220"/>
      <c r="C11" s="525" t="s">
        <v>105</v>
      </c>
      <c r="D11" s="525"/>
      <c r="E11" s="525"/>
      <c r="F11" s="525"/>
      <c r="G11" s="525"/>
      <c r="H11" s="525"/>
      <c r="I11" s="525"/>
      <c r="J11" s="525"/>
      <c r="K11" s="525"/>
      <c r="L11" s="525" t="s">
        <v>48</v>
      </c>
      <c r="M11" s="525"/>
      <c r="N11" s="525"/>
      <c r="O11" s="15"/>
      <c r="P11" s="525" t="s">
        <v>17</v>
      </c>
      <c r="Q11" s="525"/>
      <c r="R11" s="525"/>
      <c r="S11" s="525"/>
      <c r="T11" s="525"/>
      <c r="U11" s="525"/>
      <c r="V11" s="525" t="s">
        <v>18</v>
      </c>
      <c r="W11" s="525"/>
      <c r="X11" s="525"/>
      <c r="Y11" s="525" t="s">
        <v>143</v>
      </c>
      <c r="Z11" s="525"/>
      <c r="AA11" s="525"/>
      <c r="AB11" s="525"/>
      <c r="AC11" s="525" t="s">
        <v>19</v>
      </c>
      <c r="AD11" s="525"/>
      <c r="AE11" s="539" t="s">
        <v>27</v>
      </c>
      <c r="AF11" s="539"/>
      <c r="AG11" s="539" t="s">
        <v>28</v>
      </c>
      <c r="AH11" s="539"/>
      <c r="AI11" s="525" t="s">
        <v>21</v>
      </c>
      <c r="AJ11" s="525"/>
      <c r="AK11" s="525"/>
      <c r="AL11" s="525" t="s">
        <v>22</v>
      </c>
      <c r="AM11" s="525"/>
      <c r="AN11" s="525"/>
      <c r="AO11" s="525" t="s">
        <v>23</v>
      </c>
      <c r="AP11" s="525"/>
      <c r="AQ11" s="525"/>
      <c r="AR11" s="15"/>
      <c r="AS11" s="15"/>
      <c r="AT11" s="15"/>
      <c r="AU11" s="15"/>
      <c r="AV11" s="599" t="s">
        <v>159</v>
      </c>
      <c r="AX11" s="73"/>
    </row>
    <row r="12" spans="1:50" ht="16.5" customHeight="1" thickBot="1" x14ac:dyDescent="0.4">
      <c r="B12" s="220"/>
      <c r="C12" s="526"/>
      <c r="D12" s="526"/>
      <c r="E12" s="526"/>
      <c r="F12" s="526"/>
      <c r="G12" s="526"/>
      <c r="H12" s="526"/>
      <c r="I12" s="526"/>
      <c r="J12" s="526"/>
      <c r="K12" s="526"/>
      <c r="L12" s="526"/>
      <c r="M12" s="526"/>
      <c r="N12" s="526"/>
      <c r="O12" s="15"/>
      <c r="P12" s="526"/>
      <c r="Q12" s="526"/>
      <c r="R12" s="526"/>
      <c r="S12" s="526"/>
      <c r="T12" s="526"/>
      <c r="U12" s="526"/>
      <c r="V12" s="526"/>
      <c r="W12" s="526"/>
      <c r="X12" s="526"/>
      <c r="Y12" s="526"/>
      <c r="Z12" s="526"/>
      <c r="AA12" s="526"/>
      <c r="AB12" s="526"/>
      <c r="AC12" s="526"/>
      <c r="AD12" s="526"/>
      <c r="AE12" s="540"/>
      <c r="AF12" s="540"/>
      <c r="AG12" s="540"/>
      <c r="AH12" s="540"/>
      <c r="AI12" s="526"/>
      <c r="AJ12" s="526"/>
      <c r="AK12" s="526"/>
      <c r="AL12" s="526"/>
      <c r="AM12" s="526"/>
      <c r="AN12" s="526"/>
      <c r="AO12" s="526"/>
      <c r="AP12" s="526"/>
      <c r="AQ12" s="526"/>
      <c r="AR12" s="15"/>
      <c r="AS12" s="15"/>
      <c r="AT12" s="15"/>
      <c r="AU12" s="15"/>
      <c r="AV12" s="599"/>
      <c r="AX12" s="73"/>
    </row>
    <row r="13" spans="1:50" ht="16.5" customHeight="1" x14ac:dyDescent="0.35">
      <c r="B13" s="545" t="s">
        <v>24</v>
      </c>
      <c r="C13" s="550"/>
      <c r="D13" s="551"/>
      <c r="E13" s="551"/>
      <c r="F13" s="551"/>
      <c r="G13" s="551"/>
      <c r="H13" s="551"/>
      <c r="I13" s="551"/>
      <c r="J13" s="551"/>
      <c r="K13" s="552"/>
      <c r="L13" s="537" t="str">
        <f>IF(C13=0,"",VLOOKUP(C13,'SM-LIGHTING CONTROL LIST'!$C$8:$K$16,2,FALSE))</f>
        <v/>
      </c>
      <c r="M13" s="537"/>
      <c r="N13" s="537"/>
      <c r="O13" s="40"/>
      <c r="P13" s="607"/>
      <c r="Q13" s="608"/>
      <c r="R13" s="608"/>
      <c r="S13" s="608"/>
      <c r="T13" s="608"/>
      <c r="U13" s="609"/>
      <c r="V13" s="606" t="str">
        <f>IF(C13=0,"",VLOOKUP(C13,'SM-LIGHTING CONTROL LIST'!$C$8:$K$16,3,FALSE))</f>
        <v/>
      </c>
      <c r="W13" s="606"/>
      <c r="X13" s="606"/>
      <c r="Y13" s="524"/>
      <c r="Z13" s="524"/>
      <c r="AA13" s="524"/>
      <c r="AB13" s="524"/>
      <c r="AC13" s="610"/>
      <c r="AD13" s="610"/>
      <c r="AE13" s="527"/>
      <c r="AF13" s="527"/>
      <c r="AG13" s="527"/>
      <c r="AH13" s="527"/>
      <c r="AI13" s="573" t="str">
        <f>IF(C13=0,"",VLOOKUP(C13,'SM-LIGHTING CONTROL LIST'!$C$8:$K$16,4,FALSE))</f>
        <v/>
      </c>
      <c r="AJ13" s="573"/>
      <c r="AK13" s="573"/>
      <c r="AL13" s="600" t="str">
        <f>IF(C13=0,"",IF(P13=0,"",IF(Y13=0,"",IF(AC13=0,"",IF(AG13=0,"",IF(AE13=0,"",IF(AI13="Inactive","",ROUND(MIN(AC13*AI13,(AE13+AG13)*AC13),2))))))))</f>
        <v/>
      </c>
      <c r="AM13" s="601"/>
      <c r="AN13" s="602"/>
      <c r="AO13" s="570" t="str">
        <f>IF(AL13=0,"",IF(AL13="","",(AC13*(VLOOKUP(C13,'SM-LIGHTING CONTROL LIST'!$C$8:$I$16,5,FALSE)))))</f>
        <v/>
      </c>
      <c r="AP13" s="570"/>
      <c r="AQ13" s="570"/>
      <c r="AR13" s="15"/>
      <c r="AS13" s="15"/>
      <c r="AT13" s="15"/>
      <c r="AU13" s="15"/>
      <c r="AV13" s="597">
        <f>IF(AL13=0,0,IF(AL13="",0,IF(AL13="--",0,(AG13+AE13)*AC13)))</f>
        <v>0</v>
      </c>
      <c r="AX13" s="73"/>
    </row>
    <row r="14" spans="1:50" ht="16.5" customHeight="1" x14ac:dyDescent="0.35">
      <c r="B14" s="545"/>
      <c r="C14" s="553"/>
      <c r="D14" s="554"/>
      <c r="E14" s="554"/>
      <c r="F14" s="554"/>
      <c r="G14" s="554"/>
      <c r="H14" s="554"/>
      <c r="I14" s="554"/>
      <c r="J14" s="554"/>
      <c r="K14" s="555"/>
      <c r="L14" s="510"/>
      <c r="M14" s="510"/>
      <c r="N14" s="510"/>
      <c r="O14" s="40"/>
      <c r="P14" s="593"/>
      <c r="Q14" s="594"/>
      <c r="R14" s="594"/>
      <c r="S14" s="594"/>
      <c r="T14" s="594"/>
      <c r="U14" s="595"/>
      <c r="V14" s="596"/>
      <c r="W14" s="596"/>
      <c r="X14" s="596"/>
      <c r="Y14" s="511"/>
      <c r="Z14" s="511"/>
      <c r="AA14" s="511"/>
      <c r="AB14" s="511"/>
      <c r="AC14" s="598"/>
      <c r="AD14" s="598"/>
      <c r="AE14" s="507"/>
      <c r="AF14" s="507"/>
      <c r="AG14" s="507"/>
      <c r="AH14" s="507"/>
      <c r="AI14" s="504"/>
      <c r="AJ14" s="504"/>
      <c r="AK14" s="504"/>
      <c r="AL14" s="603"/>
      <c r="AM14" s="604"/>
      <c r="AN14" s="605"/>
      <c r="AO14" s="505"/>
      <c r="AP14" s="505"/>
      <c r="AQ14" s="505"/>
      <c r="AR14" s="15"/>
      <c r="AS14" s="15"/>
      <c r="AT14" s="15"/>
      <c r="AU14" s="1"/>
      <c r="AV14" s="597"/>
      <c r="AX14" s="73"/>
    </row>
    <row r="15" spans="1:50" ht="16.5" customHeight="1" x14ac:dyDescent="0.35">
      <c r="B15" s="545" t="s">
        <v>29</v>
      </c>
      <c r="C15" s="590"/>
      <c r="D15" s="591"/>
      <c r="E15" s="591"/>
      <c r="F15" s="591"/>
      <c r="G15" s="591"/>
      <c r="H15" s="591"/>
      <c r="I15" s="591"/>
      <c r="J15" s="591"/>
      <c r="K15" s="592"/>
      <c r="L15" s="510" t="str">
        <f>IF(C15=0,"",VLOOKUP(C15,'SM-LIGHTING CONTROL LIST'!$C$8:$K$16,2,FALSE))</f>
        <v/>
      </c>
      <c r="M15" s="510"/>
      <c r="N15" s="510"/>
      <c r="O15" s="40"/>
      <c r="P15" s="593"/>
      <c r="Q15" s="594"/>
      <c r="R15" s="594"/>
      <c r="S15" s="594"/>
      <c r="T15" s="594"/>
      <c r="U15" s="595"/>
      <c r="V15" s="596" t="str">
        <f>IF(C15=0,"",VLOOKUP(C15,'SM-LIGHTING CONTROL LIST'!$C$8:$K$16,3,FALSE))</f>
        <v/>
      </c>
      <c r="W15" s="596"/>
      <c r="X15" s="596"/>
      <c r="Y15" s="511"/>
      <c r="Z15" s="511"/>
      <c r="AA15" s="511"/>
      <c r="AB15" s="511"/>
      <c r="AC15" s="598"/>
      <c r="AD15" s="598"/>
      <c r="AE15" s="507"/>
      <c r="AF15" s="507"/>
      <c r="AG15" s="507"/>
      <c r="AH15" s="507"/>
      <c r="AI15" s="504" t="str">
        <f>IF(C15=0,"",VLOOKUP(C15,'SM-LIGHTING CONTROL LIST'!$C$8:$K$16,4,FALSE))</f>
        <v/>
      </c>
      <c r="AJ15" s="504"/>
      <c r="AK15" s="504"/>
      <c r="AL15" s="600" t="str">
        <f>IF(C15=0,"",IF(P15=0,"",IF(Y15=0,"",IF(AC15=0,"",IF(AG15=0,"",IF(AE15=0,"",IF(AI15="Inactive","",ROUND(MIN(AC15*AI15,(AE15+AG15)*AC15),2))))))))</f>
        <v/>
      </c>
      <c r="AM15" s="601"/>
      <c r="AN15" s="602"/>
      <c r="AO15" s="570" t="str">
        <f>IF(AL15=0,"",IF(AL15="","",(AC15*(VLOOKUP(C15,'SM-LIGHTING CONTROL LIST'!$C$8:$I$16,5,FALSE)))))</f>
        <v/>
      </c>
      <c r="AP15" s="570"/>
      <c r="AQ15" s="570"/>
      <c r="AR15" s="15"/>
      <c r="AS15" s="15"/>
      <c r="AT15" s="15"/>
      <c r="AU15" s="1"/>
      <c r="AV15" s="597">
        <f>IF(AL15=0,0,IF(AL15="",0,IF(AL15="--",0,(AG15+AE15)*AC15)))</f>
        <v>0</v>
      </c>
      <c r="AX15" s="73"/>
    </row>
    <row r="16" spans="1:50" ht="16.5" customHeight="1" x14ac:dyDescent="0.35">
      <c r="B16" s="545"/>
      <c r="C16" s="553"/>
      <c r="D16" s="554"/>
      <c r="E16" s="554"/>
      <c r="F16" s="554"/>
      <c r="G16" s="554"/>
      <c r="H16" s="554"/>
      <c r="I16" s="554"/>
      <c r="J16" s="554"/>
      <c r="K16" s="555"/>
      <c r="L16" s="510"/>
      <c r="M16" s="510"/>
      <c r="N16" s="510"/>
      <c r="O16" s="40"/>
      <c r="P16" s="593"/>
      <c r="Q16" s="594"/>
      <c r="R16" s="594"/>
      <c r="S16" s="594"/>
      <c r="T16" s="594"/>
      <c r="U16" s="595"/>
      <c r="V16" s="596"/>
      <c r="W16" s="596"/>
      <c r="X16" s="596"/>
      <c r="Y16" s="511"/>
      <c r="Z16" s="511"/>
      <c r="AA16" s="511"/>
      <c r="AB16" s="511"/>
      <c r="AC16" s="598"/>
      <c r="AD16" s="598"/>
      <c r="AE16" s="507"/>
      <c r="AF16" s="507"/>
      <c r="AG16" s="507"/>
      <c r="AH16" s="507"/>
      <c r="AI16" s="504"/>
      <c r="AJ16" s="504"/>
      <c r="AK16" s="504"/>
      <c r="AL16" s="603"/>
      <c r="AM16" s="604"/>
      <c r="AN16" s="605"/>
      <c r="AO16" s="505"/>
      <c r="AP16" s="505"/>
      <c r="AQ16" s="505"/>
      <c r="AR16" s="15"/>
      <c r="AS16" s="15"/>
      <c r="AT16" s="15"/>
      <c r="AU16" s="1"/>
      <c r="AV16" s="597"/>
      <c r="AX16" s="73"/>
    </row>
    <row r="17" spans="2:50" ht="16.5" customHeight="1" x14ac:dyDescent="0.35">
      <c r="B17" s="545" t="s">
        <v>30</v>
      </c>
      <c r="C17" s="590"/>
      <c r="D17" s="591"/>
      <c r="E17" s="591"/>
      <c r="F17" s="591"/>
      <c r="G17" s="591"/>
      <c r="H17" s="591"/>
      <c r="I17" s="591"/>
      <c r="J17" s="591"/>
      <c r="K17" s="592"/>
      <c r="L17" s="510" t="str">
        <f>IF(C17=0,"",VLOOKUP(C17,'SM-LIGHTING CONTROL LIST'!$C$8:$K$16,2,FALSE))</f>
        <v/>
      </c>
      <c r="M17" s="510"/>
      <c r="N17" s="510"/>
      <c r="O17" s="40"/>
      <c r="P17" s="593"/>
      <c r="Q17" s="594"/>
      <c r="R17" s="594"/>
      <c r="S17" s="594"/>
      <c r="T17" s="594"/>
      <c r="U17" s="595"/>
      <c r="V17" s="596" t="str">
        <f>IF(C17=0,"",VLOOKUP(C17,'SM-LIGHTING CONTROL LIST'!$C$8:$K$16,3,FALSE))</f>
        <v/>
      </c>
      <c r="W17" s="596"/>
      <c r="X17" s="596"/>
      <c r="Y17" s="511"/>
      <c r="Z17" s="511"/>
      <c r="AA17" s="511"/>
      <c r="AB17" s="511"/>
      <c r="AC17" s="598"/>
      <c r="AD17" s="598"/>
      <c r="AE17" s="507"/>
      <c r="AF17" s="507"/>
      <c r="AG17" s="507"/>
      <c r="AH17" s="507"/>
      <c r="AI17" s="504" t="str">
        <f>IF(C17=0,"",VLOOKUP(C17,'SM-LIGHTING CONTROL LIST'!$C$8:$K$16,4,FALSE))</f>
        <v/>
      </c>
      <c r="AJ17" s="504"/>
      <c r="AK17" s="504"/>
      <c r="AL17" s="600" t="str">
        <f>IF(C17=0,"",IF(P17=0,"",IF(Y17=0,"",IF(AC17=0,"",IF(AG17=0,"",IF(AE17=0,"",IF(AI17="Inactive","",ROUND(MIN(AC17*AI17,(AE17+AG17)*AC17),2))))))))</f>
        <v/>
      </c>
      <c r="AM17" s="601"/>
      <c r="AN17" s="602"/>
      <c r="AO17" s="570" t="str">
        <f>IF(AL17=0,"",IF(AL17="","",(AC17*(VLOOKUP(C17,'SM-LIGHTING CONTROL LIST'!$C$8:$I$16,5,FALSE)))))</f>
        <v/>
      </c>
      <c r="AP17" s="570"/>
      <c r="AQ17" s="570"/>
      <c r="AR17" s="15"/>
      <c r="AS17" s="15"/>
      <c r="AT17" s="15"/>
      <c r="AU17" s="1"/>
      <c r="AV17" s="597">
        <f>IF(AL17=0,0,IF(AL17="",0,IF(AL17="--",0,(AG17+AE17)*AC17)))</f>
        <v>0</v>
      </c>
      <c r="AX17" s="73"/>
    </row>
    <row r="18" spans="2:50" ht="16.5" customHeight="1" x14ac:dyDescent="0.35">
      <c r="B18" s="545"/>
      <c r="C18" s="553"/>
      <c r="D18" s="554"/>
      <c r="E18" s="554"/>
      <c r="F18" s="554"/>
      <c r="G18" s="554"/>
      <c r="H18" s="554"/>
      <c r="I18" s="554"/>
      <c r="J18" s="554"/>
      <c r="K18" s="555"/>
      <c r="L18" s="510"/>
      <c r="M18" s="510"/>
      <c r="N18" s="510"/>
      <c r="O18" s="40"/>
      <c r="P18" s="593"/>
      <c r="Q18" s="594"/>
      <c r="R18" s="594"/>
      <c r="S18" s="594"/>
      <c r="T18" s="594"/>
      <c r="U18" s="595"/>
      <c r="V18" s="596"/>
      <c r="W18" s="596"/>
      <c r="X18" s="596"/>
      <c r="Y18" s="511"/>
      <c r="Z18" s="511"/>
      <c r="AA18" s="511"/>
      <c r="AB18" s="511"/>
      <c r="AC18" s="598"/>
      <c r="AD18" s="598"/>
      <c r="AE18" s="507"/>
      <c r="AF18" s="507"/>
      <c r="AG18" s="507"/>
      <c r="AH18" s="507"/>
      <c r="AI18" s="504"/>
      <c r="AJ18" s="504"/>
      <c r="AK18" s="504"/>
      <c r="AL18" s="603"/>
      <c r="AM18" s="604"/>
      <c r="AN18" s="605"/>
      <c r="AO18" s="505"/>
      <c r="AP18" s="505"/>
      <c r="AQ18" s="505"/>
      <c r="AR18" s="15"/>
      <c r="AS18" s="15"/>
      <c r="AT18" s="15"/>
      <c r="AU18" s="1"/>
      <c r="AV18" s="597"/>
      <c r="AX18" s="73"/>
    </row>
    <row r="19" spans="2:50" ht="16.5" customHeight="1" x14ac:dyDescent="0.35">
      <c r="B19" s="545" t="s">
        <v>31</v>
      </c>
      <c r="C19" s="590"/>
      <c r="D19" s="591"/>
      <c r="E19" s="591"/>
      <c r="F19" s="591"/>
      <c r="G19" s="591"/>
      <c r="H19" s="591"/>
      <c r="I19" s="591"/>
      <c r="J19" s="591"/>
      <c r="K19" s="592"/>
      <c r="L19" s="510" t="str">
        <f>IF(C19=0,"",VLOOKUP(C19,'SM-LIGHTING CONTROL LIST'!$C$8:$K$16,2,FALSE))</f>
        <v/>
      </c>
      <c r="M19" s="510"/>
      <c r="N19" s="510"/>
      <c r="O19" s="40"/>
      <c r="P19" s="593"/>
      <c r="Q19" s="594"/>
      <c r="R19" s="594"/>
      <c r="S19" s="594"/>
      <c r="T19" s="594"/>
      <c r="U19" s="595"/>
      <c r="V19" s="596" t="str">
        <f>IF(C19=0,"",VLOOKUP(C19,'SM-LIGHTING CONTROL LIST'!$C$8:$K$16,3,FALSE))</f>
        <v/>
      </c>
      <c r="W19" s="596"/>
      <c r="X19" s="596"/>
      <c r="Y19" s="511"/>
      <c r="Z19" s="511"/>
      <c r="AA19" s="511"/>
      <c r="AB19" s="511"/>
      <c r="AC19" s="598"/>
      <c r="AD19" s="598"/>
      <c r="AE19" s="507"/>
      <c r="AF19" s="507"/>
      <c r="AG19" s="507"/>
      <c r="AH19" s="507"/>
      <c r="AI19" s="504" t="str">
        <f>IF(C19=0,"",VLOOKUP(C19,'SM-LIGHTING CONTROL LIST'!$C$8:$K$16,4,FALSE))</f>
        <v/>
      </c>
      <c r="AJ19" s="504"/>
      <c r="AK19" s="504"/>
      <c r="AL19" s="600" t="str">
        <f>IF(C19=0,"",IF(P19=0,"",IF(Y19=0,"",IF(AC19=0,"",IF(AG19=0,"",IF(AE19=0,"",IF(AI19="Inactive","",ROUND(MIN(AC19*AI19,(AE19+AG19)*AC19),2))))))))</f>
        <v/>
      </c>
      <c r="AM19" s="601"/>
      <c r="AN19" s="602"/>
      <c r="AO19" s="570" t="str">
        <f>IF(AL19=0,"",IF(AL19="","",(AC19*(VLOOKUP(C19,'SM-LIGHTING CONTROL LIST'!$C$8:$I$16,5,FALSE)))))</f>
        <v/>
      </c>
      <c r="AP19" s="570"/>
      <c r="AQ19" s="570"/>
      <c r="AR19" s="15"/>
      <c r="AS19" s="15"/>
      <c r="AT19" s="15"/>
      <c r="AU19" s="1"/>
      <c r="AV19" s="597">
        <f>IF(AL19=0,0,IF(AL19="",0,IF(AL19="--",0,(AG19+AE19)*AC19)))</f>
        <v>0</v>
      </c>
      <c r="AX19" s="73"/>
    </row>
    <row r="20" spans="2:50" ht="16.5" customHeight="1" x14ac:dyDescent="0.35">
      <c r="B20" s="545"/>
      <c r="C20" s="553"/>
      <c r="D20" s="554"/>
      <c r="E20" s="554"/>
      <c r="F20" s="554"/>
      <c r="G20" s="554"/>
      <c r="H20" s="554"/>
      <c r="I20" s="554"/>
      <c r="J20" s="554"/>
      <c r="K20" s="555"/>
      <c r="L20" s="510"/>
      <c r="M20" s="510"/>
      <c r="N20" s="510"/>
      <c r="O20" s="40"/>
      <c r="P20" s="593"/>
      <c r="Q20" s="594"/>
      <c r="R20" s="594"/>
      <c r="S20" s="594"/>
      <c r="T20" s="594"/>
      <c r="U20" s="595"/>
      <c r="V20" s="596"/>
      <c r="W20" s="596"/>
      <c r="X20" s="596"/>
      <c r="Y20" s="511"/>
      <c r="Z20" s="511"/>
      <c r="AA20" s="511"/>
      <c r="AB20" s="511"/>
      <c r="AC20" s="598"/>
      <c r="AD20" s="598"/>
      <c r="AE20" s="507"/>
      <c r="AF20" s="507"/>
      <c r="AG20" s="507"/>
      <c r="AH20" s="507"/>
      <c r="AI20" s="504"/>
      <c r="AJ20" s="504"/>
      <c r="AK20" s="504"/>
      <c r="AL20" s="603"/>
      <c r="AM20" s="604"/>
      <c r="AN20" s="605"/>
      <c r="AO20" s="505"/>
      <c r="AP20" s="505"/>
      <c r="AQ20" s="505"/>
      <c r="AR20" s="15"/>
      <c r="AS20" s="15"/>
      <c r="AT20" s="15"/>
      <c r="AU20" s="1"/>
      <c r="AV20" s="597"/>
      <c r="AX20" s="73"/>
    </row>
    <row r="21" spans="2:50" ht="16.5" customHeight="1" x14ac:dyDescent="0.35">
      <c r="B21" s="545" t="s">
        <v>32</v>
      </c>
      <c r="C21" s="590"/>
      <c r="D21" s="591"/>
      <c r="E21" s="591"/>
      <c r="F21" s="591"/>
      <c r="G21" s="591"/>
      <c r="H21" s="591"/>
      <c r="I21" s="591"/>
      <c r="J21" s="591"/>
      <c r="K21" s="592"/>
      <c r="L21" s="510" t="str">
        <f>IF(C21=0,"",VLOOKUP(C21,'SM-LIGHTING CONTROL LIST'!$C$8:$K$16,2,FALSE))</f>
        <v/>
      </c>
      <c r="M21" s="510"/>
      <c r="N21" s="510"/>
      <c r="O21" s="40"/>
      <c r="P21" s="593"/>
      <c r="Q21" s="594"/>
      <c r="R21" s="594"/>
      <c r="S21" s="594"/>
      <c r="T21" s="594"/>
      <c r="U21" s="595"/>
      <c r="V21" s="596" t="str">
        <f>IF(C21=0,"",VLOOKUP(C21,'SM-LIGHTING CONTROL LIST'!$C$8:$K$16,3,FALSE))</f>
        <v/>
      </c>
      <c r="W21" s="596"/>
      <c r="X21" s="596"/>
      <c r="Y21" s="511"/>
      <c r="Z21" s="511"/>
      <c r="AA21" s="511"/>
      <c r="AB21" s="511"/>
      <c r="AC21" s="598"/>
      <c r="AD21" s="598"/>
      <c r="AE21" s="507"/>
      <c r="AF21" s="507"/>
      <c r="AG21" s="507"/>
      <c r="AH21" s="507"/>
      <c r="AI21" s="504" t="str">
        <f>IF(C21=0,"",VLOOKUP(C21,'SM-LIGHTING CONTROL LIST'!$C$8:$K$16,4,FALSE))</f>
        <v/>
      </c>
      <c r="AJ21" s="504"/>
      <c r="AK21" s="504"/>
      <c r="AL21" s="600" t="str">
        <f>IF(C21=0,"",IF(P21=0,"",IF(Y21=0,"",IF(AC21=0,"",IF(AG21=0,"",IF(AE21=0,"",IF(AI21="Inactive","",ROUND(MIN(AC21*AI21,(AE21+AG21)*AC21),2))))))))</f>
        <v/>
      </c>
      <c r="AM21" s="601"/>
      <c r="AN21" s="602"/>
      <c r="AO21" s="570" t="str">
        <f>IF(AL21=0,"",IF(AL21="","",(AC21*(VLOOKUP(C21,'SM-LIGHTING CONTROL LIST'!$C$8:$I$16,5,FALSE)))))</f>
        <v/>
      </c>
      <c r="AP21" s="570"/>
      <c r="AQ21" s="570"/>
      <c r="AR21" s="15"/>
      <c r="AS21" s="15"/>
      <c r="AT21" s="15"/>
      <c r="AU21" s="1"/>
      <c r="AV21" s="597">
        <f>IF(AL21=0,0,IF(AL21="",0,IF(AL21="--",0,(AG21+AE21)*AC21)))</f>
        <v>0</v>
      </c>
      <c r="AX21" s="73"/>
    </row>
    <row r="22" spans="2:50" ht="16.5" customHeight="1" x14ac:dyDescent="0.35">
      <c r="B22" s="545"/>
      <c r="C22" s="553"/>
      <c r="D22" s="554"/>
      <c r="E22" s="554"/>
      <c r="F22" s="554"/>
      <c r="G22" s="554"/>
      <c r="H22" s="554"/>
      <c r="I22" s="554"/>
      <c r="J22" s="554"/>
      <c r="K22" s="555"/>
      <c r="L22" s="510"/>
      <c r="M22" s="510"/>
      <c r="N22" s="510"/>
      <c r="O22" s="40"/>
      <c r="P22" s="593"/>
      <c r="Q22" s="594"/>
      <c r="R22" s="594"/>
      <c r="S22" s="594"/>
      <c r="T22" s="594"/>
      <c r="U22" s="595"/>
      <c r="V22" s="596"/>
      <c r="W22" s="596"/>
      <c r="X22" s="596"/>
      <c r="Y22" s="511"/>
      <c r="Z22" s="511"/>
      <c r="AA22" s="511"/>
      <c r="AB22" s="511"/>
      <c r="AC22" s="598"/>
      <c r="AD22" s="598"/>
      <c r="AE22" s="507"/>
      <c r="AF22" s="507"/>
      <c r="AG22" s="507"/>
      <c r="AH22" s="507"/>
      <c r="AI22" s="504"/>
      <c r="AJ22" s="504"/>
      <c r="AK22" s="504"/>
      <c r="AL22" s="603"/>
      <c r="AM22" s="604"/>
      <c r="AN22" s="605"/>
      <c r="AO22" s="505"/>
      <c r="AP22" s="505"/>
      <c r="AQ22" s="505"/>
      <c r="AR22" s="15"/>
      <c r="AS22" s="15"/>
      <c r="AT22" s="15"/>
      <c r="AU22" s="1"/>
      <c r="AV22" s="597"/>
      <c r="AX22" s="73"/>
    </row>
    <row r="23" spans="2:50" ht="16.5" customHeight="1" x14ac:dyDescent="0.35">
      <c r="B23" s="545" t="s">
        <v>33</v>
      </c>
      <c r="C23" s="590"/>
      <c r="D23" s="591"/>
      <c r="E23" s="591"/>
      <c r="F23" s="591"/>
      <c r="G23" s="591"/>
      <c r="H23" s="591"/>
      <c r="I23" s="591"/>
      <c r="J23" s="591"/>
      <c r="K23" s="592"/>
      <c r="L23" s="510" t="str">
        <f>IF(C23=0,"",VLOOKUP(C23,'SM-LIGHTING CONTROL LIST'!$C$8:$K$16,2,FALSE))</f>
        <v/>
      </c>
      <c r="M23" s="510"/>
      <c r="N23" s="510"/>
      <c r="O23" s="40"/>
      <c r="P23" s="593"/>
      <c r="Q23" s="594"/>
      <c r="R23" s="594"/>
      <c r="S23" s="594"/>
      <c r="T23" s="594"/>
      <c r="U23" s="595"/>
      <c r="V23" s="596" t="str">
        <f>IF(C23=0,"",VLOOKUP(C23,'SM-LIGHTING CONTROL LIST'!$C$8:$K$16,3,FALSE))</f>
        <v/>
      </c>
      <c r="W23" s="596"/>
      <c r="X23" s="596"/>
      <c r="Y23" s="511"/>
      <c r="Z23" s="511"/>
      <c r="AA23" s="511"/>
      <c r="AB23" s="511"/>
      <c r="AC23" s="598"/>
      <c r="AD23" s="598"/>
      <c r="AE23" s="507"/>
      <c r="AF23" s="507"/>
      <c r="AG23" s="507"/>
      <c r="AH23" s="507"/>
      <c r="AI23" s="504" t="str">
        <f>IF(C23=0,"",VLOOKUP(C23,'SM-LIGHTING CONTROL LIST'!$C$8:$K$16,4,FALSE))</f>
        <v/>
      </c>
      <c r="AJ23" s="504"/>
      <c r="AK23" s="504"/>
      <c r="AL23" s="600" t="str">
        <f>IF(C23=0,"",IF(P23=0,"",IF(Y23=0,"",IF(AC23=0,"",IF(AG23=0,"",IF(AE23=0,"",IF(AI23="Inactive","",ROUND(MIN(AC23*AI23,(AE23+AG23)*AC23),2))))))))</f>
        <v/>
      </c>
      <c r="AM23" s="601"/>
      <c r="AN23" s="602"/>
      <c r="AO23" s="570" t="str">
        <f>IF(AL23=0,"",IF(AL23="","",(AC23*(VLOOKUP(C23,'SM-LIGHTING CONTROL LIST'!$C$8:$I$16,5,FALSE)))))</f>
        <v/>
      </c>
      <c r="AP23" s="570"/>
      <c r="AQ23" s="570"/>
      <c r="AR23" s="15"/>
      <c r="AS23" s="15"/>
      <c r="AT23" s="15"/>
      <c r="AU23" s="1"/>
      <c r="AV23" s="597">
        <f>IF(AL23=0,0,IF(AL23="",0,IF(AL23="--",0,(AG23+AE23)*AC23)))</f>
        <v>0</v>
      </c>
      <c r="AX23" s="73"/>
    </row>
    <row r="24" spans="2:50" ht="16.5" customHeight="1" x14ac:dyDescent="0.35">
      <c r="B24" s="545"/>
      <c r="C24" s="553"/>
      <c r="D24" s="554"/>
      <c r="E24" s="554"/>
      <c r="F24" s="554"/>
      <c r="G24" s="554"/>
      <c r="H24" s="554"/>
      <c r="I24" s="554"/>
      <c r="J24" s="554"/>
      <c r="K24" s="555"/>
      <c r="L24" s="510"/>
      <c r="M24" s="510"/>
      <c r="N24" s="510"/>
      <c r="O24" s="40"/>
      <c r="P24" s="593"/>
      <c r="Q24" s="594"/>
      <c r="R24" s="594"/>
      <c r="S24" s="594"/>
      <c r="T24" s="594"/>
      <c r="U24" s="595"/>
      <c r="V24" s="596"/>
      <c r="W24" s="596"/>
      <c r="X24" s="596"/>
      <c r="Y24" s="511"/>
      <c r="Z24" s="511"/>
      <c r="AA24" s="511"/>
      <c r="AB24" s="511"/>
      <c r="AC24" s="598"/>
      <c r="AD24" s="598"/>
      <c r="AE24" s="507"/>
      <c r="AF24" s="507"/>
      <c r="AG24" s="507"/>
      <c r="AH24" s="507"/>
      <c r="AI24" s="504"/>
      <c r="AJ24" s="504"/>
      <c r="AK24" s="504"/>
      <c r="AL24" s="603"/>
      <c r="AM24" s="604"/>
      <c r="AN24" s="605"/>
      <c r="AO24" s="505"/>
      <c r="AP24" s="505"/>
      <c r="AQ24" s="505"/>
      <c r="AR24" s="15"/>
      <c r="AS24" s="15"/>
      <c r="AT24" s="15"/>
      <c r="AU24" s="1"/>
      <c r="AV24" s="597"/>
      <c r="AX24" s="73"/>
    </row>
    <row r="25" spans="2:50" ht="16.5" customHeight="1" x14ac:dyDescent="0.35">
      <c r="B25" s="15"/>
      <c r="C25" s="577" t="s">
        <v>138</v>
      </c>
      <c r="D25" s="577"/>
      <c r="E25" s="577"/>
      <c r="F25" s="577"/>
      <c r="G25" s="577"/>
      <c r="H25" s="577"/>
      <c r="I25" s="577"/>
      <c r="J25" s="577"/>
      <c r="K25" s="577"/>
      <c r="L25" s="577"/>
      <c r="M25" s="577"/>
      <c r="N25" s="577"/>
      <c r="O25" s="577"/>
      <c r="P25" s="577"/>
      <c r="Q25" s="577"/>
      <c r="R25" s="577"/>
      <c r="S25" s="577"/>
      <c r="T25" s="577"/>
      <c r="U25" s="577"/>
      <c r="V25" s="577"/>
      <c r="W25" s="577"/>
      <c r="X25" s="577"/>
      <c r="Y25" s="577"/>
      <c r="Z25" s="577"/>
      <c r="AA25" s="577"/>
      <c r="AB25" s="577"/>
      <c r="AC25" s="577"/>
      <c r="AD25" s="577"/>
      <c r="AE25" s="577"/>
      <c r="AF25" s="577"/>
      <c r="AG25" s="577"/>
      <c r="AH25" s="577"/>
      <c r="AI25" s="577"/>
      <c r="AJ25" s="577"/>
      <c r="AK25" s="578"/>
      <c r="AL25" s="613">
        <f>SUM(AL13:AN24)</f>
        <v>0</v>
      </c>
      <c r="AM25" s="614"/>
      <c r="AN25" s="615"/>
      <c r="AO25" s="611">
        <f>SUM(AO13:AQ24)</f>
        <v>0</v>
      </c>
      <c r="AP25" s="611"/>
      <c r="AQ25" s="611"/>
      <c r="AR25" s="15"/>
    </row>
    <row r="26" spans="2:50" ht="16.5" customHeight="1" x14ac:dyDescent="0.35">
      <c r="B26" s="15"/>
      <c r="C26" s="577"/>
      <c r="D26" s="577"/>
      <c r="E26" s="577"/>
      <c r="F26" s="577"/>
      <c r="G26" s="577"/>
      <c r="H26" s="577"/>
      <c r="I26" s="577"/>
      <c r="J26" s="577"/>
      <c r="K26" s="577"/>
      <c r="L26" s="577"/>
      <c r="M26" s="577"/>
      <c r="N26" s="577"/>
      <c r="O26" s="577"/>
      <c r="P26" s="577"/>
      <c r="Q26" s="577"/>
      <c r="R26" s="577"/>
      <c r="S26" s="577"/>
      <c r="T26" s="577"/>
      <c r="U26" s="577"/>
      <c r="V26" s="577"/>
      <c r="W26" s="577"/>
      <c r="X26" s="577"/>
      <c r="Y26" s="577"/>
      <c r="Z26" s="577"/>
      <c r="AA26" s="577"/>
      <c r="AB26" s="577"/>
      <c r="AC26" s="577"/>
      <c r="AD26" s="577"/>
      <c r="AE26" s="577"/>
      <c r="AF26" s="577"/>
      <c r="AG26" s="577"/>
      <c r="AH26" s="577"/>
      <c r="AI26" s="577"/>
      <c r="AJ26" s="577"/>
      <c r="AK26" s="578"/>
      <c r="AL26" s="616"/>
      <c r="AM26" s="617"/>
      <c r="AN26" s="618"/>
      <c r="AO26" s="612"/>
      <c r="AP26" s="612"/>
      <c r="AQ26" s="612"/>
      <c r="AR26" s="15"/>
    </row>
    <row r="27" spans="2:50" ht="16.5" customHeight="1" x14ac:dyDescent="0.35">
      <c r="B27" s="579" t="s">
        <v>452</v>
      </c>
      <c r="C27" s="579"/>
      <c r="D27" s="579"/>
      <c r="E27" s="579"/>
      <c r="F27" s="579"/>
      <c r="G27" s="579"/>
      <c r="H27" s="579"/>
      <c r="I27" s="579"/>
      <c r="J27" s="579"/>
      <c r="K27" s="579"/>
      <c r="L27" s="579"/>
      <c r="M27" s="579"/>
      <c r="N27" s="579"/>
      <c r="O27" s="579"/>
      <c r="P27" s="579"/>
      <c r="Q27" s="579"/>
      <c r="R27" s="559" t="str">
        <f>'START-HOME'!R27</f>
        <v>Trade Ally Application v3.1.1</v>
      </c>
      <c r="S27" s="559"/>
      <c r="T27" s="559"/>
      <c r="U27" s="559"/>
      <c r="V27" s="559"/>
      <c r="W27" s="559"/>
      <c r="X27" s="559"/>
      <c r="Y27" s="559"/>
      <c r="Z27" s="559"/>
      <c r="AA27" s="559"/>
      <c r="AB27" s="559"/>
      <c r="AC27" s="559"/>
      <c r="AD27" s="559" t="s">
        <v>222</v>
      </c>
      <c r="AE27" s="560"/>
      <c r="AF27" s="560"/>
      <c r="AG27" s="560"/>
      <c r="AH27" s="560"/>
      <c r="AI27" s="560"/>
      <c r="AJ27" s="560"/>
      <c r="AK27" s="560"/>
      <c r="AL27" s="560"/>
      <c r="AM27" s="560"/>
      <c r="AN27" s="560"/>
      <c r="AO27" s="560"/>
      <c r="AP27" s="560"/>
      <c r="AQ27" s="560"/>
    </row>
    <row r="28" spans="2:50" ht="16.5" customHeight="1" x14ac:dyDescent="0.35">
      <c r="B28" s="16" t="s">
        <v>144</v>
      </c>
      <c r="C28" s="16"/>
      <c r="D28" s="16"/>
      <c r="E28" s="16"/>
      <c r="F28" s="16"/>
      <c r="G28" s="16"/>
      <c r="H28" s="16"/>
      <c r="I28" s="16"/>
      <c r="J28" s="16"/>
      <c r="K28" s="574" t="s">
        <v>117</v>
      </c>
      <c r="L28" s="574"/>
      <c r="M28" s="574"/>
      <c r="N28" s="574"/>
      <c r="O28" s="574"/>
      <c r="P28" s="574"/>
      <c r="Q28" s="574"/>
      <c r="R28" s="559"/>
      <c r="S28" s="559"/>
      <c r="T28" s="559"/>
      <c r="U28" s="559"/>
      <c r="V28" s="559"/>
      <c r="W28" s="559"/>
      <c r="X28" s="559"/>
      <c r="Y28" s="559"/>
      <c r="Z28" s="559"/>
      <c r="AA28" s="559"/>
      <c r="AB28" s="559"/>
      <c r="AC28" s="559"/>
      <c r="AD28" s="560"/>
      <c r="AE28" s="560"/>
      <c r="AF28" s="560"/>
      <c r="AG28" s="560"/>
      <c r="AH28" s="560"/>
      <c r="AI28" s="560"/>
      <c r="AJ28" s="560"/>
      <c r="AK28" s="560"/>
      <c r="AL28" s="560"/>
      <c r="AM28" s="560"/>
      <c r="AN28" s="560"/>
      <c r="AO28" s="560"/>
      <c r="AP28" s="560"/>
      <c r="AQ28" s="560"/>
    </row>
    <row r="29" spans="2:50" ht="14.5" hidden="1" x14ac:dyDescent="0.35"/>
    <row r="30" spans="2:50" ht="14.5" hidden="1" x14ac:dyDescent="0.35"/>
    <row r="31" spans="2:50" ht="14.5" hidden="1" x14ac:dyDescent="0.35"/>
    <row r="32" spans="2:50" ht="14.5" hidden="1" x14ac:dyDescent="0.35"/>
    <row r="33" ht="14.5" hidden="1" x14ac:dyDescent="0.35"/>
    <row r="34" ht="14.5" hidden="1" x14ac:dyDescent="0.35"/>
    <row r="35" ht="14.5" hidden="1" x14ac:dyDescent="0.35"/>
  </sheetData>
  <sheetProtection algorithmName="SHA-512" hashValue="mIS0ju2qZmBFxz6n3aht3zepnDjvVMSF19inxbhV7cc7l5evfEhp2OiFTfx90eHnj7A0gM0q3775MDvJKeNZIw==" saltValue="ey4w+ihBoTM/Wq16yvyxPg==" spinCount="100000" sheet="1" objects="1" scenarios="1" selectLockedCells="1"/>
  <mergeCells count="110">
    <mergeCell ref="B27:Q27"/>
    <mergeCell ref="AO25:AQ26"/>
    <mergeCell ref="AL25:AN26"/>
    <mergeCell ref="AI19:AK20"/>
    <mergeCell ref="AL19:AN20"/>
    <mergeCell ref="B13:B14"/>
    <mergeCell ref="M1:R1"/>
    <mergeCell ref="W1:AD1"/>
    <mergeCell ref="Y11:AB12"/>
    <mergeCell ref="P11:U12"/>
    <mergeCell ref="AG17:AH18"/>
    <mergeCell ref="AE23:AF24"/>
    <mergeCell ref="AO23:AQ24"/>
    <mergeCell ref="AO17:AQ18"/>
    <mergeCell ref="AE21:AF22"/>
    <mergeCell ref="AG21:AH22"/>
    <mergeCell ref="AL23:AN24"/>
    <mergeCell ref="AL17:AN18"/>
    <mergeCell ref="AL21:AN22"/>
    <mergeCell ref="AC19:AD20"/>
    <mergeCell ref="AC17:AD18"/>
    <mergeCell ref="AO21:AQ22"/>
    <mergeCell ref="AC21:AD22"/>
    <mergeCell ref="AI23:AK24"/>
    <mergeCell ref="AT3:AV3"/>
    <mergeCell ref="AT4:AU4"/>
    <mergeCell ref="AT5:AU5"/>
    <mergeCell ref="AT6:AU6"/>
    <mergeCell ref="AT7:AU7"/>
    <mergeCell ref="AT8:AU8"/>
    <mergeCell ref="AT9:AU9"/>
    <mergeCell ref="AL15:AN16"/>
    <mergeCell ref="K28:Q28"/>
    <mergeCell ref="L23:N24"/>
    <mergeCell ref="V23:X24"/>
    <mergeCell ref="Y23:AB24"/>
    <mergeCell ref="AG23:AH24"/>
    <mergeCell ref="V13:X14"/>
    <mergeCell ref="P13:U14"/>
    <mergeCell ref="AD27:AQ28"/>
    <mergeCell ref="AG13:AH14"/>
    <mergeCell ref="AI13:AK14"/>
    <mergeCell ref="AL13:AN14"/>
    <mergeCell ref="AC13:AD14"/>
    <mergeCell ref="R27:AC28"/>
    <mergeCell ref="L21:N22"/>
    <mergeCell ref="V21:X22"/>
    <mergeCell ref="Y21:AB22"/>
    <mergeCell ref="AP1:AR2"/>
    <mergeCell ref="AI11:AK12"/>
    <mergeCell ref="AL11:AN12"/>
    <mergeCell ref="AG11:AH12"/>
    <mergeCell ref="AM3:AO4"/>
    <mergeCell ref="AP3:AR4"/>
    <mergeCell ref="AO11:AQ12"/>
    <mergeCell ref="AM1:AO2"/>
    <mergeCell ref="AO13:AQ14"/>
    <mergeCell ref="Y13:AB14"/>
    <mergeCell ref="AE13:AF14"/>
    <mergeCell ref="Y15:AB16"/>
    <mergeCell ref="C25:AK26"/>
    <mergeCell ref="AV11:AV12"/>
    <mergeCell ref="AV13:AV14"/>
    <mergeCell ref="AV15:AV16"/>
    <mergeCell ref="AE11:AF12"/>
    <mergeCell ref="V11:X12"/>
    <mergeCell ref="AC11:AD12"/>
    <mergeCell ref="AE19:AF20"/>
    <mergeCell ref="AO19:AQ20"/>
    <mergeCell ref="AC15:AD16"/>
    <mergeCell ref="V15:X16"/>
    <mergeCell ref="AG19:AH20"/>
    <mergeCell ref="AI17:AK18"/>
    <mergeCell ref="AO15:AQ16"/>
    <mergeCell ref="AI15:AK16"/>
    <mergeCell ref="P15:U16"/>
    <mergeCell ref="AE15:AF16"/>
    <mergeCell ref="AG15:AH16"/>
    <mergeCell ref="AV21:AV22"/>
    <mergeCell ref="AV23:AV24"/>
    <mergeCell ref="Y19:AB20"/>
    <mergeCell ref="P19:U20"/>
    <mergeCell ref="V17:X18"/>
    <mergeCell ref="Y17:AB18"/>
    <mergeCell ref="P17:U18"/>
    <mergeCell ref="P21:U22"/>
    <mergeCell ref="P23:U24"/>
    <mergeCell ref="V19:X20"/>
    <mergeCell ref="AV17:AV18"/>
    <mergeCell ref="AV19:AV20"/>
    <mergeCell ref="AE17:AF18"/>
    <mergeCell ref="AC23:AD24"/>
    <mergeCell ref="AI21:AK22"/>
    <mergeCell ref="C11:K12"/>
    <mergeCell ref="B23:B24"/>
    <mergeCell ref="B21:B22"/>
    <mergeCell ref="B19:B20"/>
    <mergeCell ref="B17:B18"/>
    <mergeCell ref="L19:N20"/>
    <mergeCell ref="L17:N18"/>
    <mergeCell ref="C21:K22"/>
    <mergeCell ref="L11:N12"/>
    <mergeCell ref="B15:B16"/>
    <mergeCell ref="L13:N14"/>
    <mergeCell ref="L15:N16"/>
    <mergeCell ref="C23:K24"/>
    <mergeCell ref="C13:K14"/>
    <mergeCell ref="C15:K16"/>
    <mergeCell ref="C17:K18"/>
    <mergeCell ref="C19:K20"/>
  </mergeCells>
  <conditionalFormatting sqref="M1:R1">
    <cfRule type="expression" dxfId="128" priority="2">
      <formula>OFFER720="Inactive"</formula>
    </cfRule>
  </conditionalFormatting>
  <conditionalFormatting sqref="P13:U24">
    <cfRule type="expression" dxfId="127" priority="43">
      <formula>AND(NOT(ISBLANK(C13)),ISBLANK(P13))</formula>
    </cfRule>
  </conditionalFormatting>
  <conditionalFormatting sqref="W1:AD1">
    <cfRule type="expression" dxfId="126" priority="1">
      <formula>COMPLETION730="Inactive"</formula>
    </cfRule>
  </conditionalFormatting>
  <conditionalFormatting sqref="Y13:AB24">
    <cfRule type="expression" dxfId="125" priority="10">
      <formula>MOD(Y13,1)&lt;&gt;0</formula>
    </cfRule>
    <cfRule type="expression" dxfId="124" priority="42">
      <formula>AND(NOT(ISBLANK(C13)),ISBLANK(Y13))</formula>
    </cfRule>
  </conditionalFormatting>
  <conditionalFormatting sqref="AC13:AD24">
    <cfRule type="expression" dxfId="123" priority="41">
      <formula>AND(NOT(ISBLANK(C13)),ISBLANK(AC13))</formula>
    </cfRule>
  </conditionalFormatting>
  <conditionalFormatting sqref="AE13:AF24">
    <cfRule type="expression" dxfId="122" priority="40">
      <formula>AND(NOT(ISBLANK(C13)),ISBLANK(AE13))</formula>
    </cfRule>
  </conditionalFormatting>
  <conditionalFormatting sqref="AG13:AH24">
    <cfRule type="expression" dxfId="121" priority="39">
      <formula>AND(NOT(ISBLANK(C13)),ISBLANK(AG13))</formula>
    </cfRule>
  </conditionalFormatting>
  <conditionalFormatting sqref="AM3:AO4">
    <cfRule type="cellIs" dxfId="120" priority="12" operator="equal">
      <formula>"APP EXPIRED"</formula>
    </cfRule>
    <cfRule type="cellIs" dxfId="119" priority="14" operator="equal">
      <formula>"Install Date Not Eligible"</formula>
    </cfRule>
    <cfRule type="cellIs" dxfId="118" priority="18" operator="equal">
      <formula>"Requires Pre-Approval"</formula>
    </cfRule>
    <cfRule type="cellIs" dxfId="117" priority="19" operator="equal">
      <formula>"Less than $150"</formula>
    </cfRule>
    <cfRule type="cellIs" dxfId="116" priority="20" operator="equal">
      <formula>"Not Eligible"</formula>
    </cfRule>
  </conditionalFormatting>
  <conditionalFormatting sqref="AP3:AR4">
    <cfRule type="expression" dxfId="115" priority="5">
      <formula>$AM$3="APP EXPIRED"</formula>
    </cfRule>
    <cfRule type="expression" dxfId="114" priority="6">
      <formula>$AM$3="Install Date Not Eligible"</formula>
    </cfRule>
    <cfRule type="expression" dxfId="113" priority="7">
      <formula>$AM$3="Not Eligible"</formula>
    </cfRule>
    <cfRule type="expression" dxfId="112" priority="8">
      <formula>$AM$3="Less Than $150"</formula>
    </cfRule>
    <cfRule type="expression" dxfId="111" priority="9">
      <formula>$AM$3="Requires Pre-Approval"</formula>
    </cfRule>
  </conditionalFormatting>
  <dataValidations xWindow="1042" yWindow="472" count="6">
    <dataValidation type="decimal" operator="greaterThanOrEqual" allowBlank="1" showInputMessage="1" showErrorMessage="1" errorTitle="MATERIAL COST/UNIT ERROR" error="Must be greater than $1.00." promptTitle="MATERIAL COST PER UNIT" prompt="Enter material cost per lamp installed as identified on the invoice._x000a_" sqref="AE13:AF24" xr:uid="{00000000-0002-0000-0900-000000000000}">
      <formula1>1</formula1>
    </dataValidation>
    <dataValidation type="decimal" operator="greaterThanOrEqual" allowBlank="1" showInputMessage="1" showErrorMessage="1" errorTitle="LABOR COST/UNIT ERROR" error="Must be greater than $1.00.  Be sure to include labor cost as well as material cost." promptTitle="LABOR COST PER UNIT" prompt="Enter labor cost  per unit installed.  _x000a_For &quot;In House&quot; installs estimate labor cost." sqref="AG13:AH24" xr:uid="{00000000-0002-0000-0900-000001000000}">
      <formula1>1</formula1>
    </dataValidation>
    <dataValidation type="whole" operator="greaterThan" allowBlank="1" showInputMessage="1" showErrorMessage="1" sqref="AC13:AD24" xr:uid="{00000000-0002-0000-0900-000002000000}">
      <formula1>0</formula1>
    </dataValidation>
    <dataValidation allowBlank="1" showInputMessage="1" showErrorMessage="1" promptTitle="INSTALLED LOCATION" prompt="Provide a description of the installed location for each room or segment of the facility.  _x000a_Examples:  Conference room 204B, Gymnasium, Library, Office 204, Entry Way..." sqref="P13:U24" xr:uid="{00000000-0002-0000-0900-000003000000}"/>
    <dataValidation type="list" showInputMessage="1" showErrorMessage="1" promptTitle="SELECT STANDARD MEASURE" prompt="Select a measure from the drop down. _x000a__x000a_NOTE:  If you want to change this measure you must first delete the the &quot;Watts Controlled per Unit.&quot;  Then it will allow you to select a new measure type." sqref="C13 C15 C17 C19 C21 C23" xr:uid="{00000000-0002-0000-0900-000004000000}">
      <formula1>IF(Y13&lt;&gt;0,"",SMLIGHTCONNAME)</formula1>
    </dataValidation>
    <dataValidation type="decimal" showInputMessage="1" showErrorMessage="1" errorTitle="WATTAGE ERROR" error="WATTS ENTERED NOT WITHIN GUIDELINES.  PLEASE CONFIRM WATTAGE AND RE-ENTER OR CONSIDER USING A CUSTOM APPLICATION." promptTitle="WATTS CONTROLLED PER UNIT" prompt="Enter the wattage controlled by each unit." sqref="Y13:AB24" xr:uid="{00000000-0002-0000-0900-000005000000}">
      <formula1>INDEX(SMLIGHTCONMIN,MATCH(C13,SMLIGHTCONNAME,0))</formula1>
      <formula2>INDEX(SMLIGHTCONMAX,MATCH(C13,SMLIGHTCONNAME,0))</formula2>
    </dataValidation>
  </dataValidations>
  <hyperlinks>
    <hyperlink ref="K28" r:id="rId1" xr:uid="{00000000-0004-0000-0900-000000000000}"/>
  </hyperlinks>
  <printOptions horizontalCentered="1"/>
  <pageMargins left="0.25" right="0.25" top="0.75" bottom="0.75" header="0.3" footer="0.3"/>
  <pageSetup scale="74" orientation="landscape" r:id="rId2"/>
  <headerFooter>
    <oddFooter>&amp;L&amp;"Book Antiqua,Regular"&amp;10Printed on &amp;D at &amp;T&amp;R&amp;"Book Antiqua,Regular"&amp;10Ameren Missouri BizSavers&amp;"Book Antiqua,Bold Italic" &amp;"Book Antiqua,Regular"Program&amp;C&amp;"Book Antiqua,Regular"&amp;10&amp;F &amp;A</oddFooter>
  </headerFooter>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theme="9" tint="-0.249977111117893"/>
    <pageSetUpPr fitToPage="1"/>
  </sheetPr>
  <dimension ref="A1:M34"/>
  <sheetViews>
    <sheetView workbookViewId="0">
      <selection activeCell="C2" sqref="C2"/>
    </sheetView>
  </sheetViews>
  <sheetFormatPr defaultColWidth="0" defaultRowHeight="0" customHeight="1" zeroHeight="1" x14ac:dyDescent="0.35"/>
  <cols>
    <col min="1" max="1" width="4" customWidth="1"/>
    <col min="2" max="2" width="14.81640625" customWidth="1"/>
    <col min="3" max="3" width="24.453125" customWidth="1"/>
    <col min="4" max="4" width="21.453125" bestFit="1" customWidth="1"/>
    <col min="5" max="5" width="10.26953125" bestFit="1" customWidth="1"/>
    <col min="6" max="6" width="15.81640625" bestFit="1" customWidth="1"/>
    <col min="7" max="7" width="11.7265625" customWidth="1"/>
    <col min="8" max="8" width="8.453125" customWidth="1"/>
    <col min="9" max="9" width="13.81640625" customWidth="1"/>
    <col min="10" max="10" width="18.453125" customWidth="1"/>
    <col min="11" max="11" width="15.1796875" customWidth="1"/>
    <col min="12" max="13" width="0" hidden="1" customWidth="1"/>
    <col min="14" max="45" width="4" hidden="1" customWidth="1"/>
    <col min="46" max="16384" width="4" hidden="1"/>
  </cols>
  <sheetData>
    <row r="1" spans="1:13" ht="17.25" customHeight="1" x14ac:dyDescent="0.35">
      <c r="A1" s="1"/>
      <c r="B1" s="1"/>
      <c r="C1" s="1"/>
      <c r="D1" s="1"/>
      <c r="E1" s="1"/>
      <c r="F1" s="1"/>
      <c r="G1" s="1"/>
      <c r="H1" s="1"/>
      <c r="I1" s="1"/>
      <c r="J1" s="1"/>
      <c r="K1" s="1"/>
    </row>
    <row r="2" spans="1:13" ht="17.25" customHeight="1" x14ac:dyDescent="0.35">
      <c r="A2" s="1"/>
      <c r="B2" s="17" t="s">
        <v>0</v>
      </c>
      <c r="C2" s="18">
        <v>42107</v>
      </c>
      <c r="D2" s="1"/>
      <c r="E2" s="1"/>
      <c r="F2" s="1"/>
      <c r="G2" s="1"/>
      <c r="H2" s="1"/>
      <c r="I2" s="1"/>
      <c r="J2" s="1"/>
      <c r="K2" s="1"/>
    </row>
    <row r="3" spans="1:13" ht="17.25" customHeight="1" x14ac:dyDescent="0.35">
      <c r="A3" s="1"/>
      <c r="B3" s="17" t="s">
        <v>14</v>
      </c>
      <c r="C3" s="18" t="s">
        <v>346</v>
      </c>
      <c r="D3" s="1"/>
      <c r="E3" s="1"/>
      <c r="F3" s="1"/>
      <c r="G3" s="1"/>
      <c r="H3" s="1"/>
      <c r="I3" s="1"/>
      <c r="J3" s="1"/>
      <c r="K3" s="1"/>
    </row>
    <row r="4" spans="1:13" ht="17.25" customHeight="1" x14ac:dyDescent="0.35">
      <c r="A4" s="1"/>
      <c r="B4" s="17" t="s">
        <v>1</v>
      </c>
      <c r="C4" s="588" t="s">
        <v>639</v>
      </c>
      <c r="D4" s="588"/>
      <c r="E4" s="1"/>
      <c r="F4" s="1"/>
      <c r="G4" s="1"/>
      <c r="H4" s="1"/>
      <c r="I4" s="1"/>
      <c r="J4" s="1"/>
      <c r="K4" s="1"/>
    </row>
    <row r="5" spans="1:13" ht="17.25" customHeight="1" x14ac:dyDescent="0.35">
      <c r="A5" s="1"/>
      <c r="B5" s="1"/>
      <c r="C5" s="588" t="s">
        <v>3</v>
      </c>
      <c r="D5" s="588"/>
      <c r="E5" s="1"/>
      <c r="F5" s="1"/>
      <c r="G5" s="1"/>
      <c r="H5" s="1"/>
      <c r="I5" s="1"/>
      <c r="J5" s="1"/>
      <c r="K5" s="1"/>
    </row>
    <row r="6" spans="1:13" ht="17.25" customHeight="1" thickBot="1" x14ac:dyDescent="0.4">
      <c r="A6" s="1"/>
      <c r="B6" s="589" t="s">
        <v>16</v>
      </c>
      <c r="C6" s="589"/>
      <c r="D6" s="589"/>
      <c r="E6" s="589"/>
      <c r="F6" s="28"/>
      <c r="G6" s="589" t="s">
        <v>49</v>
      </c>
      <c r="H6" s="619"/>
      <c r="I6" s="1"/>
      <c r="J6" s="1"/>
      <c r="K6" s="1"/>
    </row>
    <row r="7" spans="1:13" ht="17.25" customHeight="1" thickTop="1" x14ac:dyDescent="0.35">
      <c r="A7" s="1"/>
      <c r="B7" s="20" t="s">
        <v>464</v>
      </c>
      <c r="C7" s="20" t="s">
        <v>46</v>
      </c>
      <c r="D7" s="20" t="s">
        <v>48</v>
      </c>
      <c r="E7" s="20" t="s">
        <v>18</v>
      </c>
      <c r="F7" s="20" t="s">
        <v>9</v>
      </c>
      <c r="G7" s="20" t="s">
        <v>50</v>
      </c>
      <c r="H7" s="188" t="s">
        <v>10</v>
      </c>
      <c r="I7" s="189" t="s">
        <v>11</v>
      </c>
      <c r="J7" s="20" t="s">
        <v>631</v>
      </c>
      <c r="K7" s="20" t="s">
        <v>614</v>
      </c>
      <c r="L7" s="1"/>
      <c r="M7" s="1"/>
    </row>
    <row r="8" spans="1:13" ht="27.75" customHeight="1" x14ac:dyDescent="0.35">
      <c r="A8" s="1"/>
      <c r="B8" s="168">
        <v>999115</v>
      </c>
      <c r="C8" s="2" t="s">
        <v>548</v>
      </c>
      <c r="D8" s="31" t="s">
        <v>47</v>
      </c>
      <c r="E8" s="2" t="s">
        <v>553</v>
      </c>
      <c r="F8" s="186">
        <v>15</v>
      </c>
      <c r="G8" s="187">
        <v>125</v>
      </c>
      <c r="H8" s="190">
        <v>51</v>
      </c>
      <c r="I8" s="191">
        <v>200</v>
      </c>
      <c r="J8" s="217" t="s">
        <v>43</v>
      </c>
      <c r="K8" s="213">
        <v>60</v>
      </c>
      <c r="L8" s="1"/>
      <c r="M8" s="1"/>
    </row>
    <row r="9" spans="1:13" ht="27.75" customHeight="1" x14ac:dyDescent="0.35">
      <c r="A9" s="1"/>
      <c r="B9" s="168">
        <v>999116</v>
      </c>
      <c r="C9" s="2" t="s">
        <v>547</v>
      </c>
      <c r="D9" s="31" t="s">
        <v>47</v>
      </c>
      <c r="E9" s="2" t="s">
        <v>557</v>
      </c>
      <c r="F9" s="186">
        <v>35</v>
      </c>
      <c r="G9" s="187">
        <v>300</v>
      </c>
      <c r="H9" s="190">
        <v>201</v>
      </c>
      <c r="I9" s="191">
        <v>500</v>
      </c>
      <c r="J9" s="217" t="s">
        <v>43</v>
      </c>
      <c r="K9" s="213">
        <v>60</v>
      </c>
      <c r="L9" s="1"/>
      <c r="M9" s="1"/>
    </row>
    <row r="10" spans="1:13" ht="27.75" customHeight="1" x14ac:dyDescent="0.35">
      <c r="A10" s="1"/>
      <c r="B10" s="168">
        <v>999117</v>
      </c>
      <c r="C10" s="2" t="s">
        <v>549</v>
      </c>
      <c r="D10" s="31" t="s">
        <v>47</v>
      </c>
      <c r="E10" s="2" t="s">
        <v>556</v>
      </c>
      <c r="F10" s="32">
        <v>15</v>
      </c>
      <c r="G10" s="43">
        <v>125</v>
      </c>
      <c r="H10" s="192">
        <v>51</v>
      </c>
      <c r="I10" s="193">
        <v>120</v>
      </c>
      <c r="J10" s="218" t="s">
        <v>43</v>
      </c>
      <c r="K10" s="213">
        <v>189</v>
      </c>
      <c r="L10" s="1"/>
      <c r="M10" s="1"/>
    </row>
    <row r="11" spans="1:13" ht="27.75" customHeight="1" x14ac:dyDescent="0.35">
      <c r="A11" s="1"/>
      <c r="B11" s="168">
        <v>999118</v>
      </c>
      <c r="C11" s="2" t="s">
        <v>550</v>
      </c>
      <c r="D11" s="31" t="s">
        <v>47</v>
      </c>
      <c r="E11" s="2" t="s">
        <v>554</v>
      </c>
      <c r="F11" s="32">
        <v>35</v>
      </c>
      <c r="G11" s="43">
        <v>460</v>
      </c>
      <c r="H11" s="192">
        <v>121</v>
      </c>
      <c r="I11" s="193">
        <v>6000</v>
      </c>
      <c r="J11" s="218" t="s">
        <v>43</v>
      </c>
      <c r="K11" s="213">
        <v>189</v>
      </c>
      <c r="L11" s="1"/>
      <c r="M11" s="1"/>
    </row>
    <row r="12" spans="1:13" ht="27.75" customHeight="1" x14ac:dyDescent="0.35">
      <c r="A12" s="1"/>
      <c r="B12" s="169">
        <v>999119</v>
      </c>
      <c r="C12" s="2" t="s">
        <v>551</v>
      </c>
      <c r="D12" s="31" t="s">
        <v>47</v>
      </c>
      <c r="E12" s="2" t="s">
        <v>555</v>
      </c>
      <c r="F12" s="32">
        <v>45</v>
      </c>
      <c r="G12" s="43">
        <v>570</v>
      </c>
      <c r="H12" s="192">
        <v>151</v>
      </c>
      <c r="I12" s="193">
        <v>6000</v>
      </c>
      <c r="J12" s="218" t="s">
        <v>43</v>
      </c>
      <c r="K12" s="213">
        <v>189</v>
      </c>
      <c r="L12" s="1"/>
      <c r="M12" s="1"/>
    </row>
    <row r="13" spans="1:13" ht="27.75" customHeight="1" x14ac:dyDescent="0.35">
      <c r="A13" s="1"/>
      <c r="L13" s="1"/>
    </row>
    <row r="14" spans="1:13" ht="27.75" customHeight="1" x14ac:dyDescent="0.35">
      <c r="A14" s="1"/>
      <c r="L14" s="1"/>
    </row>
    <row r="15" spans="1:13" ht="27.75" customHeight="1" x14ac:dyDescent="0.35">
      <c r="A15" s="1"/>
      <c r="L15" s="1"/>
    </row>
    <row r="16" spans="1:13" ht="27.75" customHeight="1" x14ac:dyDescent="0.35">
      <c r="A16" s="1"/>
      <c r="L16" s="1"/>
    </row>
    <row r="17" spans="1:11" ht="27.75" customHeight="1" x14ac:dyDescent="0.35">
      <c r="A17" s="1"/>
    </row>
    <row r="18" spans="1:11" ht="27.75" customHeight="1" x14ac:dyDescent="0.35">
      <c r="A18" s="1"/>
      <c r="B18" s="1"/>
      <c r="C18" s="1"/>
      <c r="D18" s="1"/>
      <c r="E18" s="1"/>
      <c r="F18" s="1"/>
      <c r="G18" s="1"/>
      <c r="H18" s="1"/>
      <c r="I18" s="1"/>
      <c r="J18" s="1"/>
      <c r="K18" s="1"/>
    </row>
    <row r="19" spans="1:11" ht="27.75" customHeight="1" x14ac:dyDescent="0.35">
      <c r="A19" s="1"/>
      <c r="B19" s="1"/>
      <c r="C19" s="1"/>
      <c r="D19" s="1"/>
      <c r="E19" s="1"/>
      <c r="F19" s="1"/>
      <c r="G19" s="1"/>
      <c r="H19" s="1"/>
      <c r="I19" s="1"/>
      <c r="J19" s="1"/>
      <c r="K19" s="1"/>
    </row>
    <row r="20" spans="1:11" ht="27.75" hidden="1" customHeight="1" x14ac:dyDescent="0.35"/>
    <row r="21" spans="1:11" ht="27.75" hidden="1" customHeight="1" x14ac:dyDescent="0.35"/>
    <row r="22" spans="1:11" ht="27.75" hidden="1" customHeight="1" x14ac:dyDescent="0.35"/>
    <row r="23" spans="1:11" ht="27.75" hidden="1" customHeight="1" x14ac:dyDescent="0.35"/>
    <row r="24" spans="1:11" ht="27.75" hidden="1" customHeight="1" x14ac:dyDescent="0.35"/>
    <row r="25" spans="1:11" ht="27.75" hidden="1" customHeight="1" x14ac:dyDescent="0.35">
      <c r="B25" s="21"/>
    </row>
    <row r="26" spans="1:11" ht="27.75" hidden="1" customHeight="1" x14ac:dyDescent="0.35">
      <c r="B26" s="21"/>
      <c r="C26" s="21"/>
      <c r="D26" s="21"/>
      <c r="G26" s="21"/>
      <c r="H26" s="21"/>
    </row>
    <row r="27" spans="1:11" ht="14.5" hidden="1" x14ac:dyDescent="0.35"/>
    <row r="28" spans="1:11" ht="14.5" hidden="1" x14ac:dyDescent="0.35"/>
    <row r="29" spans="1:11" ht="14.5" hidden="1" x14ac:dyDescent="0.35"/>
    <row r="30" spans="1:11" ht="14.5" hidden="1" x14ac:dyDescent="0.35"/>
    <row r="31" spans="1:11" ht="14.5" hidden="1" x14ac:dyDescent="0.35"/>
    <row r="32" spans="1:11" ht="14.5" hidden="1" x14ac:dyDescent="0.35"/>
    <row r="33" ht="14.5" hidden="1" x14ac:dyDescent="0.35"/>
    <row r="34" ht="14.5" hidden="1" x14ac:dyDescent="0.35"/>
  </sheetData>
  <sheetProtection algorithmName="SHA-512" hashValue="n7sjMEGdFZQ+leJar/eb2Ta4TfV0h/33S9vrNrbUEDlbx4MQJt5+ZeLOXo1miN+Uwowu7uw1YlwMqweOUWS7oA==" saltValue="iIKmtEZpfYffQkzI7fpLDg==" spinCount="100000" sheet="1" objects="1" scenarios="1"/>
  <mergeCells count="4">
    <mergeCell ref="C4:D4"/>
    <mergeCell ref="C5:D5"/>
    <mergeCell ref="B6:E6"/>
    <mergeCell ref="G6:H6"/>
  </mergeCells>
  <pageMargins left="0.25" right="0.25" top="0.75" bottom="0.75" header="0.3" footer="0.3"/>
  <pageSetup scale="84" orientation="landscape" r:id="rId1"/>
  <headerFooter>
    <oddFooter>&amp;L&amp;"Book Antiqua,Regular"&amp;10Printed on &amp;D at &amp;T&amp;R&amp;"Book Antiqua,Regular"&amp;10Ameren Missouri BizSavers&amp;"Book Antiqua,Bold Italic" &amp;"Book Antiqua,Regular"Program&amp;C&amp;"Book Antiqua,Regular"&amp;10&amp;F &amp;A</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theme="3" tint="0.39997558519241921"/>
    <pageSetUpPr fitToPage="1"/>
  </sheetPr>
  <dimension ref="A1:AY35"/>
  <sheetViews>
    <sheetView showGridLines="0" showRowColHeaders="0" workbookViewId="0">
      <selection activeCell="C13" sqref="C13:N14"/>
    </sheetView>
  </sheetViews>
  <sheetFormatPr defaultColWidth="0" defaultRowHeight="0" customHeight="1" zeroHeight="1" x14ac:dyDescent="0.35"/>
  <cols>
    <col min="1" max="45" width="4" style="1" customWidth="1"/>
    <col min="46" max="46" width="10.453125" style="42" hidden="1" customWidth="1"/>
    <col min="47" max="47" width="9.26953125" style="42" hidden="1" customWidth="1"/>
    <col min="48" max="48" width="12.7265625" style="42" hidden="1" customWidth="1"/>
    <col min="49" max="51" width="9.26953125" style="42" hidden="1" customWidth="1"/>
    <col min="52" max="16384" width="4" style="42" hidden="1"/>
  </cols>
  <sheetData>
    <row r="1" spans="1:49" ht="16.5" customHeight="1" thickTop="1" thickBot="1" x14ac:dyDescent="0.4">
      <c r="A1" s="15"/>
      <c r="M1" s="556" t="s">
        <v>683</v>
      </c>
      <c r="N1" s="557"/>
      <c r="O1" s="557"/>
      <c r="P1" s="557"/>
      <c r="Q1" s="557"/>
      <c r="R1" s="558"/>
      <c r="S1" s="206"/>
      <c r="T1" s="206"/>
      <c r="U1" s="206"/>
      <c r="V1" s="206"/>
      <c r="W1" s="556" t="s">
        <v>684</v>
      </c>
      <c r="X1" s="557"/>
      <c r="Y1" s="557"/>
      <c r="Z1" s="557"/>
      <c r="AA1" s="557"/>
      <c r="AB1" s="557"/>
      <c r="AC1" s="557"/>
      <c r="AD1" s="558"/>
      <c r="AM1" s="543" t="s">
        <v>45</v>
      </c>
      <c r="AN1" s="543"/>
      <c r="AO1" s="543"/>
      <c r="AP1" s="541" t="s">
        <v>659</v>
      </c>
      <c r="AQ1" s="541"/>
      <c r="AR1" s="541"/>
    </row>
    <row r="2" spans="1:49" ht="16.5" customHeight="1" thickTop="1" x14ac:dyDescent="0.35">
      <c r="AM2" s="544"/>
      <c r="AN2" s="544"/>
      <c r="AO2" s="544"/>
      <c r="AP2" s="542"/>
      <c r="AQ2" s="542"/>
      <c r="AR2" s="542"/>
    </row>
    <row r="3" spans="1:49" ht="16.5" customHeight="1" x14ac:dyDescent="0.35">
      <c r="AM3" s="528" t="e">
        <f>'TOTAL SHEET'!C21</f>
        <v>#REF!</v>
      </c>
      <c r="AN3" s="529"/>
      <c r="AO3" s="530"/>
      <c r="AP3" s="514" t="e">
        <f>BASEKWHTOTAL</f>
        <v>#NAME?</v>
      </c>
      <c r="AQ3" s="515"/>
      <c r="AR3" s="516"/>
      <c r="AT3" s="534" t="e">
        <f>PICO1</f>
        <v>#NAME?</v>
      </c>
      <c r="AU3" s="534"/>
      <c r="AV3" s="534"/>
    </row>
    <row r="4" spans="1:49" ht="16.5" customHeight="1" x14ac:dyDescent="0.35">
      <c r="AM4" s="531"/>
      <c r="AN4" s="532"/>
      <c r="AO4" s="533"/>
      <c r="AP4" s="517"/>
      <c r="AQ4" s="518"/>
      <c r="AR4" s="519"/>
      <c r="AT4" s="535" t="str">
        <f>'Summary Form 710'!B6</f>
        <v>ID #</v>
      </c>
      <c r="AU4" s="535"/>
      <c r="AV4" s="227">
        <f>'Summary Form 710'!D6</f>
        <v>0</v>
      </c>
    </row>
    <row r="5" spans="1:49" ht="16.5" customHeight="1" x14ac:dyDescent="0.35">
      <c r="AT5" s="535" t="str">
        <f>'Summary Form 710'!B7</f>
        <v>Application Date</v>
      </c>
      <c r="AU5" s="535"/>
      <c r="AV5" s="228" t="e">
        <f>'Summary Form 710'!D7</f>
        <v>#NAME?</v>
      </c>
    </row>
    <row r="6" spans="1:49" ht="16.5" customHeight="1" x14ac:dyDescent="0.35">
      <c r="AT6" s="535" t="str">
        <f>'Summary Form 710'!B8</f>
        <v>PC</v>
      </c>
      <c r="AU6" s="535"/>
      <c r="AV6" s="227">
        <f>'Summary Form 710'!D8</f>
        <v>0</v>
      </c>
    </row>
    <row r="7" spans="1:49" ht="16.5" customHeight="1" x14ac:dyDescent="0.35">
      <c r="AT7" s="535" t="str">
        <f>'Summary Form 710'!B9</f>
        <v>STATUS</v>
      </c>
      <c r="AU7" s="535"/>
      <c r="AV7" s="227">
        <f>'Summary Form 710'!D9</f>
        <v>0</v>
      </c>
    </row>
    <row r="8" spans="1:49" ht="16.5" customHeight="1" x14ac:dyDescent="0.35">
      <c r="AT8" s="535" t="str">
        <f>'Summary Form 710'!B10</f>
        <v>ENG Review</v>
      </c>
      <c r="AU8" s="535"/>
      <c r="AV8" s="227">
        <f>'Summary Form 710'!D10</f>
        <v>0</v>
      </c>
    </row>
    <row r="9" spans="1:49" ht="16.5" customHeight="1" x14ac:dyDescent="0.35">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T9" s="535" t="str">
        <f>'Summary Form 710'!B11</f>
        <v>Review Date</v>
      </c>
      <c r="AU9" s="535"/>
      <c r="AV9" s="228">
        <f>'Summary Form 710'!D11</f>
        <v>0</v>
      </c>
    </row>
    <row r="10" spans="1:49" ht="16.5" customHeight="1" x14ac:dyDescent="0.35">
      <c r="B10" s="15"/>
      <c r="C10" s="15"/>
      <c r="D10" s="15"/>
      <c r="E10" s="15"/>
      <c r="F10" s="15"/>
      <c r="G10" s="15"/>
      <c r="H10" s="15"/>
      <c r="I10" s="15"/>
      <c r="J10" s="15"/>
      <c r="K10" s="15"/>
      <c r="L10" s="15"/>
      <c r="M10" s="15"/>
      <c r="N10" s="15"/>
      <c r="O10" s="13"/>
      <c r="P10" s="13"/>
      <c r="Q10" s="15"/>
      <c r="R10" s="15"/>
      <c r="S10" s="15"/>
      <c r="T10" s="15"/>
      <c r="U10" s="15"/>
      <c r="V10" s="14"/>
      <c r="W10" s="14"/>
      <c r="X10" s="15"/>
      <c r="Y10" s="15"/>
      <c r="Z10" s="15"/>
      <c r="AA10" s="15"/>
      <c r="AB10" s="15"/>
      <c r="AC10" s="15"/>
      <c r="AD10" s="15"/>
      <c r="AE10" s="15"/>
      <c r="AF10" s="15"/>
      <c r="AG10" s="15"/>
      <c r="AH10" s="15"/>
      <c r="AI10" s="15"/>
      <c r="AJ10" s="15"/>
      <c r="AK10" s="15"/>
      <c r="AL10" s="15"/>
      <c r="AM10" s="15"/>
      <c r="AN10" s="15"/>
      <c r="AO10" s="15"/>
      <c r="AP10" s="15"/>
      <c r="AQ10" s="15"/>
      <c r="AR10" s="15"/>
      <c r="AT10" s="73"/>
      <c r="AU10" s="73"/>
    </row>
    <row r="11" spans="1:49" ht="16.5" customHeight="1" x14ac:dyDescent="0.35">
      <c r="B11" s="220"/>
      <c r="C11" s="525" t="s">
        <v>88</v>
      </c>
      <c r="D11" s="525"/>
      <c r="E11" s="525"/>
      <c r="F11" s="525"/>
      <c r="G11" s="525"/>
      <c r="H11" s="525"/>
      <c r="I11" s="525"/>
      <c r="J11" s="525"/>
      <c r="K11" s="525"/>
      <c r="L11" s="525"/>
      <c r="M11" s="525"/>
      <c r="N11" s="525"/>
      <c r="O11" s="525" t="s">
        <v>87</v>
      </c>
      <c r="P11" s="525"/>
      <c r="Q11" s="525"/>
      <c r="R11" s="525"/>
      <c r="S11" s="525"/>
      <c r="T11" s="525"/>
      <c r="U11" s="525"/>
      <c r="V11" s="525" t="s">
        <v>19</v>
      </c>
      <c r="W11" s="525"/>
      <c r="X11" s="525" t="s">
        <v>101</v>
      </c>
      <c r="Y11" s="525"/>
      <c r="Z11" s="525"/>
      <c r="AA11" s="539" t="s">
        <v>27</v>
      </c>
      <c r="AB11" s="539"/>
      <c r="AC11" s="539"/>
      <c r="AD11" s="539" t="s">
        <v>28</v>
      </c>
      <c r="AE11" s="539"/>
      <c r="AF11" s="539"/>
      <c r="AG11" s="525" t="s">
        <v>21</v>
      </c>
      <c r="AH11" s="525"/>
      <c r="AI11" s="525"/>
      <c r="AJ11" s="525" t="s">
        <v>22</v>
      </c>
      <c r="AK11" s="525"/>
      <c r="AL11" s="525"/>
      <c r="AM11" s="525" t="s">
        <v>23</v>
      </c>
      <c r="AN11" s="525"/>
      <c r="AO11" s="525"/>
      <c r="AP11" s="525"/>
      <c r="AQ11" s="525"/>
      <c r="AR11" s="525"/>
      <c r="AS11" s="15"/>
      <c r="AT11" s="15"/>
      <c r="AU11" s="1"/>
      <c r="AV11" s="599" t="s">
        <v>159</v>
      </c>
      <c r="AW11" s="73"/>
    </row>
    <row r="12" spans="1:49" ht="16.5" customHeight="1" thickBot="1" x14ac:dyDescent="0.4">
      <c r="B12" s="220"/>
      <c r="C12" s="526"/>
      <c r="D12" s="526"/>
      <c r="E12" s="526"/>
      <c r="F12" s="526"/>
      <c r="G12" s="526"/>
      <c r="H12" s="526"/>
      <c r="I12" s="526"/>
      <c r="J12" s="526"/>
      <c r="K12" s="526"/>
      <c r="L12" s="526"/>
      <c r="M12" s="526"/>
      <c r="N12" s="526"/>
      <c r="O12" s="526"/>
      <c r="P12" s="526"/>
      <c r="Q12" s="526"/>
      <c r="R12" s="526"/>
      <c r="S12" s="526"/>
      <c r="T12" s="526"/>
      <c r="U12" s="526"/>
      <c r="V12" s="526"/>
      <c r="W12" s="526"/>
      <c r="X12" s="526"/>
      <c r="Y12" s="526"/>
      <c r="Z12" s="526"/>
      <c r="AA12" s="540"/>
      <c r="AB12" s="540"/>
      <c r="AC12" s="540"/>
      <c r="AD12" s="540"/>
      <c r="AE12" s="540"/>
      <c r="AF12" s="540"/>
      <c r="AG12" s="526"/>
      <c r="AH12" s="526"/>
      <c r="AI12" s="526"/>
      <c r="AJ12" s="526"/>
      <c r="AK12" s="526"/>
      <c r="AL12" s="526"/>
      <c r="AM12" s="526" t="s">
        <v>157</v>
      </c>
      <c r="AN12" s="526"/>
      <c r="AO12" s="526"/>
      <c r="AP12" s="526" t="s">
        <v>156</v>
      </c>
      <c r="AQ12" s="526"/>
      <c r="AR12" s="526"/>
      <c r="AS12" s="15"/>
      <c r="AT12" s="15"/>
      <c r="AU12" s="1"/>
      <c r="AV12" s="599"/>
      <c r="AW12" s="73"/>
    </row>
    <row r="13" spans="1:49" ht="16.5" customHeight="1" x14ac:dyDescent="0.35">
      <c r="B13" s="620" t="s">
        <v>24</v>
      </c>
      <c r="C13" s="669"/>
      <c r="D13" s="669"/>
      <c r="E13" s="669"/>
      <c r="F13" s="669"/>
      <c r="G13" s="669"/>
      <c r="H13" s="669"/>
      <c r="I13" s="669"/>
      <c r="J13" s="669"/>
      <c r="K13" s="669"/>
      <c r="L13" s="669"/>
      <c r="M13" s="669"/>
      <c r="N13" s="669"/>
      <c r="O13" s="640" t="str">
        <f>IF(C13=0,"",VLOOKUP(C13,'SM-REFRIGERATION LIST'!$C$8:$J$32,3,FALSE))</f>
        <v/>
      </c>
      <c r="P13" s="640"/>
      <c r="Q13" s="640"/>
      <c r="R13" s="640"/>
      <c r="S13" s="640"/>
      <c r="T13" s="640"/>
      <c r="U13" s="640"/>
      <c r="V13" s="646"/>
      <c r="W13" s="646"/>
      <c r="X13" s="644" t="str">
        <f>IF(C13=0,"",VLOOKUP(C13,'SM-REFRIGERATION LIST'!$C$8:$J$32,2,FALSE))</f>
        <v/>
      </c>
      <c r="Y13" s="644"/>
      <c r="Z13" s="644"/>
      <c r="AA13" s="631"/>
      <c r="AB13" s="632"/>
      <c r="AC13" s="633"/>
      <c r="AD13" s="641"/>
      <c r="AE13" s="642"/>
      <c r="AF13" s="643"/>
      <c r="AG13" s="660" t="str">
        <f>IF(C13=0,"",VLOOKUP(C13,'SM-REFRIGERATION LIST'!$C$8:$J$32,5,FALSE))</f>
        <v/>
      </c>
      <c r="AH13" s="660"/>
      <c r="AI13" s="660"/>
      <c r="AJ13" s="661" t="str">
        <f>IF(C13=0,"",IF(V13=0,"",IF(AA13=0,"",IF(AD13=0,"",MIN((V13*AG13),(((AA13+AD13)*V13)))))))</f>
        <v/>
      </c>
      <c r="AK13" s="661"/>
      <c r="AL13" s="661"/>
      <c r="AM13" s="662" t="str">
        <f>IF(AJ13=0,"",IF(AJ13="","",(VLOOKUP(C13,'SM-REFRIGERATION LIST'!$C$8:$J$32,6,FALSE))*V13))</f>
        <v/>
      </c>
      <c r="AN13" s="662"/>
      <c r="AO13" s="662"/>
      <c r="AP13" s="658" t="str">
        <f>IF(AJ13=0,"",IF(AJ13="","",(VLOOKUP(C13,'SM-REFRIGERATION LIST'!$C$8:$J$32,7,FALSE))*V13))</f>
        <v/>
      </c>
      <c r="AQ13" s="658"/>
      <c r="AR13" s="659"/>
      <c r="AS13" s="15"/>
      <c r="AT13" s="1"/>
      <c r="AU13" s="1"/>
      <c r="AV13" s="674">
        <f>IF(AJ13=0,0,IF(AJ13="",0,IF(AJ13="--",0,(AD13+AA13)*V13)))</f>
        <v>0</v>
      </c>
      <c r="AW13" s="73"/>
    </row>
    <row r="14" spans="1:49" ht="16.5" customHeight="1" x14ac:dyDescent="0.35">
      <c r="B14" s="620"/>
      <c r="C14" s="625"/>
      <c r="D14" s="625"/>
      <c r="E14" s="625"/>
      <c r="F14" s="625"/>
      <c r="G14" s="625"/>
      <c r="H14" s="625"/>
      <c r="I14" s="625"/>
      <c r="J14" s="625"/>
      <c r="K14" s="625"/>
      <c r="L14" s="625"/>
      <c r="M14" s="625"/>
      <c r="N14" s="625"/>
      <c r="O14" s="628"/>
      <c r="P14" s="628"/>
      <c r="Q14" s="628"/>
      <c r="R14" s="628"/>
      <c r="S14" s="628"/>
      <c r="T14" s="628"/>
      <c r="U14" s="628"/>
      <c r="V14" s="630"/>
      <c r="W14" s="630"/>
      <c r="X14" s="645"/>
      <c r="Y14" s="645"/>
      <c r="Z14" s="645"/>
      <c r="AA14" s="634"/>
      <c r="AB14" s="635"/>
      <c r="AC14" s="636"/>
      <c r="AD14" s="621"/>
      <c r="AE14" s="622"/>
      <c r="AF14" s="623"/>
      <c r="AG14" s="653"/>
      <c r="AH14" s="653"/>
      <c r="AI14" s="653"/>
      <c r="AJ14" s="655"/>
      <c r="AK14" s="655"/>
      <c r="AL14" s="655"/>
      <c r="AM14" s="657"/>
      <c r="AN14" s="657"/>
      <c r="AO14" s="657"/>
      <c r="AP14" s="649"/>
      <c r="AQ14" s="649"/>
      <c r="AR14" s="650"/>
      <c r="AS14" s="221"/>
      <c r="AT14" s="1"/>
      <c r="AU14" s="1"/>
      <c r="AV14" s="674"/>
      <c r="AW14" s="73"/>
    </row>
    <row r="15" spans="1:49" ht="16.5" customHeight="1" x14ac:dyDescent="0.35">
      <c r="B15" s="620" t="s">
        <v>29</v>
      </c>
      <c r="C15" s="624"/>
      <c r="D15" s="624"/>
      <c r="E15" s="624"/>
      <c r="F15" s="624"/>
      <c r="G15" s="624"/>
      <c r="H15" s="624"/>
      <c r="I15" s="624"/>
      <c r="J15" s="624"/>
      <c r="K15" s="624"/>
      <c r="L15" s="624"/>
      <c r="M15" s="624"/>
      <c r="N15" s="624"/>
      <c r="O15" s="626" t="str">
        <f>IF(C15=0,"",VLOOKUP(C15,'SM-REFRIGERATION LIST'!$C$8:$J$32,3,FALSE))</f>
        <v/>
      </c>
      <c r="P15" s="627"/>
      <c r="Q15" s="627"/>
      <c r="R15" s="627"/>
      <c r="S15" s="627"/>
      <c r="T15" s="627"/>
      <c r="U15" s="627"/>
      <c r="V15" s="629"/>
      <c r="W15" s="629"/>
      <c r="X15" s="670" t="str">
        <f>IF(C15=0,"",VLOOKUP(C15,'SM-REFRIGERATION LIST'!$C$8:$J$32,2,FALSE))</f>
        <v/>
      </c>
      <c r="Y15" s="671"/>
      <c r="Z15" s="671"/>
      <c r="AA15" s="637"/>
      <c r="AB15" s="638"/>
      <c r="AC15" s="639"/>
      <c r="AD15" s="621"/>
      <c r="AE15" s="622"/>
      <c r="AF15" s="623"/>
      <c r="AG15" s="651" t="str">
        <f>IF(C15=0,"",VLOOKUP(C15,'SM-REFRIGERATION LIST'!$C$8:$J$32,5,FALSE))</f>
        <v/>
      </c>
      <c r="AH15" s="652"/>
      <c r="AI15" s="652"/>
      <c r="AJ15" s="654" t="str">
        <f>IF(C15=0,"",IF(V15=0,"",IF(AA15=0,"",IF(AD15=0,"",MIN((V15*AG15),(((AA15+AD15)*V15)))))))</f>
        <v/>
      </c>
      <c r="AK15" s="654"/>
      <c r="AL15" s="654"/>
      <c r="AM15" s="656" t="str">
        <f>IF(AJ15=0,"",IF(AJ15="","",(VLOOKUP(C15,'SM-REFRIGERATION LIST'!$C$8:$J$32,6,FALSE))*V15))</f>
        <v/>
      </c>
      <c r="AN15" s="656"/>
      <c r="AO15" s="656"/>
      <c r="AP15" s="647" t="str">
        <f>IF(AJ15=0,"",IF(AJ15="","",(VLOOKUP(C15,'SM-REFRIGERATION LIST'!$C$8:$J$32,7,FALSE))*V15))</f>
        <v/>
      </c>
      <c r="AQ15" s="647"/>
      <c r="AR15" s="648"/>
      <c r="AS15" s="15"/>
      <c r="AT15" s="1"/>
      <c r="AU15" s="1"/>
      <c r="AV15" s="674">
        <f>IF(AJ15=0,0,IF(AJ15="",0,IF(AJ15="--",0,(AD15+AA15)*V15)))</f>
        <v>0</v>
      </c>
      <c r="AW15" s="73"/>
    </row>
    <row r="16" spans="1:49" ht="16.5" customHeight="1" x14ac:dyDescent="0.35">
      <c r="B16" s="620"/>
      <c r="C16" s="625"/>
      <c r="D16" s="625"/>
      <c r="E16" s="625"/>
      <c r="F16" s="625"/>
      <c r="G16" s="625"/>
      <c r="H16" s="625"/>
      <c r="I16" s="625"/>
      <c r="J16" s="625"/>
      <c r="K16" s="625"/>
      <c r="L16" s="625"/>
      <c r="M16" s="625"/>
      <c r="N16" s="625"/>
      <c r="O16" s="628"/>
      <c r="P16" s="628"/>
      <c r="Q16" s="628"/>
      <c r="R16" s="628"/>
      <c r="S16" s="628"/>
      <c r="T16" s="628"/>
      <c r="U16" s="628"/>
      <c r="V16" s="630"/>
      <c r="W16" s="630"/>
      <c r="X16" s="645"/>
      <c r="Y16" s="645"/>
      <c r="Z16" s="645"/>
      <c r="AA16" s="634"/>
      <c r="AB16" s="635"/>
      <c r="AC16" s="636"/>
      <c r="AD16" s="621"/>
      <c r="AE16" s="622"/>
      <c r="AF16" s="623"/>
      <c r="AG16" s="653"/>
      <c r="AH16" s="653"/>
      <c r="AI16" s="653"/>
      <c r="AJ16" s="655"/>
      <c r="AK16" s="655"/>
      <c r="AL16" s="655"/>
      <c r="AM16" s="657"/>
      <c r="AN16" s="657"/>
      <c r="AO16" s="657"/>
      <c r="AP16" s="649"/>
      <c r="AQ16" s="649"/>
      <c r="AR16" s="650"/>
      <c r="AS16" s="15"/>
      <c r="AT16" s="1"/>
      <c r="AU16" s="1"/>
      <c r="AV16" s="674"/>
      <c r="AW16" s="73"/>
    </row>
    <row r="17" spans="2:49" ht="16.5" customHeight="1" x14ac:dyDescent="0.35">
      <c r="B17" s="620" t="s">
        <v>30</v>
      </c>
      <c r="C17" s="624"/>
      <c r="D17" s="624"/>
      <c r="E17" s="624"/>
      <c r="F17" s="624"/>
      <c r="G17" s="624"/>
      <c r="H17" s="624"/>
      <c r="I17" s="624"/>
      <c r="J17" s="624"/>
      <c r="K17" s="624"/>
      <c r="L17" s="624"/>
      <c r="M17" s="624"/>
      <c r="N17" s="624"/>
      <c r="O17" s="626" t="str">
        <f>IF(C17=0,"",VLOOKUP(C17,'SM-REFRIGERATION LIST'!$C$8:$J$32,3,FALSE))</f>
        <v/>
      </c>
      <c r="P17" s="627"/>
      <c r="Q17" s="627"/>
      <c r="R17" s="627"/>
      <c r="S17" s="627"/>
      <c r="T17" s="627"/>
      <c r="U17" s="627"/>
      <c r="V17" s="629"/>
      <c r="W17" s="629"/>
      <c r="X17" s="670" t="str">
        <f>IF(C17=0,"",VLOOKUP(C17,'SM-REFRIGERATION LIST'!$C$8:$J$32,2,FALSE))</f>
        <v/>
      </c>
      <c r="Y17" s="671"/>
      <c r="Z17" s="671"/>
      <c r="AA17" s="637"/>
      <c r="AB17" s="638"/>
      <c r="AC17" s="639"/>
      <c r="AD17" s="621"/>
      <c r="AE17" s="622"/>
      <c r="AF17" s="623"/>
      <c r="AG17" s="651" t="str">
        <f>IF(C17=0,"",VLOOKUP(C17,'SM-REFRIGERATION LIST'!$C$8:$J$32,5,FALSE))</f>
        <v/>
      </c>
      <c r="AH17" s="652"/>
      <c r="AI17" s="652"/>
      <c r="AJ17" s="654" t="str">
        <f>IF(C17=0,"",IF(V17=0,"",IF(AA17=0,"",IF(AD17=0,"",MIN((V17*AG17),(((AA17+AD17)*V17)))))))</f>
        <v/>
      </c>
      <c r="AK17" s="654"/>
      <c r="AL17" s="654"/>
      <c r="AM17" s="656" t="str">
        <f>IF(AJ17=0,"",IF(AJ17="","",(VLOOKUP(C17,'SM-REFRIGERATION LIST'!$C$8:$J$32,6,FALSE))*V17))</f>
        <v/>
      </c>
      <c r="AN17" s="656"/>
      <c r="AO17" s="656"/>
      <c r="AP17" s="647" t="str">
        <f>IF(AJ17=0,"",IF(AJ17="","",(VLOOKUP(C17,'SM-REFRIGERATION LIST'!$C$8:$J$32,7,FALSE))*V17))</f>
        <v/>
      </c>
      <c r="AQ17" s="647"/>
      <c r="AR17" s="648"/>
      <c r="AS17" s="15"/>
      <c r="AT17" s="1"/>
      <c r="AU17" s="1"/>
      <c r="AV17" s="674">
        <f>IF(AJ17=0,0,IF(AJ17="",0,IF(AJ17="--",0,(AD17+AA17)*V17)))</f>
        <v>0</v>
      </c>
      <c r="AW17" s="73"/>
    </row>
    <row r="18" spans="2:49" ht="16.5" customHeight="1" x14ac:dyDescent="0.35">
      <c r="B18" s="620"/>
      <c r="C18" s="625"/>
      <c r="D18" s="625"/>
      <c r="E18" s="625"/>
      <c r="F18" s="625"/>
      <c r="G18" s="625"/>
      <c r="H18" s="625"/>
      <c r="I18" s="625"/>
      <c r="J18" s="625"/>
      <c r="K18" s="625"/>
      <c r="L18" s="625"/>
      <c r="M18" s="625"/>
      <c r="N18" s="625"/>
      <c r="O18" s="628"/>
      <c r="P18" s="628"/>
      <c r="Q18" s="628"/>
      <c r="R18" s="628"/>
      <c r="S18" s="628"/>
      <c r="T18" s="628"/>
      <c r="U18" s="628"/>
      <c r="V18" s="630"/>
      <c r="W18" s="630"/>
      <c r="X18" s="645"/>
      <c r="Y18" s="645"/>
      <c r="Z18" s="645"/>
      <c r="AA18" s="634"/>
      <c r="AB18" s="635"/>
      <c r="AC18" s="636"/>
      <c r="AD18" s="621"/>
      <c r="AE18" s="622"/>
      <c r="AF18" s="623"/>
      <c r="AG18" s="653"/>
      <c r="AH18" s="653"/>
      <c r="AI18" s="653"/>
      <c r="AJ18" s="655"/>
      <c r="AK18" s="655"/>
      <c r="AL18" s="655"/>
      <c r="AM18" s="657"/>
      <c r="AN18" s="657"/>
      <c r="AO18" s="657"/>
      <c r="AP18" s="649"/>
      <c r="AQ18" s="649"/>
      <c r="AR18" s="650"/>
      <c r="AS18" s="15"/>
      <c r="AT18" s="1"/>
      <c r="AU18" s="1"/>
      <c r="AV18" s="674"/>
      <c r="AW18" s="73"/>
    </row>
    <row r="19" spans="2:49" ht="16.5" customHeight="1" x14ac:dyDescent="0.35">
      <c r="B19" s="620" t="s">
        <v>31</v>
      </c>
      <c r="C19" s="624"/>
      <c r="D19" s="624"/>
      <c r="E19" s="624"/>
      <c r="F19" s="624"/>
      <c r="G19" s="624"/>
      <c r="H19" s="624"/>
      <c r="I19" s="624"/>
      <c r="J19" s="624"/>
      <c r="K19" s="624"/>
      <c r="L19" s="624"/>
      <c r="M19" s="624"/>
      <c r="N19" s="624"/>
      <c r="O19" s="626" t="str">
        <f>IF(C19=0,"",VLOOKUP(C19,'SM-REFRIGERATION LIST'!$C$8:$J$32,3,FALSE))</f>
        <v/>
      </c>
      <c r="P19" s="627"/>
      <c r="Q19" s="627"/>
      <c r="R19" s="627"/>
      <c r="S19" s="627"/>
      <c r="T19" s="627"/>
      <c r="U19" s="627"/>
      <c r="V19" s="629"/>
      <c r="W19" s="629"/>
      <c r="X19" s="670" t="str">
        <f>IF(C19=0,"",VLOOKUP(C19,'SM-REFRIGERATION LIST'!$C$8:$J$32,2,FALSE))</f>
        <v/>
      </c>
      <c r="Y19" s="671"/>
      <c r="Z19" s="671"/>
      <c r="AA19" s="637"/>
      <c r="AB19" s="638"/>
      <c r="AC19" s="639"/>
      <c r="AD19" s="621"/>
      <c r="AE19" s="622"/>
      <c r="AF19" s="623"/>
      <c r="AG19" s="651" t="str">
        <f>IF(C19=0,"",VLOOKUP(C19,'SM-REFRIGERATION LIST'!$C$8:$J$32,5,FALSE))</f>
        <v/>
      </c>
      <c r="AH19" s="652"/>
      <c r="AI19" s="652"/>
      <c r="AJ19" s="654" t="str">
        <f>IF(C19=0,"",IF(V19=0,"",IF(AA19=0,"",IF(AD19=0,"",MIN((V19*AG19),(((AA19+AD19)*V19)))))))</f>
        <v/>
      </c>
      <c r="AK19" s="654"/>
      <c r="AL19" s="654"/>
      <c r="AM19" s="656" t="str">
        <f>IF(AJ19=0,"",IF(AJ19="","",(VLOOKUP(C19,'SM-REFRIGERATION LIST'!$C$8:$J$32,6,FALSE))*V19))</f>
        <v/>
      </c>
      <c r="AN19" s="656"/>
      <c r="AO19" s="656"/>
      <c r="AP19" s="647" t="str">
        <f>IF(AJ19=0,"",IF(AJ19="","",(VLOOKUP(C19,'SM-REFRIGERATION LIST'!$C$8:$J$32,7,FALSE))*V19))</f>
        <v/>
      </c>
      <c r="AQ19" s="647"/>
      <c r="AR19" s="648"/>
      <c r="AS19" s="15"/>
      <c r="AT19" s="1"/>
      <c r="AU19" s="1"/>
      <c r="AV19" s="674">
        <f>IF(AJ19=0,0,IF(AJ19="",0,IF(AJ19="--",0,(AD19+AA19)*V19)))</f>
        <v>0</v>
      </c>
      <c r="AW19" s="73"/>
    </row>
    <row r="20" spans="2:49" ht="16.5" customHeight="1" x14ac:dyDescent="0.35">
      <c r="B20" s="620"/>
      <c r="C20" s="625"/>
      <c r="D20" s="625"/>
      <c r="E20" s="625"/>
      <c r="F20" s="625"/>
      <c r="G20" s="625"/>
      <c r="H20" s="625"/>
      <c r="I20" s="625"/>
      <c r="J20" s="625"/>
      <c r="K20" s="625"/>
      <c r="L20" s="625"/>
      <c r="M20" s="625"/>
      <c r="N20" s="625"/>
      <c r="O20" s="628"/>
      <c r="P20" s="628"/>
      <c r="Q20" s="628"/>
      <c r="R20" s="628"/>
      <c r="S20" s="628"/>
      <c r="T20" s="628"/>
      <c r="U20" s="628"/>
      <c r="V20" s="630"/>
      <c r="W20" s="630"/>
      <c r="X20" s="645"/>
      <c r="Y20" s="645"/>
      <c r="Z20" s="645"/>
      <c r="AA20" s="634"/>
      <c r="AB20" s="635"/>
      <c r="AC20" s="636"/>
      <c r="AD20" s="621"/>
      <c r="AE20" s="622"/>
      <c r="AF20" s="623"/>
      <c r="AG20" s="653"/>
      <c r="AH20" s="653"/>
      <c r="AI20" s="653"/>
      <c r="AJ20" s="655"/>
      <c r="AK20" s="655"/>
      <c r="AL20" s="655"/>
      <c r="AM20" s="657"/>
      <c r="AN20" s="657"/>
      <c r="AO20" s="657"/>
      <c r="AP20" s="649"/>
      <c r="AQ20" s="649"/>
      <c r="AR20" s="650"/>
      <c r="AS20" s="15"/>
      <c r="AT20" s="1"/>
      <c r="AU20" s="1"/>
      <c r="AV20" s="674"/>
      <c r="AW20" s="73"/>
    </row>
    <row r="21" spans="2:49" ht="16.5" customHeight="1" x14ac:dyDescent="0.35">
      <c r="B21" s="620" t="s">
        <v>32</v>
      </c>
      <c r="C21" s="624"/>
      <c r="D21" s="624"/>
      <c r="E21" s="624"/>
      <c r="F21" s="624"/>
      <c r="G21" s="624"/>
      <c r="H21" s="624"/>
      <c r="I21" s="624"/>
      <c r="J21" s="624"/>
      <c r="K21" s="624"/>
      <c r="L21" s="624"/>
      <c r="M21" s="624"/>
      <c r="N21" s="624"/>
      <c r="O21" s="626" t="str">
        <f>IF(C21=0,"",VLOOKUP(C21,'SM-REFRIGERATION LIST'!$C$8:$J$32,3,FALSE))</f>
        <v/>
      </c>
      <c r="P21" s="627"/>
      <c r="Q21" s="627"/>
      <c r="R21" s="627"/>
      <c r="S21" s="627"/>
      <c r="T21" s="627"/>
      <c r="U21" s="627"/>
      <c r="V21" s="629"/>
      <c r="W21" s="629"/>
      <c r="X21" s="670" t="str">
        <f>IF(C21=0,"",VLOOKUP(C21,'SM-REFRIGERATION LIST'!$C$8:$J$32,2,FALSE))</f>
        <v/>
      </c>
      <c r="Y21" s="671"/>
      <c r="Z21" s="671"/>
      <c r="AA21" s="637"/>
      <c r="AB21" s="638"/>
      <c r="AC21" s="639"/>
      <c r="AD21" s="621"/>
      <c r="AE21" s="622"/>
      <c r="AF21" s="623"/>
      <c r="AG21" s="651" t="str">
        <f>IF(C21=0,"",VLOOKUP(C21,'SM-REFRIGERATION LIST'!$C$8:$J$32,5,FALSE))</f>
        <v/>
      </c>
      <c r="AH21" s="652"/>
      <c r="AI21" s="652"/>
      <c r="AJ21" s="654" t="str">
        <f>IF(C21=0,"",IF(V21=0,"",IF(AA21=0,"",IF(AD21=0,"",MIN((V21*AG21),(((AA21+AD21)*V21)))))))</f>
        <v/>
      </c>
      <c r="AK21" s="654"/>
      <c r="AL21" s="654"/>
      <c r="AM21" s="656" t="str">
        <f>IF(AJ21=0,"",IF(AJ21="","",(VLOOKUP(C21,'SM-REFRIGERATION LIST'!$C$8:$J$32,6,FALSE))*V21))</f>
        <v/>
      </c>
      <c r="AN21" s="656"/>
      <c r="AO21" s="656"/>
      <c r="AP21" s="647" t="str">
        <f>IF(AJ21=0,"",IF(AJ21="","",(VLOOKUP(C21,'SM-REFRIGERATION LIST'!$C$8:$J$32,7,FALSE))*V21))</f>
        <v/>
      </c>
      <c r="AQ21" s="647"/>
      <c r="AR21" s="648"/>
      <c r="AS21" s="15"/>
      <c r="AT21" s="1"/>
      <c r="AU21" s="1"/>
      <c r="AV21" s="674">
        <f>IF(AJ21=0,0,IF(AJ21="",0,IF(AJ21="--",0,(AD21+AA21)*V21)))</f>
        <v>0</v>
      </c>
      <c r="AW21" s="73"/>
    </row>
    <row r="22" spans="2:49" ht="16.5" customHeight="1" x14ac:dyDescent="0.35">
      <c r="B22" s="620"/>
      <c r="C22" s="625"/>
      <c r="D22" s="625"/>
      <c r="E22" s="625"/>
      <c r="F22" s="625"/>
      <c r="G22" s="625"/>
      <c r="H22" s="625"/>
      <c r="I22" s="625"/>
      <c r="J22" s="625"/>
      <c r="K22" s="625"/>
      <c r="L22" s="625"/>
      <c r="M22" s="625"/>
      <c r="N22" s="625"/>
      <c r="O22" s="628"/>
      <c r="P22" s="628"/>
      <c r="Q22" s="628"/>
      <c r="R22" s="628"/>
      <c r="S22" s="628"/>
      <c r="T22" s="628"/>
      <c r="U22" s="628"/>
      <c r="V22" s="630"/>
      <c r="W22" s="630"/>
      <c r="X22" s="645"/>
      <c r="Y22" s="645"/>
      <c r="Z22" s="645"/>
      <c r="AA22" s="634"/>
      <c r="AB22" s="635"/>
      <c r="AC22" s="636"/>
      <c r="AD22" s="621"/>
      <c r="AE22" s="622"/>
      <c r="AF22" s="623"/>
      <c r="AG22" s="653"/>
      <c r="AH22" s="653"/>
      <c r="AI22" s="653"/>
      <c r="AJ22" s="655"/>
      <c r="AK22" s="655"/>
      <c r="AL22" s="655"/>
      <c r="AM22" s="657"/>
      <c r="AN22" s="657"/>
      <c r="AO22" s="657"/>
      <c r="AP22" s="649"/>
      <c r="AQ22" s="649"/>
      <c r="AR22" s="650"/>
      <c r="AS22" s="15"/>
      <c r="AT22" s="1"/>
      <c r="AU22" s="1"/>
      <c r="AV22" s="674"/>
      <c r="AW22" s="73"/>
    </row>
    <row r="23" spans="2:49" ht="16.5" customHeight="1" x14ac:dyDescent="0.35">
      <c r="B23" s="620" t="s">
        <v>33</v>
      </c>
      <c r="C23" s="624"/>
      <c r="D23" s="624"/>
      <c r="E23" s="624"/>
      <c r="F23" s="624"/>
      <c r="G23" s="624"/>
      <c r="H23" s="624"/>
      <c r="I23" s="624"/>
      <c r="J23" s="624"/>
      <c r="K23" s="624"/>
      <c r="L23" s="624"/>
      <c r="M23" s="624"/>
      <c r="N23" s="624"/>
      <c r="O23" s="626" t="str">
        <f>IF(C23=0,"",VLOOKUP(C23,'SM-REFRIGERATION LIST'!$C$8:$J$32,3,FALSE))</f>
        <v/>
      </c>
      <c r="P23" s="627"/>
      <c r="Q23" s="627"/>
      <c r="R23" s="627"/>
      <c r="S23" s="627"/>
      <c r="T23" s="627"/>
      <c r="U23" s="627"/>
      <c r="V23" s="629"/>
      <c r="W23" s="629"/>
      <c r="X23" s="670" t="str">
        <f>IF(C23=0,"",VLOOKUP(C23,'SM-REFRIGERATION LIST'!$C$8:$J$32,2,FALSE))</f>
        <v/>
      </c>
      <c r="Y23" s="671"/>
      <c r="Z23" s="671"/>
      <c r="AA23" s="637"/>
      <c r="AB23" s="638"/>
      <c r="AC23" s="639"/>
      <c r="AD23" s="621"/>
      <c r="AE23" s="622"/>
      <c r="AF23" s="623"/>
      <c r="AG23" s="651" t="str">
        <f>IF(C23=0,"",VLOOKUP(C23,'SM-REFRIGERATION LIST'!$C$8:$J$32,5,FALSE))</f>
        <v/>
      </c>
      <c r="AH23" s="652"/>
      <c r="AI23" s="652"/>
      <c r="AJ23" s="654" t="str">
        <f>IF(C23=0,"",IF(V23=0,"",IF(AA23=0,"",IF(AD23=0,"",MIN((V23*AG23),(((AA23+AD23)*V23)))))))</f>
        <v/>
      </c>
      <c r="AK23" s="654"/>
      <c r="AL23" s="654"/>
      <c r="AM23" s="656" t="str">
        <f>IF(AJ23=0,"",IF(AJ23="","",(VLOOKUP(C23,'SM-REFRIGERATION LIST'!$C$8:$J$32,6,FALSE))*V23))</f>
        <v/>
      </c>
      <c r="AN23" s="656"/>
      <c r="AO23" s="656"/>
      <c r="AP23" s="647" t="str">
        <f>IF(AJ23=0,"",IF(AJ23="","",(VLOOKUP(C23,'SM-REFRIGERATION LIST'!$C$8:$J$32,7,FALSE))*V23))</f>
        <v/>
      </c>
      <c r="AQ23" s="647"/>
      <c r="AR23" s="648"/>
      <c r="AS23" s="15"/>
      <c r="AT23" s="1"/>
      <c r="AU23" s="1"/>
      <c r="AV23" s="674">
        <f>IF(AJ23=0,0,IF(AJ23="",0,IF(AJ23="--",0,(AD23+AA23)*V23)))</f>
        <v>0</v>
      </c>
      <c r="AW23" s="73"/>
    </row>
    <row r="24" spans="2:49" ht="16.5" customHeight="1" x14ac:dyDescent="0.35">
      <c r="B24" s="620"/>
      <c r="C24" s="625"/>
      <c r="D24" s="625"/>
      <c r="E24" s="625"/>
      <c r="F24" s="625"/>
      <c r="G24" s="625"/>
      <c r="H24" s="625"/>
      <c r="I24" s="625"/>
      <c r="J24" s="625"/>
      <c r="K24" s="625"/>
      <c r="L24" s="625"/>
      <c r="M24" s="625"/>
      <c r="N24" s="625"/>
      <c r="O24" s="628"/>
      <c r="P24" s="628"/>
      <c r="Q24" s="628"/>
      <c r="R24" s="628"/>
      <c r="S24" s="628"/>
      <c r="T24" s="628"/>
      <c r="U24" s="628"/>
      <c r="V24" s="630"/>
      <c r="W24" s="630"/>
      <c r="X24" s="645"/>
      <c r="Y24" s="645"/>
      <c r="Z24" s="645"/>
      <c r="AA24" s="634"/>
      <c r="AB24" s="635"/>
      <c r="AC24" s="636"/>
      <c r="AD24" s="621"/>
      <c r="AE24" s="622"/>
      <c r="AF24" s="623"/>
      <c r="AG24" s="653"/>
      <c r="AH24" s="653"/>
      <c r="AI24" s="653"/>
      <c r="AJ24" s="655"/>
      <c r="AK24" s="655"/>
      <c r="AL24" s="655"/>
      <c r="AM24" s="657"/>
      <c r="AN24" s="657"/>
      <c r="AO24" s="657"/>
      <c r="AP24" s="649"/>
      <c r="AQ24" s="649"/>
      <c r="AR24" s="650"/>
      <c r="AS24" s="15"/>
      <c r="AT24" s="1"/>
      <c r="AU24" s="1"/>
      <c r="AV24" s="674"/>
      <c r="AW24" s="73"/>
    </row>
    <row r="25" spans="2:49" ht="16.5" customHeight="1" x14ac:dyDescent="0.3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C25" s="672" t="s">
        <v>139</v>
      </c>
      <c r="AD25" s="672"/>
      <c r="AE25" s="672"/>
      <c r="AF25" s="672"/>
      <c r="AG25" s="672"/>
      <c r="AH25" s="672"/>
      <c r="AI25" s="673"/>
      <c r="AJ25" s="667">
        <f>SUM(AJ13:AL24)</f>
        <v>0</v>
      </c>
      <c r="AK25" s="667"/>
      <c r="AL25" s="667"/>
      <c r="AM25" s="668">
        <f>SUM(AM13:AO24)</f>
        <v>0</v>
      </c>
      <c r="AN25" s="668"/>
      <c r="AO25" s="668"/>
      <c r="AP25" s="663">
        <f>SUM(AP13:AR24)</f>
        <v>0</v>
      </c>
      <c r="AQ25" s="663"/>
      <c r="AR25" s="664"/>
    </row>
    <row r="26" spans="2:49" ht="16.5" customHeight="1" x14ac:dyDescent="0.3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C26" s="577"/>
      <c r="AD26" s="577"/>
      <c r="AE26" s="577"/>
      <c r="AF26" s="577"/>
      <c r="AG26" s="577"/>
      <c r="AH26" s="577"/>
      <c r="AI26" s="578"/>
      <c r="AJ26" s="667"/>
      <c r="AK26" s="667"/>
      <c r="AL26" s="667"/>
      <c r="AM26" s="612"/>
      <c r="AN26" s="612"/>
      <c r="AO26" s="612"/>
      <c r="AP26" s="665"/>
      <c r="AQ26" s="665"/>
      <c r="AR26" s="666"/>
    </row>
    <row r="27" spans="2:49" ht="16.5" customHeight="1" x14ac:dyDescent="0.35">
      <c r="B27" s="579" t="s">
        <v>452</v>
      </c>
      <c r="C27" s="579"/>
      <c r="D27" s="579"/>
      <c r="E27" s="579"/>
      <c r="F27" s="579"/>
      <c r="G27" s="579"/>
      <c r="H27" s="579"/>
      <c r="I27" s="579"/>
      <c r="J27" s="579"/>
      <c r="K27" s="579"/>
      <c r="L27" s="579"/>
      <c r="M27" s="579"/>
      <c r="N27" s="579"/>
      <c r="O27" s="579"/>
      <c r="P27" s="579"/>
      <c r="Q27" s="579"/>
      <c r="R27" s="559" t="str">
        <f>'START-HOME'!R27</f>
        <v>Trade Ally Application v3.1.1</v>
      </c>
      <c r="S27" s="559"/>
      <c r="T27" s="559"/>
      <c r="U27" s="559"/>
      <c r="V27" s="559"/>
      <c r="W27" s="559"/>
      <c r="X27" s="559"/>
      <c r="Y27" s="559"/>
      <c r="Z27" s="559"/>
      <c r="AA27" s="559"/>
      <c r="AB27" s="559"/>
      <c r="AC27" s="559"/>
      <c r="AD27" s="559" t="s">
        <v>222</v>
      </c>
      <c r="AE27" s="560"/>
      <c r="AF27" s="560"/>
      <c r="AG27" s="560"/>
      <c r="AH27" s="560"/>
      <c r="AI27" s="560"/>
      <c r="AJ27" s="560"/>
      <c r="AK27" s="560"/>
      <c r="AL27" s="560"/>
      <c r="AM27" s="560"/>
      <c r="AN27" s="560"/>
      <c r="AO27" s="560"/>
      <c r="AP27" s="560"/>
      <c r="AQ27" s="560"/>
    </row>
    <row r="28" spans="2:49" ht="16.5" customHeight="1" x14ac:dyDescent="0.35">
      <c r="B28" s="16" t="s">
        <v>144</v>
      </c>
      <c r="C28" s="16"/>
      <c r="D28" s="16"/>
      <c r="E28" s="16"/>
      <c r="F28" s="16"/>
      <c r="G28" s="16"/>
      <c r="H28" s="16"/>
      <c r="I28" s="16"/>
      <c r="J28" s="16"/>
      <c r="K28" s="574" t="s">
        <v>117</v>
      </c>
      <c r="L28" s="574"/>
      <c r="M28" s="574"/>
      <c r="N28" s="574"/>
      <c r="O28" s="574"/>
      <c r="P28" s="574"/>
      <c r="Q28" s="574"/>
      <c r="R28" s="559"/>
      <c r="S28" s="559"/>
      <c r="T28" s="559"/>
      <c r="U28" s="559"/>
      <c r="V28" s="559"/>
      <c r="W28" s="559"/>
      <c r="X28" s="559"/>
      <c r="Y28" s="559"/>
      <c r="Z28" s="559"/>
      <c r="AA28" s="559"/>
      <c r="AB28" s="559"/>
      <c r="AC28" s="559"/>
      <c r="AD28" s="560"/>
      <c r="AE28" s="560"/>
      <c r="AF28" s="560"/>
      <c r="AG28" s="560"/>
      <c r="AH28" s="560"/>
      <c r="AI28" s="560"/>
      <c r="AJ28" s="560"/>
      <c r="AK28" s="560"/>
      <c r="AL28" s="560"/>
      <c r="AM28" s="560"/>
      <c r="AN28" s="560"/>
      <c r="AO28" s="560"/>
      <c r="AP28" s="560"/>
      <c r="AQ28" s="560"/>
    </row>
    <row r="29" spans="2:49" ht="14.5" hidden="1" x14ac:dyDescent="0.35"/>
    <row r="30" spans="2:49" ht="14.5" hidden="1" x14ac:dyDescent="0.35"/>
    <row r="31" spans="2:49" ht="14.5" hidden="1" x14ac:dyDescent="0.35"/>
    <row r="32" spans="2:49" ht="14.5" hidden="1" x14ac:dyDescent="0.35"/>
    <row r="33" ht="14.5" hidden="1" x14ac:dyDescent="0.35"/>
    <row r="34" ht="14.5" hidden="1" x14ac:dyDescent="0.35"/>
    <row r="35" ht="14.5" hidden="1" x14ac:dyDescent="0.35"/>
  </sheetData>
  <sheetProtection algorithmName="SHA-512" hashValue="DxliZMrK61TeuB0FkPW03fV02j37m6OEqJ1e6Z8tbbRXKm3RLLyx8Ed1SzoOilHwnbQxzEKuJq7By07ONbR4sw==" saltValue="Bm3K2a04VQA+QMypgDWh8g==" spinCount="100000" sheet="1" objects="1" scenarios="1" selectLockedCells="1"/>
  <mergeCells count="105">
    <mergeCell ref="M1:R1"/>
    <mergeCell ref="W1:AD1"/>
    <mergeCell ref="AT3:AV3"/>
    <mergeCell ref="AV11:AV12"/>
    <mergeCell ref="AV13:AV14"/>
    <mergeCell ref="AV15:AV16"/>
    <mergeCell ref="AV17:AV18"/>
    <mergeCell ref="AG23:AI24"/>
    <mergeCell ref="AJ23:AL24"/>
    <mergeCell ref="AM23:AO24"/>
    <mergeCell ref="AG17:AI18"/>
    <mergeCell ref="AM11:AR11"/>
    <mergeCell ref="AM12:AO12"/>
    <mergeCell ref="AP12:AR12"/>
    <mergeCell ref="AV19:AV20"/>
    <mergeCell ref="AV21:AV22"/>
    <mergeCell ref="AV23:AV24"/>
    <mergeCell ref="AP23:AR24"/>
    <mergeCell ref="AJ15:AL16"/>
    <mergeCell ref="AM15:AO16"/>
    <mergeCell ref="AM17:AO18"/>
    <mergeCell ref="AT8:AU8"/>
    <mergeCell ref="AT9:AU9"/>
    <mergeCell ref="AT4:AU4"/>
    <mergeCell ref="B27:Q27"/>
    <mergeCell ref="C13:N14"/>
    <mergeCell ref="AT5:AU5"/>
    <mergeCell ref="AT6:AU6"/>
    <mergeCell ref="K28:Q28"/>
    <mergeCell ref="C15:N16"/>
    <mergeCell ref="O15:U16"/>
    <mergeCell ref="V15:W16"/>
    <mergeCell ref="X15:Z16"/>
    <mergeCell ref="V11:W12"/>
    <mergeCell ref="B15:B16"/>
    <mergeCell ref="C23:N24"/>
    <mergeCell ref="O23:U24"/>
    <mergeCell ref="V23:W24"/>
    <mergeCell ref="X23:Z24"/>
    <mergeCell ref="V17:W18"/>
    <mergeCell ref="X17:Z18"/>
    <mergeCell ref="V19:W20"/>
    <mergeCell ref="O17:U18"/>
    <mergeCell ref="O19:U20"/>
    <mergeCell ref="X19:Z20"/>
    <mergeCell ref="X21:Z22"/>
    <mergeCell ref="R27:AC28"/>
    <mergeCell ref="AC25:AI26"/>
    <mergeCell ref="AM1:AO2"/>
    <mergeCell ref="AP1:AR2"/>
    <mergeCell ref="AD27:AQ28"/>
    <mergeCell ref="AP13:AR14"/>
    <mergeCell ref="AG15:AI16"/>
    <mergeCell ref="AG13:AI14"/>
    <mergeCell ref="AJ13:AL14"/>
    <mergeCell ref="AM13:AO14"/>
    <mergeCell ref="AP25:AR26"/>
    <mergeCell ref="AG11:AI12"/>
    <mergeCell ref="AJ11:AL12"/>
    <mergeCell ref="AJ25:AL26"/>
    <mergeCell ref="AJ17:AL18"/>
    <mergeCell ref="AM25:AO26"/>
    <mergeCell ref="AP3:AR4"/>
    <mergeCell ref="AG19:AI20"/>
    <mergeCell ref="AJ19:AL20"/>
    <mergeCell ref="AM19:AO20"/>
    <mergeCell ref="AM3:AO4"/>
    <mergeCell ref="AT7:AU7"/>
    <mergeCell ref="AD11:AF12"/>
    <mergeCell ref="AA13:AC14"/>
    <mergeCell ref="AA15:AC16"/>
    <mergeCell ref="AA17:AC18"/>
    <mergeCell ref="AD21:AF22"/>
    <mergeCell ref="AD23:AF24"/>
    <mergeCell ref="AA11:AC12"/>
    <mergeCell ref="O13:U14"/>
    <mergeCell ref="AD13:AF14"/>
    <mergeCell ref="AD15:AF16"/>
    <mergeCell ref="O11:U12"/>
    <mergeCell ref="AA19:AC20"/>
    <mergeCell ref="AA21:AC22"/>
    <mergeCell ref="AA23:AC24"/>
    <mergeCell ref="X13:Z14"/>
    <mergeCell ref="V13:W14"/>
    <mergeCell ref="AP21:AR22"/>
    <mergeCell ref="AG21:AI22"/>
    <mergeCell ref="AJ21:AL22"/>
    <mergeCell ref="AM21:AO22"/>
    <mergeCell ref="AP15:AR16"/>
    <mergeCell ref="AP17:AR18"/>
    <mergeCell ref="AP19:AR20"/>
    <mergeCell ref="C11:N12"/>
    <mergeCell ref="X11:Z12"/>
    <mergeCell ref="B13:B14"/>
    <mergeCell ref="B23:B24"/>
    <mergeCell ref="AD17:AF18"/>
    <mergeCell ref="AD19:AF20"/>
    <mergeCell ref="C21:N22"/>
    <mergeCell ref="O21:U22"/>
    <mergeCell ref="V21:W22"/>
    <mergeCell ref="B21:B22"/>
    <mergeCell ref="B19:B20"/>
    <mergeCell ref="B17:B18"/>
    <mergeCell ref="C17:N18"/>
    <mergeCell ref="C19:N20"/>
  </mergeCells>
  <conditionalFormatting sqref="M1:R1">
    <cfRule type="expression" dxfId="110" priority="2">
      <formula>OFFER720="Inactive"</formula>
    </cfRule>
  </conditionalFormatting>
  <conditionalFormatting sqref="V13:W24">
    <cfRule type="expression" dxfId="109" priority="70">
      <formula>AND(NOT(ISBLANK(C13)),ISBLANK(V13))</formula>
    </cfRule>
  </conditionalFormatting>
  <conditionalFormatting sqref="W1:AD1">
    <cfRule type="expression" dxfId="108" priority="1">
      <formula>COMPLETION730="Inactive"</formula>
    </cfRule>
  </conditionalFormatting>
  <conditionalFormatting sqref="AA13 AA15 AA17 AA19 AA21 AA23">
    <cfRule type="expression" dxfId="107" priority="72">
      <formula>AND(NOT(ISBLANK(C13)),ISBLANK(AA13))</formula>
    </cfRule>
  </conditionalFormatting>
  <conditionalFormatting sqref="AD13 AD15 AD17 AD19 AD21 AD23">
    <cfRule type="expression" dxfId="106" priority="200">
      <formula>AND(NOT(ISBLANK(C13)),ISBLANK(AD13))</formula>
    </cfRule>
  </conditionalFormatting>
  <conditionalFormatting sqref="AJ13:AR26">
    <cfRule type="cellIs" dxfId="105" priority="53" operator="equal">
      <formula>"No Savings"</formula>
    </cfRule>
    <cfRule type="cellIs" dxfId="104" priority="54" operator="equal">
      <formula>"Location Not Entered"</formula>
    </cfRule>
  </conditionalFormatting>
  <conditionalFormatting sqref="AM3:AO4">
    <cfRule type="cellIs" dxfId="103" priority="11" operator="equal">
      <formula>"APP EXPIRED"</formula>
    </cfRule>
    <cfRule type="cellIs" dxfId="102" priority="13" operator="equal">
      <formula>"Install Date Not Eligible"</formula>
    </cfRule>
    <cfRule type="cellIs" dxfId="101" priority="17" operator="equal">
      <formula>"Requires Pre-Approval"</formula>
    </cfRule>
    <cfRule type="cellIs" dxfId="100" priority="18" operator="equal">
      <formula>"Less than $150"</formula>
    </cfRule>
    <cfRule type="cellIs" dxfId="99" priority="19" operator="equal">
      <formula>"Not Eligible"</formula>
    </cfRule>
  </conditionalFormatting>
  <conditionalFormatting sqref="AP3:AR4">
    <cfRule type="expression" dxfId="98" priority="5">
      <formula>$AM$3="APP EXPIRED"</formula>
    </cfRule>
    <cfRule type="expression" dxfId="97" priority="6">
      <formula>$AM$3="Install Date Not Eligible"</formula>
    </cfRule>
    <cfRule type="expression" dxfId="96" priority="7">
      <formula>$AM$3="Not Eligible"</formula>
    </cfRule>
    <cfRule type="expression" dxfId="95" priority="8">
      <formula>$AM$3="Less Than $150"</formula>
    </cfRule>
    <cfRule type="expression" dxfId="94" priority="9">
      <formula>$AM$3="Requires Pre-Approval"</formula>
    </cfRule>
  </conditionalFormatting>
  <dataValidations count="4">
    <dataValidation type="decimal" operator="greaterThanOrEqual" allowBlank="1" showInputMessage="1" showErrorMessage="1" errorTitle="MATERIAL COST/UNIT ERROR" error="Must be greater than $1.00." promptTitle="MATERIAL COST PER UNIT" prompt="Enter material cost per unit installed as identified on the invoice._x000a_" sqref="AA13 AA15 AA17 AA19 AA21 AA23" xr:uid="{00000000-0002-0000-0B00-000000000000}">
      <formula1>1</formula1>
    </dataValidation>
    <dataValidation allowBlank="1" showInputMessage="1" showErrorMessage="1" promptTitle="UNITS" prompt="Reference the &quot;Unit of Measure&quot; column to ensure you enter the correct value based on unit type." sqref="V13:W24" xr:uid="{00000000-0002-0000-0B00-000001000000}"/>
    <dataValidation type="list" showInputMessage="1" showErrorMessage="1" promptTitle="SELECT REFRIGERATION MEASURE" prompt="Select a measure from the drop down. " sqref="C13:N24" xr:uid="{00000000-0002-0000-0B00-000002000000}">
      <formula1>SMREFRINAME</formula1>
    </dataValidation>
    <dataValidation type="decimal" operator="greaterThanOrEqual" allowBlank="1" showInputMessage="1" showErrorMessage="1" errorTitle="LABOR COST/UNIT ERROR" error="Must be greater than $1.00.  Be sure to include labor cost as well as material cost." promptTitle="LABOR COST PER UNIT" prompt="Enter labor cost  per unit installed.  _x000a_For &quot;In House&quot; installs estimate labor cost." sqref="AD13 AD15 AD17 AD19 AD21 AD23" xr:uid="{00000000-0002-0000-0B00-000003000000}">
      <formula1>1</formula1>
    </dataValidation>
  </dataValidations>
  <hyperlinks>
    <hyperlink ref="K28" r:id="rId1" xr:uid="{00000000-0004-0000-0B00-000000000000}"/>
  </hyperlinks>
  <printOptions horizontalCentered="1"/>
  <pageMargins left="0.25" right="0.25" top="0.75" bottom="0.75" header="0.3" footer="0.3"/>
  <pageSetup scale="74" orientation="landscape" r:id="rId2"/>
  <headerFooter>
    <oddFooter>&amp;L&amp;"Book Antiqua,Regular"&amp;10Printed on &amp;D at &amp;T&amp;R&amp;"Book Antiqua,Regular"&amp;10Ameren Missouri BizSavers&amp;"Book Antiqua,Bold Italic" &amp;"Book Antiqua,Regular"Program&amp;C&amp;"Book Antiqua,Regular"&amp;10&amp;F &amp;A</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theme="9" tint="-0.249977111117893"/>
    <pageSetUpPr fitToPage="1"/>
  </sheetPr>
  <dimension ref="A1:AT33"/>
  <sheetViews>
    <sheetView workbookViewId="0">
      <pane xSplit="1" ySplit="7" topLeftCell="B8" activePane="bottomRight" state="frozen"/>
      <selection activeCell="C14" sqref="C14:G14"/>
      <selection pane="topRight" activeCell="C14" sqref="C14:G14"/>
      <selection pane="bottomLeft" activeCell="C14" sqref="C14:G14"/>
      <selection pane="bottomRight" activeCell="B5" sqref="B5"/>
    </sheetView>
  </sheetViews>
  <sheetFormatPr defaultColWidth="0" defaultRowHeight="15" customHeight="1" zeroHeight="1" x14ac:dyDescent="0.35"/>
  <cols>
    <col min="1" max="1" width="4" customWidth="1"/>
    <col min="2" max="2" width="20.81640625" customWidth="1"/>
    <col min="3" max="3" width="33.26953125" customWidth="1"/>
    <col min="4" max="4" width="25" customWidth="1"/>
    <col min="5" max="5" width="14.81640625" bestFit="1" customWidth="1"/>
    <col min="6" max="7" width="13.453125" customWidth="1"/>
    <col min="8" max="8" width="13" customWidth="1"/>
    <col min="9" max="9" width="12.7265625" customWidth="1"/>
    <col min="10" max="10" width="14.1796875" customWidth="1"/>
    <col min="11" max="11" width="12.453125" customWidth="1"/>
    <col min="12" max="12" width="13.81640625" customWidth="1"/>
    <col min="13" max="46" width="0" hidden="1" customWidth="1"/>
    <col min="47" max="16384" width="4" hidden="1"/>
  </cols>
  <sheetData>
    <row r="1" spans="1:12" ht="17.25" customHeight="1" x14ac:dyDescent="0.35">
      <c r="A1" s="1"/>
      <c r="B1" s="1"/>
      <c r="C1" s="1"/>
      <c r="D1" s="1"/>
      <c r="E1" s="1"/>
      <c r="F1" s="1"/>
      <c r="G1" s="1"/>
    </row>
    <row r="2" spans="1:12" ht="17.25" customHeight="1" x14ac:dyDescent="0.35">
      <c r="A2" s="1"/>
      <c r="B2" s="17" t="s">
        <v>0</v>
      </c>
      <c r="C2" s="18">
        <v>41926</v>
      </c>
      <c r="D2" s="1"/>
      <c r="E2" s="1"/>
      <c r="F2" s="1"/>
      <c r="G2" s="1"/>
    </row>
    <row r="3" spans="1:12" ht="17.25" customHeight="1" x14ac:dyDescent="0.35">
      <c r="A3" s="1"/>
      <c r="B3" s="17" t="s">
        <v>14</v>
      </c>
      <c r="C3" s="18" t="s">
        <v>346</v>
      </c>
      <c r="D3" s="1"/>
      <c r="F3" s="1"/>
      <c r="G3" s="1"/>
    </row>
    <row r="4" spans="1:12" ht="17.25" customHeight="1" x14ac:dyDescent="0.35">
      <c r="A4" s="1"/>
      <c r="B4" s="17" t="s">
        <v>1</v>
      </c>
      <c r="C4" s="588" t="s">
        <v>640</v>
      </c>
      <c r="D4" s="588"/>
      <c r="E4" s="1"/>
      <c r="F4" s="1"/>
      <c r="G4" s="1"/>
    </row>
    <row r="5" spans="1:12" ht="17.25" customHeight="1" x14ac:dyDescent="0.35">
      <c r="A5" s="1"/>
      <c r="B5" s="1"/>
      <c r="C5" s="588" t="s">
        <v>3</v>
      </c>
      <c r="D5" s="588"/>
      <c r="E5" s="1"/>
      <c r="F5" s="1"/>
      <c r="G5" s="1"/>
    </row>
    <row r="6" spans="1:12" s="4" customFormat="1" ht="17.25" customHeight="1" x14ac:dyDescent="0.35">
      <c r="A6" s="22"/>
      <c r="B6" s="675" t="s">
        <v>16</v>
      </c>
      <c r="C6" s="675"/>
      <c r="D6" s="675"/>
      <c r="E6" s="675"/>
      <c r="F6" s="675"/>
      <c r="G6" s="675"/>
      <c r="H6" s="675"/>
    </row>
    <row r="7" spans="1:12" s="4" customFormat="1" ht="33.75" customHeight="1" x14ac:dyDescent="0.35">
      <c r="A7" s="22"/>
      <c r="B7" s="23" t="s">
        <v>465</v>
      </c>
      <c r="C7" s="23" t="s">
        <v>57</v>
      </c>
      <c r="D7" s="23" t="s">
        <v>89</v>
      </c>
      <c r="E7" s="23" t="s">
        <v>58</v>
      </c>
      <c r="F7" s="23" t="s">
        <v>39</v>
      </c>
      <c r="G7" s="23" t="s">
        <v>59</v>
      </c>
      <c r="H7" s="23" t="s">
        <v>60</v>
      </c>
      <c r="I7" s="23" t="s">
        <v>61</v>
      </c>
      <c r="J7" s="23" t="s">
        <v>62</v>
      </c>
      <c r="K7" s="23" t="s">
        <v>631</v>
      </c>
      <c r="L7" s="23" t="s">
        <v>614</v>
      </c>
    </row>
    <row r="8" spans="1:12" s="4" customFormat="1" ht="33.75" customHeight="1" x14ac:dyDescent="0.35">
      <c r="A8" s="22"/>
      <c r="B8" s="168">
        <v>999128</v>
      </c>
      <c r="C8" s="3" t="s">
        <v>75</v>
      </c>
      <c r="D8" s="3" t="s">
        <v>54</v>
      </c>
      <c r="E8" s="3" t="s">
        <v>76</v>
      </c>
      <c r="F8" s="5" t="s">
        <v>65</v>
      </c>
      <c r="G8" s="26">
        <v>25</v>
      </c>
      <c r="H8" s="6">
        <v>429</v>
      </c>
      <c r="I8" s="7">
        <v>4.1000000000000002E-2</v>
      </c>
      <c r="J8" s="8">
        <f>IF(SMREFRI[[#This Row],[INCENTIVE PER UNIT]]=0,"--",IF(SMREFRI[[#This Row],[KWH SAVINGS PER UNIT]]=0,"__",SMREFRI[[#This Row],[INCENTIVE PER UNIT]]/SMREFRI[[#This Row],[KWH SAVINGS PER UNIT]]))</f>
        <v>5.8275058275058272E-2</v>
      </c>
      <c r="K8" s="8" t="s">
        <v>43</v>
      </c>
      <c r="L8" s="214">
        <v>300</v>
      </c>
    </row>
    <row r="9" spans="1:12" s="4" customFormat="1" ht="28.5" customHeight="1" x14ac:dyDescent="0.35">
      <c r="A9" s="22"/>
      <c r="B9" s="168">
        <v>999120</v>
      </c>
      <c r="C9" s="3" t="s">
        <v>63</v>
      </c>
      <c r="D9" s="3" t="s">
        <v>54</v>
      </c>
      <c r="E9" s="3" t="s">
        <v>64</v>
      </c>
      <c r="F9" s="5" t="s">
        <v>65</v>
      </c>
      <c r="G9" s="26">
        <v>132</v>
      </c>
      <c r="H9" s="6">
        <v>5058</v>
      </c>
      <c r="I9" s="7">
        <v>0.628</v>
      </c>
      <c r="J9" s="25">
        <f>IF(SMREFRI[[#This Row],[INCENTIVE PER UNIT]]=0,"--",IF(SMREFRI[[#This Row],[KWH SAVINGS PER UNIT]]=0,"__",SMREFRI[[#This Row],[INCENTIVE PER UNIT]]/SMREFRI[[#This Row],[KWH SAVINGS PER UNIT]]))</f>
        <v>2.6097271648873072E-2</v>
      </c>
      <c r="K9" s="25" t="s">
        <v>632</v>
      </c>
      <c r="L9" s="214">
        <v>132.33000000000001</v>
      </c>
    </row>
    <row r="10" spans="1:12" s="4" customFormat="1" ht="28.5" customHeight="1" x14ac:dyDescent="0.35">
      <c r="A10" s="22"/>
      <c r="B10" s="168">
        <v>999121</v>
      </c>
      <c r="C10" s="3" t="s">
        <v>66</v>
      </c>
      <c r="D10" s="3" t="s">
        <v>54</v>
      </c>
      <c r="E10" s="3" t="s">
        <v>67</v>
      </c>
      <c r="F10" s="5" t="s">
        <v>65</v>
      </c>
      <c r="G10" s="26">
        <v>80</v>
      </c>
      <c r="H10" s="6">
        <v>1367</v>
      </c>
      <c r="I10" s="7">
        <v>7.9000000000000001E-2</v>
      </c>
      <c r="J10" s="8">
        <f>IF(SMREFRI[[#This Row],[INCENTIVE PER UNIT]]=0,"--",IF(SMREFRI[[#This Row],[KWH SAVINGS PER UNIT]]=0,"__",SMREFRI[[#This Row],[INCENTIVE PER UNIT]]/SMREFRI[[#This Row],[KWH SAVINGS PER UNIT]]))</f>
        <v>5.8522311631309436E-2</v>
      </c>
      <c r="K10" s="25" t="s">
        <v>632</v>
      </c>
      <c r="L10" s="214">
        <v>151.08000000000001</v>
      </c>
    </row>
    <row r="11" spans="1:12" s="4" customFormat="1" ht="28.5" customHeight="1" x14ac:dyDescent="0.35">
      <c r="A11" s="22"/>
      <c r="B11" s="168">
        <v>999122</v>
      </c>
      <c r="C11" s="3" t="s">
        <v>51</v>
      </c>
      <c r="D11" s="3" t="s">
        <v>90</v>
      </c>
      <c r="E11" s="3" t="s">
        <v>68</v>
      </c>
      <c r="F11" s="5" t="s">
        <v>65</v>
      </c>
      <c r="G11" s="26">
        <v>100</v>
      </c>
      <c r="H11" s="6">
        <v>1646</v>
      </c>
      <c r="I11" s="7">
        <v>5.5E-2</v>
      </c>
      <c r="J11" s="8">
        <f>IF(SMREFRI[[#This Row],[INCENTIVE PER UNIT]]=0,"--",IF(SMREFRI[[#This Row],[KWH SAVINGS PER UNIT]]=0,"__",SMREFRI[[#This Row],[INCENTIVE PER UNIT]]/SMREFRI[[#This Row],[KWH SAVINGS PER UNIT]]))</f>
        <v>6.0753341433778855E-2</v>
      </c>
      <c r="K11" s="25" t="s">
        <v>632</v>
      </c>
      <c r="L11" s="214">
        <v>140.71</v>
      </c>
    </row>
    <row r="12" spans="1:12" s="4" customFormat="1" ht="28.5" customHeight="1" x14ac:dyDescent="0.35">
      <c r="A12" s="22"/>
      <c r="B12" s="168">
        <v>999123</v>
      </c>
      <c r="C12" s="3" t="s">
        <v>52</v>
      </c>
      <c r="D12" s="3" t="s">
        <v>90</v>
      </c>
      <c r="E12" s="3" t="s">
        <v>69</v>
      </c>
      <c r="F12" s="5" t="s">
        <v>65</v>
      </c>
      <c r="G12" s="26">
        <v>25</v>
      </c>
      <c r="H12" s="6">
        <v>368</v>
      </c>
      <c r="I12" s="7">
        <v>0</v>
      </c>
      <c r="J12" s="8">
        <f>IF(SMREFRI[[#This Row],[INCENTIVE PER UNIT]]=0,"--",IF(SMREFRI[[#This Row],[KWH SAVINGS PER UNIT]]=0,"__",SMREFRI[[#This Row],[INCENTIVE PER UNIT]]/SMREFRI[[#This Row],[KWH SAVINGS PER UNIT]]))</f>
        <v>6.7934782608695649E-2</v>
      </c>
      <c r="K12" s="25" t="s">
        <v>632</v>
      </c>
      <c r="L12" s="214">
        <v>132</v>
      </c>
    </row>
    <row r="13" spans="1:12" s="4" customFormat="1" ht="28.5" customHeight="1" x14ac:dyDescent="0.35">
      <c r="A13" s="22"/>
      <c r="B13" s="168">
        <v>999124</v>
      </c>
      <c r="C13" s="3" t="s">
        <v>118</v>
      </c>
      <c r="D13" s="3" t="s">
        <v>90</v>
      </c>
      <c r="E13" s="3" t="s">
        <v>134</v>
      </c>
      <c r="F13" s="5" t="s">
        <v>65</v>
      </c>
      <c r="G13" s="26">
        <v>50</v>
      </c>
      <c r="H13" s="6">
        <v>1000</v>
      </c>
      <c r="I13" s="7">
        <v>0.10199999999999999</v>
      </c>
      <c r="J13" s="8">
        <f>IF(SMREFRI[[#This Row],[INCENTIVE PER UNIT]]=0,"--",IF(SMREFRI[[#This Row],[KWH SAVINGS PER UNIT]]=0,"__",SMREFRI[[#This Row],[INCENTIVE PER UNIT]]/SMREFRI[[#This Row],[KWH SAVINGS PER UNIT]]))</f>
        <v>0.05</v>
      </c>
      <c r="K13" s="25" t="s">
        <v>632</v>
      </c>
      <c r="L13" s="214">
        <v>140</v>
      </c>
    </row>
    <row r="14" spans="1:12" s="4" customFormat="1" ht="28.5" customHeight="1" x14ac:dyDescent="0.35">
      <c r="A14" s="22"/>
      <c r="B14" s="168">
        <v>999125</v>
      </c>
      <c r="C14" s="3" t="s">
        <v>70</v>
      </c>
      <c r="D14" s="3" t="s">
        <v>55</v>
      </c>
      <c r="E14" s="3" t="s">
        <v>71</v>
      </c>
      <c r="F14" s="5" t="s">
        <v>65</v>
      </c>
      <c r="G14" s="26">
        <v>2</v>
      </c>
      <c r="H14" s="6">
        <v>43.8</v>
      </c>
      <c r="I14" s="7">
        <v>0</v>
      </c>
      <c r="J14" s="8">
        <f>IF(SMREFRI[[#This Row],[INCENTIVE PER UNIT]]=0,"--",IF(SMREFRI[[#This Row],[KWH SAVINGS PER UNIT]]=0,"__",SMREFRI[[#This Row],[INCENTIVE PER UNIT]]/SMREFRI[[#This Row],[KWH SAVINGS PER UNIT]]))</f>
        <v>4.5662100456621009E-2</v>
      </c>
      <c r="K14" s="8" t="s">
        <v>43</v>
      </c>
      <c r="L14" s="214">
        <v>15</v>
      </c>
    </row>
    <row r="15" spans="1:12" s="4" customFormat="1" ht="28.5" customHeight="1" x14ac:dyDescent="0.35">
      <c r="A15" s="22"/>
      <c r="B15" s="168">
        <v>999126</v>
      </c>
      <c r="C15" s="3" t="s">
        <v>53</v>
      </c>
      <c r="D15" s="3" t="s">
        <v>91</v>
      </c>
      <c r="E15" s="3" t="s">
        <v>72</v>
      </c>
      <c r="F15" s="5" t="s">
        <v>65</v>
      </c>
      <c r="G15" s="26">
        <v>30</v>
      </c>
      <c r="H15" s="6">
        <v>681</v>
      </c>
      <c r="I15" s="7">
        <v>0.223</v>
      </c>
      <c r="J15" s="8">
        <f>IF(SMREFRI[[#This Row],[INCENTIVE PER UNIT]]=0,"--",IF(SMREFRI[[#This Row],[KWH SAVINGS PER UNIT]]=0,"__",SMREFRI[[#This Row],[INCENTIVE PER UNIT]]/SMREFRI[[#This Row],[KWH SAVINGS PER UNIT]]))</f>
        <v>4.405286343612335E-2</v>
      </c>
      <c r="K15" s="25" t="s">
        <v>632</v>
      </c>
      <c r="L15" s="214">
        <v>157</v>
      </c>
    </row>
    <row r="16" spans="1:12" s="4" customFormat="1" ht="28.5" customHeight="1" x14ac:dyDescent="0.35">
      <c r="A16" s="22"/>
      <c r="B16" s="168">
        <v>999127</v>
      </c>
      <c r="C16" s="3" t="s">
        <v>73</v>
      </c>
      <c r="D16" s="3" t="s">
        <v>92</v>
      </c>
      <c r="E16" s="3" t="s">
        <v>74</v>
      </c>
      <c r="F16" s="5" t="s">
        <v>65</v>
      </c>
      <c r="G16" s="26">
        <v>30</v>
      </c>
      <c r="H16" s="6">
        <v>544</v>
      </c>
      <c r="I16" s="7">
        <v>6.2E-2</v>
      </c>
      <c r="J16" s="8">
        <f>IF(SMREFRI[[#This Row],[INCENTIVE PER UNIT]]=0,"--",IF(SMREFRI[[#This Row],[KWH SAVINGS PER UNIT]]=0,"__",SMREFRI[[#This Row],[INCENTIVE PER UNIT]]/SMREFRI[[#This Row],[KWH SAVINGS PER UNIT]]))</f>
        <v>5.514705882352941E-2</v>
      </c>
      <c r="K16" s="25" t="s">
        <v>632</v>
      </c>
      <c r="L16" s="214">
        <v>114</v>
      </c>
    </row>
    <row r="17" spans="1:12" s="4" customFormat="1" ht="28.5" customHeight="1" x14ac:dyDescent="0.35">
      <c r="A17" s="22"/>
      <c r="B17" s="168">
        <v>999129</v>
      </c>
      <c r="C17" s="3" t="s">
        <v>119</v>
      </c>
      <c r="D17" s="3" t="s">
        <v>93</v>
      </c>
      <c r="E17" s="3" t="s">
        <v>132</v>
      </c>
      <c r="F17" s="5" t="s">
        <v>65</v>
      </c>
      <c r="G17" s="26">
        <v>25</v>
      </c>
      <c r="H17" s="6">
        <v>595</v>
      </c>
      <c r="I17" s="7">
        <v>6.8000000000000005E-2</v>
      </c>
      <c r="J17" s="8">
        <f>IF(SMREFRI[[#This Row],[INCENTIVE PER UNIT]]=0,"--",IF(SMREFRI[[#This Row],[KWH SAVINGS PER UNIT]]=0,"__",SMREFRI[[#This Row],[INCENTIVE PER UNIT]]/SMREFRI[[#This Row],[KWH SAVINGS PER UNIT]]))</f>
        <v>4.2016806722689079E-2</v>
      </c>
      <c r="K17" s="25" t="s">
        <v>632</v>
      </c>
      <c r="L17" s="214">
        <v>150</v>
      </c>
    </row>
    <row r="18" spans="1:12" s="4" customFormat="1" ht="28.5" customHeight="1" x14ac:dyDescent="0.35">
      <c r="A18" s="22"/>
      <c r="B18" s="168">
        <v>999130</v>
      </c>
      <c r="C18" s="41" t="s">
        <v>120</v>
      </c>
      <c r="D18" s="3" t="s">
        <v>93</v>
      </c>
      <c r="E18" s="3" t="s">
        <v>132</v>
      </c>
      <c r="F18" s="5" t="s">
        <v>65</v>
      </c>
      <c r="G18" s="26">
        <v>40</v>
      </c>
      <c r="H18" s="6">
        <v>869</v>
      </c>
      <c r="I18" s="7">
        <v>9.9000000000000005E-2</v>
      </c>
      <c r="J18" s="8">
        <f>IF(SMREFRI[[#This Row],[INCENTIVE PER UNIT]]=0,"--",IF(SMREFRI[[#This Row],[KWH SAVINGS PER UNIT]]=0,"__",SMREFRI[[#This Row],[INCENTIVE PER UNIT]]/SMREFRI[[#This Row],[KWH SAVINGS PER UNIT]]))</f>
        <v>4.6029919447640968E-2</v>
      </c>
      <c r="K18" s="25" t="s">
        <v>632</v>
      </c>
      <c r="L18" s="214">
        <v>400</v>
      </c>
    </row>
    <row r="19" spans="1:12" s="4" customFormat="1" ht="28.5" customHeight="1" x14ac:dyDescent="0.35">
      <c r="A19" s="22"/>
      <c r="B19" s="168">
        <v>999131</v>
      </c>
      <c r="C19" s="41" t="s">
        <v>166</v>
      </c>
      <c r="D19" s="3" t="s">
        <v>93</v>
      </c>
      <c r="E19" s="3" t="s">
        <v>132</v>
      </c>
      <c r="F19" s="5" t="s">
        <v>65</v>
      </c>
      <c r="G19" s="26">
        <v>73</v>
      </c>
      <c r="H19" s="6">
        <v>1728</v>
      </c>
      <c r="I19" s="7">
        <v>0.19700000000000001</v>
      </c>
      <c r="J19" s="8">
        <f>IF(SMREFRI[[#This Row],[INCENTIVE PER UNIT]]=0,"--",IF(SMREFRI[[#This Row],[KWH SAVINGS PER UNIT]]=0,"__",SMREFRI[[#This Row],[INCENTIVE PER UNIT]]/SMREFRI[[#This Row],[KWH SAVINGS PER UNIT]]))</f>
        <v>4.2245370370370371E-2</v>
      </c>
      <c r="K19" s="25" t="s">
        <v>632</v>
      </c>
      <c r="L19" s="214">
        <v>550</v>
      </c>
    </row>
    <row r="20" spans="1:12" s="4" customFormat="1" ht="28.5" customHeight="1" x14ac:dyDescent="0.35">
      <c r="B20" s="168">
        <v>999132</v>
      </c>
      <c r="C20" s="3" t="s">
        <v>121</v>
      </c>
      <c r="D20" s="3" t="s">
        <v>93</v>
      </c>
      <c r="E20" s="3" t="s">
        <v>132</v>
      </c>
      <c r="F20" s="5" t="s">
        <v>65</v>
      </c>
      <c r="G20" s="26">
        <v>204</v>
      </c>
      <c r="H20" s="6">
        <v>3757</v>
      </c>
      <c r="I20" s="7">
        <v>0.42899999999999999</v>
      </c>
      <c r="J20" s="8">
        <f>IF(SMREFRI[[#This Row],[INCENTIVE PER UNIT]]=0,"--",IF(SMREFRI[[#This Row],[KWH SAVINGS PER UNIT]]=0,"__",SMREFRI[[#This Row],[INCENTIVE PER UNIT]]/SMREFRI[[#This Row],[KWH SAVINGS PER UNIT]]))</f>
        <v>5.4298642533936653E-2</v>
      </c>
      <c r="K20" s="25" t="s">
        <v>632</v>
      </c>
      <c r="L20" s="214">
        <v>700</v>
      </c>
    </row>
    <row r="21" spans="1:12" s="4" customFormat="1" ht="28.5" customHeight="1" x14ac:dyDescent="0.35">
      <c r="B21" s="168">
        <v>999133</v>
      </c>
      <c r="C21" s="3" t="s">
        <v>122</v>
      </c>
      <c r="D21" s="3" t="s">
        <v>94</v>
      </c>
      <c r="E21" s="3" t="s">
        <v>133</v>
      </c>
      <c r="F21" s="5" t="s">
        <v>65</v>
      </c>
      <c r="G21" s="26">
        <v>29</v>
      </c>
      <c r="H21" s="6">
        <v>722</v>
      </c>
      <c r="I21" s="7">
        <v>8.2000000000000003E-2</v>
      </c>
      <c r="J21" s="8">
        <f>IF(SMREFRI[[#This Row],[INCENTIVE PER UNIT]]=0,"--",IF(SMREFRI[[#This Row],[KWH SAVINGS PER UNIT]]=0,"__",SMREFRI[[#This Row],[INCENTIVE PER UNIT]]/SMREFRI[[#This Row],[KWH SAVINGS PER UNIT]]))</f>
        <v>4.0166204986149583E-2</v>
      </c>
      <c r="K21" s="25" t="s">
        <v>632</v>
      </c>
      <c r="L21" s="214">
        <v>250</v>
      </c>
    </row>
    <row r="22" spans="1:12" s="4" customFormat="1" ht="28.5" customHeight="1" x14ac:dyDescent="0.35">
      <c r="B22" s="168">
        <v>999134</v>
      </c>
      <c r="C22" s="3" t="s">
        <v>123</v>
      </c>
      <c r="D22" s="3" t="s">
        <v>94</v>
      </c>
      <c r="E22" s="3" t="s">
        <v>133</v>
      </c>
      <c r="F22" s="5" t="s">
        <v>65</v>
      </c>
      <c r="G22" s="26">
        <v>60</v>
      </c>
      <c r="H22" s="6">
        <v>1434</v>
      </c>
      <c r="I22" s="7">
        <v>0.16400000000000001</v>
      </c>
      <c r="J22" s="8">
        <f>IF(SMREFRI[[#This Row],[INCENTIVE PER UNIT]]=0,"--",IF(SMREFRI[[#This Row],[KWH SAVINGS PER UNIT]]=0,"__",SMREFRI[[#This Row],[INCENTIVE PER UNIT]]/SMREFRI[[#This Row],[KWH SAVINGS PER UNIT]]))</f>
        <v>4.1841004184100417E-2</v>
      </c>
      <c r="K22" s="25" t="s">
        <v>632</v>
      </c>
      <c r="L22" s="214">
        <v>500</v>
      </c>
    </row>
    <row r="23" spans="1:12" s="4" customFormat="1" ht="28.5" customHeight="1" x14ac:dyDescent="0.35">
      <c r="B23" s="168">
        <v>999135</v>
      </c>
      <c r="C23" s="3" t="s">
        <v>124</v>
      </c>
      <c r="D23" s="3" t="s">
        <v>93</v>
      </c>
      <c r="E23" s="3" t="s">
        <v>132</v>
      </c>
      <c r="F23" s="5" t="s">
        <v>65</v>
      </c>
      <c r="G23" s="26">
        <v>71</v>
      </c>
      <c r="H23" s="6">
        <v>1693</v>
      </c>
      <c r="I23" s="7">
        <v>0.193</v>
      </c>
      <c r="J23" s="8">
        <f>IF(SMREFRI[[#This Row],[INCENTIVE PER UNIT]]=0,"--",IF(SMREFRI[[#This Row],[KWH SAVINGS PER UNIT]]=0,"__",SMREFRI[[#This Row],[INCENTIVE PER UNIT]]/SMREFRI[[#This Row],[KWH SAVINGS PER UNIT]]))</f>
        <v>4.1937389249852332E-2</v>
      </c>
      <c r="K23" s="25" t="s">
        <v>632</v>
      </c>
      <c r="L23" s="214">
        <v>220</v>
      </c>
    </row>
    <row r="24" spans="1:12" s="4" customFormat="1" ht="28.5" customHeight="1" x14ac:dyDescent="0.35">
      <c r="B24" s="168">
        <v>999136</v>
      </c>
      <c r="C24" s="3" t="s">
        <v>125</v>
      </c>
      <c r="D24" s="3" t="s">
        <v>93</v>
      </c>
      <c r="E24" s="3" t="s">
        <v>132</v>
      </c>
      <c r="F24" s="5" t="s">
        <v>65</v>
      </c>
      <c r="G24" s="26">
        <v>85</v>
      </c>
      <c r="H24" s="6">
        <v>2004</v>
      </c>
      <c r="I24" s="7">
        <v>0.22900000000000001</v>
      </c>
      <c r="J24" s="8">
        <f>IF(SMREFRI[[#This Row],[INCENTIVE PER UNIT]]=0,"--",IF(SMREFRI[[#This Row],[KWH SAVINGS PER UNIT]]=0,"__",SMREFRI[[#This Row],[INCENTIVE PER UNIT]]/SMREFRI[[#This Row],[KWH SAVINGS PER UNIT]]))</f>
        <v>4.2415169660678639E-2</v>
      </c>
      <c r="K24" s="25" t="s">
        <v>632</v>
      </c>
      <c r="L24" s="214">
        <v>950.48</v>
      </c>
    </row>
    <row r="25" spans="1:12" s="4" customFormat="1" ht="28.5" customHeight="1" x14ac:dyDescent="0.35">
      <c r="B25" s="168">
        <v>999137</v>
      </c>
      <c r="C25" s="3" t="s">
        <v>126</v>
      </c>
      <c r="D25" s="3" t="s">
        <v>93</v>
      </c>
      <c r="E25" s="3" t="s">
        <v>132</v>
      </c>
      <c r="F25" s="5" t="s">
        <v>65</v>
      </c>
      <c r="G25" s="26">
        <v>162</v>
      </c>
      <c r="H25" s="6">
        <v>3869</v>
      </c>
      <c r="I25" s="7">
        <v>0.442</v>
      </c>
      <c r="J25" s="8">
        <f>IF(SMREFRI[[#This Row],[INCENTIVE PER UNIT]]=0,"--",IF(SMREFRI[[#This Row],[KWH SAVINGS PER UNIT]]=0,"__",SMREFRI[[#This Row],[INCENTIVE PER UNIT]]/SMREFRI[[#This Row],[KWH SAVINGS PER UNIT]]))</f>
        <v>4.1871284569656241E-2</v>
      </c>
      <c r="K25" s="25" t="s">
        <v>632</v>
      </c>
      <c r="L25" s="214">
        <v>1306.9000000000001</v>
      </c>
    </row>
    <row r="26" spans="1:12" s="4" customFormat="1" ht="28.5" customHeight="1" x14ac:dyDescent="0.35">
      <c r="B26" s="168">
        <v>999138</v>
      </c>
      <c r="C26" s="3" t="s">
        <v>127</v>
      </c>
      <c r="D26" s="3" t="s">
        <v>93</v>
      </c>
      <c r="E26" s="3" t="s">
        <v>132</v>
      </c>
      <c r="F26" s="5" t="s">
        <v>65</v>
      </c>
      <c r="G26" s="26">
        <v>387</v>
      </c>
      <c r="H26" s="6">
        <v>7118</v>
      </c>
      <c r="I26" s="7">
        <v>0.81299999999999994</v>
      </c>
      <c r="J26" s="8">
        <f>IF(SMREFRI[[#This Row],[INCENTIVE PER UNIT]]=0,"--",IF(SMREFRI[[#This Row],[KWH SAVINGS PER UNIT]]=0,"__",SMREFRI[[#This Row],[INCENTIVE PER UNIT]]/SMREFRI[[#This Row],[KWH SAVINGS PER UNIT]]))</f>
        <v>5.4369204832818208E-2</v>
      </c>
      <c r="K26" s="25" t="s">
        <v>632</v>
      </c>
      <c r="L26" s="214">
        <v>2300</v>
      </c>
    </row>
    <row r="27" spans="1:12" s="4" customFormat="1" ht="28.5" customHeight="1" x14ac:dyDescent="0.35">
      <c r="B27" s="168">
        <v>999139</v>
      </c>
      <c r="C27" s="3" t="s">
        <v>128</v>
      </c>
      <c r="D27" s="3" t="s">
        <v>90</v>
      </c>
      <c r="E27" s="3" t="s">
        <v>131</v>
      </c>
      <c r="F27" s="5" t="s">
        <v>65</v>
      </c>
      <c r="G27" s="26">
        <v>69</v>
      </c>
      <c r="H27" s="6">
        <v>1652</v>
      </c>
      <c r="I27" s="7">
        <v>0.189</v>
      </c>
      <c r="J27" s="8">
        <f>IF(SMREFRI[[#This Row],[INCENTIVE PER UNIT]]=0,"--",IF(SMREFRI[[#This Row],[KWH SAVINGS PER UNIT]]=0,"__",SMREFRI[[#This Row],[INCENTIVE PER UNIT]]/SMREFRI[[#This Row],[KWH SAVINGS PER UNIT]]))</f>
        <v>4.1767554479418885E-2</v>
      </c>
      <c r="K27" s="25" t="s">
        <v>632</v>
      </c>
      <c r="L27" s="214">
        <v>600</v>
      </c>
    </row>
    <row r="28" spans="1:12" s="4" customFormat="1" ht="28.5" customHeight="1" x14ac:dyDescent="0.35">
      <c r="B28" s="168">
        <v>999140</v>
      </c>
      <c r="C28" s="3" t="s">
        <v>129</v>
      </c>
      <c r="D28" s="3" t="s">
        <v>90</v>
      </c>
      <c r="E28" s="3" t="s">
        <v>131</v>
      </c>
      <c r="F28" s="5" t="s">
        <v>65</v>
      </c>
      <c r="G28" s="26">
        <v>113</v>
      </c>
      <c r="H28" s="6">
        <v>2695</v>
      </c>
      <c r="I28" s="7">
        <v>0.308</v>
      </c>
      <c r="J28" s="8">
        <f>IF(SMREFRI[[#This Row],[INCENTIVE PER UNIT]]=0,"--",IF(SMREFRI[[#This Row],[KWH SAVINGS PER UNIT]]=0,"__",SMREFRI[[#This Row],[INCENTIVE PER UNIT]]/SMREFRI[[#This Row],[KWH SAVINGS PER UNIT]]))</f>
        <v>4.1929499072356213E-2</v>
      </c>
      <c r="K28" s="25" t="s">
        <v>632</v>
      </c>
      <c r="L28" s="214">
        <v>1500</v>
      </c>
    </row>
    <row r="29" spans="1:12" s="4" customFormat="1" ht="28.5" customHeight="1" x14ac:dyDescent="0.35">
      <c r="B29" s="168">
        <v>999141</v>
      </c>
      <c r="C29" s="3" t="s">
        <v>130</v>
      </c>
      <c r="D29" s="3" t="s">
        <v>90</v>
      </c>
      <c r="E29" s="3" t="s">
        <v>131</v>
      </c>
      <c r="F29" s="5" t="s">
        <v>65</v>
      </c>
      <c r="G29" s="9">
        <v>254</v>
      </c>
      <c r="H29" s="6">
        <v>6048</v>
      </c>
      <c r="I29" s="7">
        <v>0.69</v>
      </c>
      <c r="J29" s="8">
        <f>IF(SMREFRI[[#This Row],[INCENTIVE PER UNIT]]=0,"--",IF(SMREFRI[[#This Row],[KWH SAVINGS PER UNIT]]=0,"__",SMREFRI[[#This Row],[INCENTIVE PER UNIT]]/SMREFRI[[#This Row],[KWH SAVINGS PER UNIT]]))</f>
        <v>4.1997354497354498E-2</v>
      </c>
      <c r="K29" s="25" t="s">
        <v>632</v>
      </c>
      <c r="L29" s="214">
        <v>2000</v>
      </c>
    </row>
    <row r="30" spans="1:12" s="4" customFormat="1" ht="28.5" customHeight="1" x14ac:dyDescent="0.35">
      <c r="B30"/>
      <c r="C30"/>
      <c r="D30"/>
      <c r="E30"/>
      <c r="F30"/>
      <c r="G30"/>
      <c r="H30"/>
      <c r="I30"/>
      <c r="J30"/>
      <c r="K30"/>
      <c r="L30"/>
    </row>
    <row r="31" spans="1:12" s="4" customFormat="1" ht="28.5" customHeight="1" x14ac:dyDescent="0.35">
      <c r="B31"/>
      <c r="C31"/>
      <c r="D31"/>
      <c r="E31"/>
      <c r="F31"/>
      <c r="G31"/>
      <c r="H31"/>
      <c r="I31"/>
      <c r="J31"/>
      <c r="K31"/>
      <c r="L31"/>
    </row>
    <row r="32" spans="1:12" s="4" customFormat="1" ht="28.5" customHeight="1" x14ac:dyDescent="0.35">
      <c r="B32"/>
      <c r="C32"/>
      <c r="D32"/>
      <c r="E32"/>
      <c r="F32"/>
      <c r="G32"/>
      <c r="H32"/>
      <c r="I32"/>
      <c r="J32"/>
      <c r="K32"/>
      <c r="L32"/>
    </row>
    <row r="33" ht="15" customHeight="1" x14ac:dyDescent="0.35"/>
  </sheetData>
  <sheetProtection algorithmName="SHA-512" hashValue="dFju/HL2H9XuAnuZbOcrm9UsRgul8ztatNZHiEvCEiOKDVKhAITPfVidzhPV22rbnPd6fEPCdEmF29kO6WN2WQ==" saltValue="BqaK040EhC+8ug8ZVs0xFQ==" spinCount="100000" sheet="1" objects="1" scenarios="1"/>
  <mergeCells count="3">
    <mergeCell ref="C4:D4"/>
    <mergeCell ref="C5:D5"/>
    <mergeCell ref="B6:H6"/>
  </mergeCells>
  <pageMargins left="0.25" right="0.25" top="0.75" bottom="0.75" header="0.3" footer="0.3"/>
  <pageSetup scale="61" orientation="landscape" r:id="rId1"/>
  <headerFooter>
    <oddFooter>&amp;L&amp;"Book Antiqua,Regular"&amp;10Printed on &amp;D at &amp;T&amp;R&amp;"Book Antiqua,Regular"&amp;10Ameren Missouri BizSavers&amp;"Book Antiqua,Bold Italic" &amp;"Book Antiqua,Regular"Program&amp;C&amp;"Book Antiqua,Regular"&amp;10&amp;F &amp;A</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theme="3" tint="0.39997558519241921"/>
    <pageSetUpPr fitToPage="1"/>
  </sheetPr>
  <dimension ref="A1:AY35"/>
  <sheetViews>
    <sheetView showGridLines="0" showRowColHeaders="0" workbookViewId="0">
      <selection activeCell="C13" sqref="C13:N14"/>
    </sheetView>
  </sheetViews>
  <sheetFormatPr defaultColWidth="0" defaultRowHeight="0" customHeight="1" zeroHeight="1" x14ac:dyDescent="0.35"/>
  <cols>
    <col min="1" max="45" width="4" style="1" customWidth="1"/>
    <col min="46" max="46" width="10.453125" style="42" hidden="1" customWidth="1"/>
    <col min="47" max="47" width="9.26953125" style="42" hidden="1" customWidth="1"/>
    <col min="48" max="48" width="12.7265625" style="42" hidden="1" customWidth="1"/>
    <col min="49" max="51" width="9.26953125" style="42" hidden="1" customWidth="1"/>
    <col min="52" max="16384" width="4" style="42" hidden="1"/>
  </cols>
  <sheetData>
    <row r="1" spans="2:49" ht="16.5" customHeight="1" thickTop="1" thickBot="1" x14ac:dyDescent="0.4">
      <c r="M1" s="556" t="s">
        <v>683</v>
      </c>
      <c r="N1" s="557"/>
      <c r="O1" s="557"/>
      <c r="P1" s="557"/>
      <c r="Q1" s="557"/>
      <c r="R1" s="558"/>
      <c r="S1" s="206"/>
      <c r="T1" s="206"/>
      <c r="U1" s="206"/>
      <c r="V1" s="206"/>
      <c r="W1" s="556" t="s">
        <v>684</v>
      </c>
      <c r="X1" s="557"/>
      <c r="Y1" s="557"/>
      <c r="Z1" s="557"/>
      <c r="AA1" s="557"/>
      <c r="AB1" s="557"/>
      <c r="AC1" s="557"/>
      <c r="AD1" s="558"/>
      <c r="AM1" s="543" t="s">
        <v>45</v>
      </c>
      <c r="AN1" s="543"/>
      <c r="AO1" s="543"/>
      <c r="AP1" s="541" t="s">
        <v>659</v>
      </c>
      <c r="AQ1" s="541"/>
      <c r="AR1" s="541"/>
    </row>
    <row r="2" spans="2:49" ht="16.5" customHeight="1" thickTop="1" x14ac:dyDescent="0.35">
      <c r="AM2" s="544"/>
      <c r="AN2" s="544"/>
      <c r="AO2" s="544"/>
      <c r="AP2" s="542"/>
      <c r="AQ2" s="542"/>
      <c r="AR2" s="542"/>
    </row>
    <row r="3" spans="2:49" ht="16.5" customHeight="1" x14ac:dyDescent="0.35">
      <c r="AM3" s="528" t="e">
        <f>'TOTAL SHEET'!C21</f>
        <v>#REF!</v>
      </c>
      <c r="AN3" s="529"/>
      <c r="AO3" s="530"/>
      <c r="AP3" s="514" t="e">
        <f>BASEKWHTOTAL</f>
        <v>#NAME?</v>
      </c>
      <c r="AQ3" s="515"/>
      <c r="AR3" s="516"/>
      <c r="AT3" s="534" t="e">
        <f>PICO1</f>
        <v>#NAME?</v>
      </c>
      <c r="AU3" s="534"/>
      <c r="AV3" s="534"/>
    </row>
    <row r="4" spans="2:49" ht="16.5" customHeight="1" x14ac:dyDescent="0.35">
      <c r="AM4" s="531"/>
      <c r="AN4" s="532"/>
      <c r="AO4" s="533"/>
      <c r="AP4" s="517"/>
      <c r="AQ4" s="518"/>
      <c r="AR4" s="519"/>
      <c r="AT4" s="535" t="str">
        <f>'Summary Form 710'!B6</f>
        <v>ID #</v>
      </c>
      <c r="AU4" s="535"/>
      <c r="AV4" s="227">
        <f>'Summary Form 710'!D6</f>
        <v>0</v>
      </c>
    </row>
    <row r="5" spans="2:49" ht="16.5" customHeight="1" x14ac:dyDescent="0.35">
      <c r="AT5" s="535" t="str">
        <f>'Summary Form 710'!B7</f>
        <v>Application Date</v>
      </c>
      <c r="AU5" s="535"/>
      <c r="AV5" s="228" t="e">
        <f>'Summary Form 710'!D7</f>
        <v>#NAME?</v>
      </c>
    </row>
    <row r="6" spans="2:49" ht="16.5" customHeight="1" x14ac:dyDescent="0.35">
      <c r="AT6" s="535" t="str">
        <f>'Summary Form 710'!B8</f>
        <v>PC</v>
      </c>
      <c r="AU6" s="535"/>
      <c r="AV6" s="227">
        <f>'Summary Form 710'!D8</f>
        <v>0</v>
      </c>
    </row>
    <row r="7" spans="2:49" ht="16.5" customHeight="1" x14ac:dyDescent="0.35">
      <c r="AT7" s="535" t="str">
        <f>'Summary Form 710'!B9</f>
        <v>STATUS</v>
      </c>
      <c r="AU7" s="535"/>
      <c r="AV7" s="227">
        <f>'Summary Form 710'!D9</f>
        <v>0</v>
      </c>
    </row>
    <row r="8" spans="2:49" ht="16.5" customHeight="1" x14ac:dyDescent="0.35">
      <c r="AT8" s="535" t="str">
        <f>'Summary Form 710'!B10</f>
        <v>ENG Review</v>
      </c>
      <c r="AU8" s="535"/>
      <c r="AV8" s="227">
        <f>'Summary Form 710'!D10</f>
        <v>0</v>
      </c>
    </row>
    <row r="9" spans="2:49" ht="16.5" customHeight="1" x14ac:dyDescent="0.35">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T9" s="535" t="str">
        <f>'Summary Form 710'!B11</f>
        <v>Review Date</v>
      </c>
      <c r="AU9" s="535"/>
      <c r="AV9" s="228">
        <f>'Summary Form 710'!D11</f>
        <v>0</v>
      </c>
    </row>
    <row r="10" spans="2:49" ht="16.5" customHeight="1" x14ac:dyDescent="0.35">
      <c r="B10" s="15"/>
      <c r="C10" s="15"/>
      <c r="D10" s="15"/>
      <c r="E10" s="15"/>
      <c r="F10" s="15"/>
      <c r="G10" s="15"/>
      <c r="H10" s="15"/>
      <c r="I10" s="15"/>
      <c r="J10" s="15"/>
      <c r="K10" s="15"/>
      <c r="L10" s="15"/>
      <c r="M10" s="15"/>
      <c r="N10" s="15"/>
      <c r="O10" s="13"/>
      <c r="P10" s="13"/>
      <c r="Q10" s="15"/>
      <c r="R10" s="15"/>
      <c r="S10" s="15"/>
      <c r="T10" s="15"/>
      <c r="U10" s="15"/>
      <c r="V10" s="14"/>
      <c r="W10" s="14"/>
      <c r="X10" s="15"/>
      <c r="Y10" s="15"/>
      <c r="Z10" s="15"/>
      <c r="AA10" s="15"/>
      <c r="AB10" s="15"/>
      <c r="AC10" s="15"/>
      <c r="AD10" s="15"/>
      <c r="AE10" s="15"/>
      <c r="AF10" s="15"/>
      <c r="AG10" s="15"/>
      <c r="AH10" s="15"/>
      <c r="AI10" s="15"/>
      <c r="AJ10" s="15"/>
      <c r="AK10" s="15"/>
      <c r="AL10" s="15"/>
      <c r="AM10" s="15"/>
      <c r="AN10" s="15"/>
      <c r="AO10" s="15"/>
      <c r="AP10" s="15"/>
      <c r="AQ10" s="15"/>
      <c r="AR10" s="15"/>
      <c r="AT10" s="73"/>
      <c r="AU10" s="73"/>
    </row>
    <row r="11" spans="2:49" ht="16.5" customHeight="1" x14ac:dyDescent="0.35">
      <c r="B11" s="220"/>
      <c r="C11" s="525" t="s">
        <v>546</v>
      </c>
      <c r="D11" s="525"/>
      <c r="E11" s="525"/>
      <c r="F11" s="525"/>
      <c r="G11" s="525"/>
      <c r="H11" s="525"/>
      <c r="I11" s="525"/>
      <c r="J11" s="525"/>
      <c r="K11" s="525"/>
      <c r="L11" s="525"/>
      <c r="M11" s="525"/>
      <c r="N11" s="525"/>
      <c r="O11" s="525" t="s">
        <v>87</v>
      </c>
      <c r="P11" s="525"/>
      <c r="Q11" s="525"/>
      <c r="R11" s="525"/>
      <c r="S11" s="525"/>
      <c r="T11" s="525"/>
      <c r="U11" s="525"/>
      <c r="V11" s="525" t="s">
        <v>19</v>
      </c>
      <c r="W11" s="525"/>
      <c r="X11" s="525" t="s">
        <v>101</v>
      </c>
      <c r="Y11" s="525"/>
      <c r="Z11" s="525"/>
      <c r="AA11" s="539" t="s">
        <v>27</v>
      </c>
      <c r="AB11" s="539"/>
      <c r="AC11" s="539"/>
      <c r="AD11" s="539" t="s">
        <v>28</v>
      </c>
      <c r="AE11" s="539"/>
      <c r="AF11" s="539"/>
      <c r="AG11" s="525" t="s">
        <v>21</v>
      </c>
      <c r="AH11" s="525"/>
      <c r="AI11" s="525"/>
      <c r="AJ11" s="525" t="s">
        <v>22</v>
      </c>
      <c r="AK11" s="525"/>
      <c r="AL11" s="525"/>
      <c r="AM11" s="525" t="s">
        <v>23</v>
      </c>
      <c r="AN11" s="525"/>
      <c r="AO11" s="525"/>
      <c r="AP11" s="525"/>
      <c r="AQ11" s="525"/>
      <c r="AR11" s="525"/>
      <c r="AS11" s="15"/>
      <c r="AT11" s="15"/>
      <c r="AU11" s="1"/>
      <c r="AV11" s="679" t="s">
        <v>159</v>
      </c>
      <c r="AW11" s="73"/>
    </row>
    <row r="12" spans="2:49" ht="16.5" customHeight="1" thickBot="1" x14ac:dyDescent="0.4">
      <c r="B12" s="220"/>
      <c r="C12" s="526"/>
      <c r="D12" s="526"/>
      <c r="E12" s="526"/>
      <c r="F12" s="526"/>
      <c r="G12" s="526"/>
      <c r="H12" s="526"/>
      <c r="I12" s="526"/>
      <c r="J12" s="526"/>
      <c r="K12" s="526"/>
      <c r="L12" s="526"/>
      <c r="M12" s="526"/>
      <c r="N12" s="526"/>
      <c r="O12" s="526"/>
      <c r="P12" s="526"/>
      <c r="Q12" s="526"/>
      <c r="R12" s="526"/>
      <c r="S12" s="526"/>
      <c r="T12" s="526"/>
      <c r="U12" s="526"/>
      <c r="V12" s="526"/>
      <c r="W12" s="526"/>
      <c r="X12" s="526"/>
      <c r="Y12" s="526"/>
      <c r="Z12" s="526"/>
      <c r="AA12" s="540"/>
      <c r="AB12" s="540"/>
      <c r="AC12" s="540"/>
      <c r="AD12" s="540"/>
      <c r="AE12" s="540"/>
      <c r="AF12" s="540"/>
      <c r="AG12" s="526"/>
      <c r="AH12" s="526"/>
      <c r="AI12" s="526"/>
      <c r="AJ12" s="526"/>
      <c r="AK12" s="526"/>
      <c r="AL12" s="526"/>
      <c r="AM12" s="526" t="s">
        <v>157</v>
      </c>
      <c r="AN12" s="526"/>
      <c r="AO12" s="526"/>
      <c r="AP12" s="526" t="s">
        <v>156</v>
      </c>
      <c r="AQ12" s="526"/>
      <c r="AR12" s="526"/>
      <c r="AS12" s="15"/>
      <c r="AT12" s="15"/>
      <c r="AU12" s="1"/>
      <c r="AV12" s="679"/>
      <c r="AW12" s="73"/>
    </row>
    <row r="13" spans="2:49" ht="16.5" customHeight="1" x14ac:dyDescent="0.35">
      <c r="B13" s="620" t="s">
        <v>24</v>
      </c>
      <c r="C13" s="669"/>
      <c r="D13" s="669"/>
      <c r="E13" s="669"/>
      <c r="F13" s="669"/>
      <c r="G13" s="669"/>
      <c r="H13" s="669"/>
      <c r="I13" s="669"/>
      <c r="J13" s="669"/>
      <c r="K13" s="669"/>
      <c r="L13" s="669"/>
      <c r="M13" s="669"/>
      <c r="N13" s="669"/>
      <c r="O13" s="640" t="str">
        <f>IF(C13=0,"",VLOOKUP(C13,'SM-MOTORS LIST'!$C$8:$J$31,3,FALSE))</f>
        <v/>
      </c>
      <c r="P13" s="640"/>
      <c r="Q13" s="640"/>
      <c r="R13" s="640"/>
      <c r="S13" s="640"/>
      <c r="T13" s="640"/>
      <c r="U13" s="640"/>
      <c r="V13" s="646"/>
      <c r="W13" s="646"/>
      <c r="X13" s="644" t="str">
        <f>IF(C13=0,"",VLOOKUP(C13,'SM-MOTORS LIST'!$C$8:$J$31,2,FALSE))</f>
        <v/>
      </c>
      <c r="Y13" s="644"/>
      <c r="Z13" s="644"/>
      <c r="AA13" s="631"/>
      <c r="AB13" s="632"/>
      <c r="AC13" s="633"/>
      <c r="AD13" s="631"/>
      <c r="AE13" s="632"/>
      <c r="AF13" s="633"/>
      <c r="AG13" s="660" t="str">
        <f>IF(C13=0,"",VLOOKUP(C13,'SM-MOTORS LIST'!$C$8:$J$31,5,FALSE))</f>
        <v/>
      </c>
      <c r="AH13" s="660"/>
      <c r="AI13" s="660"/>
      <c r="AJ13" s="654" t="str">
        <f>IF(C13=0,"",IF(V13=0,"",IF(AA13=0,"",IF(AD13=0,"",IF(AG13="Inactive","",MIN((V13*AG13),(((AA13+AD13)*V13))))))))</f>
        <v/>
      </c>
      <c r="AK13" s="654"/>
      <c r="AL13" s="654"/>
      <c r="AM13" s="662" t="str">
        <f>IF(AJ13=0,"",IF(AJ13="","",(VLOOKUP(C13,'SM-MOTORS LIST'!$C$8:$J$31,6,FALSE))*V13))</f>
        <v/>
      </c>
      <c r="AN13" s="662"/>
      <c r="AO13" s="662"/>
      <c r="AP13" s="658" t="str">
        <f>IF(AJ13=0,"",IF(AJ13="","",(VLOOKUP(C13,'SM-MOTORS LIST'!$C$8:$J$31,7,FALSE))*V13))</f>
        <v/>
      </c>
      <c r="AQ13" s="658"/>
      <c r="AR13" s="659"/>
      <c r="AS13" s="15"/>
      <c r="AT13" s="1"/>
      <c r="AU13" s="1"/>
      <c r="AV13" s="674">
        <f>IF(AJ13=0,0,IF(AJ13="",0,IF(AJ13="--",0,(AD13+AA13)*V13)))</f>
        <v>0</v>
      </c>
      <c r="AW13" s="73"/>
    </row>
    <row r="14" spans="2:49" ht="16.5" customHeight="1" x14ac:dyDescent="0.35">
      <c r="B14" s="620"/>
      <c r="C14" s="625"/>
      <c r="D14" s="625"/>
      <c r="E14" s="625"/>
      <c r="F14" s="625"/>
      <c r="G14" s="625"/>
      <c r="H14" s="625"/>
      <c r="I14" s="625"/>
      <c r="J14" s="625"/>
      <c r="K14" s="625"/>
      <c r="L14" s="625"/>
      <c r="M14" s="625"/>
      <c r="N14" s="625"/>
      <c r="O14" s="628"/>
      <c r="P14" s="628"/>
      <c r="Q14" s="628"/>
      <c r="R14" s="628"/>
      <c r="S14" s="628"/>
      <c r="T14" s="628"/>
      <c r="U14" s="628"/>
      <c r="V14" s="630"/>
      <c r="W14" s="630"/>
      <c r="X14" s="645"/>
      <c r="Y14" s="645"/>
      <c r="Z14" s="645"/>
      <c r="AA14" s="634"/>
      <c r="AB14" s="635"/>
      <c r="AC14" s="636"/>
      <c r="AD14" s="634"/>
      <c r="AE14" s="635"/>
      <c r="AF14" s="636"/>
      <c r="AG14" s="653"/>
      <c r="AH14" s="653"/>
      <c r="AI14" s="653"/>
      <c r="AJ14" s="655"/>
      <c r="AK14" s="655"/>
      <c r="AL14" s="655"/>
      <c r="AM14" s="657"/>
      <c r="AN14" s="657"/>
      <c r="AO14" s="657"/>
      <c r="AP14" s="649"/>
      <c r="AQ14" s="649"/>
      <c r="AR14" s="650"/>
      <c r="AS14" s="221"/>
      <c r="AT14" s="1"/>
      <c r="AU14" s="1"/>
      <c r="AV14" s="674"/>
      <c r="AW14" s="73"/>
    </row>
    <row r="15" spans="2:49" ht="16.5" customHeight="1" x14ac:dyDescent="0.35">
      <c r="B15" s="620" t="s">
        <v>29</v>
      </c>
      <c r="C15" s="624"/>
      <c r="D15" s="624"/>
      <c r="E15" s="624"/>
      <c r="F15" s="624"/>
      <c r="G15" s="624"/>
      <c r="H15" s="624"/>
      <c r="I15" s="624"/>
      <c r="J15" s="624"/>
      <c r="K15" s="624"/>
      <c r="L15" s="624"/>
      <c r="M15" s="624"/>
      <c r="N15" s="624"/>
      <c r="O15" s="627" t="str">
        <f>IF(C15=0,"",VLOOKUP(C15,'SM-MOTORS LIST'!$C$8:$J$31,3,FALSE))</f>
        <v/>
      </c>
      <c r="P15" s="627"/>
      <c r="Q15" s="627"/>
      <c r="R15" s="627"/>
      <c r="S15" s="627"/>
      <c r="T15" s="627"/>
      <c r="U15" s="627"/>
      <c r="V15" s="629"/>
      <c r="W15" s="629"/>
      <c r="X15" s="671" t="str">
        <f>IF(C15=0,"",VLOOKUP(C15,'SM-MOTORS LIST'!$C$8:$J$31,2,FALSE))</f>
        <v/>
      </c>
      <c r="Y15" s="671"/>
      <c r="Z15" s="671"/>
      <c r="AA15" s="637"/>
      <c r="AB15" s="638"/>
      <c r="AC15" s="639"/>
      <c r="AD15" s="637"/>
      <c r="AE15" s="638"/>
      <c r="AF15" s="639"/>
      <c r="AG15" s="678" t="str">
        <f>IF(C15=0,"",VLOOKUP(C15,'SM-MOTORS LIST'!$C$8:$J$8,5,FALSE))</f>
        <v/>
      </c>
      <c r="AH15" s="652"/>
      <c r="AI15" s="652"/>
      <c r="AJ15" s="654" t="str">
        <f>IF(C15=0,"",IF(V15=0,"",IF(AA15=0,"",IF(AD15=0,"",IF(AG15="Inactive","",MIN((V15*AG15),(((AA15+AD15)*V15))))))))</f>
        <v/>
      </c>
      <c r="AK15" s="654"/>
      <c r="AL15" s="654"/>
      <c r="AM15" s="656" t="str">
        <f>IF(AJ15=0,"",IF(AJ15="","",(VLOOKUP(C15,'SM-MOTORS LIST'!$C$8:$J$31,6,FALSE))*V15))</f>
        <v/>
      </c>
      <c r="AN15" s="656"/>
      <c r="AO15" s="656"/>
      <c r="AP15" s="647" t="str">
        <f>IF(AJ15=0,"",IF(AJ15="","",(VLOOKUP(C15,'SM-MOTORS LIST'!$C$8:$J$31,7,FALSE))*V15))</f>
        <v/>
      </c>
      <c r="AQ15" s="647"/>
      <c r="AR15" s="648"/>
      <c r="AS15" s="15"/>
      <c r="AT15" s="1"/>
      <c r="AU15" s="1"/>
      <c r="AV15" s="674">
        <f>IF(AJ15=0,0,IF(AJ15="",0,IF(AJ15="--",0,(AD15+AA15)*V15)))</f>
        <v>0</v>
      </c>
      <c r="AW15" s="73"/>
    </row>
    <row r="16" spans="2:49" ht="16.5" customHeight="1" x14ac:dyDescent="0.35">
      <c r="B16" s="620"/>
      <c r="C16" s="625"/>
      <c r="D16" s="625"/>
      <c r="E16" s="625"/>
      <c r="F16" s="625"/>
      <c r="G16" s="625"/>
      <c r="H16" s="625"/>
      <c r="I16" s="625"/>
      <c r="J16" s="625"/>
      <c r="K16" s="625"/>
      <c r="L16" s="625"/>
      <c r="M16" s="625"/>
      <c r="N16" s="625"/>
      <c r="O16" s="628"/>
      <c r="P16" s="628"/>
      <c r="Q16" s="628"/>
      <c r="R16" s="628"/>
      <c r="S16" s="628"/>
      <c r="T16" s="628"/>
      <c r="U16" s="628"/>
      <c r="V16" s="630"/>
      <c r="W16" s="630"/>
      <c r="X16" s="645"/>
      <c r="Y16" s="645"/>
      <c r="Z16" s="645"/>
      <c r="AA16" s="634"/>
      <c r="AB16" s="635"/>
      <c r="AC16" s="636"/>
      <c r="AD16" s="634"/>
      <c r="AE16" s="635"/>
      <c r="AF16" s="636"/>
      <c r="AG16" s="653"/>
      <c r="AH16" s="653"/>
      <c r="AI16" s="653"/>
      <c r="AJ16" s="655"/>
      <c r="AK16" s="655"/>
      <c r="AL16" s="655"/>
      <c r="AM16" s="657"/>
      <c r="AN16" s="657"/>
      <c r="AO16" s="657"/>
      <c r="AP16" s="649"/>
      <c r="AQ16" s="649"/>
      <c r="AR16" s="650"/>
      <c r="AS16" s="15"/>
      <c r="AT16" s="1"/>
      <c r="AU16" s="1"/>
      <c r="AV16" s="674"/>
      <c r="AW16" s="73"/>
    </row>
    <row r="17" spans="2:49" ht="16.5" customHeight="1" x14ac:dyDescent="0.35">
      <c r="B17" s="620" t="s">
        <v>30</v>
      </c>
      <c r="C17" s="624"/>
      <c r="D17" s="624"/>
      <c r="E17" s="624"/>
      <c r="F17" s="624"/>
      <c r="G17" s="624"/>
      <c r="H17" s="624"/>
      <c r="I17" s="624"/>
      <c r="J17" s="624"/>
      <c r="K17" s="624"/>
      <c r="L17" s="624"/>
      <c r="M17" s="624"/>
      <c r="N17" s="624"/>
      <c r="O17" s="676" t="str">
        <f>IF(C17=0,"",VLOOKUP(C17,'SM-MOTORS LIST'!$C$8:$J$8,3,FALSE))</f>
        <v/>
      </c>
      <c r="P17" s="627"/>
      <c r="Q17" s="627"/>
      <c r="R17" s="627"/>
      <c r="S17" s="627"/>
      <c r="T17" s="627"/>
      <c r="U17" s="627"/>
      <c r="V17" s="629"/>
      <c r="W17" s="629"/>
      <c r="X17" s="677" t="str">
        <f>IF(C17=0,"",VLOOKUP(C17,'SM-MOTORS LIST'!$C$8:$J$8,2,FALSE))</f>
        <v/>
      </c>
      <c r="Y17" s="671"/>
      <c r="Z17" s="671"/>
      <c r="AA17" s="637"/>
      <c r="AB17" s="638"/>
      <c r="AC17" s="639"/>
      <c r="AD17" s="637"/>
      <c r="AE17" s="638"/>
      <c r="AF17" s="639"/>
      <c r="AG17" s="678" t="str">
        <f>IF(C17=0,"",VLOOKUP(C17,'SM-MOTORS LIST'!$C$8:$J$8,5,FALSE))</f>
        <v/>
      </c>
      <c r="AH17" s="652"/>
      <c r="AI17" s="652"/>
      <c r="AJ17" s="654" t="str">
        <f>IF(C17=0,"",IF(V17=0,"",IF(AA17=0,"",IF(AD17=0,"",IF(AG17="Inactive","",MIN((V17*AG17),(((AA17+AD17)*V17))))))))</f>
        <v/>
      </c>
      <c r="AK17" s="654"/>
      <c r="AL17" s="654"/>
      <c r="AM17" s="656" t="str">
        <f>IF(AJ17=0,"",IF(AJ17="","",(VLOOKUP(C17,'SM-MOTORS LIST'!$C$8:$J$31,6,FALSE))*V17))</f>
        <v/>
      </c>
      <c r="AN17" s="656"/>
      <c r="AO17" s="656"/>
      <c r="AP17" s="647" t="str">
        <f>IF(AJ17=0,"",IF(AJ17="","",(VLOOKUP(C17,'SM-MOTORS LIST'!$C$8:$J$31,7,FALSE))*V17))</f>
        <v/>
      </c>
      <c r="AQ17" s="647"/>
      <c r="AR17" s="648"/>
      <c r="AS17" s="15"/>
      <c r="AT17" s="1"/>
      <c r="AU17" s="1"/>
      <c r="AV17" s="674">
        <f>IF(AJ17=0,0,IF(AJ17="",0,IF(AJ17="--",0,(AD17+AA17)*V17)))</f>
        <v>0</v>
      </c>
      <c r="AW17" s="73"/>
    </row>
    <row r="18" spans="2:49" ht="16.5" customHeight="1" x14ac:dyDescent="0.35">
      <c r="B18" s="620"/>
      <c r="C18" s="625"/>
      <c r="D18" s="625"/>
      <c r="E18" s="625"/>
      <c r="F18" s="625"/>
      <c r="G18" s="625"/>
      <c r="H18" s="625"/>
      <c r="I18" s="625"/>
      <c r="J18" s="625"/>
      <c r="K18" s="625"/>
      <c r="L18" s="625"/>
      <c r="M18" s="625"/>
      <c r="N18" s="625"/>
      <c r="O18" s="628"/>
      <c r="P18" s="628"/>
      <c r="Q18" s="628"/>
      <c r="R18" s="628"/>
      <c r="S18" s="628"/>
      <c r="T18" s="628"/>
      <c r="U18" s="628"/>
      <c r="V18" s="630"/>
      <c r="W18" s="630"/>
      <c r="X18" s="645"/>
      <c r="Y18" s="645"/>
      <c r="Z18" s="645"/>
      <c r="AA18" s="634"/>
      <c r="AB18" s="635"/>
      <c r="AC18" s="636"/>
      <c r="AD18" s="634"/>
      <c r="AE18" s="635"/>
      <c r="AF18" s="636"/>
      <c r="AG18" s="653"/>
      <c r="AH18" s="653"/>
      <c r="AI18" s="653"/>
      <c r="AJ18" s="655"/>
      <c r="AK18" s="655"/>
      <c r="AL18" s="655"/>
      <c r="AM18" s="657"/>
      <c r="AN18" s="657"/>
      <c r="AO18" s="657"/>
      <c r="AP18" s="649"/>
      <c r="AQ18" s="649"/>
      <c r="AR18" s="650"/>
      <c r="AS18" s="15"/>
      <c r="AT18" s="1"/>
      <c r="AU18" s="1"/>
      <c r="AV18" s="674"/>
      <c r="AW18" s="73"/>
    </row>
    <row r="19" spans="2:49" ht="16.5" customHeight="1" x14ac:dyDescent="0.35">
      <c r="B19" s="620" t="s">
        <v>31</v>
      </c>
      <c r="C19" s="624"/>
      <c r="D19" s="624"/>
      <c r="E19" s="624"/>
      <c r="F19" s="624"/>
      <c r="G19" s="624"/>
      <c r="H19" s="624"/>
      <c r="I19" s="624"/>
      <c r="J19" s="624"/>
      <c r="K19" s="624"/>
      <c r="L19" s="624"/>
      <c r="M19" s="624"/>
      <c r="N19" s="624"/>
      <c r="O19" s="676" t="str">
        <f>IF(C19=0,"",VLOOKUP(C19,'SM-MOTORS LIST'!$C$8:$J$8,3,FALSE))</f>
        <v/>
      </c>
      <c r="P19" s="627"/>
      <c r="Q19" s="627"/>
      <c r="R19" s="627"/>
      <c r="S19" s="627"/>
      <c r="T19" s="627"/>
      <c r="U19" s="627"/>
      <c r="V19" s="629"/>
      <c r="W19" s="629"/>
      <c r="X19" s="677" t="str">
        <f>IF(C19=0,"",VLOOKUP(C19,'SM-MOTORS LIST'!$C$8:$J$8,2,FALSE))</f>
        <v/>
      </c>
      <c r="Y19" s="671"/>
      <c r="Z19" s="671"/>
      <c r="AA19" s="637"/>
      <c r="AB19" s="638"/>
      <c r="AC19" s="639"/>
      <c r="AD19" s="637"/>
      <c r="AE19" s="638"/>
      <c r="AF19" s="639"/>
      <c r="AG19" s="678" t="str">
        <f>IF(C19=0,"",VLOOKUP(C19,'SM-MOTORS LIST'!$C$8:$J$8,5,FALSE))</f>
        <v/>
      </c>
      <c r="AH19" s="652"/>
      <c r="AI19" s="652"/>
      <c r="AJ19" s="654" t="str">
        <f>IF(C19=0,"",IF(V19=0,"",IF(AA19=0,"",IF(AD19=0,"",IF(AG19="Inactive","",MIN((V19*AG19),(((AA19+AD19)*V19))))))))</f>
        <v/>
      </c>
      <c r="AK19" s="654"/>
      <c r="AL19" s="654"/>
      <c r="AM19" s="656" t="str">
        <f>IF(AJ19=0,"",IF(AJ19="","",(VLOOKUP(C19,'SM-MOTORS LIST'!$C$8:$J$31,6,FALSE))*V19))</f>
        <v/>
      </c>
      <c r="AN19" s="656"/>
      <c r="AO19" s="656"/>
      <c r="AP19" s="647" t="str">
        <f>IF(AJ19=0,"",IF(AJ19="","",(VLOOKUP(C19,'SM-MOTORS LIST'!$C$8:$J$31,7,FALSE))*V19))</f>
        <v/>
      </c>
      <c r="AQ19" s="647"/>
      <c r="AR19" s="648"/>
      <c r="AS19" s="15"/>
      <c r="AT19" s="1"/>
      <c r="AU19" s="1"/>
      <c r="AV19" s="674">
        <f>IF(AJ19=0,0,IF(AJ19="",0,IF(AJ19="--",0,(AD19+AA19)*V19)))</f>
        <v>0</v>
      </c>
      <c r="AW19" s="73"/>
    </row>
    <row r="20" spans="2:49" ht="16.5" customHeight="1" x14ac:dyDescent="0.35">
      <c r="B20" s="620"/>
      <c r="C20" s="625"/>
      <c r="D20" s="625"/>
      <c r="E20" s="625"/>
      <c r="F20" s="625"/>
      <c r="G20" s="625"/>
      <c r="H20" s="625"/>
      <c r="I20" s="625"/>
      <c r="J20" s="625"/>
      <c r="K20" s="625"/>
      <c r="L20" s="625"/>
      <c r="M20" s="625"/>
      <c r="N20" s="625"/>
      <c r="O20" s="628"/>
      <c r="P20" s="628"/>
      <c r="Q20" s="628"/>
      <c r="R20" s="628"/>
      <c r="S20" s="628"/>
      <c r="T20" s="628"/>
      <c r="U20" s="628"/>
      <c r="V20" s="630"/>
      <c r="W20" s="630"/>
      <c r="X20" s="645"/>
      <c r="Y20" s="645"/>
      <c r="Z20" s="645"/>
      <c r="AA20" s="634"/>
      <c r="AB20" s="635"/>
      <c r="AC20" s="636"/>
      <c r="AD20" s="634"/>
      <c r="AE20" s="635"/>
      <c r="AF20" s="636"/>
      <c r="AG20" s="653"/>
      <c r="AH20" s="653"/>
      <c r="AI20" s="653"/>
      <c r="AJ20" s="655"/>
      <c r="AK20" s="655"/>
      <c r="AL20" s="655"/>
      <c r="AM20" s="657"/>
      <c r="AN20" s="657"/>
      <c r="AO20" s="657"/>
      <c r="AP20" s="649"/>
      <c r="AQ20" s="649"/>
      <c r="AR20" s="650"/>
      <c r="AS20" s="15"/>
      <c r="AT20" s="1"/>
      <c r="AU20" s="1"/>
      <c r="AV20" s="674"/>
      <c r="AW20" s="73"/>
    </row>
    <row r="21" spans="2:49" ht="16.5" customHeight="1" x14ac:dyDescent="0.35">
      <c r="B21" s="620" t="s">
        <v>32</v>
      </c>
      <c r="C21" s="624"/>
      <c r="D21" s="624"/>
      <c r="E21" s="624"/>
      <c r="F21" s="624"/>
      <c r="G21" s="624"/>
      <c r="H21" s="624"/>
      <c r="I21" s="624"/>
      <c r="J21" s="624"/>
      <c r="K21" s="624"/>
      <c r="L21" s="624"/>
      <c r="M21" s="624"/>
      <c r="N21" s="624"/>
      <c r="O21" s="676" t="str">
        <f>IF(C21=0,"",VLOOKUP(C21,'SM-MOTORS LIST'!$C$8:$J$8,3,FALSE))</f>
        <v/>
      </c>
      <c r="P21" s="627"/>
      <c r="Q21" s="627"/>
      <c r="R21" s="627"/>
      <c r="S21" s="627"/>
      <c r="T21" s="627"/>
      <c r="U21" s="627"/>
      <c r="V21" s="629"/>
      <c r="W21" s="629"/>
      <c r="X21" s="677" t="str">
        <f>IF(C21=0,"",VLOOKUP(C21,'SM-MOTORS LIST'!$C$8:$J$8,2,FALSE))</f>
        <v/>
      </c>
      <c r="Y21" s="671"/>
      <c r="Z21" s="671"/>
      <c r="AA21" s="637"/>
      <c r="AB21" s="638"/>
      <c r="AC21" s="639"/>
      <c r="AD21" s="637"/>
      <c r="AE21" s="638"/>
      <c r="AF21" s="639"/>
      <c r="AG21" s="678" t="str">
        <f>IF(C21=0,"",VLOOKUP(C21,'SM-MOTORS LIST'!$C$8:$J$8,5,FALSE))</f>
        <v/>
      </c>
      <c r="AH21" s="652"/>
      <c r="AI21" s="652"/>
      <c r="AJ21" s="654" t="str">
        <f>IF(C21=0,"",IF(V21=0,"",IF(AA21=0,"",IF(AD21=0,"",IF(AG21="Inactive","",MIN((V21*AG21),(((AA21+AD21)*V21))))))))</f>
        <v/>
      </c>
      <c r="AK21" s="654"/>
      <c r="AL21" s="654"/>
      <c r="AM21" s="656" t="str">
        <f>IF(AJ21=0,"",IF(AJ21="","",(VLOOKUP(C21,'SM-MOTORS LIST'!$C$8:$J$31,6,FALSE))*V21))</f>
        <v/>
      </c>
      <c r="AN21" s="656"/>
      <c r="AO21" s="656"/>
      <c r="AP21" s="647" t="str">
        <f>IF(AJ21=0,"",IF(AJ21="","",(VLOOKUP(C21,'SM-MOTORS LIST'!$C$8:$J$31,7,FALSE))*V21))</f>
        <v/>
      </c>
      <c r="AQ21" s="647"/>
      <c r="AR21" s="648"/>
      <c r="AS21" s="15"/>
      <c r="AT21" s="1"/>
      <c r="AU21" s="1"/>
      <c r="AV21" s="674">
        <f>IF(AJ21=0,0,IF(AJ21="",0,IF(AJ21="--",0,(AD21+AA21)*V21)))</f>
        <v>0</v>
      </c>
      <c r="AW21" s="73"/>
    </row>
    <row r="22" spans="2:49" ht="16.5" customHeight="1" x14ac:dyDescent="0.35">
      <c r="B22" s="620"/>
      <c r="C22" s="625"/>
      <c r="D22" s="625"/>
      <c r="E22" s="625"/>
      <c r="F22" s="625"/>
      <c r="G22" s="625"/>
      <c r="H22" s="625"/>
      <c r="I22" s="625"/>
      <c r="J22" s="625"/>
      <c r="K22" s="625"/>
      <c r="L22" s="625"/>
      <c r="M22" s="625"/>
      <c r="N22" s="625"/>
      <c r="O22" s="628"/>
      <c r="P22" s="628"/>
      <c r="Q22" s="628"/>
      <c r="R22" s="628"/>
      <c r="S22" s="628"/>
      <c r="T22" s="628"/>
      <c r="U22" s="628"/>
      <c r="V22" s="630"/>
      <c r="W22" s="630"/>
      <c r="X22" s="645"/>
      <c r="Y22" s="645"/>
      <c r="Z22" s="645"/>
      <c r="AA22" s="634"/>
      <c r="AB22" s="635"/>
      <c r="AC22" s="636"/>
      <c r="AD22" s="634"/>
      <c r="AE22" s="635"/>
      <c r="AF22" s="636"/>
      <c r="AG22" s="653"/>
      <c r="AH22" s="653"/>
      <c r="AI22" s="653"/>
      <c r="AJ22" s="655"/>
      <c r="AK22" s="655"/>
      <c r="AL22" s="655"/>
      <c r="AM22" s="657"/>
      <c r="AN22" s="657"/>
      <c r="AO22" s="657"/>
      <c r="AP22" s="649"/>
      <c r="AQ22" s="649"/>
      <c r="AR22" s="650"/>
      <c r="AS22" s="15"/>
      <c r="AT22" s="1"/>
      <c r="AU22" s="1"/>
      <c r="AV22" s="674"/>
      <c r="AW22" s="73"/>
    </row>
    <row r="23" spans="2:49" ht="16.5" customHeight="1" x14ac:dyDescent="0.35">
      <c r="B23" s="620" t="s">
        <v>33</v>
      </c>
      <c r="C23" s="624"/>
      <c r="D23" s="624"/>
      <c r="E23" s="624"/>
      <c r="F23" s="624"/>
      <c r="G23" s="624"/>
      <c r="H23" s="624"/>
      <c r="I23" s="624"/>
      <c r="J23" s="624"/>
      <c r="K23" s="624"/>
      <c r="L23" s="624"/>
      <c r="M23" s="624"/>
      <c r="N23" s="624"/>
      <c r="O23" s="676" t="str">
        <f>IF(C23=0,"",VLOOKUP(C23,'SM-MOTORS LIST'!$C$8:$J$8,3,FALSE))</f>
        <v/>
      </c>
      <c r="P23" s="627"/>
      <c r="Q23" s="627"/>
      <c r="R23" s="627"/>
      <c r="S23" s="627"/>
      <c r="T23" s="627"/>
      <c r="U23" s="627"/>
      <c r="V23" s="629"/>
      <c r="W23" s="629"/>
      <c r="X23" s="677" t="str">
        <f>IF(C23=0,"",VLOOKUP(C23,'SM-MOTORS LIST'!$C$8:$J$8,2,FALSE))</f>
        <v/>
      </c>
      <c r="Y23" s="671"/>
      <c r="Z23" s="671"/>
      <c r="AA23" s="637"/>
      <c r="AB23" s="638"/>
      <c r="AC23" s="639"/>
      <c r="AD23" s="637"/>
      <c r="AE23" s="638"/>
      <c r="AF23" s="639"/>
      <c r="AG23" s="678" t="str">
        <f>IF(C23=0,"",VLOOKUP(C23,'SM-MOTORS LIST'!$C$8:$J$8,5,FALSE))</f>
        <v/>
      </c>
      <c r="AH23" s="652"/>
      <c r="AI23" s="652"/>
      <c r="AJ23" s="654" t="str">
        <f>IF(C23=0,"",IF(V23=0,"",IF(AA23=0,"",IF(AD23=0,"",IF(AG23="Inactive","",MIN((V23*AG23),(((AA23+AD23)*V23))))))))</f>
        <v/>
      </c>
      <c r="AK23" s="654"/>
      <c r="AL23" s="654"/>
      <c r="AM23" s="656" t="str">
        <f>IF(AJ23=0,"",IF(AJ23="","",(VLOOKUP(C23,'SM-MOTORS LIST'!$C$8:$J$31,6,FALSE))*V23))</f>
        <v/>
      </c>
      <c r="AN23" s="656"/>
      <c r="AO23" s="656"/>
      <c r="AP23" s="647" t="str">
        <f>IF(AJ23=0,"",IF(AJ23="","",(VLOOKUP(C23,'SM-MOTORS LIST'!$C$8:$J$31,7,FALSE))*V23))</f>
        <v/>
      </c>
      <c r="AQ23" s="647"/>
      <c r="AR23" s="648"/>
      <c r="AS23" s="15"/>
      <c r="AT23" s="1"/>
      <c r="AU23" s="1"/>
      <c r="AV23" s="674">
        <f>IF(AJ23=0,0,IF(AJ23="",0,IF(AJ23="--",0,(AD23+AA23)*V23)))</f>
        <v>0</v>
      </c>
      <c r="AW23" s="73"/>
    </row>
    <row r="24" spans="2:49" ht="16.5" customHeight="1" x14ac:dyDescent="0.35">
      <c r="B24" s="620"/>
      <c r="C24" s="625"/>
      <c r="D24" s="625"/>
      <c r="E24" s="625"/>
      <c r="F24" s="625"/>
      <c r="G24" s="625"/>
      <c r="H24" s="625"/>
      <c r="I24" s="625"/>
      <c r="J24" s="625"/>
      <c r="K24" s="625"/>
      <c r="L24" s="625"/>
      <c r="M24" s="625"/>
      <c r="N24" s="625"/>
      <c r="O24" s="628"/>
      <c r="P24" s="628"/>
      <c r="Q24" s="628"/>
      <c r="R24" s="628"/>
      <c r="S24" s="628"/>
      <c r="T24" s="628"/>
      <c r="U24" s="628"/>
      <c r="V24" s="630"/>
      <c r="W24" s="630"/>
      <c r="X24" s="645"/>
      <c r="Y24" s="645"/>
      <c r="Z24" s="645"/>
      <c r="AA24" s="634"/>
      <c r="AB24" s="635"/>
      <c r="AC24" s="636"/>
      <c r="AD24" s="634"/>
      <c r="AE24" s="635"/>
      <c r="AF24" s="636"/>
      <c r="AG24" s="653"/>
      <c r="AH24" s="653"/>
      <c r="AI24" s="653"/>
      <c r="AJ24" s="655"/>
      <c r="AK24" s="655"/>
      <c r="AL24" s="655"/>
      <c r="AM24" s="657"/>
      <c r="AN24" s="657"/>
      <c r="AO24" s="657"/>
      <c r="AP24" s="649"/>
      <c r="AQ24" s="649"/>
      <c r="AR24" s="650"/>
      <c r="AS24" s="15"/>
      <c r="AT24" s="1"/>
      <c r="AU24" s="1"/>
      <c r="AV24" s="674"/>
      <c r="AW24" s="73"/>
    </row>
    <row r="25" spans="2:49" ht="16.5" customHeight="1" x14ac:dyDescent="0.35">
      <c r="B25" s="15"/>
      <c r="C25" s="15"/>
      <c r="D25" s="15"/>
      <c r="E25" s="15"/>
      <c r="F25" s="15"/>
      <c r="G25" s="15"/>
      <c r="H25" s="15"/>
      <c r="I25" s="15"/>
      <c r="J25" s="15"/>
      <c r="K25" s="15"/>
      <c r="L25" s="15"/>
      <c r="M25" s="15"/>
      <c r="N25" s="15"/>
      <c r="O25" s="15"/>
      <c r="P25" s="15"/>
      <c r="Q25" s="15"/>
      <c r="R25" s="15"/>
      <c r="S25" s="15"/>
      <c r="T25" s="15"/>
      <c r="U25" s="15"/>
      <c r="V25" s="15"/>
      <c r="W25" s="15"/>
      <c r="Y25" s="219"/>
      <c r="Z25" s="219"/>
      <c r="AA25" s="219"/>
      <c r="AB25" s="219"/>
      <c r="AC25" s="219"/>
      <c r="AD25" s="672" t="s">
        <v>643</v>
      </c>
      <c r="AE25" s="672"/>
      <c r="AF25" s="672"/>
      <c r="AG25" s="672"/>
      <c r="AH25" s="672"/>
      <c r="AI25" s="673"/>
      <c r="AJ25" s="667">
        <f>SUM(AJ13:AL24)</f>
        <v>0</v>
      </c>
      <c r="AK25" s="667"/>
      <c r="AL25" s="667"/>
      <c r="AM25" s="668">
        <f>SUM(AM13:AO24)</f>
        <v>0</v>
      </c>
      <c r="AN25" s="668"/>
      <c r="AO25" s="668"/>
      <c r="AP25" s="663">
        <f>SUM(AP13:AR24)</f>
        <v>0</v>
      </c>
      <c r="AQ25" s="663"/>
      <c r="AR25" s="664"/>
      <c r="AS25" s="15"/>
      <c r="AT25" s="15"/>
      <c r="AU25" s="1"/>
      <c r="AV25" s="73"/>
      <c r="AW25" s="73"/>
    </row>
    <row r="26" spans="2:49" ht="16.5" customHeight="1" x14ac:dyDescent="0.3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577"/>
      <c r="AE26" s="577"/>
      <c r="AF26" s="577"/>
      <c r="AG26" s="577"/>
      <c r="AH26" s="577"/>
      <c r="AI26" s="578"/>
      <c r="AJ26" s="667"/>
      <c r="AK26" s="667"/>
      <c r="AL26" s="667"/>
      <c r="AM26" s="612"/>
      <c r="AN26" s="612"/>
      <c r="AO26" s="612"/>
      <c r="AP26" s="665"/>
      <c r="AQ26" s="665"/>
      <c r="AR26" s="666"/>
      <c r="AS26"/>
      <c r="AT26" s="15"/>
      <c r="AU26" s="1"/>
    </row>
    <row r="27" spans="2:49" ht="16.5" customHeight="1" x14ac:dyDescent="0.35">
      <c r="B27" s="579" t="s">
        <v>452</v>
      </c>
      <c r="C27" s="579"/>
      <c r="D27" s="579"/>
      <c r="E27" s="579"/>
      <c r="F27" s="579"/>
      <c r="G27" s="579"/>
      <c r="H27" s="579"/>
      <c r="I27" s="579"/>
      <c r="J27" s="579"/>
      <c r="K27" s="579"/>
      <c r="L27" s="579"/>
      <c r="M27" s="579"/>
      <c r="N27" s="579"/>
      <c r="O27" s="579"/>
      <c r="P27" s="579"/>
      <c r="Q27" s="579"/>
      <c r="R27" s="559" t="str">
        <f>'START-HOME'!R27</f>
        <v>Trade Ally Application v3.1.1</v>
      </c>
      <c r="S27" s="559"/>
      <c r="T27" s="559"/>
      <c r="U27" s="559"/>
      <c r="V27" s="559"/>
      <c r="W27" s="559"/>
      <c r="X27" s="559"/>
      <c r="Y27" s="559"/>
      <c r="Z27" s="559"/>
      <c r="AA27" s="559"/>
      <c r="AB27" s="559"/>
      <c r="AC27" s="559"/>
      <c r="AD27" s="559" t="s">
        <v>222</v>
      </c>
      <c r="AE27" s="560"/>
      <c r="AF27" s="560"/>
      <c r="AG27" s="560"/>
      <c r="AH27" s="560"/>
      <c r="AI27" s="560"/>
      <c r="AJ27" s="560"/>
      <c r="AK27" s="560"/>
      <c r="AL27" s="560"/>
      <c r="AM27" s="560"/>
      <c r="AN27" s="560"/>
      <c r="AO27" s="560"/>
      <c r="AP27" s="560"/>
      <c r="AQ27" s="560"/>
    </row>
    <row r="28" spans="2:49" ht="16.5" customHeight="1" x14ac:dyDescent="0.35">
      <c r="B28" s="16" t="s">
        <v>144</v>
      </c>
      <c r="C28" s="16"/>
      <c r="D28" s="16"/>
      <c r="E28" s="16"/>
      <c r="F28" s="16"/>
      <c r="G28" s="16"/>
      <c r="H28" s="16"/>
      <c r="I28" s="16"/>
      <c r="J28" s="16"/>
      <c r="K28" s="574" t="s">
        <v>117</v>
      </c>
      <c r="L28" s="574"/>
      <c r="M28" s="574"/>
      <c r="N28" s="574"/>
      <c r="O28" s="574"/>
      <c r="P28" s="574"/>
      <c r="Q28" s="574"/>
      <c r="R28" s="559"/>
      <c r="S28" s="559"/>
      <c r="T28" s="559"/>
      <c r="U28" s="559"/>
      <c r="V28" s="559"/>
      <c r="W28" s="559"/>
      <c r="X28" s="559"/>
      <c r="Y28" s="559"/>
      <c r="Z28" s="559"/>
      <c r="AA28" s="559"/>
      <c r="AB28" s="559"/>
      <c r="AC28" s="559"/>
      <c r="AD28" s="560"/>
      <c r="AE28" s="560"/>
      <c r="AF28" s="560"/>
      <c r="AG28" s="560"/>
      <c r="AH28" s="560"/>
      <c r="AI28" s="560"/>
      <c r="AJ28" s="560"/>
      <c r="AK28" s="560"/>
      <c r="AL28" s="560"/>
      <c r="AM28" s="560"/>
      <c r="AN28" s="560"/>
      <c r="AO28" s="560"/>
      <c r="AP28" s="560"/>
      <c r="AQ28" s="560"/>
    </row>
    <row r="29" spans="2:49" ht="14.5" hidden="1" x14ac:dyDescent="0.35"/>
    <row r="30" spans="2:49" ht="14.5" hidden="1" x14ac:dyDescent="0.35"/>
    <row r="31" spans="2:49" ht="14.5" hidden="1" x14ac:dyDescent="0.35"/>
    <row r="32" spans="2:49" ht="14.5" hidden="1" x14ac:dyDescent="0.35"/>
    <row r="33" ht="14.5" hidden="1" x14ac:dyDescent="0.35"/>
    <row r="34" ht="14.5" hidden="1" x14ac:dyDescent="0.35"/>
    <row r="35" ht="14.5" hidden="1" x14ac:dyDescent="0.35"/>
  </sheetData>
  <sheetProtection algorithmName="SHA-512" hashValue="mwYFf1zEWnkCg3FGw+ukGQ+kanutsG66iLX9MXgwyU/r1iil01g3JhohuNcD2olv2LOMgP3rGuzidbat/Zj8tg==" saltValue="WDJP9TbBEhY3ZO+O55d6sQ==" spinCount="100000" sheet="1" objects="1" scenarios="1" selectLockedCells="1"/>
  <mergeCells count="105">
    <mergeCell ref="AV23:AV24"/>
    <mergeCell ref="K28:Q28"/>
    <mergeCell ref="AP13:AR14"/>
    <mergeCell ref="AM13:AO14"/>
    <mergeCell ref="AG13:AI14"/>
    <mergeCell ref="AJ13:AL14"/>
    <mergeCell ref="X13:Z14"/>
    <mergeCell ref="AP17:AR18"/>
    <mergeCell ref="AG15:AI16"/>
    <mergeCell ref="AJ15:AL16"/>
    <mergeCell ref="AP15:AR16"/>
    <mergeCell ref="AP21:AR22"/>
    <mergeCell ref="AG19:AI20"/>
    <mergeCell ref="AG21:AI22"/>
    <mergeCell ref="AJ21:AL22"/>
    <mergeCell ref="AJ19:AL20"/>
    <mergeCell ref="AM19:AO20"/>
    <mergeCell ref="AV19:AV20"/>
    <mergeCell ref="AV21:AV22"/>
    <mergeCell ref="B27:Q27"/>
    <mergeCell ref="AD27:AQ28"/>
    <mergeCell ref="AJ25:AL26"/>
    <mergeCell ref="AM25:AO26"/>
    <mergeCell ref="AP25:AR26"/>
    <mergeCell ref="M1:R1"/>
    <mergeCell ref="W1:AD1"/>
    <mergeCell ref="AT3:AV3"/>
    <mergeCell ref="AV11:AV12"/>
    <mergeCell ref="AV13:AV14"/>
    <mergeCell ref="AV15:AV16"/>
    <mergeCell ref="AV17:AV18"/>
    <mergeCell ref="C11:N12"/>
    <mergeCell ref="O11:U12"/>
    <mergeCell ref="V11:W12"/>
    <mergeCell ref="X11:Z12"/>
    <mergeCell ref="AM1:AO2"/>
    <mergeCell ref="AP1:AR2"/>
    <mergeCell ref="AG11:AI12"/>
    <mergeCell ref="AJ11:AL12"/>
    <mergeCell ref="AM11:AR11"/>
    <mergeCell ref="AM12:AO12"/>
    <mergeCell ref="AP12:AR12"/>
    <mergeCell ref="AG17:AI18"/>
    <mergeCell ref="AJ17:AL18"/>
    <mergeCell ref="AM17:AO18"/>
    <mergeCell ref="AM3:AO4"/>
    <mergeCell ref="AP3:AR4"/>
    <mergeCell ref="AT8:AU8"/>
    <mergeCell ref="AT9:AU9"/>
    <mergeCell ref="AT4:AU4"/>
    <mergeCell ref="AT5:AU5"/>
    <mergeCell ref="AT6:AU6"/>
    <mergeCell ref="AT7:AU7"/>
    <mergeCell ref="B19:B20"/>
    <mergeCell ref="C19:N20"/>
    <mergeCell ref="O19:U20"/>
    <mergeCell ref="V19:W20"/>
    <mergeCell ref="X19:Z20"/>
    <mergeCell ref="B17:B18"/>
    <mergeCell ref="C17:N18"/>
    <mergeCell ref="O17:U18"/>
    <mergeCell ref="V17:W18"/>
    <mergeCell ref="X17:Z18"/>
    <mergeCell ref="B13:B14"/>
    <mergeCell ref="C13:N14"/>
    <mergeCell ref="O13:U14"/>
    <mergeCell ref="V13:W14"/>
    <mergeCell ref="B15:B16"/>
    <mergeCell ref="C15:N16"/>
    <mergeCell ref="O15:U16"/>
    <mergeCell ref="V15:W16"/>
    <mergeCell ref="AA11:AC12"/>
    <mergeCell ref="AP23:AR24"/>
    <mergeCell ref="R27:AC28"/>
    <mergeCell ref="AM15:AO16"/>
    <mergeCell ref="B23:B24"/>
    <mergeCell ref="C23:N24"/>
    <mergeCell ref="O23:U24"/>
    <mergeCell ref="V23:W24"/>
    <mergeCell ref="X23:Z24"/>
    <mergeCell ref="B21:B22"/>
    <mergeCell ref="C21:N22"/>
    <mergeCell ref="O21:U22"/>
    <mergeCell ref="V21:W22"/>
    <mergeCell ref="X21:Z22"/>
    <mergeCell ref="AG23:AI24"/>
    <mergeCell ref="AJ23:AL24"/>
    <mergeCell ref="AM23:AO24"/>
    <mergeCell ref="X15:Z16"/>
    <mergeCell ref="AP19:AR20"/>
    <mergeCell ref="AM21:AO22"/>
    <mergeCell ref="AD25:AI26"/>
    <mergeCell ref="AD15:AF16"/>
    <mergeCell ref="AD17:AF18"/>
    <mergeCell ref="AD19:AF20"/>
    <mergeCell ref="AD21:AF22"/>
    <mergeCell ref="AD23:AF24"/>
    <mergeCell ref="AA13:AC14"/>
    <mergeCell ref="AA15:AC16"/>
    <mergeCell ref="AA17:AC18"/>
    <mergeCell ref="AA19:AC20"/>
    <mergeCell ref="AA21:AC22"/>
    <mergeCell ref="AA23:AC24"/>
    <mergeCell ref="AD11:AF12"/>
    <mergeCell ref="AD13:AF14"/>
  </mergeCells>
  <conditionalFormatting sqref="M1:R1">
    <cfRule type="expression" dxfId="93" priority="2">
      <formula>OFFER720="Inactive"</formula>
    </cfRule>
  </conditionalFormatting>
  <conditionalFormatting sqref="V13:W24">
    <cfRule type="expression" dxfId="92" priority="46">
      <formula>AND(NOT(ISBLANK(C13)),ISBLANK(V13))</formula>
    </cfRule>
  </conditionalFormatting>
  <conditionalFormatting sqref="W1:AD1">
    <cfRule type="expression" dxfId="91" priority="1">
      <formula>COMPLETION730="Inactive"</formula>
    </cfRule>
  </conditionalFormatting>
  <conditionalFormatting sqref="AA13 AA15 AA17 AA19 AA21 AA23">
    <cfRule type="expression" dxfId="90" priority="47">
      <formula>AND(NOT(ISBLANK(C13)),ISBLANK(AA13))</formula>
    </cfRule>
  </conditionalFormatting>
  <conditionalFormatting sqref="AD13 AD15 AD17 AD19 AD21 AD23">
    <cfRule type="expression" dxfId="89" priority="202">
      <formula>AND(NOT(ISBLANK(C13)),ISBLANK(AD13))</formula>
    </cfRule>
  </conditionalFormatting>
  <conditionalFormatting sqref="AJ13:AR26">
    <cfRule type="cellIs" dxfId="88" priority="42" operator="equal">
      <formula>"No Savings"</formula>
    </cfRule>
    <cfRule type="cellIs" dxfId="87" priority="43" operator="equal">
      <formula>"Location Not Entered"</formula>
    </cfRule>
  </conditionalFormatting>
  <conditionalFormatting sqref="AM3:AO4">
    <cfRule type="cellIs" dxfId="86" priority="11" operator="equal">
      <formula>"APP EXPIRED"</formula>
    </cfRule>
    <cfRule type="cellIs" dxfId="85" priority="13" operator="equal">
      <formula>"Install Date Not Eligible"</formula>
    </cfRule>
    <cfRule type="cellIs" dxfId="84" priority="17" operator="equal">
      <formula>"Requires Pre-Approval"</formula>
    </cfRule>
    <cfRule type="cellIs" dxfId="83" priority="18" operator="equal">
      <formula>"Less than $150"</formula>
    </cfRule>
    <cfRule type="cellIs" dxfId="82" priority="19" operator="equal">
      <formula>"Not Eligible"</formula>
    </cfRule>
  </conditionalFormatting>
  <conditionalFormatting sqref="AP3:AR4">
    <cfRule type="expression" dxfId="81" priority="5">
      <formula>$AM$3="APP EXPIRED"</formula>
    </cfRule>
    <cfRule type="expression" dxfId="80" priority="6">
      <formula>$AM$3="Install Date Not Eligible"</formula>
    </cfRule>
    <cfRule type="expression" dxfId="79" priority="7">
      <formula>$AM$3="Not Eligible"</formula>
    </cfRule>
    <cfRule type="expression" dxfId="78" priority="8">
      <formula>$AM$3="Less Than $150"</formula>
    </cfRule>
    <cfRule type="expression" dxfId="77" priority="9">
      <formula>$AM$3="Requires Pre-Approval"</formula>
    </cfRule>
  </conditionalFormatting>
  <dataValidations count="4">
    <dataValidation type="decimal" operator="lessThanOrEqual" allowBlank="1" showInputMessage="1" showErrorMessage="1" error="Please enter horsepower between 1 to 50" promptTitle="UNITS" prompt="Reference the &quot;Unit of Measure&quot; column to ensure you enter the correct value based on unit type." sqref="V13:W24" xr:uid="{00000000-0002-0000-0D00-000000000000}">
      <formula1>50</formula1>
    </dataValidation>
    <dataValidation type="decimal" operator="greaterThanOrEqual" allowBlank="1" showInputMessage="1" showErrorMessage="1" errorTitle="MATERIAL COST/UNIT ERROR" error="Must be greater than $1.00." promptTitle="MATERIAL COST PER UNIT" prompt="Enter total material cost._x000a_" sqref="AA21 AA13 AA15 AA17 AA19 AA23" xr:uid="{00000000-0002-0000-0D00-000001000000}">
      <formula1>1</formula1>
    </dataValidation>
    <dataValidation type="list" showInputMessage="1" showErrorMessage="1" promptTitle="SELECT HVAC MEASURE" prompt="Select a measure from the drop down. " sqref="C13:N24" xr:uid="{00000000-0002-0000-0D00-000002000000}">
      <formula1>SMMOTORNAME</formula1>
    </dataValidation>
    <dataValidation type="decimal" operator="greaterThanOrEqual" allowBlank="1" showInputMessage="1" showErrorMessage="1" errorTitle="LABOR COST/UNIT ERROR" error="Must be greater than $1.00.  Be sure to include labor cost as well as material cost." promptTitle="LABOR COST PER UNIT" prompt="Enter total  labor cost.  _x000a_For &quot;In House&quot; installs estimate labor cost." sqref="AD21 AD13 AD15 AD17 AD19 AD23" xr:uid="{00000000-0002-0000-0D00-000003000000}">
      <formula1>1</formula1>
    </dataValidation>
  </dataValidations>
  <hyperlinks>
    <hyperlink ref="K28" r:id="rId1" xr:uid="{00000000-0004-0000-0D00-000000000000}"/>
  </hyperlinks>
  <printOptions horizontalCentered="1"/>
  <pageMargins left="0.25" right="0.25" top="0.75" bottom="0.75" header="0.3" footer="0.3"/>
  <pageSetup scale="74" orientation="landscape" r:id="rId2"/>
  <headerFooter>
    <oddFooter>&amp;L&amp;"Book Antiqua,Regular"&amp;10Printed on &amp;D at &amp;T&amp;R&amp;"Book Antiqua,Regular"&amp;10Ameren Missouri BizSavers&amp;"Book Antiqua,Bold Italic" &amp;"Book Antiqua,Regular"Program&amp;C&amp;"Book Antiqua,Regular"&amp;10&amp;F &amp;A</oddFoot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tabColor theme="9" tint="-0.249977111117893"/>
    <pageSetUpPr fitToPage="1"/>
  </sheetPr>
  <dimension ref="A1:XFC32"/>
  <sheetViews>
    <sheetView workbookViewId="0">
      <pane xSplit="1" ySplit="7" topLeftCell="B8" activePane="bottomRight" state="frozen"/>
      <selection activeCell="C14" sqref="C14:G14"/>
      <selection pane="topRight" activeCell="C14" sqref="C14:G14"/>
      <selection pane="bottomLeft" activeCell="C14" sqref="C14:G14"/>
      <selection pane="bottomRight" activeCell="XFD24" sqref="XFD24"/>
    </sheetView>
  </sheetViews>
  <sheetFormatPr defaultColWidth="0" defaultRowHeight="15" customHeight="1" zeroHeight="1" x14ac:dyDescent="0.35"/>
  <cols>
    <col min="1" max="1" width="4" customWidth="1"/>
    <col min="2" max="2" width="28.453125" style="170" customWidth="1"/>
    <col min="3" max="3" width="26.81640625" customWidth="1"/>
    <col min="4" max="4" width="25" customWidth="1"/>
    <col min="5" max="5" width="14.81640625" bestFit="1" customWidth="1"/>
    <col min="6" max="7" width="13.453125" customWidth="1"/>
    <col min="8" max="8" width="15.81640625" customWidth="1"/>
    <col min="9" max="9" width="15.26953125" customWidth="1"/>
    <col min="10" max="10" width="11.453125" customWidth="1"/>
    <col min="11" max="11" width="12.453125" customWidth="1"/>
    <col min="12" max="12" width="11.81640625" customWidth="1"/>
    <col min="13" max="16383" width="4" hidden="1"/>
    <col min="16384" max="16384" width="9.81640625" customWidth="1"/>
  </cols>
  <sheetData>
    <row r="1" spans="1:12" ht="17.25" customHeight="1" x14ac:dyDescent="0.35">
      <c r="A1" s="1"/>
      <c r="B1" s="1"/>
      <c r="C1" s="1"/>
      <c r="D1" s="1"/>
      <c r="E1" s="1"/>
      <c r="F1" s="1"/>
      <c r="G1" s="1"/>
    </row>
    <row r="2" spans="1:12" ht="17.25" customHeight="1" x14ac:dyDescent="0.35">
      <c r="A2" s="1"/>
      <c r="B2" s="17" t="s">
        <v>0</v>
      </c>
      <c r="C2" s="18">
        <v>41926</v>
      </c>
      <c r="D2" s="1"/>
      <c r="E2" s="1"/>
      <c r="F2" s="1"/>
      <c r="G2" s="1"/>
    </row>
    <row r="3" spans="1:12" ht="17.25" customHeight="1" x14ac:dyDescent="0.35">
      <c r="A3" s="1"/>
      <c r="B3" s="17" t="s">
        <v>14</v>
      </c>
      <c r="C3" s="18" t="s">
        <v>346</v>
      </c>
      <c r="D3" s="1"/>
      <c r="E3" s="1"/>
      <c r="F3" s="1"/>
      <c r="G3" s="1"/>
    </row>
    <row r="4" spans="1:12" ht="17.25" customHeight="1" x14ac:dyDescent="0.35">
      <c r="A4" s="1"/>
      <c r="B4" s="17" t="s">
        <v>1</v>
      </c>
      <c r="C4" s="588" t="s">
        <v>640</v>
      </c>
      <c r="D4" s="588"/>
      <c r="E4" s="1"/>
      <c r="F4" s="1"/>
      <c r="G4" s="1"/>
    </row>
    <row r="5" spans="1:12" ht="17.25" customHeight="1" x14ac:dyDescent="0.35">
      <c r="A5" s="1"/>
      <c r="B5" s="1"/>
      <c r="C5" s="588" t="s">
        <v>3</v>
      </c>
      <c r="D5" s="588"/>
      <c r="E5" s="1"/>
      <c r="F5" s="1"/>
      <c r="G5" s="1"/>
    </row>
    <row r="6" spans="1:12" s="4" customFormat="1" ht="17.25" customHeight="1" x14ac:dyDescent="0.35">
      <c r="A6" s="22"/>
      <c r="B6" s="675" t="s">
        <v>16</v>
      </c>
      <c r="C6" s="675"/>
      <c r="D6" s="675"/>
      <c r="E6" s="675"/>
      <c r="F6" s="675"/>
      <c r="G6" s="675"/>
      <c r="H6" s="675"/>
    </row>
    <row r="7" spans="1:12" s="4" customFormat="1" ht="33.75" customHeight="1" x14ac:dyDescent="0.35">
      <c r="A7" s="22"/>
      <c r="B7" s="23" t="s">
        <v>465</v>
      </c>
      <c r="C7" s="23" t="s">
        <v>57</v>
      </c>
      <c r="D7" s="23" t="s">
        <v>89</v>
      </c>
      <c r="E7" s="23" t="s">
        <v>58</v>
      </c>
      <c r="F7" s="23" t="s">
        <v>39</v>
      </c>
      <c r="G7" s="23" t="s">
        <v>59</v>
      </c>
      <c r="H7" s="23" t="s">
        <v>60</v>
      </c>
      <c r="I7" s="23" t="s">
        <v>61</v>
      </c>
      <c r="J7" s="23" t="s">
        <v>62</v>
      </c>
      <c r="K7" s="23" t="s">
        <v>631</v>
      </c>
      <c r="L7" s="23" t="s">
        <v>614</v>
      </c>
    </row>
    <row r="8" spans="1:12" s="4" customFormat="1" ht="28.5" customHeight="1" x14ac:dyDescent="0.35">
      <c r="A8" s="22"/>
      <c r="B8" s="168">
        <v>999154</v>
      </c>
      <c r="C8" s="194" t="s">
        <v>537</v>
      </c>
      <c r="D8" s="194" t="s">
        <v>538</v>
      </c>
      <c r="E8" s="194" t="s">
        <v>536</v>
      </c>
      <c r="F8" s="5" t="s">
        <v>542</v>
      </c>
      <c r="G8" s="196">
        <v>50</v>
      </c>
      <c r="H8" s="6">
        <v>883</v>
      </c>
      <c r="I8" s="7">
        <v>0</v>
      </c>
      <c r="J8" s="25">
        <f>IF(SMMOTOR[[#This Row],[INCENTIVE PER UNIT]]=0,"--",IF(SMMOTOR[[#This Row],[KWH SAVINGS PER UNIT]]=0,"__",SMMOTOR[[#This Row],[INCENTIVE PER UNIT]]/SMMOTOR[[#This Row],[KWH SAVINGS PER UNIT]]))</f>
        <v>5.6625141562853906E-2</v>
      </c>
      <c r="K8" s="25" t="s">
        <v>632</v>
      </c>
      <c r="L8" s="215">
        <v>70</v>
      </c>
    </row>
    <row r="9" spans="1:12" ht="28.5" customHeight="1" x14ac:dyDescent="0.35">
      <c r="A9" s="22"/>
      <c r="B9"/>
    </row>
    <row r="10" spans="1:12" ht="28.5" customHeight="1" x14ac:dyDescent="0.35">
      <c r="A10" s="22"/>
      <c r="B10"/>
    </row>
    <row r="11" spans="1:12" ht="28.5" customHeight="1" x14ac:dyDescent="0.35">
      <c r="A11" s="22"/>
      <c r="B11"/>
    </row>
    <row r="12" spans="1:12" ht="28.5" customHeight="1" x14ac:dyDescent="0.35">
      <c r="A12" s="22"/>
      <c r="B12"/>
    </row>
    <row r="13" spans="1:12" ht="28.5" customHeight="1" x14ac:dyDescent="0.35">
      <c r="A13" s="22"/>
      <c r="B13"/>
    </row>
    <row r="14" spans="1:12" ht="28.5" customHeight="1" x14ac:dyDescent="0.35">
      <c r="A14" s="22"/>
      <c r="B14"/>
    </row>
    <row r="15" spans="1:12" ht="28.5" customHeight="1" x14ac:dyDescent="0.35">
      <c r="A15" s="22"/>
      <c r="B15"/>
    </row>
    <row r="16" spans="1:12" ht="28.5" customHeight="1" x14ac:dyDescent="0.35">
      <c r="A16" s="22"/>
      <c r="B16"/>
    </row>
    <row r="17" spans="1:2" ht="28.5" customHeight="1" x14ac:dyDescent="0.35">
      <c r="A17" s="22"/>
      <c r="B17"/>
    </row>
    <row r="18" spans="1:2" ht="28.5" customHeight="1" x14ac:dyDescent="0.35">
      <c r="A18" s="22"/>
      <c r="B18"/>
    </row>
    <row r="19" spans="1:2" ht="28.5" customHeight="1" x14ac:dyDescent="0.35">
      <c r="A19" s="22"/>
      <c r="B19"/>
    </row>
    <row r="20" spans="1:2" ht="28.5" customHeight="1" x14ac:dyDescent="0.35">
      <c r="A20" s="4"/>
      <c r="B20"/>
    </row>
    <row r="21" spans="1:2" ht="28.5" customHeight="1" x14ac:dyDescent="0.35">
      <c r="A21" s="4"/>
      <c r="B21"/>
    </row>
    <row r="22" spans="1:2" ht="28.5" customHeight="1" x14ac:dyDescent="0.35">
      <c r="A22" s="4"/>
      <c r="B22"/>
    </row>
    <row r="23" spans="1:2" ht="28.5" customHeight="1" x14ac:dyDescent="0.35">
      <c r="A23" s="4"/>
      <c r="B23"/>
    </row>
    <row r="24" spans="1:2" ht="28.5" customHeight="1" x14ac:dyDescent="0.35">
      <c r="A24" s="4"/>
      <c r="B24"/>
    </row>
    <row r="25" spans="1:2" ht="28.5" customHeight="1" x14ac:dyDescent="0.35">
      <c r="A25" s="4"/>
      <c r="B25"/>
    </row>
    <row r="26" spans="1:2" ht="28.5" customHeight="1" x14ac:dyDescent="0.35">
      <c r="A26" s="4"/>
      <c r="B26"/>
    </row>
    <row r="27" spans="1:2" ht="28.5" customHeight="1" x14ac:dyDescent="0.35">
      <c r="A27" s="4"/>
      <c r="B27"/>
    </row>
    <row r="28" spans="1:2" ht="28.5" customHeight="1" x14ac:dyDescent="0.35">
      <c r="A28" s="4"/>
      <c r="B28"/>
    </row>
    <row r="29" spans="1:2" ht="28.5" customHeight="1" x14ac:dyDescent="0.35">
      <c r="A29" s="4"/>
      <c r="B29"/>
    </row>
    <row r="30" spans="1:2" ht="28.5" customHeight="1" x14ac:dyDescent="0.35">
      <c r="A30" s="4"/>
      <c r="B30"/>
    </row>
    <row r="31" spans="1:2" ht="28.5" customHeight="1" x14ac:dyDescent="0.35">
      <c r="A31" s="4"/>
      <c r="B31"/>
    </row>
    <row r="32" spans="1:2" ht="28.5" customHeight="1" x14ac:dyDescent="0.35">
      <c r="A32" s="4"/>
    </row>
  </sheetData>
  <sheetProtection algorithmName="SHA-512" hashValue="iVySRAviRlv+7AGNVKZ2Cc+EBY3fH2eXVoBoTIx09Ge92DlMo1J4NvJDeADB+nmWelF8dgF9CbLZha5Jnn/SJw==" saltValue="AjEesTQsDb5ZhDO3DvJ0Dw==" spinCount="100000" sheet="1" objects="1" scenarios="1"/>
  <mergeCells count="3">
    <mergeCell ref="C4:D4"/>
    <mergeCell ref="C5:D5"/>
    <mergeCell ref="B6:H6"/>
  </mergeCells>
  <pageMargins left="0.25" right="0.25" top="0.75" bottom="0.75" header="0.3" footer="0.3"/>
  <pageSetup scale="63" orientation="landscape" r:id="rId1"/>
  <headerFooter>
    <oddFooter>&amp;L&amp;"Book Antiqua,Regular"&amp;10Printed on &amp;D at &amp;T&amp;R&amp;"Book Antiqua,Regular"&amp;10Ameren Missouri BizSavers&amp;"Book Antiqua,Bold Italic" &amp;"Book Antiqua,Regular"Program&amp;C&amp;"Book Antiqua,Regular"&amp;10&amp;F &amp;A</oddFoot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tabColor theme="3" tint="0.39997558519241921"/>
    <pageSetUpPr fitToPage="1"/>
  </sheetPr>
  <dimension ref="A1:AY35"/>
  <sheetViews>
    <sheetView showGridLines="0" showRowColHeaders="0" workbookViewId="0">
      <selection activeCell="C13" sqref="C13:N14"/>
    </sheetView>
  </sheetViews>
  <sheetFormatPr defaultColWidth="0" defaultRowHeight="0" customHeight="1" zeroHeight="1" x14ac:dyDescent="0.35"/>
  <cols>
    <col min="1" max="45" width="4" style="1" customWidth="1"/>
    <col min="46" max="46" width="10.453125" style="42" hidden="1" customWidth="1"/>
    <col min="47" max="47" width="9.26953125" style="42" hidden="1" customWidth="1"/>
    <col min="48" max="48" width="12.7265625" style="42" hidden="1" customWidth="1"/>
    <col min="49" max="51" width="9.26953125" style="42" hidden="1" customWidth="1"/>
    <col min="52" max="16384" width="4" style="42" hidden="1"/>
  </cols>
  <sheetData>
    <row r="1" spans="2:49" ht="16.5" customHeight="1" thickTop="1" thickBot="1" x14ac:dyDescent="0.4">
      <c r="M1" s="556" t="s">
        <v>683</v>
      </c>
      <c r="N1" s="557"/>
      <c r="O1" s="557"/>
      <c r="P1" s="557"/>
      <c r="Q1" s="557"/>
      <c r="R1" s="558"/>
      <c r="S1" s="206"/>
      <c r="T1" s="206"/>
      <c r="U1" s="206"/>
      <c r="V1" s="206"/>
      <c r="W1" s="556" t="s">
        <v>684</v>
      </c>
      <c r="X1" s="557"/>
      <c r="Y1" s="557"/>
      <c r="Z1" s="557"/>
      <c r="AA1" s="557"/>
      <c r="AB1" s="557"/>
      <c r="AC1" s="557"/>
      <c r="AD1" s="558"/>
      <c r="AM1" s="543" t="s">
        <v>45</v>
      </c>
      <c r="AN1" s="543"/>
      <c r="AO1" s="543"/>
      <c r="AP1" s="541" t="s">
        <v>659</v>
      </c>
      <c r="AQ1" s="541"/>
      <c r="AR1" s="541"/>
    </row>
    <row r="2" spans="2:49" ht="16.5" customHeight="1" thickTop="1" x14ac:dyDescent="0.35">
      <c r="AM2" s="544"/>
      <c r="AN2" s="544"/>
      <c r="AO2" s="544"/>
      <c r="AP2" s="542"/>
      <c r="AQ2" s="542"/>
      <c r="AR2" s="542"/>
    </row>
    <row r="3" spans="2:49" ht="16.5" customHeight="1" x14ac:dyDescent="0.35">
      <c r="AM3" s="528" t="e">
        <f>'TOTAL SHEET'!C21</f>
        <v>#REF!</v>
      </c>
      <c r="AN3" s="529"/>
      <c r="AO3" s="530"/>
      <c r="AP3" s="514" t="e">
        <f>BASEKWHTOTAL</f>
        <v>#NAME?</v>
      </c>
      <c r="AQ3" s="515"/>
      <c r="AR3" s="516"/>
      <c r="AT3" s="534" t="e">
        <f>PICO1</f>
        <v>#NAME?</v>
      </c>
      <c r="AU3" s="534"/>
      <c r="AV3" s="534"/>
    </row>
    <row r="4" spans="2:49" ht="16.5" customHeight="1" x14ac:dyDescent="0.35">
      <c r="AM4" s="531"/>
      <c r="AN4" s="532"/>
      <c r="AO4" s="533"/>
      <c r="AP4" s="517"/>
      <c r="AQ4" s="518"/>
      <c r="AR4" s="519"/>
      <c r="AT4" s="535" t="str">
        <f>'Summary Form 710'!B6</f>
        <v>ID #</v>
      </c>
      <c r="AU4" s="535"/>
      <c r="AV4" s="227">
        <f>'Summary Form 710'!D6</f>
        <v>0</v>
      </c>
    </row>
    <row r="5" spans="2:49" ht="16.5" customHeight="1" x14ac:dyDescent="0.35">
      <c r="AT5" s="535" t="str">
        <f>'Summary Form 710'!B7</f>
        <v>Application Date</v>
      </c>
      <c r="AU5" s="535"/>
      <c r="AV5" s="228" t="e">
        <f>'Summary Form 710'!D7</f>
        <v>#NAME?</v>
      </c>
    </row>
    <row r="6" spans="2:49" ht="16.5" customHeight="1" x14ac:dyDescent="0.35">
      <c r="AT6" s="535" t="str">
        <f>'Summary Form 710'!B8</f>
        <v>PC</v>
      </c>
      <c r="AU6" s="535"/>
      <c r="AV6" s="227">
        <f>'Summary Form 710'!D8</f>
        <v>0</v>
      </c>
    </row>
    <row r="7" spans="2:49" ht="16.5" customHeight="1" x14ac:dyDescent="0.35">
      <c r="AT7" s="535" t="str">
        <f>'Summary Form 710'!B9</f>
        <v>STATUS</v>
      </c>
      <c r="AU7" s="535"/>
      <c r="AV7" s="227">
        <f>'Summary Form 710'!D9</f>
        <v>0</v>
      </c>
    </row>
    <row r="8" spans="2:49" ht="16.5" customHeight="1" x14ac:dyDescent="0.35">
      <c r="AT8" s="535" t="str">
        <f>'Summary Form 710'!B10</f>
        <v>ENG Review</v>
      </c>
      <c r="AU8" s="535"/>
      <c r="AV8" s="227">
        <f>'Summary Form 710'!D10</f>
        <v>0</v>
      </c>
    </row>
    <row r="9" spans="2:49" ht="16.5" customHeight="1" x14ac:dyDescent="0.35">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T9" s="535" t="str">
        <f>'Summary Form 710'!B11</f>
        <v>Review Date</v>
      </c>
      <c r="AU9" s="535"/>
      <c r="AV9" s="228">
        <f>'Summary Form 710'!D11</f>
        <v>0</v>
      </c>
    </row>
    <row r="10" spans="2:49" ht="16.5" customHeight="1" x14ac:dyDescent="0.35">
      <c r="B10" s="15"/>
      <c r="C10" s="15"/>
      <c r="D10" s="15"/>
      <c r="E10" s="15"/>
      <c r="F10" s="15"/>
      <c r="G10" s="15"/>
      <c r="H10" s="15"/>
      <c r="I10" s="15"/>
      <c r="J10" s="15"/>
      <c r="K10" s="15"/>
      <c r="L10" s="15"/>
      <c r="M10" s="15"/>
      <c r="N10" s="15"/>
      <c r="O10" s="13"/>
      <c r="P10" s="13"/>
      <c r="Q10" s="15"/>
      <c r="R10" s="15"/>
      <c r="S10" s="15"/>
      <c r="T10" s="15"/>
      <c r="U10" s="15"/>
      <c r="V10" s="14"/>
      <c r="W10" s="14"/>
      <c r="X10" s="15"/>
      <c r="Y10" s="15"/>
      <c r="Z10" s="15"/>
      <c r="AA10" s="15"/>
      <c r="AB10" s="15"/>
      <c r="AC10" s="15"/>
      <c r="AD10" s="15"/>
      <c r="AE10" s="15"/>
      <c r="AF10" s="15"/>
      <c r="AG10" s="15"/>
      <c r="AH10" s="15"/>
      <c r="AI10" s="15"/>
      <c r="AJ10" s="15"/>
      <c r="AK10" s="15"/>
      <c r="AL10" s="15"/>
      <c r="AM10" s="15"/>
      <c r="AN10" s="15"/>
      <c r="AO10" s="15"/>
      <c r="AP10" s="15"/>
      <c r="AQ10" s="15"/>
      <c r="AR10" s="15"/>
      <c r="AT10" s="73"/>
      <c r="AU10" s="73"/>
    </row>
    <row r="11" spans="2:49" ht="16.5" customHeight="1" x14ac:dyDescent="0.35">
      <c r="B11" s="220"/>
      <c r="C11" s="525" t="s">
        <v>145</v>
      </c>
      <c r="D11" s="525"/>
      <c r="E11" s="525"/>
      <c r="F11" s="525"/>
      <c r="G11" s="525"/>
      <c r="H11" s="525"/>
      <c r="I11" s="525"/>
      <c r="J11" s="525"/>
      <c r="K11" s="525"/>
      <c r="L11" s="525"/>
      <c r="M11" s="525"/>
      <c r="N11" s="525"/>
      <c r="O11" s="525" t="s">
        <v>87</v>
      </c>
      <c r="P11" s="525"/>
      <c r="Q11" s="525"/>
      <c r="R11" s="525"/>
      <c r="S11" s="525"/>
      <c r="T11" s="525"/>
      <c r="U11" s="525"/>
      <c r="V11" s="525" t="s">
        <v>19</v>
      </c>
      <c r="W11" s="525"/>
      <c r="X11" s="525" t="s">
        <v>101</v>
      </c>
      <c r="Y11" s="525"/>
      <c r="Z11" s="525"/>
      <c r="AA11" s="539" t="s">
        <v>27</v>
      </c>
      <c r="AB11" s="539"/>
      <c r="AC11" s="539"/>
      <c r="AD11" s="539" t="s">
        <v>28</v>
      </c>
      <c r="AE11" s="539"/>
      <c r="AF11" s="539"/>
      <c r="AG11" s="525" t="s">
        <v>21</v>
      </c>
      <c r="AH11" s="525"/>
      <c r="AI11" s="525"/>
      <c r="AJ11" s="525" t="s">
        <v>22</v>
      </c>
      <c r="AK11" s="525"/>
      <c r="AL11" s="525"/>
      <c r="AM11" s="525" t="s">
        <v>23</v>
      </c>
      <c r="AN11" s="525"/>
      <c r="AO11" s="525"/>
      <c r="AP11" s="525"/>
      <c r="AQ11" s="525"/>
      <c r="AR11" s="525"/>
      <c r="AS11" s="15"/>
      <c r="AT11" s="15"/>
      <c r="AU11" s="1"/>
      <c r="AV11" s="679" t="s">
        <v>159</v>
      </c>
      <c r="AW11" s="73"/>
    </row>
    <row r="12" spans="2:49" ht="16.5" customHeight="1" thickBot="1" x14ac:dyDescent="0.4">
      <c r="B12" s="220"/>
      <c r="C12" s="526"/>
      <c r="D12" s="526"/>
      <c r="E12" s="526"/>
      <c r="F12" s="526"/>
      <c r="G12" s="526"/>
      <c r="H12" s="526"/>
      <c r="I12" s="526"/>
      <c r="J12" s="526"/>
      <c r="K12" s="526"/>
      <c r="L12" s="526"/>
      <c r="M12" s="526"/>
      <c r="N12" s="526"/>
      <c r="O12" s="526"/>
      <c r="P12" s="526"/>
      <c r="Q12" s="526"/>
      <c r="R12" s="526"/>
      <c r="S12" s="526"/>
      <c r="T12" s="526"/>
      <c r="U12" s="526"/>
      <c r="V12" s="526"/>
      <c r="W12" s="526"/>
      <c r="X12" s="526"/>
      <c r="Y12" s="526"/>
      <c r="Z12" s="526"/>
      <c r="AA12" s="540"/>
      <c r="AB12" s="540"/>
      <c r="AC12" s="540"/>
      <c r="AD12" s="540"/>
      <c r="AE12" s="540"/>
      <c r="AF12" s="540"/>
      <c r="AG12" s="526"/>
      <c r="AH12" s="526"/>
      <c r="AI12" s="526"/>
      <c r="AJ12" s="526"/>
      <c r="AK12" s="526"/>
      <c r="AL12" s="526"/>
      <c r="AM12" s="526" t="s">
        <v>157</v>
      </c>
      <c r="AN12" s="526"/>
      <c r="AO12" s="526"/>
      <c r="AP12" s="526" t="s">
        <v>156</v>
      </c>
      <c r="AQ12" s="526"/>
      <c r="AR12" s="526"/>
      <c r="AS12" s="15"/>
      <c r="AT12" s="15"/>
      <c r="AU12" s="1"/>
      <c r="AV12" s="679"/>
      <c r="AW12" s="73"/>
    </row>
    <row r="13" spans="2:49" ht="16.5" customHeight="1" x14ac:dyDescent="0.35">
      <c r="B13" s="620" t="s">
        <v>24</v>
      </c>
      <c r="C13" s="669"/>
      <c r="D13" s="669"/>
      <c r="E13" s="669"/>
      <c r="F13" s="669"/>
      <c r="G13" s="669"/>
      <c r="H13" s="669"/>
      <c r="I13" s="669"/>
      <c r="J13" s="669"/>
      <c r="K13" s="669"/>
      <c r="L13" s="669"/>
      <c r="M13" s="669"/>
      <c r="N13" s="669"/>
      <c r="O13" s="680" t="str">
        <f>IF(C13=0,"",VLOOKUP(C13,'SM-COMM. COOKING LIST'!$C$8:$J$11,3,FALSE))</f>
        <v/>
      </c>
      <c r="P13" s="640"/>
      <c r="Q13" s="640"/>
      <c r="R13" s="640"/>
      <c r="S13" s="640"/>
      <c r="T13" s="640"/>
      <c r="U13" s="640"/>
      <c r="V13" s="646"/>
      <c r="W13" s="646"/>
      <c r="X13" s="682" t="str">
        <f>IF(C13=0,"",VLOOKUP(C13,'SM-COMM. COOKING LIST'!$C$8:$J$11,2,FALSE))</f>
        <v/>
      </c>
      <c r="Y13" s="644"/>
      <c r="Z13" s="644"/>
      <c r="AA13" s="631"/>
      <c r="AB13" s="632"/>
      <c r="AC13" s="633"/>
      <c r="AD13" s="631"/>
      <c r="AE13" s="632"/>
      <c r="AF13" s="633"/>
      <c r="AG13" s="681" t="str">
        <f>IF(C13=0,"",VLOOKUP(C13,'SM-COMM. COOKING LIST'!$C$8:$J$11,5,FALSE))</f>
        <v/>
      </c>
      <c r="AH13" s="660"/>
      <c r="AI13" s="660"/>
      <c r="AJ13" s="661" t="str">
        <f>IF(C13=0,"",IF(V13=0,"",IF(AA13=0,"",IF(AD13=0,"",MIN((V13*AG13),(((AA13+AD13)*V13)))))))</f>
        <v/>
      </c>
      <c r="AK13" s="661"/>
      <c r="AL13" s="661"/>
      <c r="AM13" s="662" t="str">
        <f>IF(AJ13=0,"",IF(AJ13="","",(VLOOKUP(C13,'SM-COMM. COOKING LIST'!$C$8:$J$32,6,FALSE))*V13))</f>
        <v/>
      </c>
      <c r="AN13" s="662"/>
      <c r="AO13" s="662"/>
      <c r="AP13" s="658" t="str">
        <f>IF(AJ13=0,"",IF(AJ13="","",(VLOOKUP(C13,'SM-COMM. COOKING LIST'!$C$8:$J$32,7,FALSE))*V13))</f>
        <v/>
      </c>
      <c r="AQ13" s="658"/>
      <c r="AR13" s="659"/>
      <c r="AS13" s="15"/>
      <c r="AT13" s="1"/>
      <c r="AU13" s="1"/>
      <c r="AV13" s="674">
        <f>IF(AJ13=0,0,IF(AJ13="",0,IF(AJ13="--",0,(AD13+AA13)*V13)))</f>
        <v>0</v>
      </c>
      <c r="AW13" s="73"/>
    </row>
    <row r="14" spans="2:49" ht="16.5" customHeight="1" x14ac:dyDescent="0.35">
      <c r="B14" s="620"/>
      <c r="C14" s="625"/>
      <c r="D14" s="625"/>
      <c r="E14" s="625"/>
      <c r="F14" s="625"/>
      <c r="G14" s="625"/>
      <c r="H14" s="625"/>
      <c r="I14" s="625"/>
      <c r="J14" s="625"/>
      <c r="K14" s="625"/>
      <c r="L14" s="625"/>
      <c r="M14" s="625"/>
      <c r="N14" s="625"/>
      <c r="O14" s="628"/>
      <c r="P14" s="628"/>
      <c r="Q14" s="628"/>
      <c r="R14" s="628"/>
      <c r="S14" s="628"/>
      <c r="T14" s="628"/>
      <c r="U14" s="628"/>
      <c r="V14" s="630"/>
      <c r="W14" s="630"/>
      <c r="X14" s="645"/>
      <c r="Y14" s="645"/>
      <c r="Z14" s="645"/>
      <c r="AA14" s="634"/>
      <c r="AB14" s="635"/>
      <c r="AC14" s="636"/>
      <c r="AD14" s="634"/>
      <c r="AE14" s="635"/>
      <c r="AF14" s="636"/>
      <c r="AG14" s="653"/>
      <c r="AH14" s="653"/>
      <c r="AI14" s="653"/>
      <c r="AJ14" s="655"/>
      <c r="AK14" s="655"/>
      <c r="AL14" s="655"/>
      <c r="AM14" s="657"/>
      <c r="AN14" s="657"/>
      <c r="AO14" s="657"/>
      <c r="AP14" s="649"/>
      <c r="AQ14" s="649"/>
      <c r="AR14" s="650"/>
      <c r="AS14" s="221"/>
      <c r="AT14" s="1"/>
      <c r="AU14" s="1"/>
      <c r="AV14" s="674"/>
      <c r="AW14" s="73"/>
    </row>
    <row r="15" spans="2:49" ht="16.5" customHeight="1" x14ac:dyDescent="0.35">
      <c r="B15" s="620" t="s">
        <v>29</v>
      </c>
      <c r="C15" s="624"/>
      <c r="D15" s="624"/>
      <c r="E15" s="624"/>
      <c r="F15" s="624"/>
      <c r="G15" s="624"/>
      <c r="H15" s="624"/>
      <c r="I15" s="624"/>
      <c r="J15" s="624"/>
      <c r="K15" s="624"/>
      <c r="L15" s="624"/>
      <c r="M15" s="624"/>
      <c r="N15" s="624"/>
      <c r="O15" s="626" t="str">
        <f>IF(C15=0,"",VLOOKUP(C15,'SM-COMM. COOKING LIST'!$C$8:$J$11,3,FALSE))</f>
        <v/>
      </c>
      <c r="P15" s="627"/>
      <c r="Q15" s="627"/>
      <c r="R15" s="627"/>
      <c r="S15" s="627"/>
      <c r="T15" s="627"/>
      <c r="U15" s="627"/>
      <c r="V15" s="629"/>
      <c r="W15" s="629"/>
      <c r="X15" s="670" t="str">
        <f>IF(C15=0,"",VLOOKUP(C15,'SM-COMM. COOKING LIST'!$C$8:$J$11,2,FALSE))</f>
        <v/>
      </c>
      <c r="Y15" s="671"/>
      <c r="Z15" s="671"/>
      <c r="AA15" s="637"/>
      <c r="AB15" s="638"/>
      <c r="AC15" s="639"/>
      <c r="AD15" s="637"/>
      <c r="AE15" s="638"/>
      <c r="AF15" s="639"/>
      <c r="AG15" s="651" t="str">
        <f>IF(C15=0,"",VLOOKUP(C15,'SM-COMM. COOKING LIST'!$C$8:$J$11,5,FALSE))</f>
        <v/>
      </c>
      <c r="AH15" s="652"/>
      <c r="AI15" s="652"/>
      <c r="AJ15" s="654" t="str">
        <f>IF(C15=0,"",IF(V15=0,"",IF(AA15=0,"",IF(AD15=0,"",MIN((V15*AG15),(((AA15+AD15)*V15)))))))</f>
        <v/>
      </c>
      <c r="AK15" s="654"/>
      <c r="AL15" s="654"/>
      <c r="AM15" s="656" t="str">
        <f>IF(AJ15=0,"",IF(AJ15="","",(VLOOKUP(C15,'SM-COMM. COOKING LIST'!$C$8:$J$32,6,FALSE))*V15))</f>
        <v/>
      </c>
      <c r="AN15" s="656"/>
      <c r="AO15" s="656"/>
      <c r="AP15" s="647" t="str">
        <f>IF(AJ15=0,"",IF(AJ15="","",(VLOOKUP(C15,'SM-COMM. COOKING LIST'!$C$8:$J$32,7,FALSE))*V15))</f>
        <v/>
      </c>
      <c r="AQ15" s="647"/>
      <c r="AR15" s="648"/>
      <c r="AS15" s="15"/>
      <c r="AT15" s="1"/>
      <c r="AU15" s="1"/>
      <c r="AV15" s="674">
        <f>IF(AJ15=0,0,IF(AJ15="",0,IF(AJ15="--",0,(AD15+AA15)*V15)))</f>
        <v>0</v>
      </c>
      <c r="AW15" s="73"/>
    </row>
    <row r="16" spans="2:49" ht="16.5" customHeight="1" x14ac:dyDescent="0.35">
      <c r="B16" s="620"/>
      <c r="C16" s="625"/>
      <c r="D16" s="625"/>
      <c r="E16" s="625"/>
      <c r="F16" s="625"/>
      <c r="G16" s="625"/>
      <c r="H16" s="625"/>
      <c r="I16" s="625"/>
      <c r="J16" s="625"/>
      <c r="K16" s="625"/>
      <c r="L16" s="625"/>
      <c r="M16" s="625"/>
      <c r="N16" s="625"/>
      <c r="O16" s="628"/>
      <c r="P16" s="628"/>
      <c r="Q16" s="628"/>
      <c r="R16" s="628"/>
      <c r="S16" s="628"/>
      <c r="T16" s="628"/>
      <c r="U16" s="628"/>
      <c r="V16" s="630"/>
      <c r="W16" s="630"/>
      <c r="X16" s="645"/>
      <c r="Y16" s="645"/>
      <c r="Z16" s="645"/>
      <c r="AA16" s="634"/>
      <c r="AB16" s="635"/>
      <c r="AC16" s="636"/>
      <c r="AD16" s="634"/>
      <c r="AE16" s="635"/>
      <c r="AF16" s="636"/>
      <c r="AG16" s="653"/>
      <c r="AH16" s="653"/>
      <c r="AI16" s="653"/>
      <c r="AJ16" s="655"/>
      <c r="AK16" s="655"/>
      <c r="AL16" s="655"/>
      <c r="AM16" s="657"/>
      <c r="AN16" s="657"/>
      <c r="AO16" s="657"/>
      <c r="AP16" s="649"/>
      <c r="AQ16" s="649"/>
      <c r="AR16" s="650"/>
      <c r="AS16" s="15"/>
      <c r="AT16" s="1"/>
      <c r="AU16" s="1"/>
      <c r="AV16" s="674"/>
      <c r="AW16" s="73"/>
    </row>
    <row r="17" spans="2:49" ht="16.5" customHeight="1" x14ac:dyDescent="0.35">
      <c r="B17" s="620" t="s">
        <v>30</v>
      </c>
      <c r="C17" s="624"/>
      <c r="D17" s="624"/>
      <c r="E17" s="624"/>
      <c r="F17" s="624"/>
      <c r="G17" s="624"/>
      <c r="H17" s="624"/>
      <c r="I17" s="624"/>
      <c r="J17" s="624"/>
      <c r="K17" s="624"/>
      <c r="L17" s="624"/>
      <c r="M17" s="624"/>
      <c r="N17" s="624"/>
      <c r="O17" s="626" t="str">
        <f>IF(C17=0,"",VLOOKUP(C17,'SM-COMM. COOKING LIST'!$C$8:$J$11,3,FALSE))</f>
        <v/>
      </c>
      <c r="P17" s="627"/>
      <c r="Q17" s="627"/>
      <c r="R17" s="627"/>
      <c r="S17" s="627"/>
      <c r="T17" s="627"/>
      <c r="U17" s="627"/>
      <c r="V17" s="629"/>
      <c r="W17" s="629"/>
      <c r="X17" s="670" t="str">
        <f>IF(C17=0,"",VLOOKUP(C17,'SM-COMM. COOKING LIST'!$C$8:$J$11,2,FALSE))</f>
        <v/>
      </c>
      <c r="Y17" s="671"/>
      <c r="Z17" s="671"/>
      <c r="AA17" s="637"/>
      <c r="AB17" s="638"/>
      <c r="AC17" s="639"/>
      <c r="AD17" s="637"/>
      <c r="AE17" s="638"/>
      <c r="AF17" s="639"/>
      <c r="AG17" s="651" t="str">
        <f>IF(C17=0,"",VLOOKUP(C17,'SM-COMM. COOKING LIST'!$C$8:$J$11,5,FALSE))</f>
        <v/>
      </c>
      <c r="AH17" s="652"/>
      <c r="AI17" s="652"/>
      <c r="AJ17" s="654" t="str">
        <f>IF(C17=0,"",IF(V17=0,"",IF(AA17=0,"",IF(AD17=0,"",MIN((V17*AG17),(((AA17+AD17)*V17)))))))</f>
        <v/>
      </c>
      <c r="AK17" s="654"/>
      <c r="AL17" s="654"/>
      <c r="AM17" s="656" t="str">
        <f>IF(AJ17=0,"",IF(AJ17="","",(VLOOKUP(C17,'SM-COMM. COOKING LIST'!$C$8:$J$32,6,FALSE))*V17))</f>
        <v/>
      </c>
      <c r="AN17" s="656"/>
      <c r="AO17" s="656"/>
      <c r="AP17" s="647" t="str">
        <f>IF(AJ17=0,"",IF(AJ17="","",(VLOOKUP(C17,'SM-COMM. COOKING LIST'!$C$8:$J$32,7,FALSE))*V17))</f>
        <v/>
      </c>
      <c r="AQ17" s="647"/>
      <c r="AR17" s="648"/>
      <c r="AS17" s="15"/>
      <c r="AT17" s="1"/>
      <c r="AU17" s="1"/>
      <c r="AV17" s="674">
        <f>IF(AJ17=0,0,IF(AJ17="",0,IF(AJ17="--",0,(AD17+AA17)*V17)))</f>
        <v>0</v>
      </c>
      <c r="AW17" s="73"/>
    </row>
    <row r="18" spans="2:49" ht="16.5" customHeight="1" x14ac:dyDescent="0.35">
      <c r="B18" s="620"/>
      <c r="C18" s="625"/>
      <c r="D18" s="625"/>
      <c r="E18" s="625"/>
      <c r="F18" s="625"/>
      <c r="G18" s="625"/>
      <c r="H18" s="625"/>
      <c r="I18" s="625"/>
      <c r="J18" s="625"/>
      <c r="K18" s="625"/>
      <c r="L18" s="625"/>
      <c r="M18" s="625"/>
      <c r="N18" s="625"/>
      <c r="O18" s="628"/>
      <c r="P18" s="628"/>
      <c r="Q18" s="628"/>
      <c r="R18" s="628"/>
      <c r="S18" s="628"/>
      <c r="T18" s="628"/>
      <c r="U18" s="628"/>
      <c r="V18" s="630"/>
      <c r="W18" s="630"/>
      <c r="X18" s="645"/>
      <c r="Y18" s="645"/>
      <c r="Z18" s="645"/>
      <c r="AA18" s="634"/>
      <c r="AB18" s="635"/>
      <c r="AC18" s="636"/>
      <c r="AD18" s="634"/>
      <c r="AE18" s="635"/>
      <c r="AF18" s="636"/>
      <c r="AG18" s="653"/>
      <c r="AH18" s="653"/>
      <c r="AI18" s="653"/>
      <c r="AJ18" s="655"/>
      <c r="AK18" s="655"/>
      <c r="AL18" s="655"/>
      <c r="AM18" s="657"/>
      <c r="AN18" s="657"/>
      <c r="AO18" s="657"/>
      <c r="AP18" s="649"/>
      <c r="AQ18" s="649"/>
      <c r="AR18" s="650"/>
      <c r="AS18" s="15"/>
      <c r="AT18" s="1"/>
      <c r="AU18" s="1"/>
      <c r="AV18" s="674"/>
      <c r="AW18" s="73"/>
    </row>
    <row r="19" spans="2:49" ht="16.5" customHeight="1" x14ac:dyDescent="0.35">
      <c r="B19" s="620" t="s">
        <v>31</v>
      </c>
      <c r="C19" s="624"/>
      <c r="D19" s="624"/>
      <c r="E19" s="624"/>
      <c r="F19" s="624"/>
      <c r="G19" s="624"/>
      <c r="H19" s="624"/>
      <c r="I19" s="624"/>
      <c r="J19" s="624"/>
      <c r="K19" s="624"/>
      <c r="L19" s="624"/>
      <c r="M19" s="624"/>
      <c r="N19" s="624"/>
      <c r="O19" s="626" t="str">
        <f>IF(C19=0,"",VLOOKUP(C19,'SM-COMM. COOKING LIST'!$C$8:$J$11,3,FALSE))</f>
        <v/>
      </c>
      <c r="P19" s="627"/>
      <c r="Q19" s="627"/>
      <c r="R19" s="627"/>
      <c r="S19" s="627"/>
      <c r="T19" s="627"/>
      <c r="U19" s="627"/>
      <c r="V19" s="629"/>
      <c r="W19" s="629"/>
      <c r="X19" s="670" t="str">
        <f>IF(C19=0,"",VLOOKUP(C19,'SM-COMM. COOKING LIST'!$C$8:$J$11,2,FALSE))</f>
        <v/>
      </c>
      <c r="Y19" s="671"/>
      <c r="Z19" s="671"/>
      <c r="AA19" s="637"/>
      <c r="AB19" s="638"/>
      <c r="AC19" s="639"/>
      <c r="AD19" s="637"/>
      <c r="AE19" s="638"/>
      <c r="AF19" s="639"/>
      <c r="AG19" s="651" t="str">
        <f>IF(C19=0,"",VLOOKUP(C19,'SM-COMM. COOKING LIST'!$C$8:$J$11,5,FALSE))</f>
        <v/>
      </c>
      <c r="AH19" s="652"/>
      <c r="AI19" s="652"/>
      <c r="AJ19" s="654" t="str">
        <f>IF(C19=0,"",IF(V19=0,"",IF(AA19=0,"",IF(AD19=0,"",MIN((V19*AG19),(((AA19+AD19)*V19)))))))</f>
        <v/>
      </c>
      <c r="AK19" s="654"/>
      <c r="AL19" s="654"/>
      <c r="AM19" s="656" t="str">
        <f>IF(AJ19=0,"",IF(AJ19="","",(VLOOKUP(C19,'SM-COMM. COOKING LIST'!$C$8:$J$32,6,FALSE))*V19))</f>
        <v/>
      </c>
      <c r="AN19" s="656"/>
      <c r="AO19" s="656"/>
      <c r="AP19" s="647" t="str">
        <f>IF(AJ19=0,"",IF(AJ19="","",(VLOOKUP(C19,'SM-COMM. COOKING LIST'!$C$8:$J$32,7,FALSE))*V19))</f>
        <v/>
      </c>
      <c r="AQ19" s="647"/>
      <c r="AR19" s="648"/>
      <c r="AS19" s="15"/>
      <c r="AT19" s="1"/>
      <c r="AU19" s="1"/>
      <c r="AV19" s="674">
        <f>IF(AJ19=0,0,IF(AJ19="",0,IF(AJ19="--",0,(AD19+AA19)*V19)))</f>
        <v>0</v>
      </c>
      <c r="AW19" s="73"/>
    </row>
    <row r="20" spans="2:49" ht="16.5" customHeight="1" x14ac:dyDescent="0.35">
      <c r="B20" s="620"/>
      <c r="C20" s="625"/>
      <c r="D20" s="625"/>
      <c r="E20" s="625"/>
      <c r="F20" s="625"/>
      <c r="G20" s="625"/>
      <c r="H20" s="625"/>
      <c r="I20" s="625"/>
      <c r="J20" s="625"/>
      <c r="K20" s="625"/>
      <c r="L20" s="625"/>
      <c r="M20" s="625"/>
      <c r="N20" s="625"/>
      <c r="O20" s="628"/>
      <c r="P20" s="628"/>
      <c r="Q20" s="628"/>
      <c r="R20" s="628"/>
      <c r="S20" s="628"/>
      <c r="T20" s="628"/>
      <c r="U20" s="628"/>
      <c r="V20" s="630"/>
      <c r="W20" s="630"/>
      <c r="X20" s="645"/>
      <c r="Y20" s="645"/>
      <c r="Z20" s="645"/>
      <c r="AA20" s="634"/>
      <c r="AB20" s="635"/>
      <c r="AC20" s="636"/>
      <c r="AD20" s="634"/>
      <c r="AE20" s="635"/>
      <c r="AF20" s="636"/>
      <c r="AG20" s="653"/>
      <c r="AH20" s="653"/>
      <c r="AI20" s="653"/>
      <c r="AJ20" s="655"/>
      <c r="AK20" s="655"/>
      <c r="AL20" s="655"/>
      <c r="AM20" s="657"/>
      <c r="AN20" s="657"/>
      <c r="AO20" s="657"/>
      <c r="AP20" s="649"/>
      <c r="AQ20" s="649"/>
      <c r="AR20" s="650"/>
      <c r="AS20" s="15"/>
      <c r="AT20" s="1"/>
      <c r="AU20" s="1"/>
      <c r="AV20" s="674"/>
      <c r="AW20" s="73"/>
    </row>
    <row r="21" spans="2:49" ht="16.5" customHeight="1" x14ac:dyDescent="0.35">
      <c r="B21" s="620" t="s">
        <v>32</v>
      </c>
      <c r="C21" s="624"/>
      <c r="D21" s="624"/>
      <c r="E21" s="624"/>
      <c r="F21" s="624"/>
      <c r="G21" s="624"/>
      <c r="H21" s="624"/>
      <c r="I21" s="624"/>
      <c r="J21" s="624"/>
      <c r="K21" s="624"/>
      <c r="L21" s="624"/>
      <c r="M21" s="624"/>
      <c r="N21" s="624"/>
      <c r="O21" s="626" t="str">
        <f>IF(C21=0,"",VLOOKUP(C21,'SM-COMM. COOKING LIST'!$C$8:$J$11,3,FALSE))</f>
        <v/>
      </c>
      <c r="P21" s="627"/>
      <c r="Q21" s="627"/>
      <c r="R21" s="627"/>
      <c r="S21" s="627"/>
      <c r="T21" s="627"/>
      <c r="U21" s="627"/>
      <c r="V21" s="629"/>
      <c r="W21" s="629"/>
      <c r="X21" s="670" t="str">
        <f>IF(C21=0,"",VLOOKUP(C21,'SM-COMM. COOKING LIST'!$C$8:$J$11,2,FALSE))</f>
        <v/>
      </c>
      <c r="Y21" s="671"/>
      <c r="Z21" s="671"/>
      <c r="AA21" s="637"/>
      <c r="AB21" s="638"/>
      <c r="AC21" s="639"/>
      <c r="AD21" s="637"/>
      <c r="AE21" s="638"/>
      <c r="AF21" s="639"/>
      <c r="AG21" s="651" t="str">
        <f>IF(C21=0,"",VLOOKUP(C21,'SM-COMM. COOKING LIST'!$C$8:$J$11,5,FALSE))</f>
        <v/>
      </c>
      <c r="AH21" s="652"/>
      <c r="AI21" s="652"/>
      <c r="AJ21" s="654" t="str">
        <f>IF(C21=0,"",IF(V21=0,"",IF(AA21=0,"",IF(AD21=0,"",MIN((V21*AG21),(((AA21+AD21)*V21)))))))</f>
        <v/>
      </c>
      <c r="AK21" s="654"/>
      <c r="AL21" s="654"/>
      <c r="AM21" s="656" t="str">
        <f>IF(AJ21=0,"",IF(AJ21="","",(VLOOKUP(C21,'SM-COMM. COOKING LIST'!$C$8:$J$32,6,FALSE))*V21))</f>
        <v/>
      </c>
      <c r="AN21" s="656"/>
      <c r="AO21" s="656"/>
      <c r="AP21" s="647" t="str">
        <f>IF(AJ21=0,"",IF(AJ21="","",(VLOOKUP(C21,'SM-COMM. COOKING LIST'!$C$8:$J$32,7,FALSE))*V21))</f>
        <v/>
      </c>
      <c r="AQ21" s="647"/>
      <c r="AR21" s="648"/>
      <c r="AS21" s="15"/>
      <c r="AT21" s="1"/>
      <c r="AU21" s="1"/>
      <c r="AV21" s="674">
        <f>IF(AJ21=0,0,IF(AJ21="",0,IF(AJ21="--",0,(AD21+AA21)*V21)))</f>
        <v>0</v>
      </c>
      <c r="AW21" s="73"/>
    </row>
    <row r="22" spans="2:49" ht="16.5" customHeight="1" x14ac:dyDescent="0.35">
      <c r="B22" s="620"/>
      <c r="C22" s="625"/>
      <c r="D22" s="625"/>
      <c r="E22" s="625"/>
      <c r="F22" s="625"/>
      <c r="G22" s="625"/>
      <c r="H22" s="625"/>
      <c r="I22" s="625"/>
      <c r="J22" s="625"/>
      <c r="K22" s="625"/>
      <c r="L22" s="625"/>
      <c r="M22" s="625"/>
      <c r="N22" s="625"/>
      <c r="O22" s="628"/>
      <c r="P22" s="628"/>
      <c r="Q22" s="628"/>
      <c r="R22" s="628"/>
      <c r="S22" s="628"/>
      <c r="T22" s="628"/>
      <c r="U22" s="628"/>
      <c r="V22" s="630"/>
      <c r="W22" s="630"/>
      <c r="X22" s="645"/>
      <c r="Y22" s="645"/>
      <c r="Z22" s="645"/>
      <c r="AA22" s="634"/>
      <c r="AB22" s="635"/>
      <c r="AC22" s="636"/>
      <c r="AD22" s="634"/>
      <c r="AE22" s="635"/>
      <c r="AF22" s="636"/>
      <c r="AG22" s="653"/>
      <c r="AH22" s="653"/>
      <c r="AI22" s="653"/>
      <c r="AJ22" s="655"/>
      <c r="AK22" s="655"/>
      <c r="AL22" s="655"/>
      <c r="AM22" s="657"/>
      <c r="AN22" s="657"/>
      <c r="AO22" s="657"/>
      <c r="AP22" s="649"/>
      <c r="AQ22" s="649"/>
      <c r="AR22" s="650"/>
      <c r="AS22" s="15"/>
      <c r="AT22" s="1"/>
      <c r="AU22" s="1"/>
      <c r="AV22" s="674"/>
      <c r="AW22" s="73"/>
    </row>
    <row r="23" spans="2:49" ht="16.5" customHeight="1" x14ac:dyDescent="0.35">
      <c r="B23" s="620" t="s">
        <v>33</v>
      </c>
      <c r="C23" s="624"/>
      <c r="D23" s="624"/>
      <c r="E23" s="624"/>
      <c r="F23" s="624"/>
      <c r="G23" s="624"/>
      <c r="H23" s="624"/>
      <c r="I23" s="624"/>
      <c r="J23" s="624"/>
      <c r="K23" s="624"/>
      <c r="L23" s="624"/>
      <c r="M23" s="624"/>
      <c r="N23" s="624"/>
      <c r="O23" s="626" t="str">
        <f>IF(C23=0,"",VLOOKUP(C23,'SM-COMM. COOKING LIST'!$C$8:$J$11,3,FALSE))</f>
        <v/>
      </c>
      <c r="P23" s="627"/>
      <c r="Q23" s="627"/>
      <c r="R23" s="627"/>
      <c r="S23" s="627"/>
      <c r="T23" s="627"/>
      <c r="U23" s="627"/>
      <c r="V23" s="629"/>
      <c r="W23" s="629"/>
      <c r="X23" s="670" t="str">
        <f>IF(C23=0,"",VLOOKUP(C23,'SM-COMM. COOKING LIST'!$C$8:$J$11,2,FALSE))</f>
        <v/>
      </c>
      <c r="Y23" s="671"/>
      <c r="Z23" s="671"/>
      <c r="AA23" s="637"/>
      <c r="AB23" s="638"/>
      <c r="AC23" s="639"/>
      <c r="AD23" s="637"/>
      <c r="AE23" s="638"/>
      <c r="AF23" s="639"/>
      <c r="AG23" s="651" t="str">
        <f>IF(C23=0,"",VLOOKUP(C23,'SM-COMM. COOKING LIST'!$C$8:$J$11,5,FALSE))</f>
        <v/>
      </c>
      <c r="AH23" s="652"/>
      <c r="AI23" s="652"/>
      <c r="AJ23" s="654" t="str">
        <f>IF(C23=0,"",IF(V23=0,"",IF(AA23=0,"",IF(AD23=0,"",MIN((V23*AG23),(((AA23+AD23)*V23)))))))</f>
        <v/>
      </c>
      <c r="AK23" s="654"/>
      <c r="AL23" s="654"/>
      <c r="AM23" s="656" t="str">
        <f>IF(AJ23=0,"",IF(AJ23="","",(VLOOKUP(C23,'SM-COMM. COOKING LIST'!$C$8:$J$32,6,FALSE))*V23))</f>
        <v/>
      </c>
      <c r="AN23" s="656"/>
      <c r="AO23" s="656"/>
      <c r="AP23" s="647" t="str">
        <f>IF(AJ23=0,"",IF(AJ23="","",(VLOOKUP(C23,'SM-COMM. COOKING LIST'!$C$8:$J$32,7,FALSE))*V23))</f>
        <v/>
      </c>
      <c r="AQ23" s="647"/>
      <c r="AR23" s="648"/>
      <c r="AS23" s="15"/>
      <c r="AT23" s="1"/>
      <c r="AU23" s="1"/>
      <c r="AV23" s="674">
        <f>IF(AJ23=0,0,IF(AJ23="",0,IF(AJ23="--",0,(AD23+AA23)*V23)))</f>
        <v>0</v>
      </c>
      <c r="AW23" s="73"/>
    </row>
    <row r="24" spans="2:49" ht="16.5" customHeight="1" x14ac:dyDescent="0.35">
      <c r="B24" s="620"/>
      <c r="C24" s="625"/>
      <c r="D24" s="625"/>
      <c r="E24" s="625"/>
      <c r="F24" s="625"/>
      <c r="G24" s="625"/>
      <c r="H24" s="625"/>
      <c r="I24" s="625"/>
      <c r="J24" s="625"/>
      <c r="K24" s="625"/>
      <c r="L24" s="625"/>
      <c r="M24" s="625"/>
      <c r="N24" s="625"/>
      <c r="O24" s="628"/>
      <c r="P24" s="628"/>
      <c r="Q24" s="628"/>
      <c r="R24" s="628"/>
      <c r="S24" s="628"/>
      <c r="T24" s="628"/>
      <c r="U24" s="628"/>
      <c r="V24" s="630"/>
      <c r="W24" s="630"/>
      <c r="X24" s="645"/>
      <c r="Y24" s="645"/>
      <c r="Z24" s="645"/>
      <c r="AA24" s="634"/>
      <c r="AB24" s="635"/>
      <c r="AC24" s="636"/>
      <c r="AD24" s="634"/>
      <c r="AE24" s="635"/>
      <c r="AF24" s="636"/>
      <c r="AG24" s="653"/>
      <c r="AH24" s="653"/>
      <c r="AI24" s="653"/>
      <c r="AJ24" s="655"/>
      <c r="AK24" s="655"/>
      <c r="AL24" s="655"/>
      <c r="AM24" s="657"/>
      <c r="AN24" s="657"/>
      <c r="AO24" s="657"/>
      <c r="AP24" s="649"/>
      <c r="AQ24" s="649"/>
      <c r="AR24" s="650"/>
      <c r="AS24" s="15"/>
      <c r="AT24" s="1"/>
      <c r="AU24" s="1"/>
      <c r="AV24" s="674"/>
      <c r="AW24" s="73"/>
    </row>
    <row r="25" spans="2:49" ht="16.5" customHeight="1" x14ac:dyDescent="0.35">
      <c r="B25" s="15"/>
      <c r="C25" s="15"/>
      <c r="D25" s="15"/>
      <c r="E25" s="15"/>
      <c r="F25" s="15"/>
      <c r="G25" s="15"/>
      <c r="H25" s="15"/>
      <c r="I25" s="15"/>
      <c r="J25" s="15"/>
      <c r="K25" s="15"/>
      <c r="L25" s="15"/>
      <c r="M25" s="15"/>
      <c r="N25" s="15"/>
      <c r="O25" s="15"/>
      <c r="P25" s="15"/>
      <c r="Q25" s="15"/>
      <c r="R25" s="15"/>
      <c r="S25" s="15"/>
      <c r="T25" s="15"/>
      <c r="U25" s="15"/>
      <c r="V25" s="672" t="s">
        <v>158</v>
      </c>
      <c r="W25" s="672"/>
      <c r="X25" s="672"/>
      <c r="Y25" s="672"/>
      <c r="Z25" s="672"/>
      <c r="AA25" s="672"/>
      <c r="AB25" s="672"/>
      <c r="AC25" s="672"/>
      <c r="AD25" s="672"/>
      <c r="AE25" s="672"/>
      <c r="AF25" s="672"/>
      <c r="AG25" s="672"/>
      <c r="AH25" s="672"/>
      <c r="AI25" s="673"/>
      <c r="AJ25" s="667">
        <f>SUM(AJ13:AL24)</f>
        <v>0</v>
      </c>
      <c r="AK25" s="667"/>
      <c r="AL25" s="667"/>
      <c r="AM25" s="668">
        <f>SUM(AM13:AO24)</f>
        <v>0</v>
      </c>
      <c r="AN25" s="668"/>
      <c r="AO25" s="668"/>
      <c r="AP25" s="663">
        <f>SUM(AP13:AR24)</f>
        <v>0</v>
      </c>
      <c r="AQ25" s="663"/>
      <c r="AR25" s="664"/>
      <c r="AS25" s="15"/>
      <c r="AT25" s="15"/>
      <c r="AU25" s="1"/>
      <c r="AV25" s="73"/>
      <c r="AW25" s="73"/>
    </row>
    <row r="26" spans="2:49" ht="16.5" customHeight="1" x14ac:dyDescent="0.35">
      <c r="B26" s="15"/>
      <c r="C26" s="15"/>
      <c r="D26" s="15"/>
      <c r="E26" s="15"/>
      <c r="F26" s="15"/>
      <c r="G26" s="15"/>
      <c r="H26" s="15"/>
      <c r="I26" s="15"/>
      <c r="J26" s="15"/>
      <c r="K26" s="15"/>
      <c r="L26" s="15"/>
      <c r="M26" s="15"/>
      <c r="N26" s="15"/>
      <c r="O26" s="15"/>
      <c r="P26" s="15"/>
      <c r="Q26" s="15"/>
      <c r="R26" s="15"/>
      <c r="S26" s="15"/>
      <c r="T26" s="15"/>
      <c r="U26" s="15"/>
      <c r="V26" s="577"/>
      <c r="W26" s="577"/>
      <c r="X26" s="577"/>
      <c r="Y26" s="577"/>
      <c r="Z26" s="577"/>
      <c r="AA26" s="577"/>
      <c r="AB26" s="577"/>
      <c r="AC26" s="577"/>
      <c r="AD26" s="577"/>
      <c r="AE26" s="577"/>
      <c r="AF26" s="577"/>
      <c r="AG26" s="577"/>
      <c r="AH26" s="577"/>
      <c r="AI26" s="578"/>
      <c r="AJ26" s="667"/>
      <c r="AK26" s="667"/>
      <c r="AL26" s="667"/>
      <c r="AM26" s="612"/>
      <c r="AN26" s="612"/>
      <c r="AO26" s="612"/>
      <c r="AP26" s="665"/>
      <c r="AQ26" s="665"/>
      <c r="AR26" s="666"/>
      <c r="AS26"/>
      <c r="AT26" s="15"/>
      <c r="AU26" s="1"/>
    </row>
    <row r="27" spans="2:49" ht="16.5" customHeight="1" x14ac:dyDescent="0.35">
      <c r="B27" s="579" t="s">
        <v>452</v>
      </c>
      <c r="C27" s="579"/>
      <c r="D27" s="579"/>
      <c r="E27" s="579"/>
      <c r="F27" s="579"/>
      <c r="G27" s="579"/>
      <c r="H27" s="579"/>
      <c r="I27" s="579"/>
      <c r="J27" s="579"/>
      <c r="K27" s="579"/>
      <c r="L27" s="579"/>
      <c r="M27" s="579"/>
      <c r="N27" s="579"/>
      <c r="O27" s="579"/>
      <c r="P27" s="579"/>
      <c r="Q27" s="579"/>
      <c r="R27" s="559" t="str">
        <f>'START-HOME'!R27</f>
        <v>Trade Ally Application v3.1.1</v>
      </c>
      <c r="S27" s="559"/>
      <c r="T27" s="559"/>
      <c r="U27" s="559"/>
      <c r="V27" s="559"/>
      <c r="W27" s="559"/>
      <c r="X27" s="559"/>
      <c r="Y27" s="559"/>
      <c r="Z27" s="559"/>
      <c r="AA27" s="559"/>
      <c r="AB27" s="559"/>
      <c r="AC27" s="559"/>
      <c r="AD27" s="559" t="s">
        <v>222</v>
      </c>
      <c r="AE27" s="560"/>
      <c r="AF27" s="560"/>
      <c r="AG27" s="560"/>
      <c r="AH27" s="560"/>
      <c r="AI27" s="560"/>
      <c r="AJ27" s="560"/>
      <c r="AK27" s="560"/>
      <c r="AL27" s="560"/>
      <c r="AM27" s="560"/>
      <c r="AN27" s="560"/>
      <c r="AO27" s="560"/>
      <c r="AP27" s="560"/>
      <c r="AQ27" s="560"/>
    </row>
    <row r="28" spans="2:49" ht="16.5" customHeight="1" x14ac:dyDescent="0.35">
      <c r="B28" s="16" t="s">
        <v>144</v>
      </c>
      <c r="C28" s="16"/>
      <c r="D28" s="16"/>
      <c r="E28" s="16"/>
      <c r="F28" s="16"/>
      <c r="G28" s="16"/>
      <c r="H28" s="16"/>
      <c r="I28" s="16"/>
      <c r="J28" s="16"/>
      <c r="K28" s="574" t="s">
        <v>117</v>
      </c>
      <c r="L28" s="574"/>
      <c r="M28" s="574"/>
      <c r="N28" s="574"/>
      <c r="O28" s="574"/>
      <c r="P28" s="574"/>
      <c r="Q28" s="574"/>
      <c r="R28" s="559"/>
      <c r="S28" s="559"/>
      <c r="T28" s="559"/>
      <c r="U28" s="559"/>
      <c r="V28" s="559"/>
      <c r="W28" s="559"/>
      <c r="X28" s="559"/>
      <c r="Y28" s="559"/>
      <c r="Z28" s="559"/>
      <c r="AA28" s="559"/>
      <c r="AB28" s="559"/>
      <c r="AC28" s="559"/>
      <c r="AD28" s="560"/>
      <c r="AE28" s="560"/>
      <c r="AF28" s="560"/>
      <c r="AG28" s="560"/>
      <c r="AH28" s="560"/>
      <c r="AI28" s="560"/>
      <c r="AJ28" s="560"/>
      <c r="AK28" s="560"/>
      <c r="AL28" s="560"/>
      <c r="AM28" s="560"/>
      <c r="AN28" s="560"/>
      <c r="AO28" s="560"/>
      <c r="AP28" s="560"/>
      <c r="AQ28" s="560"/>
    </row>
    <row r="29" spans="2:49" ht="14.5" hidden="1" x14ac:dyDescent="0.35"/>
    <row r="30" spans="2:49" ht="14.5" hidden="1" x14ac:dyDescent="0.35"/>
    <row r="31" spans="2:49" ht="14.5" hidden="1" x14ac:dyDescent="0.35"/>
    <row r="32" spans="2:49" ht="14.5" hidden="1" x14ac:dyDescent="0.35"/>
    <row r="33" ht="14.5" hidden="1" x14ac:dyDescent="0.35"/>
    <row r="34" ht="14.5" hidden="1" x14ac:dyDescent="0.35"/>
    <row r="35" ht="14.5" hidden="1" x14ac:dyDescent="0.35"/>
  </sheetData>
  <sheetProtection algorithmName="SHA-512" hashValue="ArhjgXIcNBuDyKE0WKv+A2ggezcQV98+cPES+iRNaoKGBTd8foWueyhv1NW8kyyhvDKD36Lk6+7QR10/mPQ1fQ==" saltValue="uxXqBvKQInQhstkC+ppMMA==" spinCount="100000" sheet="1" objects="1" scenarios="1" selectLockedCells="1"/>
  <mergeCells count="105">
    <mergeCell ref="AA17:AC18"/>
    <mergeCell ref="AA19:AC20"/>
    <mergeCell ref="AA21:AC22"/>
    <mergeCell ref="AA23:AC24"/>
    <mergeCell ref="V25:AI26"/>
    <mergeCell ref="AT3:AV3"/>
    <mergeCell ref="AV11:AV12"/>
    <mergeCell ref="AV13:AV14"/>
    <mergeCell ref="AV15:AV16"/>
    <mergeCell ref="AV17:AV18"/>
    <mergeCell ref="AT8:AU8"/>
    <mergeCell ref="AT9:AU9"/>
    <mergeCell ref="AT4:AU4"/>
    <mergeCell ref="AT5:AU5"/>
    <mergeCell ref="AT6:AU6"/>
    <mergeCell ref="AT7:AU7"/>
    <mergeCell ref="K28:Q28"/>
    <mergeCell ref="AP13:AR14"/>
    <mergeCell ref="AM13:AO14"/>
    <mergeCell ref="AG13:AI14"/>
    <mergeCell ref="AJ13:AL14"/>
    <mergeCell ref="X13:Z14"/>
    <mergeCell ref="AP17:AR18"/>
    <mergeCell ref="AG15:AI16"/>
    <mergeCell ref="AJ15:AL16"/>
    <mergeCell ref="AG17:AI18"/>
    <mergeCell ref="AJ17:AL18"/>
    <mergeCell ref="AM17:AO18"/>
    <mergeCell ref="AD17:AF18"/>
    <mergeCell ref="AG19:AI20"/>
    <mergeCell ref="AG21:AI22"/>
    <mergeCell ref="AJ21:AL22"/>
    <mergeCell ref="AJ19:AL20"/>
    <mergeCell ref="AM19:AO20"/>
    <mergeCell ref="AG23:AI24"/>
    <mergeCell ref="AJ23:AL24"/>
    <mergeCell ref="AM23:AO24"/>
    <mergeCell ref="AD19:AF20"/>
    <mergeCell ref="AD21:AF22"/>
    <mergeCell ref="AD23:AF24"/>
    <mergeCell ref="C11:N12"/>
    <mergeCell ref="O11:U12"/>
    <mergeCell ref="V11:W12"/>
    <mergeCell ref="X11:Z12"/>
    <mergeCell ref="AP15:AR16"/>
    <mergeCell ref="AM1:AO2"/>
    <mergeCell ref="AP1:AR2"/>
    <mergeCell ref="AG11:AI12"/>
    <mergeCell ref="AJ11:AL12"/>
    <mergeCell ref="AM11:AR11"/>
    <mergeCell ref="AM12:AO12"/>
    <mergeCell ref="AP12:AR12"/>
    <mergeCell ref="AM3:AO4"/>
    <mergeCell ref="AP3:AR4"/>
    <mergeCell ref="AD11:AF12"/>
    <mergeCell ref="AD13:AF14"/>
    <mergeCell ref="AD15:AF16"/>
    <mergeCell ref="AA11:AC12"/>
    <mergeCell ref="AA13:AC14"/>
    <mergeCell ref="AA15:AC16"/>
    <mergeCell ref="M1:R1"/>
    <mergeCell ref="W1:AD1"/>
    <mergeCell ref="B13:B14"/>
    <mergeCell ref="C13:N14"/>
    <mergeCell ref="O13:U14"/>
    <mergeCell ref="V13:W14"/>
    <mergeCell ref="B15:B16"/>
    <mergeCell ref="C15:N16"/>
    <mergeCell ref="O15:U16"/>
    <mergeCell ref="V15:W16"/>
    <mergeCell ref="X15:Z16"/>
    <mergeCell ref="B19:B20"/>
    <mergeCell ref="C19:N20"/>
    <mergeCell ref="O19:U20"/>
    <mergeCell ref="V19:W20"/>
    <mergeCell ref="X19:Z20"/>
    <mergeCell ref="B17:B18"/>
    <mergeCell ref="C17:N18"/>
    <mergeCell ref="O17:U18"/>
    <mergeCell ref="V17:W18"/>
    <mergeCell ref="X17:Z18"/>
    <mergeCell ref="B27:Q27"/>
    <mergeCell ref="AD27:AQ28"/>
    <mergeCell ref="AJ25:AL26"/>
    <mergeCell ref="AM25:AO26"/>
    <mergeCell ref="AP25:AR26"/>
    <mergeCell ref="AP23:AR24"/>
    <mergeCell ref="R27:AC28"/>
    <mergeCell ref="AM15:AO16"/>
    <mergeCell ref="AV19:AV20"/>
    <mergeCell ref="AV21:AV22"/>
    <mergeCell ref="AV23:AV24"/>
    <mergeCell ref="AP19:AR20"/>
    <mergeCell ref="AM21:AO22"/>
    <mergeCell ref="AP21:AR22"/>
    <mergeCell ref="B23:B24"/>
    <mergeCell ref="C23:N24"/>
    <mergeCell ref="O23:U24"/>
    <mergeCell ref="V23:W24"/>
    <mergeCell ref="X23:Z24"/>
    <mergeCell ref="B21:B22"/>
    <mergeCell ref="C21:N22"/>
    <mergeCell ref="O21:U22"/>
    <mergeCell ref="V21:W22"/>
    <mergeCell ref="X21:Z22"/>
  </mergeCells>
  <conditionalFormatting sqref="M1:R1">
    <cfRule type="expression" dxfId="76" priority="2">
      <formula>OFFER720="Inactive"</formula>
    </cfRule>
  </conditionalFormatting>
  <conditionalFormatting sqref="V13:W24">
    <cfRule type="expression" dxfId="75" priority="46">
      <formula>AND(NOT(ISBLANK(C13)),ISBLANK(V13))</formula>
    </cfRule>
  </conditionalFormatting>
  <conditionalFormatting sqref="W1:AD1">
    <cfRule type="expression" dxfId="74" priority="1">
      <formula>COMPLETION730="Inactive"</formula>
    </cfRule>
  </conditionalFormatting>
  <conditionalFormatting sqref="AA13 AA15 AA17 AA19 AA21 AA23">
    <cfRule type="expression" dxfId="73" priority="47">
      <formula>AND(NOT(ISBLANK(C13)),ISBLANK(AA13))</formula>
    </cfRule>
  </conditionalFormatting>
  <conditionalFormatting sqref="AD13 AD15 AD17 AD19 AD21 AD23">
    <cfRule type="expression" dxfId="72" priority="204">
      <formula>AND(NOT(ISBLANK(C13)),ISBLANK(AD13))</formula>
    </cfRule>
  </conditionalFormatting>
  <conditionalFormatting sqref="AJ13:AR26">
    <cfRule type="cellIs" dxfId="71" priority="42" operator="equal">
      <formula>"No Savings"</formula>
    </cfRule>
    <cfRule type="cellIs" dxfId="70" priority="43" operator="equal">
      <formula>"Location Not Entered"</formula>
    </cfRule>
  </conditionalFormatting>
  <conditionalFormatting sqref="AM3:AO4">
    <cfRule type="cellIs" dxfId="69" priority="11" operator="equal">
      <formula>"APP EXPIRED"</formula>
    </cfRule>
    <cfRule type="cellIs" dxfId="68" priority="13" operator="equal">
      <formula>"Install Date Not Eligible"</formula>
    </cfRule>
    <cfRule type="cellIs" dxfId="67" priority="17" operator="equal">
      <formula>"Requires Pre-Approval"</formula>
    </cfRule>
    <cfRule type="cellIs" dxfId="66" priority="18" operator="equal">
      <formula>"Less than $150"</formula>
    </cfRule>
    <cfRule type="cellIs" dxfId="65" priority="19" operator="equal">
      <formula>"Not Eligible"</formula>
    </cfRule>
  </conditionalFormatting>
  <conditionalFormatting sqref="AP3:AR4">
    <cfRule type="expression" dxfId="64" priority="5">
      <formula>$AM$3="APP EXPIRED"</formula>
    </cfRule>
    <cfRule type="expression" dxfId="63" priority="6">
      <formula>$AM$3="Install Date Not Eligible"</formula>
    </cfRule>
    <cfRule type="expression" dxfId="62" priority="7">
      <formula>$AM$3="Not Eligible"</formula>
    </cfRule>
    <cfRule type="expression" dxfId="61" priority="8">
      <formula>$AM$3="Less Than $150"</formula>
    </cfRule>
    <cfRule type="expression" dxfId="60" priority="9">
      <formula>$AM$3="Requires Pre-Approval"</formula>
    </cfRule>
  </conditionalFormatting>
  <dataValidations count="4">
    <dataValidation allowBlank="1" showInputMessage="1" showErrorMessage="1" promptTitle="UNITS" prompt="Reference the &quot;Unit of Measure&quot; column to ensure you enter the correct value based on unit type." sqref="V13:W24" xr:uid="{00000000-0002-0000-0F00-000000000000}"/>
    <dataValidation type="decimal" operator="greaterThanOrEqual" allowBlank="1" showInputMessage="1" showErrorMessage="1" errorTitle="MATERIAL COST/UNIT ERROR" error="Must be greater than $1.00." promptTitle="MATERIAL COST PER UNIT" prompt="Enter material cost per unit installed as identified on the invoice._x000a_" sqref="AA21 AA13 AA15 AA17 AA19 AA23" xr:uid="{00000000-0002-0000-0F00-000001000000}">
      <formula1>1</formula1>
    </dataValidation>
    <dataValidation type="list" showInputMessage="1" showErrorMessage="1" promptTitle="SELECT COMM. KITCHEN MEASURE" prompt="Select a measure from the drop down. " sqref="C13:N24" xr:uid="{00000000-0002-0000-0F00-000002000000}">
      <formula1>SMCOOKNAME</formula1>
    </dataValidation>
    <dataValidation type="decimal" operator="greaterThanOrEqual" allowBlank="1" showInputMessage="1" showErrorMessage="1" errorTitle="LABOR COST/UNIT ERROR" error="Must be greater than $1.00.  Be sure to include labor cost as well as material cost." promptTitle="LABOR COST PER UNIT" prompt="Enter labor cost  per unit installed.  _x000a_For &quot;In House&quot; installs estimate labor cost." sqref="AD21 AD13 AD15 AD17 AD19 AD23" xr:uid="{00000000-0002-0000-0F00-000003000000}">
      <formula1>1</formula1>
    </dataValidation>
  </dataValidations>
  <hyperlinks>
    <hyperlink ref="K28" r:id="rId1" xr:uid="{00000000-0004-0000-0F00-000000000000}"/>
  </hyperlinks>
  <printOptions horizontalCentered="1"/>
  <pageMargins left="0.25" right="0.25" top="0.75" bottom="0.75" header="0.3" footer="0.3"/>
  <pageSetup scale="74" orientation="landscape" r:id="rId2"/>
  <headerFooter>
    <oddFooter>&amp;L&amp;"Book Antiqua,Regular"&amp;10Printed on &amp;D at &amp;T&amp;R&amp;"Book Antiqua,Regular"&amp;10Ameren Missouri BizSavers&amp;"Book Antiqua,Bold Italic" &amp;"Book Antiqua,Regular"Program&amp;C&amp;"Book Antiqua,Regular"&amp;10&amp;F &amp;A</oddFooter>
  </headerFooter>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tabColor theme="9" tint="-0.249977111117893"/>
    <pageSetUpPr fitToPage="1"/>
  </sheetPr>
  <dimension ref="A1:XFC32"/>
  <sheetViews>
    <sheetView workbookViewId="0">
      <pane xSplit="1" ySplit="7" topLeftCell="B8" activePane="bottomRight" state="frozen"/>
      <selection activeCell="C14" sqref="C14:G14"/>
      <selection pane="topRight" activeCell="C14" sqref="C14:G14"/>
      <selection pane="bottomLeft" activeCell="C14" sqref="C14:G14"/>
      <selection pane="bottomRight" activeCell="J14" sqref="J14"/>
    </sheetView>
  </sheetViews>
  <sheetFormatPr defaultColWidth="0" defaultRowHeight="15" customHeight="1" zeroHeight="1" x14ac:dyDescent="0.35"/>
  <cols>
    <col min="1" max="1" width="4" customWidth="1"/>
    <col min="2" max="2" width="18.7265625" style="170" customWidth="1"/>
    <col min="3" max="3" width="33.7265625" customWidth="1"/>
    <col min="4" max="4" width="17.7265625" customWidth="1"/>
    <col min="5" max="5" width="19.1796875" bestFit="1" customWidth="1"/>
    <col min="6" max="7" width="13.453125" customWidth="1"/>
    <col min="8" max="8" width="14.453125" customWidth="1"/>
    <col min="9" max="9" width="12.7265625" customWidth="1"/>
    <col min="10" max="10" width="13.453125" customWidth="1"/>
    <col min="11" max="11" width="15.453125" customWidth="1"/>
    <col min="12" max="12" width="12.453125" customWidth="1"/>
    <col min="13" max="16383" width="4" hidden="1"/>
    <col min="16384" max="16384" width="12.26953125" hidden="1"/>
  </cols>
  <sheetData>
    <row r="1" spans="1:12" ht="17.25" customHeight="1" x14ac:dyDescent="0.35">
      <c r="A1" s="1"/>
      <c r="B1" s="1"/>
      <c r="C1" s="1"/>
      <c r="D1" s="1"/>
      <c r="E1" s="1"/>
      <c r="F1" s="1"/>
      <c r="G1" s="1"/>
    </row>
    <row r="2" spans="1:12" ht="17.25" customHeight="1" x14ac:dyDescent="0.35">
      <c r="A2" s="1"/>
      <c r="B2" s="17" t="s">
        <v>0</v>
      </c>
      <c r="C2" s="18">
        <v>41926</v>
      </c>
      <c r="D2" s="1"/>
      <c r="E2" s="1"/>
      <c r="F2" s="1"/>
      <c r="G2" s="1"/>
    </row>
    <row r="3" spans="1:12" ht="17.25" customHeight="1" x14ac:dyDescent="0.35">
      <c r="A3" s="1"/>
      <c r="B3" s="17" t="s">
        <v>14</v>
      </c>
      <c r="C3" s="18" t="s">
        <v>346</v>
      </c>
      <c r="D3" s="1"/>
      <c r="E3" s="1"/>
      <c r="F3" s="1"/>
      <c r="G3" s="1"/>
    </row>
    <row r="4" spans="1:12" ht="17.25" customHeight="1" x14ac:dyDescent="0.35">
      <c r="A4" s="1"/>
      <c r="B4" s="17" t="s">
        <v>1</v>
      </c>
      <c r="C4" s="588" t="s">
        <v>640</v>
      </c>
      <c r="D4" s="588"/>
      <c r="E4" s="1"/>
      <c r="F4" s="1"/>
      <c r="G4" s="1"/>
    </row>
    <row r="5" spans="1:12" ht="17.25" customHeight="1" x14ac:dyDescent="0.35">
      <c r="A5" s="1"/>
      <c r="B5" s="1"/>
      <c r="C5" s="588" t="s">
        <v>3</v>
      </c>
      <c r="D5" s="588"/>
      <c r="E5" s="1"/>
      <c r="F5" s="1"/>
      <c r="G5" s="1"/>
    </row>
    <row r="6" spans="1:12" s="4" customFormat="1" ht="17.25" customHeight="1" x14ac:dyDescent="0.35">
      <c r="A6" s="22"/>
      <c r="B6" s="675" t="s">
        <v>16</v>
      </c>
      <c r="C6" s="675"/>
      <c r="D6" s="675"/>
      <c r="E6" s="675"/>
      <c r="F6" s="675"/>
      <c r="G6" s="675"/>
      <c r="H6" s="675"/>
    </row>
    <row r="7" spans="1:12" s="4" customFormat="1" ht="33.75" customHeight="1" x14ac:dyDescent="0.35">
      <c r="A7" s="22"/>
      <c r="B7" s="23" t="s">
        <v>465</v>
      </c>
      <c r="C7" s="23" t="s">
        <v>57</v>
      </c>
      <c r="D7" s="23" t="s">
        <v>89</v>
      </c>
      <c r="E7" s="23" t="s">
        <v>58</v>
      </c>
      <c r="F7" s="23" t="s">
        <v>39</v>
      </c>
      <c r="G7" s="23" t="s">
        <v>59</v>
      </c>
      <c r="H7" s="23" t="s">
        <v>60</v>
      </c>
      <c r="I7" s="23" t="s">
        <v>61</v>
      </c>
      <c r="J7" s="23" t="s">
        <v>62</v>
      </c>
      <c r="K7" s="23" t="s">
        <v>631</v>
      </c>
      <c r="L7" s="23" t="s">
        <v>614</v>
      </c>
    </row>
    <row r="8" spans="1:12" s="4" customFormat="1" ht="28.5" customHeight="1" x14ac:dyDescent="0.35">
      <c r="A8" s="22"/>
      <c r="B8" s="168">
        <v>999142</v>
      </c>
      <c r="C8" s="3" t="s">
        <v>82</v>
      </c>
      <c r="D8" s="3" t="s">
        <v>100</v>
      </c>
      <c r="E8" s="27" t="s">
        <v>103</v>
      </c>
      <c r="F8" s="5" t="s">
        <v>83</v>
      </c>
      <c r="G8" s="24">
        <v>450</v>
      </c>
      <c r="H8" s="6">
        <v>11188</v>
      </c>
      <c r="I8" s="7">
        <v>2.5499999999999998</v>
      </c>
      <c r="J8" s="25">
        <f>IF(SMCOOK[[#This Row],[INCENTIVE PER UNIT]]=0,"--",IF(SMCOOK[[#This Row],[KWH SAVINGS PER UNIT]]=0,"__",SMCOOK[[#This Row],[INCENTIVE PER UNIT]]/SMCOOK[[#This Row],[KWH SAVINGS PER UNIT]]))</f>
        <v>4.0221666070790134E-2</v>
      </c>
      <c r="K8" s="25" t="s">
        <v>632</v>
      </c>
      <c r="L8" s="214">
        <v>4150</v>
      </c>
    </row>
    <row r="9" spans="1:12" s="4" customFormat="1" ht="28.5" customHeight="1" x14ac:dyDescent="0.35">
      <c r="A9" s="22"/>
      <c r="B9" s="168">
        <v>999143</v>
      </c>
      <c r="C9" s="3" t="s">
        <v>84</v>
      </c>
      <c r="D9" s="3" t="s">
        <v>100</v>
      </c>
      <c r="E9" s="27" t="s">
        <v>103</v>
      </c>
      <c r="F9" s="5" t="s">
        <v>83</v>
      </c>
      <c r="G9" s="24">
        <v>485</v>
      </c>
      <c r="H9" s="6">
        <v>12159</v>
      </c>
      <c r="I9" s="7">
        <v>2.85</v>
      </c>
      <c r="J9" s="8">
        <f>IF(SMCOOK[[#This Row],[INCENTIVE PER UNIT]]=0,"--",IF(SMCOOK[[#This Row],[KWH SAVINGS PER UNIT]]=0,"__",SMCOOK[[#This Row],[INCENTIVE PER UNIT]]/SMCOOK[[#This Row],[KWH SAVINGS PER UNIT]]))</f>
        <v>3.9888148696438849E-2</v>
      </c>
      <c r="K9" s="25" t="s">
        <v>632</v>
      </c>
      <c r="L9" s="214">
        <v>4150</v>
      </c>
    </row>
    <row r="10" spans="1:12" s="4" customFormat="1" ht="28.5" customHeight="1" x14ac:dyDescent="0.35">
      <c r="A10" s="22"/>
      <c r="B10" s="168">
        <v>999144</v>
      </c>
      <c r="C10" s="3" t="s">
        <v>85</v>
      </c>
      <c r="D10" s="3" t="s">
        <v>100</v>
      </c>
      <c r="E10" s="27" t="s">
        <v>103</v>
      </c>
      <c r="F10" s="5" t="s">
        <v>83</v>
      </c>
      <c r="G10" s="24">
        <v>660</v>
      </c>
      <c r="H10" s="6">
        <v>13139</v>
      </c>
      <c r="I10" s="7">
        <v>3.16</v>
      </c>
      <c r="J10" s="8">
        <f>IF(SMCOOK[[#This Row],[INCENTIVE PER UNIT]]=0,"--",IF(SMCOOK[[#This Row],[KWH SAVINGS PER UNIT]]=0,"__",SMCOOK[[#This Row],[INCENTIVE PER UNIT]]/SMCOOK[[#This Row],[KWH SAVINGS PER UNIT]]))</f>
        <v>5.0232133343481242E-2</v>
      </c>
      <c r="K10" s="25" t="s">
        <v>632</v>
      </c>
      <c r="L10" s="214">
        <v>4150</v>
      </c>
    </row>
    <row r="11" spans="1:12" s="4" customFormat="1" ht="28.5" customHeight="1" x14ac:dyDescent="0.35">
      <c r="A11" s="22"/>
      <c r="B11" s="168">
        <v>999145</v>
      </c>
      <c r="C11" s="3" t="s">
        <v>86</v>
      </c>
      <c r="D11" s="3" t="s">
        <v>100</v>
      </c>
      <c r="E11" s="195" t="s">
        <v>558</v>
      </c>
      <c r="F11" s="5" t="s">
        <v>83</v>
      </c>
      <c r="G11" s="24">
        <v>800</v>
      </c>
      <c r="H11" s="6">
        <v>15170</v>
      </c>
      <c r="I11" s="7">
        <v>3.46</v>
      </c>
      <c r="J11" s="8">
        <f>IF(SMCOOK[[#This Row],[INCENTIVE PER UNIT]]=0,"--",IF(SMCOOK[[#This Row],[KWH SAVINGS PER UNIT]]=0,"__",SMCOOK[[#This Row],[INCENTIVE PER UNIT]]/SMCOOK[[#This Row],[KWH SAVINGS PER UNIT]]))</f>
        <v>5.2735662491760052E-2</v>
      </c>
      <c r="K11" s="25" t="s">
        <v>632</v>
      </c>
      <c r="L11" s="214">
        <v>4150</v>
      </c>
    </row>
    <row r="12" spans="1:12" s="4" customFormat="1" ht="28.5" customHeight="1" x14ac:dyDescent="0.35">
      <c r="A12" s="22"/>
      <c r="B12" s="168"/>
      <c r="C12"/>
      <c r="D12"/>
      <c r="E12"/>
      <c r="F12"/>
      <c r="G12"/>
      <c r="H12"/>
      <c r="I12"/>
      <c r="J12"/>
      <c r="K12"/>
      <c r="L12"/>
    </row>
    <row r="13" spans="1:12" s="4" customFormat="1" ht="28.5" customHeight="1" x14ac:dyDescent="0.35">
      <c r="A13" s="22"/>
      <c r="B13" s="168"/>
      <c r="C13"/>
      <c r="D13"/>
      <c r="E13"/>
      <c r="F13"/>
      <c r="G13"/>
      <c r="H13"/>
      <c r="I13"/>
      <c r="J13"/>
      <c r="K13"/>
      <c r="L13"/>
    </row>
    <row r="14" spans="1:12" s="4" customFormat="1" ht="28.5" customHeight="1" x14ac:dyDescent="0.35">
      <c r="A14" s="22"/>
      <c r="B14" s="168"/>
      <c r="C14"/>
      <c r="D14"/>
      <c r="E14"/>
      <c r="F14"/>
      <c r="G14"/>
      <c r="H14"/>
      <c r="I14"/>
      <c r="J14"/>
      <c r="K14"/>
      <c r="L14"/>
    </row>
    <row r="15" spans="1:12" s="4" customFormat="1" ht="28.5" customHeight="1" x14ac:dyDescent="0.35">
      <c r="A15" s="22"/>
      <c r="B15" s="168"/>
      <c r="C15"/>
      <c r="D15"/>
      <c r="E15"/>
      <c r="F15"/>
      <c r="G15"/>
      <c r="H15"/>
      <c r="I15"/>
      <c r="J15"/>
      <c r="K15"/>
      <c r="L15"/>
    </row>
    <row r="16" spans="1:12" s="4" customFormat="1" ht="28.5" customHeight="1" x14ac:dyDescent="0.35">
      <c r="A16" s="22"/>
      <c r="B16" s="168"/>
      <c r="C16"/>
      <c r="D16"/>
      <c r="E16"/>
      <c r="F16"/>
      <c r="G16"/>
      <c r="H16"/>
      <c r="I16"/>
      <c r="J16"/>
      <c r="K16"/>
      <c r="L16"/>
    </row>
    <row r="17" spans="1:12" s="4" customFormat="1" ht="28.5" customHeight="1" x14ac:dyDescent="0.35">
      <c r="A17" s="22"/>
      <c r="B17" s="168"/>
      <c r="C17"/>
      <c r="D17"/>
      <c r="E17"/>
      <c r="F17"/>
      <c r="G17"/>
      <c r="H17"/>
      <c r="I17"/>
      <c r="J17"/>
      <c r="K17"/>
      <c r="L17"/>
    </row>
    <row r="18" spans="1:12" s="4" customFormat="1" ht="28.5" customHeight="1" x14ac:dyDescent="0.35">
      <c r="A18" s="22"/>
      <c r="B18" s="168"/>
      <c r="C18"/>
      <c r="D18"/>
      <c r="E18"/>
      <c r="F18"/>
      <c r="G18"/>
      <c r="H18"/>
      <c r="I18"/>
      <c r="J18"/>
      <c r="K18"/>
      <c r="L18"/>
    </row>
    <row r="19" spans="1:12" s="4" customFormat="1" ht="28.5" customHeight="1" x14ac:dyDescent="0.35">
      <c r="A19" s="22"/>
      <c r="B19" s="168"/>
      <c r="C19"/>
      <c r="D19"/>
      <c r="E19"/>
      <c r="F19"/>
      <c r="G19"/>
      <c r="H19"/>
      <c r="I19"/>
      <c r="J19"/>
      <c r="K19"/>
      <c r="L19"/>
    </row>
    <row r="20" spans="1:12" s="4" customFormat="1" ht="28.5" customHeight="1" x14ac:dyDescent="0.35">
      <c r="B20" s="168"/>
      <c r="C20"/>
      <c r="D20"/>
      <c r="E20"/>
      <c r="F20"/>
      <c r="G20"/>
      <c r="H20"/>
      <c r="I20"/>
      <c r="J20"/>
      <c r="K20"/>
      <c r="L20"/>
    </row>
    <row r="21" spans="1:12" s="4" customFormat="1" ht="28.5" customHeight="1" x14ac:dyDescent="0.35">
      <c r="B21" s="168"/>
      <c r="C21"/>
      <c r="D21"/>
      <c r="E21"/>
      <c r="F21"/>
      <c r="G21"/>
      <c r="H21"/>
      <c r="I21"/>
      <c r="J21"/>
      <c r="K21"/>
      <c r="L21"/>
    </row>
    <row r="22" spans="1:12" s="4" customFormat="1" ht="28.5" customHeight="1" x14ac:dyDescent="0.35">
      <c r="B22" s="168"/>
      <c r="C22"/>
      <c r="D22"/>
      <c r="E22"/>
      <c r="F22"/>
      <c r="G22"/>
      <c r="H22"/>
      <c r="I22"/>
      <c r="J22"/>
      <c r="K22"/>
      <c r="L22"/>
    </row>
    <row r="23" spans="1:12" s="4" customFormat="1" ht="28.5" customHeight="1" x14ac:dyDescent="0.35">
      <c r="B23" s="168"/>
      <c r="C23"/>
      <c r="D23"/>
      <c r="E23"/>
      <c r="F23"/>
      <c r="G23"/>
      <c r="H23"/>
      <c r="I23"/>
      <c r="J23"/>
      <c r="K23"/>
      <c r="L23"/>
    </row>
    <row r="24" spans="1:12" s="4" customFormat="1" ht="28.5" customHeight="1" x14ac:dyDescent="0.35">
      <c r="B24" s="168"/>
      <c r="C24"/>
      <c r="D24"/>
      <c r="E24"/>
      <c r="F24"/>
      <c r="G24"/>
      <c r="H24"/>
      <c r="I24"/>
      <c r="J24"/>
      <c r="K24"/>
      <c r="L24"/>
    </row>
    <row r="25" spans="1:12" s="4" customFormat="1" ht="28.5" customHeight="1" x14ac:dyDescent="0.35">
      <c r="B25" s="168"/>
      <c r="C25"/>
      <c r="D25"/>
      <c r="E25"/>
      <c r="F25"/>
      <c r="G25"/>
      <c r="H25"/>
      <c r="I25"/>
      <c r="J25"/>
      <c r="K25"/>
      <c r="L25"/>
    </row>
    <row r="26" spans="1:12" s="4" customFormat="1" ht="28.5" customHeight="1" x14ac:dyDescent="0.35">
      <c r="B26" s="168"/>
      <c r="C26"/>
      <c r="D26"/>
      <c r="E26"/>
      <c r="F26"/>
      <c r="G26"/>
      <c r="H26"/>
      <c r="I26"/>
      <c r="J26"/>
      <c r="K26"/>
      <c r="L26"/>
    </row>
    <row r="27" spans="1:12" s="4" customFormat="1" ht="28.5" customHeight="1" x14ac:dyDescent="0.35">
      <c r="B27" s="168"/>
      <c r="C27"/>
      <c r="D27"/>
      <c r="E27"/>
      <c r="F27"/>
      <c r="G27"/>
      <c r="H27"/>
      <c r="I27"/>
      <c r="J27"/>
      <c r="K27"/>
      <c r="L27"/>
    </row>
    <row r="28" spans="1:12" s="4" customFormat="1" ht="28.5" customHeight="1" x14ac:dyDescent="0.35">
      <c r="B28" s="168"/>
      <c r="C28"/>
      <c r="D28"/>
      <c r="E28"/>
      <c r="F28"/>
      <c r="G28"/>
      <c r="H28"/>
      <c r="I28"/>
      <c r="J28"/>
      <c r="K28"/>
      <c r="L28"/>
    </row>
    <row r="29" spans="1:12" s="4" customFormat="1" ht="28.5" customHeight="1" x14ac:dyDescent="0.35">
      <c r="B29" s="168"/>
      <c r="C29"/>
      <c r="D29"/>
      <c r="E29"/>
      <c r="F29"/>
      <c r="G29"/>
      <c r="H29"/>
      <c r="I29"/>
      <c r="J29"/>
      <c r="K29"/>
      <c r="L29"/>
    </row>
    <row r="30" spans="1:12" s="4" customFormat="1" ht="28.5" customHeight="1" x14ac:dyDescent="0.35">
      <c r="B30" s="168"/>
      <c r="C30"/>
      <c r="D30"/>
      <c r="E30"/>
      <c r="F30"/>
      <c r="G30"/>
      <c r="H30"/>
      <c r="I30"/>
      <c r="J30"/>
      <c r="K30"/>
      <c r="L30"/>
    </row>
    <row r="31" spans="1:12" s="4" customFormat="1" ht="28.5" customHeight="1" x14ac:dyDescent="0.35">
      <c r="B31" s="168"/>
      <c r="C31"/>
      <c r="D31"/>
      <c r="E31"/>
      <c r="F31"/>
      <c r="G31"/>
      <c r="H31"/>
      <c r="I31"/>
      <c r="J31"/>
      <c r="K31"/>
      <c r="L31"/>
    </row>
    <row r="32" spans="1:12" s="4" customFormat="1" ht="28.5" customHeight="1" x14ac:dyDescent="0.35">
      <c r="B32" s="168"/>
      <c r="C32"/>
      <c r="D32"/>
      <c r="E32"/>
      <c r="F32"/>
      <c r="G32"/>
      <c r="H32"/>
      <c r="I32"/>
      <c r="J32"/>
      <c r="K32"/>
      <c r="L32"/>
    </row>
  </sheetData>
  <sheetProtection algorithmName="SHA-512" hashValue="+NrLVO2hOMMVYFpCwxcwYhp3etonOFQ+2IhFBxLWOw4EcqHpMs6P4YBarfV+UjipkU6kexPGb8rt+uF067y7Mw==" saltValue="sXNUGQCiRb5kLk3l9GIb6A==" spinCount="100000" sheet="1" objects="1" scenarios="1"/>
  <mergeCells count="3">
    <mergeCell ref="C4:D4"/>
    <mergeCell ref="C5:D5"/>
    <mergeCell ref="B6:H6"/>
  </mergeCells>
  <pageMargins left="0.25" right="0.25" top="0.75" bottom="0.75" header="0.3" footer="0.3"/>
  <pageSetup scale="61" orientation="landscape" r:id="rId1"/>
  <headerFooter>
    <oddFooter>&amp;L&amp;"Book Antiqua,Regular"&amp;10Printed on &amp;D at &amp;T&amp;R&amp;"Book Antiqua,Regular"&amp;10Ameren Missouri BizSavers&amp;"Book Antiqua,Bold Italic" &amp;"Book Antiqua,Regular"Program&amp;C&amp;"Book Antiqua,Regular"&amp;10&amp;F &amp;A</oddFooter>
  </headerFooter>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3">
    <tabColor theme="3" tint="0.39997558519241921"/>
    <pageSetUpPr fitToPage="1"/>
  </sheetPr>
  <dimension ref="A1:AY35"/>
  <sheetViews>
    <sheetView showGridLines="0" showRowColHeaders="0" workbookViewId="0">
      <selection activeCell="C13" sqref="C13:N14"/>
    </sheetView>
  </sheetViews>
  <sheetFormatPr defaultColWidth="0" defaultRowHeight="0" customHeight="1" zeroHeight="1" x14ac:dyDescent="0.35"/>
  <cols>
    <col min="1" max="45" width="4" style="1" customWidth="1"/>
    <col min="46" max="46" width="10.453125" style="42" hidden="1" customWidth="1"/>
    <col min="47" max="47" width="9.26953125" style="42" hidden="1" customWidth="1"/>
    <col min="48" max="48" width="12.7265625" style="42" hidden="1" customWidth="1"/>
    <col min="49" max="51" width="9.26953125" style="42" hidden="1" customWidth="1"/>
    <col min="52" max="16384" width="4" style="42" hidden="1"/>
  </cols>
  <sheetData>
    <row r="1" spans="2:49" ht="16.5" customHeight="1" thickTop="1" thickBot="1" x14ac:dyDescent="0.4">
      <c r="M1" s="556" t="s">
        <v>683</v>
      </c>
      <c r="N1" s="557"/>
      <c r="O1" s="557"/>
      <c r="P1" s="557"/>
      <c r="Q1" s="557"/>
      <c r="R1" s="558"/>
      <c r="S1" s="206"/>
      <c r="T1" s="206"/>
      <c r="U1" s="206"/>
      <c r="V1" s="206"/>
      <c r="W1" s="556" t="s">
        <v>684</v>
      </c>
      <c r="X1" s="557"/>
      <c r="Y1" s="557"/>
      <c r="Z1" s="557"/>
      <c r="AA1" s="557"/>
      <c r="AB1" s="557"/>
      <c r="AC1" s="557"/>
      <c r="AD1" s="558"/>
      <c r="AM1" s="543" t="s">
        <v>45</v>
      </c>
      <c r="AN1" s="543"/>
      <c r="AO1" s="543"/>
      <c r="AP1" s="541" t="s">
        <v>659</v>
      </c>
      <c r="AQ1" s="541"/>
      <c r="AR1" s="541"/>
    </row>
    <row r="2" spans="2:49" ht="16.5" customHeight="1" thickTop="1" x14ac:dyDescent="0.35">
      <c r="AM2" s="544"/>
      <c r="AN2" s="544"/>
      <c r="AO2" s="544"/>
      <c r="AP2" s="542"/>
      <c r="AQ2" s="542"/>
      <c r="AR2" s="542"/>
    </row>
    <row r="3" spans="2:49" ht="16.5" customHeight="1" x14ac:dyDescent="0.35">
      <c r="AM3" s="528" t="e">
        <f>'TOTAL SHEET'!C21</f>
        <v>#REF!</v>
      </c>
      <c r="AN3" s="529"/>
      <c r="AO3" s="530"/>
      <c r="AP3" s="514" t="e">
        <f>BASEKWHTOTAL</f>
        <v>#NAME?</v>
      </c>
      <c r="AQ3" s="515"/>
      <c r="AR3" s="516"/>
      <c r="AT3" s="534" t="e">
        <f>PICO1</f>
        <v>#NAME?</v>
      </c>
      <c r="AU3" s="534"/>
      <c r="AV3" s="534"/>
    </row>
    <row r="4" spans="2:49" ht="16.5" customHeight="1" x14ac:dyDescent="0.35">
      <c r="AM4" s="531"/>
      <c r="AN4" s="532"/>
      <c r="AO4" s="533"/>
      <c r="AP4" s="517"/>
      <c r="AQ4" s="518"/>
      <c r="AR4" s="519"/>
      <c r="AT4" s="535" t="str">
        <f>'Summary Form 710'!B6</f>
        <v>ID #</v>
      </c>
      <c r="AU4" s="535"/>
      <c r="AV4" s="227">
        <f>'Summary Form 710'!D6</f>
        <v>0</v>
      </c>
    </row>
    <row r="5" spans="2:49" ht="16.5" customHeight="1" x14ac:dyDescent="0.35">
      <c r="AT5" s="535" t="str">
        <f>'Summary Form 710'!B7</f>
        <v>Application Date</v>
      </c>
      <c r="AU5" s="535"/>
      <c r="AV5" s="228" t="e">
        <f>'Summary Form 710'!D7</f>
        <v>#NAME?</v>
      </c>
    </row>
    <row r="6" spans="2:49" ht="16.5" customHeight="1" x14ac:dyDescent="0.35">
      <c r="AT6" s="535" t="str">
        <f>'Summary Form 710'!B8</f>
        <v>PC</v>
      </c>
      <c r="AU6" s="535"/>
      <c r="AV6" s="227">
        <f>'Summary Form 710'!D8</f>
        <v>0</v>
      </c>
    </row>
    <row r="7" spans="2:49" ht="16.5" customHeight="1" x14ac:dyDescent="0.35">
      <c r="AT7" s="535" t="str">
        <f>'Summary Form 710'!B9</f>
        <v>STATUS</v>
      </c>
      <c r="AU7" s="535"/>
      <c r="AV7" s="227">
        <f>'Summary Form 710'!D9</f>
        <v>0</v>
      </c>
    </row>
    <row r="8" spans="2:49" ht="16.5" customHeight="1" x14ac:dyDescent="0.35">
      <c r="AT8" s="535" t="str">
        <f>'Summary Form 710'!B10</f>
        <v>ENG Review</v>
      </c>
      <c r="AU8" s="535"/>
      <c r="AV8" s="227">
        <f>'Summary Form 710'!D10</f>
        <v>0</v>
      </c>
    </row>
    <row r="9" spans="2:49" ht="16.5" customHeight="1" x14ac:dyDescent="0.35">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T9" s="535" t="str">
        <f>'Summary Form 710'!B11</f>
        <v>Review Date</v>
      </c>
      <c r="AU9" s="535"/>
      <c r="AV9" s="228">
        <f>'Summary Form 710'!D11</f>
        <v>0</v>
      </c>
    </row>
    <row r="10" spans="2:49" ht="16.5" customHeight="1" x14ac:dyDescent="0.35">
      <c r="B10" s="15"/>
      <c r="C10" s="15"/>
      <c r="D10" s="15"/>
      <c r="E10" s="15"/>
      <c r="F10" s="15"/>
      <c r="G10" s="15"/>
      <c r="H10" s="15"/>
      <c r="I10" s="15"/>
      <c r="J10" s="15"/>
      <c r="K10" s="15"/>
      <c r="L10" s="15"/>
      <c r="M10" s="15"/>
      <c r="N10" s="15"/>
      <c r="O10" s="13"/>
      <c r="P10" s="13"/>
      <c r="Q10" s="15"/>
      <c r="R10" s="15"/>
      <c r="S10" s="15"/>
      <c r="T10" s="15"/>
      <c r="U10" s="15"/>
      <c r="V10" s="14"/>
      <c r="W10" s="14"/>
      <c r="X10" s="15"/>
      <c r="Y10" s="15"/>
      <c r="Z10" s="15"/>
      <c r="AA10" s="15"/>
      <c r="AB10" s="15"/>
      <c r="AC10" s="15"/>
      <c r="AD10" s="15"/>
      <c r="AE10" s="15"/>
      <c r="AF10" s="15"/>
      <c r="AG10" s="15"/>
      <c r="AH10" s="15"/>
      <c r="AI10" s="15"/>
      <c r="AJ10" s="15"/>
      <c r="AK10" s="15"/>
      <c r="AL10" s="15"/>
      <c r="AM10" s="15"/>
      <c r="AN10" s="15"/>
      <c r="AO10" s="15"/>
      <c r="AP10" s="15"/>
      <c r="AQ10" s="15"/>
      <c r="AR10" s="15"/>
      <c r="AT10" s="73"/>
      <c r="AU10" s="73"/>
    </row>
    <row r="11" spans="2:49" ht="16.5" customHeight="1" x14ac:dyDescent="0.35">
      <c r="B11" s="220"/>
      <c r="C11" s="525" t="s">
        <v>155</v>
      </c>
      <c r="D11" s="525"/>
      <c r="E11" s="525"/>
      <c r="F11" s="525"/>
      <c r="G11" s="525"/>
      <c r="H11" s="525"/>
      <c r="I11" s="525"/>
      <c r="J11" s="525"/>
      <c r="K11" s="525"/>
      <c r="L11" s="525"/>
      <c r="M11" s="525"/>
      <c r="N11" s="525"/>
      <c r="O11" s="525" t="s">
        <v>87</v>
      </c>
      <c r="P11" s="525"/>
      <c r="Q11" s="525"/>
      <c r="R11" s="525"/>
      <c r="S11" s="525"/>
      <c r="T11" s="525"/>
      <c r="U11" s="525"/>
      <c r="V11" s="525" t="s">
        <v>19</v>
      </c>
      <c r="W11" s="525"/>
      <c r="X11" s="525" t="s">
        <v>101</v>
      </c>
      <c r="Y11" s="525"/>
      <c r="Z11" s="525"/>
      <c r="AA11" s="539" t="s">
        <v>27</v>
      </c>
      <c r="AB11" s="539"/>
      <c r="AC11" s="539"/>
      <c r="AD11" s="539" t="s">
        <v>28</v>
      </c>
      <c r="AE11" s="539"/>
      <c r="AF11" s="539"/>
      <c r="AG11" s="525" t="s">
        <v>21</v>
      </c>
      <c r="AH11" s="525"/>
      <c r="AI11" s="525"/>
      <c r="AJ11" s="525" t="s">
        <v>22</v>
      </c>
      <c r="AK11" s="525"/>
      <c r="AL11" s="525"/>
      <c r="AM11" s="525" t="s">
        <v>23</v>
      </c>
      <c r="AN11" s="525"/>
      <c r="AO11" s="525"/>
      <c r="AP11" s="525"/>
      <c r="AQ11" s="525"/>
      <c r="AR11" s="525"/>
      <c r="AS11" s="15"/>
      <c r="AT11" s="15"/>
      <c r="AU11" s="1"/>
      <c r="AV11" s="679" t="s">
        <v>159</v>
      </c>
      <c r="AW11" s="73"/>
    </row>
    <row r="12" spans="2:49" ht="16.5" customHeight="1" thickBot="1" x14ac:dyDescent="0.4">
      <c r="B12" s="220"/>
      <c r="C12" s="526"/>
      <c r="D12" s="526"/>
      <c r="E12" s="526"/>
      <c r="F12" s="526"/>
      <c r="G12" s="526"/>
      <c r="H12" s="526"/>
      <c r="I12" s="526"/>
      <c r="J12" s="526"/>
      <c r="K12" s="526"/>
      <c r="L12" s="526"/>
      <c r="M12" s="526"/>
      <c r="N12" s="526"/>
      <c r="O12" s="526"/>
      <c r="P12" s="526"/>
      <c r="Q12" s="526"/>
      <c r="R12" s="526"/>
      <c r="S12" s="526"/>
      <c r="T12" s="526"/>
      <c r="U12" s="526"/>
      <c r="V12" s="526"/>
      <c r="W12" s="526"/>
      <c r="X12" s="526"/>
      <c r="Y12" s="526"/>
      <c r="Z12" s="526"/>
      <c r="AA12" s="540"/>
      <c r="AB12" s="540"/>
      <c r="AC12" s="540"/>
      <c r="AD12" s="540"/>
      <c r="AE12" s="540"/>
      <c r="AF12" s="540"/>
      <c r="AG12" s="526"/>
      <c r="AH12" s="526"/>
      <c r="AI12" s="526"/>
      <c r="AJ12" s="526"/>
      <c r="AK12" s="526"/>
      <c r="AL12" s="526"/>
      <c r="AM12" s="526" t="s">
        <v>157</v>
      </c>
      <c r="AN12" s="526"/>
      <c r="AO12" s="526"/>
      <c r="AP12" s="526" t="s">
        <v>156</v>
      </c>
      <c r="AQ12" s="526"/>
      <c r="AR12" s="526"/>
      <c r="AS12" s="15"/>
      <c r="AT12" s="15"/>
      <c r="AU12" s="1"/>
      <c r="AV12" s="679"/>
      <c r="AW12" s="73"/>
    </row>
    <row r="13" spans="2:49" ht="16.5" customHeight="1" x14ac:dyDescent="0.35">
      <c r="B13" s="620" t="s">
        <v>24</v>
      </c>
      <c r="C13" s="669"/>
      <c r="D13" s="669"/>
      <c r="E13" s="669"/>
      <c r="F13" s="669"/>
      <c r="G13" s="669"/>
      <c r="H13" s="669"/>
      <c r="I13" s="669"/>
      <c r="J13" s="669"/>
      <c r="K13" s="669"/>
      <c r="L13" s="669"/>
      <c r="M13" s="669"/>
      <c r="N13" s="669"/>
      <c r="O13" s="680" t="str">
        <f>IF(C13=0,"",VLOOKUP(C13,'SM-COMPUTERIT LIST'!$C$8:$J$10,3,FALSE))</f>
        <v/>
      </c>
      <c r="P13" s="640"/>
      <c r="Q13" s="640"/>
      <c r="R13" s="640"/>
      <c r="S13" s="640"/>
      <c r="T13" s="640"/>
      <c r="U13" s="640"/>
      <c r="V13" s="646"/>
      <c r="W13" s="646"/>
      <c r="X13" s="682" t="str">
        <f>IF(C13=0,"",VLOOKUP(C13,'SM-COMPUTERIT LIST'!$C$8:$J$10,2,FALSE))</f>
        <v/>
      </c>
      <c r="Y13" s="644"/>
      <c r="Z13" s="644"/>
      <c r="AA13" s="631"/>
      <c r="AB13" s="632"/>
      <c r="AC13" s="633"/>
      <c r="AD13" s="686"/>
      <c r="AE13" s="687"/>
      <c r="AF13" s="688"/>
      <c r="AG13" s="681" t="str">
        <f>IF(C13=0,"",VLOOKUP(C13,'SM-COMPUTERIT LIST'!$C$8:$J$10,5,FALSE))</f>
        <v/>
      </c>
      <c r="AH13" s="660"/>
      <c r="AI13" s="660"/>
      <c r="AJ13" s="661" t="str">
        <f>IF(C13=0,"",IF(V13=0,"",IF(AA13=0,"",IF(AD13=0,"",MIN((V13*AG13),(((AA13+AD13)*V13)))))))</f>
        <v/>
      </c>
      <c r="AK13" s="661"/>
      <c r="AL13" s="661"/>
      <c r="AM13" s="662" t="str">
        <f>IF(AJ13=0,"",IF(AJ13="","",(VLOOKUP(C13,'SM-COMPUTERIT LIST'!$C$8:$J$10,6,FALSE))*V13))</f>
        <v/>
      </c>
      <c r="AN13" s="662"/>
      <c r="AO13" s="662"/>
      <c r="AP13" s="658" t="str">
        <f>IF(AJ13=0,"",IF(AJ13="","",(VLOOKUP(C13,'SM-COMPUTERIT LIST'!$C$8:$J$32,7,FALSE))*V13))</f>
        <v/>
      </c>
      <c r="AQ13" s="658"/>
      <c r="AR13" s="659"/>
      <c r="AS13" s="15"/>
      <c r="AT13" s="1"/>
      <c r="AU13" s="1"/>
      <c r="AV13" s="674">
        <f>IF(AJ13=0,0,IF(AJ13="",0,IF(AJ13="--",0,(AD13+AA13)*V13)))</f>
        <v>0</v>
      </c>
      <c r="AW13" s="73"/>
    </row>
    <row r="14" spans="2:49" ht="16.5" customHeight="1" x14ac:dyDescent="0.35">
      <c r="B14" s="620"/>
      <c r="C14" s="625"/>
      <c r="D14" s="625"/>
      <c r="E14" s="625"/>
      <c r="F14" s="625"/>
      <c r="G14" s="625"/>
      <c r="H14" s="625"/>
      <c r="I14" s="625"/>
      <c r="J14" s="625"/>
      <c r="K14" s="625"/>
      <c r="L14" s="625"/>
      <c r="M14" s="625"/>
      <c r="N14" s="625"/>
      <c r="O14" s="628"/>
      <c r="P14" s="628"/>
      <c r="Q14" s="628"/>
      <c r="R14" s="628"/>
      <c r="S14" s="628"/>
      <c r="T14" s="628"/>
      <c r="U14" s="628"/>
      <c r="V14" s="630"/>
      <c r="W14" s="630"/>
      <c r="X14" s="645"/>
      <c r="Y14" s="645"/>
      <c r="Z14" s="645"/>
      <c r="AA14" s="634"/>
      <c r="AB14" s="635"/>
      <c r="AC14" s="636"/>
      <c r="AD14" s="683"/>
      <c r="AE14" s="684"/>
      <c r="AF14" s="685"/>
      <c r="AG14" s="653"/>
      <c r="AH14" s="653"/>
      <c r="AI14" s="653"/>
      <c r="AJ14" s="655"/>
      <c r="AK14" s="655"/>
      <c r="AL14" s="655"/>
      <c r="AM14" s="657"/>
      <c r="AN14" s="657"/>
      <c r="AO14" s="657"/>
      <c r="AP14" s="649"/>
      <c r="AQ14" s="649"/>
      <c r="AR14" s="650"/>
      <c r="AS14" s="221"/>
      <c r="AT14" s="1"/>
      <c r="AU14" s="1"/>
      <c r="AV14" s="674"/>
      <c r="AW14" s="73"/>
    </row>
    <row r="15" spans="2:49" ht="16.5" customHeight="1" x14ac:dyDescent="0.35">
      <c r="B15" s="620" t="s">
        <v>29</v>
      </c>
      <c r="C15" s="624"/>
      <c r="D15" s="624"/>
      <c r="E15" s="624"/>
      <c r="F15" s="624"/>
      <c r="G15" s="624"/>
      <c r="H15" s="624"/>
      <c r="I15" s="624"/>
      <c r="J15" s="624"/>
      <c r="K15" s="624"/>
      <c r="L15" s="624"/>
      <c r="M15" s="624"/>
      <c r="N15" s="624"/>
      <c r="O15" s="626" t="str">
        <f>IF(C15=0,"",VLOOKUP(C15,'SM-COMPUTERIT LIST'!$C$8:$J$10,3,FALSE))</f>
        <v/>
      </c>
      <c r="P15" s="627"/>
      <c r="Q15" s="627"/>
      <c r="R15" s="627"/>
      <c r="S15" s="627"/>
      <c r="T15" s="627"/>
      <c r="U15" s="627"/>
      <c r="V15" s="629"/>
      <c r="W15" s="629"/>
      <c r="X15" s="670" t="str">
        <f>IF(C15=0,"",VLOOKUP(C15,'SM-COMPUTERIT LIST'!$C$8:$J$10,2,FALSE))</f>
        <v/>
      </c>
      <c r="Y15" s="671"/>
      <c r="Z15" s="671"/>
      <c r="AA15" s="637"/>
      <c r="AB15" s="638"/>
      <c r="AC15" s="639"/>
      <c r="AD15" s="683"/>
      <c r="AE15" s="684"/>
      <c r="AF15" s="685"/>
      <c r="AG15" s="651" t="str">
        <f>IF(C15=0,"",VLOOKUP(C15,'SM-COMPUTERIT LIST'!$C$8:$J$10,5,FALSE))</f>
        <v/>
      </c>
      <c r="AH15" s="652"/>
      <c r="AI15" s="652"/>
      <c r="AJ15" s="654" t="str">
        <f>IF(C15=0,"",IF(V15=0,"",IF(AA15=0,"",IF(AD15=0,"",MIN((V15*AG15),(((AA15+AD15)*V15)))))))</f>
        <v/>
      </c>
      <c r="AK15" s="654"/>
      <c r="AL15" s="654"/>
      <c r="AM15" s="656" t="str">
        <f>IF(AJ15=0,"",IF(AJ15="","",(VLOOKUP(C15,'SM-COMPUTERIT LIST'!$C$8:$J$10,6,FALSE))*V15))</f>
        <v/>
      </c>
      <c r="AN15" s="656"/>
      <c r="AO15" s="656"/>
      <c r="AP15" s="647" t="str">
        <f>IF(AJ15=0,"",IF(AJ15="","",(VLOOKUP(C15,'SM-COMPUTERIT LIST'!$C$8:$J$32,7,FALSE))*V15))</f>
        <v/>
      </c>
      <c r="AQ15" s="647"/>
      <c r="AR15" s="648"/>
      <c r="AS15" s="15"/>
      <c r="AT15" s="1"/>
      <c r="AU15" s="1"/>
      <c r="AV15" s="674">
        <f>IF(AJ15=0,0,IF(AJ15="",0,IF(AJ15="--",0,(AD15+AA15)*V15)))</f>
        <v>0</v>
      </c>
      <c r="AW15" s="73"/>
    </row>
    <row r="16" spans="2:49" ht="16.5" customHeight="1" x14ac:dyDescent="0.35">
      <c r="B16" s="620"/>
      <c r="C16" s="625"/>
      <c r="D16" s="625"/>
      <c r="E16" s="625"/>
      <c r="F16" s="625"/>
      <c r="G16" s="625"/>
      <c r="H16" s="625"/>
      <c r="I16" s="625"/>
      <c r="J16" s="625"/>
      <c r="K16" s="625"/>
      <c r="L16" s="625"/>
      <c r="M16" s="625"/>
      <c r="N16" s="625"/>
      <c r="O16" s="628"/>
      <c r="P16" s="628"/>
      <c r="Q16" s="628"/>
      <c r="R16" s="628"/>
      <c r="S16" s="628"/>
      <c r="T16" s="628"/>
      <c r="U16" s="628"/>
      <c r="V16" s="630"/>
      <c r="W16" s="630"/>
      <c r="X16" s="645"/>
      <c r="Y16" s="645"/>
      <c r="Z16" s="645"/>
      <c r="AA16" s="634"/>
      <c r="AB16" s="635"/>
      <c r="AC16" s="636"/>
      <c r="AD16" s="683"/>
      <c r="AE16" s="684"/>
      <c r="AF16" s="685"/>
      <c r="AG16" s="653"/>
      <c r="AH16" s="653"/>
      <c r="AI16" s="653"/>
      <c r="AJ16" s="655"/>
      <c r="AK16" s="655"/>
      <c r="AL16" s="655"/>
      <c r="AM16" s="657"/>
      <c r="AN16" s="657"/>
      <c r="AO16" s="657"/>
      <c r="AP16" s="649"/>
      <c r="AQ16" s="649"/>
      <c r="AR16" s="650"/>
      <c r="AS16" s="15"/>
      <c r="AT16" s="1"/>
      <c r="AU16" s="1"/>
      <c r="AV16" s="674"/>
      <c r="AW16" s="73"/>
    </row>
    <row r="17" spans="2:49" ht="16.5" customHeight="1" x14ac:dyDescent="0.35">
      <c r="B17" s="620" t="s">
        <v>30</v>
      </c>
      <c r="C17" s="624"/>
      <c r="D17" s="624"/>
      <c r="E17" s="624"/>
      <c r="F17" s="624"/>
      <c r="G17" s="624"/>
      <c r="H17" s="624"/>
      <c r="I17" s="624"/>
      <c r="J17" s="624"/>
      <c r="K17" s="624"/>
      <c r="L17" s="624"/>
      <c r="M17" s="624"/>
      <c r="N17" s="624"/>
      <c r="O17" s="626" t="str">
        <f>IF(C17=0,"",VLOOKUP(C17,'SM-COMPUTERIT LIST'!$C$8:$J$10,3,FALSE))</f>
        <v/>
      </c>
      <c r="P17" s="627"/>
      <c r="Q17" s="627"/>
      <c r="R17" s="627"/>
      <c r="S17" s="627"/>
      <c r="T17" s="627"/>
      <c r="U17" s="627"/>
      <c r="V17" s="629"/>
      <c r="W17" s="629"/>
      <c r="X17" s="670" t="str">
        <f>IF(C17=0,"",VLOOKUP(C17,'SM-COMPUTERIT LIST'!$C$8:$J$10,2,FALSE))</f>
        <v/>
      </c>
      <c r="Y17" s="671"/>
      <c r="Z17" s="671"/>
      <c r="AA17" s="637"/>
      <c r="AB17" s="638"/>
      <c r="AC17" s="639"/>
      <c r="AD17" s="683"/>
      <c r="AE17" s="684"/>
      <c r="AF17" s="685"/>
      <c r="AG17" s="651" t="str">
        <f>IF(C17=0,"",VLOOKUP(C17,'SM-COMPUTERIT LIST'!$C$8:$J$10,5,FALSE))</f>
        <v/>
      </c>
      <c r="AH17" s="652"/>
      <c r="AI17" s="652"/>
      <c r="AJ17" s="654" t="str">
        <f>IF(C17=0,"",IF(V17=0,"",IF(AA17=0,"",IF(AD17=0,"",MIN((V17*AG17),(((AA17+AD17)*V17)))))))</f>
        <v/>
      </c>
      <c r="AK17" s="654"/>
      <c r="AL17" s="654"/>
      <c r="AM17" s="656" t="str">
        <f>IF(AJ17=0,"",IF(AJ17="","",(VLOOKUP(C17,'SM-COMPUTERIT LIST'!$C$8:$J$10,6,FALSE))*V17))</f>
        <v/>
      </c>
      <c r="AN17" s="656"/>
      <c r="AO17" s="656"/>
      <c r="AP17" s="647" t="str">
        <f>IF(AJ17=0,"",IF(AJ17="","",(VLOOKUP(C17,'SM-COMPUTERIT LIST'!$C$8:$J$32,7,FALSE))*V17))</f>
        <v/>
      </c>
      <c r="AQ17" s="647"/>
      <c r="AR17" s="648"/>
      <c r="AS17" s="15"/>
      <c r="AT17" s="1"/>
      <c r="AU17" s="1"/>
      <c r="AV17" s="674">
        <f>IF(AJ17=0,0,IF(AJ17="",0,IF(AJ17="--",0,(AD17+AA17)*V17)))</f>
        <v>0</v>
      </c>
      <c r="AW17" s="73"/>
    </row>
    <row r="18" spans="2:49" ht="16.5" customHeight="1" x14ac:dyDescent="0.35">
      <c r="B18" s="620"/>
      <c r="C18" s="625"/>
      <c r="D18" s="625"/>
      <c r="E18" s="625"/>
      <c r="F18" s="625"/>
      <c r="G18" s="625"/>
      <c r="H18" s="625"/>
      <c r="I18" s="625"/>
      <c r="J18" s="625"/>
      <c r="K18" s="625"/>
      <c r="L18" s="625"/>
      <c r="M18" s="625"/>
      <c r="N18" s="625"/>
      <c r="O18" s="628"/>
      <c r="P18" s="628"/>
      <c r="Q18" s="628"/>
      <c r="R18" s="628"/>
      <c r="S18" s="628"/>
      <c r="T18" s="628"/>
      <c r="U18" s="628"/>
      <c r="V18" s="630"/>
      <c r="W18" s="630"/>
      <c r="X18" s="645"/>
      <c r="Y18" s="645"/>
      <c r="Z18" s="645"/>
      <c r="AA18" s="634"/>
      <c r="AB18" s="635"/>
      <c r="AC18" s="636"/>
      <c r="AD18" s="683"/>
      <c r="AE18" s="684"/>
      <c r="AF18" s="685"/>
      <c r="AG18" s="653"/>
      <c r="AH18" s="653"/>
      <c r="AI18" s="653"/>
      <c r="AJ18" s="655"/>
      <c r="AK18" s="655"/>
      <c r="AL18" s="655"/>
      <c r="AM18" s="657"/>
      <c r="AN18" s="657"/>
      <c r="AO18" s="657"/>
      <c r="AP18" s="649"/>
      <c r="AQ18" s="649"/>
      <c r="AR18" s="650"/>
      <c r="AS18" s="15"/>
      <c r="AT18" s="1"/>
      <c r="AU18" s="1"/>
      <c r="AV18" s="674"/>
      <c r="AW18" s="73"/>
    </row>
    <row r="19" spans="2:49" ht="16.5" customHeight="1" x14ac:dyDescent="0.35">
      <c r="B19" s="620" t="s">
        <v>31</v>
      </c>
      <c r="C19" s="624"/>
      <c r="D19" s="624"/>
      <c r="E19" s="624"/>
      <c r="F19" s="624"/>
      <c r="G19" s="624"/>
      <c r="H19" s="624"/>
      <c r="I19" s="624"/>
      <c r="J19" s="624"/>
      <c r="K19" s="624"/>
      <c r="L19" s="624"/>
      <c r="M19" s="624"/>
      <c r="N19" s="624"/>
      <c r="O19" s="626" t="str">
        <f>IF(C19=0,"",VLOOKUP(C19,'SM-COMPUTERIT LIST'!$C$8:$J$10,3,FALSE))</f>
        <v/>
      </c>
      <c r="P19" s="627"/>
      <c r="Q19" s="627"/>
      <c r="R19" s="627"/>
      <c r="S19" s="627"/>
      <c r="T19" s="627"/>
      <c r="U19" s="627"/>
      <c r="V19" s="629"/>
      <c r="W19" s="629"/>
      <c r="X19" s="670" t="str">
        <f>IF(C19=0,"",VLOOKUP(C19,'SM-COMPUTERIT LIST'!$C$8:$J$10,2,FALSE))</f>
        <v/>
      </c>
      <c r="Y19" s="671"/>
      <c r="Z19" s="671"/>
      <c r="AA19" s="637"/>
      <c r="AB19" s="638"/>
      <c r="AC19" s="639"/>
      <c r="AD19" s="683"/>
      <c r="AE19" s="684"/>
      <c r="AF19" s="685"/>
      <c r="AG19" s="651" t="str">
        <f>IF(C19=0,"",VLOOKUP(C19,'SM-COMPUTERIT LIST'!$C$8:$J$10,5,FALSE))</f>
        <v/>
      </c>
      <c r="AH19" s="652"/>
      <c r="AI19" s="652"/>
      <c r="AJ19" s="654" t="str">
        <f>IF(C19=0,"",IF(V19=0,"",IF(AA19=0,"",IF(AD19=0,"",MIN((V19*AG19),(((AA19+AD19)*V19)))))))</f>
        <v/>
      </c>
      <c r="AK19" s="654"/>
      <c r="AL19" s="654"/>
      <c r="AM19" s="656" t="str">
        <f>IF(AJ19=0,"",IF(AJ19="","",(VLOOKUP(C19,'SM-COMPUTERIT LIST'!$C$8:$J$10,6,FALSE))*V19))</f>
        <v/>
      </c>
      <c r="AN19" s="656"/>
      <c r="AO19" s="656"/>
      <c r="AP19" s="647" t="str">
        <f>IF(AJ19=0,"",IF(AJ19="","",(VLOOKUP(C19,'SM-COMPUTERIT LIST'!$C$8:$J$32,7,FALSE))*V19))</f>
        <v/>
      </c>
      <c r="AQ19" s="647"/>
      <c r="AR19" s="648"/>
      <c r="AS19" s="15"/>
      <c r="AT19" s="1"/>
      <c r="AU19" s="1"/>
      <c r="AV19" s="674">
        <f>IF(AJ19=0,0,IF(AJ19="",0,IF(AJ19="--",0,(AD19+AA19)*V19)))</f>
        <v>0</v>
      </c>
      <c r="AW19" s="73"/>
    </row>
    <row r="20" spans="2:49" ht="16.5" customHeight="1" x14ac:dyDescent="0.35">
      <c r="B20" s="620"/>
      <c r="C20" s="625"/>
      <c r="D20" s="625"/>
      <c r="E20" s="625"/>
      <c r="F20" s="625"/>
      <c r="G20" s="625"/>
      <c r="H20" s="625"/>
      <c r="I20" s="625"/>
      <c r="J20" s="625"/>
      <c r="K20" s="625"/>
      <c r="L20" s="625"/>
      <c r="M20" s="625"/>
      <c r="N20" s="625"/>
      <c r="O20" s="628"/>
      <c r="P20" s="628"/>
      <c r="Q20" s="628"/>
      <c r="R20" s="628"/>
      <c r="S20" s="628"/>
      <c r="T20" s="628"/>
      <c r="U20" s="628"/>
      <c r="V20" s="630"/>
      <c r="W20" s="630"/>
      <c r="X20" s="645"/>
      <c r="Y20" s="645"/>
      <c r="Z20" s="645"/>
      <c r="AA20" s="634"/>
      <c r="AB20" s="635"/>
      <c r="AC20" s="636"/>
      <c r="AD20" s="683"/>
      <c r="AE20" s="684"/>
      <c r="AF20" s="685"/>
      <c r="AG20" s="653"/>
      <c r="AH20" s="653"/>
      <c r="AI20" s="653"/>
      <c r="AJ20" s="655"/>
      <c r="AK20" s="655"/>
      <c r="AL20" s="655"/>
      <c r="AM20" s="657"/>
      <c r="AN20" s="657"/>
      <c r="AO20" s="657"/>
      <c r="AP20" s="649"/>
      <c r="AQ20" s="649"/>
      <c r="AR20" s="650"/>
      <c r="AS20" s="15"/>
      <c r="AT20" s="1"/>
      <c r="AU20" s="1"/>
      <c r="AV20" s="674"/>
      <c r="AW20" s="73"/>
    </row>
    <row r="21" spans="2:49" ht="16.5" customHeight="1" x14ac:dyDescent="0.35">
      <c r="B21" s="620" t="s">
        <v>32</v>
      </c>
      <c r="C21" s="624"/>
      <c r="D21" s="624"/>
      <c r="E21" s="624"/>
      <c r="F21" s="624"/>
      <c r="G21" s="624"/>
      <c r="H21" s="624"/>
      <c r="I21" s="624"/>
      <c r="J21" s="624"/>
      <c r="K21" s="624"/>
      <c r="L21" s="624"/>
      <c r="M21" s="624"/>
      <c r="N21" s="624"/>
      <c r="O21" s="626" t="str">
        <f>IF(C21=0,"",VLOOKUP(C21,'SM-COMPUTERIT LIST'!$C$8:$J$10,3,FALSE))</f>
        <v/>
      </c>
      <c r="P21" s="627"/>
      <c r="Q21" s="627"/>
      <c r="R21" s="627"/>
      <c r="S21" s="627"/>
      <c r="T21" s="627"/>
      <c r="U21" s="627"/>
      <c r="V21" s="629"/>
      <c r="W21" s="629"/>
      <c r="X21" s="670" t="str">
        <f>IF(C21=0,"",VLOOKUP(C21,'SM-COMPUTERIT LIST'!$C$8:$J$10,2,FALSE))</f>
        <v/>
      </c>
      <c r="Y21" s="671"/>
      <c r="Z21" s="671"/>
      <c r="AA21" s="637"/>
      <c r="AB21" s="638"/>
      <c r="AC21" s="639"/>
      <c r="AD21" s="683"/>
      <c r="AE21" s="684"/>
      <c r="AF21" s="685"/>
      <c r="AG21" s="651" t="str">
        <f>IF(C21=0,"",VLOOKUP(C21,'SM-COMPUTERIT LIST'!$C$8:$J$10,5,FALSE))</f>
        <v/>
      </c>
      <c r="AH21" s="652"/>
      <c r="AI21" s="652"/>
      <c r="AJ21" s="654" t="str">
        <f>IF(C21=0,"",IF(V21=0,"",IF(AA21=0,"",IF(AD21=0,"",MIN((V21*AG21),(((AA21+AD21)*V21)))))))</f>
        <v/>
      </c>
      <c r="AK21" s="654"/>
      <c r="AL21" s="654"/>
      <c r="AM21" s="656" t="str">
        <f>IF(AJ21=0,"",IF(AJ21="","",(VLOOKUP(C21,'SM-COMPUTERIT LIST'!$C$8:$J$10,6,FALSE))*V21))</f>
        <v/>
      </c>
      <c r="AN21" s="656"/>
      <c r="AO21" s="656"/>
      <c r="AP21" s="647" t="str">
        <f>IF(AJ21=0,"",IF(AJ21="","",(VLOOKUP(C21,'SM-COMPUTERIT LIST'!$C$8:$J$32,7,FALSE))*V21))</f>
        <v/>
      </c>
      <c r="AQ21" s="647"/>
      <c r="AR21" s="648"/>
      <c r="AS21" s="15"/>
      <c r="AT21" s="1"/>
      <c r="AU21" s="1"/>
      <c r="AV21" s="674">
        <f>IF(AJ21=0,0,IF(AJ21="",0,IF(AJ21="--",0,(AD21+AA21)*V21)))</f>
        <v>0</v>
      </c>
      <c r="AW21" s="73"/>
    </row>
    <row r="22" spans="2:49" ht="16.5" customHeight="1" x14ac:dyDescent="0.35">
      <c r="B22" s="620"/>
      <c r="C22" s="625"/>
      <c r="D22" s="625"/>
      <c r="E22" s="625"/>
      <c r="F22" s="625"/>
      <c r="G22" s="625"/>
      <c r="H22" s="625"/>
      <c r="I22" s="625"/>
      <c r="J22" s="625"/>
      <c r="K22" s="625"/>
      <c r="L22" s="625"/>
      <c r="M22" s="625"/>
      <c r="N22" s="625"/>
      <c r="O22" s="628"/>
      <c r="P22" s="628"/>
      <c r="Q22" s="628"/>
      <c r="R22" s="628"/>
      <c r="S22" s="628"/>
      <c r="T22" s="628"/>
      <c r="U22" s="628"/>
      <c r="V22" s="630"/>
      <c r="W22" s="630"/>
      <c r="X22" s="645"/>
      <c r="Y22" s="645"/>
      <c r="Z22" s="645"/>
      <c r="AA22" s="634"/>
      <c r="AB22" s="635"/>
      <c r="AC22" s="636"/>
      <c r="AD22" s="683"/>
      <c r="AE22" s="684"/>
      <c r="AF22" s="685"/>
      <c r="AG22" s="653"/>
      <c r="AH22" s="653"/>
      <c r="AI22" s="653"/>
      <c r="AJ22" s="655"/>
      <c r="AK22" s="655"/>
      <c r="AL22" s="655"/>
      <c r="AM22" s="657"/>
      <c r="AN22" s="657"/>
      <c r="AO22" s="657"/>
      <c r="AP22" s="649"/>
      <c r="AQ22" s="649"/>
      <c r="AR22" s="650"/>
      <c r="AS22" s="15"/>
      <c r="AT22" s="1"/>
      <c r="AU22" s="1"/>
      <c r="AV22" s="674"/>
      <c r="AW22" s="73"/>
    </row>
    <row r="23" spans="2:49" ht="16.5" customHeight="1" x14ac:dyDescent="0.35">
      <c r="B23" s="620" t="s">
        <v>33</v>
      </c>
      <c r="C23" s="624"/>
      <c r="D23" s="624"/>
      <c r="E23" s="624"/>
      <c r="F23" s="624"/>
      <c r="G23" s="624"/>
      <c r="H23" s="624"/>
      <c r="I23" s="624"/>
      <c r="J23" s="624"/>
      <c r="K23" s="624"/>
      <c r="L23" s="624"/>
      <c r="M23" s="624"/>
      <c r="N23" s="624"/>
      <c r="O23" s="626" t="str">
        <f>IF(C23=0,"",VLOOKUP(C23,'SM-COMPUTERIT LIST'!$C$8:$J$10,3,FALSE))</f>
        <v/>
      </c>
      <c r="P23" s="627"/>
      <c r="Q23" s="627"/>
      <c r="R23" s="627"/>
      <c r="S23" s="627"/>
      <c r="T23" s="627"/>
      <c r="U23" s="627"/>
      <c r="V23" s="629"/>
      <c r="W23" s="629"/>
      <c r="X23" s="670" t="str">
        <f>IF(C23=0,"",VLOOKUP(C23,'SM-COMPUTERIT LIST'!$C$8:$J$10,2,FALSE))</f>
        <v/>
      </c>
      <c r="Y23" s="671"/>
      <c r="Z23" s="671"/>
      <c r="AA23" s="637"/>
      <c r="AB23" s="638"/>
      <c r="AC23" s="639"/>
      <c r="AD23" s="683"/>
      <c r="AE23" s="684"/>
      <c r="AF23" s="685"/>
      <c r="AG23" s="651" t="str">
        <f>IF(C23=0,"",VLOOKUP(C23,'SM-COMPUTERIT LIST'!$C$8:$J$10,5,FALSE))</f>
        <v/>
      </c>
      <c r="AH23" s="652"/>
      <c r="AI23" s="652"/>
      <c r="AJ23" s="654" t="str">
        <f>IF(C23=0,"",IF(V23=0,"",IF(AA23=0,"",IF(AD23=0,"",MIN((V23*AG23),(((AA23+AD23)*V23)))))))</f>
        <v/>
      </c>
      <c r="AK23" s="654"/>
      <c r="AL23" s="654"/>
      <c r="AM23" s="656" t="str">
        <f>IF(AJ23=0,"",IF(AJ23="","",(VLOOKUP(C23,'SM-COMPUTERIT LIST'!$C$8:$J$10,6,FALSE))*V23))</f>
        <v/>
      </c>
      <c r="AN23" s="656"/>
      <c r="AO23" s="656"/>
      <c r="AP23" s="647" t="str">
        <f>IF(AJ23=0,"",IF(AJ23="","",(VLOOKUP(C23,'SM-COMPUTERIT LIST'!$C$8:$J$32,7,FALSE))*V23))</f>
        <v/>
      </c>
      <c r="AQ23" s="647"/>
      <c r="AR23" s="648"/>
      <c r="AS23" s="15"/>
      <c r="AT23" s="1"/>
      <c r="AU23" s="1"/>
      <c r="AV23" s="674">
        <f>IF(AJ23=0,0,IF(AJ23="",0,IF(AJ23="--",0,(AD23+AA23)*V23)))</f>
        <v>0</v>
      </c>
      <c r="AW23" s="73"/>
    </row>
    <row r="24" spans="2:49" ht="16.5" customHeight="1" x14ac:dyDescent="0.35">
      <c r="B24" s="620"/>
      <c r="C24" s="625"/>
      <c r="D24" s="625"/>
      <c r="E24" s="625"/>
      <c r="F24" s="625"/>
      <c r="G24" s="625"/>
      <c r="H24" s="625"/>
      <c r="I24" s="625"/>
      <c r="J24" s="625"/>
      <c r="K24" s="625"/>
      <c r="L24" s="625"/>
      <c r="M24" s="625"/>
      <c r="N24" s="625"/>
      <c r="O24" s="628"/>
      <c r="P24" s="628"/>
      <c r="Q24" s="628"/>
      <c r="R24" s="628"/>
      <c r="S24" s="628"/>
      <c r="T24" s="628"/>
      <c r="U24" s="628"/>
      <c r="V24" s="630"/>
      <c r="W24" s="630"/>
      <c r="X24" s="645"/>
      <c r="Y24" s="645"/>
      <c r="Z24" s="645"/>
      <c r="AA24" s="634"/>
      <c r="AB24" s="635"/>
      <c r="AC24" s="636"/>
      <c r="AD24" s="683"/>
      <c r="AE24" s="684"/>
      <c r="AF24" s="685"/>
      <c r="AG24" s="653"/>
      <c r="AH24" s="653"/>
      <c r="AI24" s="653"/>
      <c r="AJ24" s="655"/>
      <c r="AK24" s="655"/>
      <c r="AL24" s="655"/>
      <c r="AM24" s="657"/>
      <c r="AN24" s="657"/>
      <c r="AO24" s="657"/>
      <c r="AP24" s="649"/>
      <c r="AQ24" s="649"/>
      <c r="AR24" s="650"/>
      <c r="AS24" s="15"/>
      <c r="AT24" s="1"/>
      <c r="AU24" s="1"/>
      <c r="AV24" s="674"/>
      <c r="AW24" s="73"/>
    </row>
    <row r="25" spans="2:49" ht="16.5" customHeight="1" x14ac:dyDescent="0.35">
      <c r="B25" s="15"/>
      <c r="C25" s="15"/>
      <c r="D25" s="15"/>
      <c r="E25" s="15"/>
      <c r="F25" s="15"/>
      <c r="G25" s="15"/>
      <c r="H25" s="15"/>
      <c r="I25" s="15"/>
      <c r="J25" s="15"/>
      <c r="K25" s="15"/>
      <c r="L25" s="15"/>
      <c r="M25" s="15"/>
      <c r="N25" s="15"/>
      <c r="O25" s="15"/>
      <c r="P25" s="15"/>
      <c r="Q25" s="15"/>
      <c r="R25" s="15"/>
      <c r="S25" s="15"/>
      <c r="T25" s="15"/>
      <c r="U25" s="15"/>
      <c r="V25" s="672" t="s">
        <v>140</v>
      </c>
      <c r="W25" s="672"/>
      <c r="X25" s="672"/>
      <c r="Y25" s="672"/>
      <c r="Z25" s="672"/>
      <c r="AA25" s="672"/>
      <c r="AB25" s="672"/>
      <c r="AC25" s="672"/>
      <c r="AD25" s="672"/>
      <c r="AE25" s="672"/>
      <c r="AF25" s="672"/>
      <c r="AG25" s="672"/>
      <c r="AH25" s="672"/>
      <c r="AI25" s="673"/>
      <c r="AJ25" s="667">
        <f>SUM(AJ13:AL24)</f>
        <v>0</v>
      </c>
      <c r="AK25" s="667"/>
      <c r="AL25" s="667"/>
      <c r="AM25" s="668">
        <f>SUM(AM13:AO24)</f>
        <v>0</v>
      </c>
      <c r="AN25" s="668"/>
      <c r="AO25" s="668"/>
      <c r="AP25" s="663">
        <f>SUM(AP13:AR24)</f>
        <v>0</v>
      </c>
      <c r="AQ25" s="663"/>
      <c r="AR25" s="664"/>
      <c r="AS25" s="15"/>
      <c r="AT25" s="15"/>
      <c r="AU25" s="1"/>
      <c r="AV25" s="73"/>
      <c r="AW25" s="73"/>
    </row>
    <row r="26" spans="2:49" ht="16.5" customHeight="1" x14ac:dyDescent="0.35">
      <c r="B26" s="15"/>
      <c r="C26" s="15"/>
      <c r="D26" s="15"/>
      <c r="E26" s="15"/>
      <c r="F26" s="15"/>
      <c r="G26" s="15"/>
      <c r="H26" s="15"/>
      <c r="I26" s="15"/>
      <c r="J26" s="15"/>
      <c r="K26" s="15"/>
      <c r="L26" s="15"/>
      <c r="M26" s="15"/>
      <c r="N26" s="15"/>
      <c r="O26" s="15"/>
      <c r="P26" s="15"/>
      <c r="Q26" s="15"/>
      <c r="R26" s="15"/>
      <c r="S26" s="15"/>
      <c r="T26" s="15"/>
      <c r="U26" s="15"/>
      <c r="V26" s="577"/>
      <c r="W26" s="577"/>
      <c r="X26" s="577"/>
      <c r="Y26" s="577"/>
      <c r="Z26" s="577"/>
      <c r="AA26" s="577"/>
      <c r="AB26" s="577"/>
      <c r="AC26" s="577"/>
      <c r="AD26" s="577"/>
      <c r="AE26" s="577"/>
      <c r="AF26" s="577"/>
      <c r="AG26" s="577"/>
      <c r="AH26" s="577"/>
      <c r="AI26" s="578"/>
      <c r="AJ26" s="667"/>
      <c r="AK26" s="667"/>
      <c r="AL26" s="667"/>
      <c r="AM26" s="612"/>
      <c r="AN26" s="612"/>
      <c r="AO26" s="612"/>
      <c r="AP26" s="665"/>
      <c r="AQ26" s="665"/>
      <c r="AR26" s="666"/>
      <c r="AS26"/>
      <c r="AT26" s="15"/>
      <c r="AU26" s="1"/>
    </row>
    <row r="27" spans="2:49" ht="16.5" customHeight="1" x14ac:dyDescent="0.35">
      <c r="B27" s="579" t="s">
        <v>452</v>
      </c>
      <c r="C27" s="579"/>
      <c r="D27" s="579"/>
      <c r="E27" s="579"/>
      <c r="F27" s="579"/>
      <c r="G27" s="579"/>
      <c r="H27" s="579"/>
      <c r="I27" s="579"/>
      <c r="J27" s="579"/>
      <c r="K27" s="579"/>
      <c r="L27" s="579"/>
      <c r="M27" s="579"/>
      <c r="N27" s="579"/>
      <c r="O27" s="579"/>
      <c r="P27" s="579"/>
      <c r="Q27" s="579"/>
      <c r="R27" s="559" t="str">
        <f>'START-HOME'!R27</f>
        <v>Trade Ally Application v3.1.1</v>
      </c>
      <c r="S27" s="559"/>
      <c r="T27" s="559"/>
      <c r="U27" s="559"/>
      <c r="V27" s="559"/>
      <c r="W27" s="559"/>
      <c r="X27" s="559"/>
      <c r="Y27" s="559"/>
      <c r="Z27" s="559"/>
      <c r="AA27" s="559"/>
      <c r="AB27" s="559"/>
      <c r="AC27" s="559"/>
      <c r="AD27" s="559" t="s">
        <v>222</v>
      </c>
      <c r="AE27" s="560"/>
      <c r="AF27" s="560"/>
      <c r="AG27" s="560"/>
      <c r="AH27" s="560"/>
      <c r="AI27" s="560"/>
      <c r="AJ27" s="560"/>
      <c r="AK27" s="560"/>
      <c r="AL27" s="560"/>
      <c r="AM27" s="560"/>
      <c r="AN27" s="560"/>
      <c r="AO27" s="560"/>
      <c r="AP27" s="560"/>
      <c r="AQ27" s="560"/>
    </row>
    <row r="28" spans="2:49" ht="16.5" customHeight="1" x14ac:dyDescent="0.35">
      <c r="B28" s="16" t="s">
        <v>144</v>
      </c>
      <c r="C28" s="16"/>
      <c r="D28" s="16"/>
      <c r="E28" s="16"/>
      <c r="F28" s="16"/>
      <c r="G28" s="16"/>
      <c r="H28" s="16"/>
      <c r="I28" s="16"/>
      <c r="J28" s="16"/>
      <c r="K28" s="574" t="s">
        <v>117</v>
      </c>
      <c r="L28" s="574"/>
      <c r="M28" s="574"/>
      <c r="N28" s="574"/>
      <c r="O28" s="574"/>
      <c r="P28" s="574"/>
      <c r="Q28" s="574"/>
      <c r="R28" s="559"/>
      <c r="S28" s="559"/>
      <c r="T28" s="559"/>
      <c r="U28" s="559"/>
      <c r="V28" s="559"/>
      <c r="W28" s="559"/>
      <c r="X28" s="559"/>
      <c r="Y28" s="559"/>
      <c r="Z28" s="559"/>
      <c r="AA28" s="559"/>
      <c r="AB28" s="559"/>
      <c r="AC28" s="559"/>
      <c r="AD28" s="560"/>
      <c r="AE28" s="560"/>
      <c r="AF28" s="560"/>
      <c r="AG28" s="560"/>
      <c r="AH28" s="560"/>
      <c r="AI28" s="560"/>
      <c r="AJ28" s="560"/>
      <c r="AK28" s="560"/>
      <c r="AL28" s="560"/>
      <c r="AM28" s="560"/>
      <c r="AN28" s="560"/>
      <c r="AO28" s="560"/>
      <c r="AP28" s="560"/>
      <c r="AQ28" s="560"/>
    </row>
    <row r="29" spans="2:49" ht="14.5" hidden="1" x14ac:dyDescent="0.35"/>
    <row r="30" spans="2:49" ht="14.5" hidden="1" x14ac:dyDescent="0.35"/>
    <row r="31" spans="2:49" ht="14.5" hidden="1" x14ac:dyDescent="0.35"/>
    <row r="32" spans="2:49" ht="14.5" hidden="1" x14ac:dyDescent="0.35"/>
    <row r="33" ht="14.5" hidden="1" x14ac:dyDescent="0.35"/>
    <row r="34" ht="14.5" hidden="1" x14ac:dyDescent="0.35"/>
    <row r="35" ht="14.5" hidden="1" x14ac:dyDescent="0.35"/>
  </sheetData>
  <sheetProtection algorithmName="SHA-512" hashValue="06afY7sDGr6p6dr/sY2+AlD9DQRRzBvS13N4uUwpkfqHxEGVr3EjrFoFOXTsxHRKrZVk8fwMAmTwNgSB4iy2mA==" saltValue="kFEyRnZvq0vhcZLn6CmW5A==" spinCount="100000" sheet="1" objects="1" scenarios="1" selectLockedCells="1"/>
  <mergeCells count="105">
    <mergeCell ref="AT8:AU8"/>
    <mergeCell ref="AT9:AU9"/>
    <mergeCell ref="AT4:AU4"/>
    <mergeCell ref="AT5:AU5"/>
    <mergeCell ref="AT6:AU6"/>
    <mergeCell ref="AT7:AU7"/>
    <mergeCell ref="M1:R1"/>
    <mergeCell ref="AV13:AV14"/>
    <mergeCell ref="B13:B14"/>
    <mergeCell ref="C13:N14"/>
    <mergeCell ref="O13:U14"/>
    <mergeCell ref="V13:W14"/>
    <mergeCell ref="X13:Z14"/>
    <mergeCell ref="AG13:AI14"/>
    <mergeCell ref="AJ13:AL14"/>
    <mergeCell ref="AM13:AO14"/>
    <mergeCell ref="AP13:AR14"/>
    <mergeCell ref="AD13:AF14"/>
    <mergeCell ref="AA13:AC14"/>
    <mergeCell ref="W1:AD1"/>
    <mergeCell ref="AT3:AV3"/>
    <mergeCell ref="AM1:AO2"/>
    <mergeCell ref="AP1:AR2"/>
    <mergeCell ref="AM3:AO4"/>
    <mergeCell ref="AP3:AR4"/>
    <mergeCell ref="C11:N12"/>
    <mergeCell ref="O11:U12"/>
    <mergeCell ref="V11:W12"/>
    <mergeCell ref="X11:Z12"/>
    <mergeCell ref="AG11:AI12"/>
    <mergeCell ref="AV15:AV16"/>
    <mergeCell ref="B15:B16"/>
    <mergeCell ref="C15:N16"/>
    <mergeCell ref="O15:U16"/>
    <mergeCell ref="V15:W16"/>
    <mergeCell ref="X15:Z16"/>
    <mergeCell ref="AG15:AI16"/>
    <mergeCell ref="AJ15:AL16"/>
    <mergeCell ref="AM15:AO16"/>
    <mergeCell ref="AP15:AR16"/>
    <mergeCell ref="AD15:AF16"/>
    <mergeCell ref="AA15:AC16"/>
    <mergeCell ref="AD11:AF12"/>
    <mergeCell ref="AA11:AC12"/>
    <mergeCell ref="AJ11:AL12"/>
    <mergeCell ref="AM11:AR11"/>
    <mergeCell ref="AV11:AV12"/>
    <mergeCell ref="AM12:AO12"/>
    <mergeCell ref="AP12:AR12"/>
    <mergeCell ref="AV17:AV18"/>
    <mergeCell ref="B17:B18"/>
    <mergeCell ref="C17:N18"/>
    <mergeCell ref="O17:U18"/>
    <mergeCell ref="V17:W18"/>
    <mergeCell ref="X17:Z18"/>
    <mergeCell ref="AG17:AI18"/>
    <mergeCell ref="AJ17:AL18"/>
    <mergeCell ref="AM17:AO18"/>
    <mergeCell ref="AP17:AR18"/>
    <mergeCell ref="AD17:AF18"/>
    <mergeCell ref="AA17:AC18"/>
    <mergeCell ref="AV19:AV20"/>
    <mergeCell ref="B19:B20"/>
    <mergeCell ref="C19:N20"/>
    <mergeCell ref="O19:U20"/>
    <mergeCell ref="V19:W20"/>
    <mergeCell ref="X19:Z20"/>
    <mergeCell ref="AG19:AI20"/>
    <mergeCell ref="AJ19:AL20"/>
    <mergeCell ref="AM19:AO20"/>
    <mergeCell ref="AP19:AR20"/>
    <mergeCell ref="AD19:AF20"/>
    <mergeCell ref="AA19:AC20"/>
    <mergeCell ref="AV21:AV22"/>
    <mergeCell ref="B21:B22"/>
    <mergeCell ref="C21:N22"/>
    <mergeCell ref="O21:U22"/>
    <mergeCell ref="V21:W22"/>
    <mergeCell ref="X21:Z22"/>
    <mergeCell ref="AG21:AI22"/>
    <mergeCell ref="AJ21:AL22"/>
    <mergeCell ref="AM21:AO22"/>
    <mergeCell ref="AP21:AR22"/>
    <mergeCell ref="AD21:AF22"/>
    <mergeCell ref="AA21:AC22"/>
    <mergeCell ref="K28:Q28"/>
    <mergeCell ref="AJ25:AL26"/>
    <mergeCell ref="AM25:AO26"/>
    <mergeCell ref="AP25:AR26"/>
    <mergeCell ref="R27:AC28"/>
    <mergeCell ref="AD27:AQ28"/>
    <mergeCell ref="B27:Q27"/>
    <mergeCell ref="AV23:AV24"/>
    <mergeCell ref="B23:B24"/>
    <mergeCell ref="C23:N24"/>
    <mergeCell ref="O23:U24"/>
    <mergeCell ref="V23:W24"/>
    <mergeCell ref="X23:Z24"/>
    <mergeCell ref="AG23:AI24"/>
    <mergeCell ref="AJ23:AL24"/>
    <mergeCell ref="AM23:AO24"/>
    <mergeCell ref="AP23:AR24"/>
    <mergeCell ref="V25:AI26"/>
    <mergeCell ref="AD23:AF24"/>
    <mergeCell ref="AA23:AC24"/>
  </mergeCells>
  <conditionalFormatting sqref="M1:R1">
    <cfRule type="expression" dxfId="59" priority="2">
      <formula>OFFER720="Inactive"</formula>
    </cfRule>
  </conditionalFormatting>
  <conditionalFormatting sqref="V13:W24">
    <cfRule type="expression" dxfId="58" priority="25">
      <formula>AND(NOT(ISBLANK(C13)),ISBLANK(V13))</formula>
    </cfRule>
  </conditionalFormatting>
  <conditionalFormatting sqref="W1:AD1">
    <cfRule type="expression" dxfId="57" priority="1">
      <formula>COMPLETION730="Inactive"</formula>
    </cfRule>
  </conditionalFormatting>
  <conditionalFormatting sqref="AA13 AA15 AA17 AA19 AA21 AA23">
    <cfRule type="expression" dxfId="56" priority="26">
      <formula>AND(NOT(ISBLANK(C13)),ISBLANK(AA13))</formula>
    </cfRule>
  </conditionalFormatting>
  <conditionalFormatting sqref="AD13:AF24">
    <cfRule type="expression" dxfId="55" priority="10">
      <formula>AND(NOT(ISBLANK(C13)),ISBLANK(AD13))</formula>
    </cfRule>
  </conditionalFormatting>
  <conditionalFormatting sqref="AJ13:AR26">
    <cfRule type="cellIs" dxfId="54" priority="21" operator="equal">
      <formula>"No Savings"</formula>
    </cfRule>
    <cfRule type="cellIs" dxfId="53" priority="22" operator="equal">
      <formula>"Location Not Entered"</formula>
    </cfRule>
  </conditionalFormatting>
  <conditionalFormatting sqref="AM3:AO4">
    <cfRule type="cellIs" dxfId="52" priority="12" operator="equal">
      <formula>"APP EXPIRED"</formula>
    </cfRule>
    <cfRule type="cellIs" dxfId="51" priority="14" operator="equal">
      <formula>"Install Date Not Eligible"</formula>
    </cfRule>
    <cfRule type="cellIs" dxfId="50" priority="18" operator="equal">
      <formula>"Requires Pre-Approval"</formula>
    </cfRule>
    <cfRule type="cellIs" dxfId="49" priority="19" operator="equal">
      <formula>"Less than $150"</formula>
    </cfRule>
    <cfRule type="cellIs" dxfId="48" priority="20" operator="equal">
      <formula>"Not Eligible"</formula>
    </cfRule>
  </conditionalFormatting>
  <conditionalFormatting sqref="AP3:AR4">
    <cfRule type="expression" dxfId="47" priority="5">
      <formula>$AM$3="APP EXPIRED"</formula>
    </cfRule>
    <cfRule type="expression" dxfId="46" priority="6">
      <formula>$AM$3="Install Date Not Eligible"</formula>
    </cfRule>
    <cfRule type="expression" dxfId="45" priority="7">
      <formula>$AM$3="Not Eligible"</formula>
    </cfRule>
    <cfRule type="expression" dxfId="44" priority="8">
      <formula>$AM$3="Less Than $150"</formula>
    </cfRule>
    <cfRule type="expression" dxfId="43" priority="9">
      <formula>$AM$3="Requires Pre-Approval"</formula>
    </cfRule>
  </conditionalFormatting>
  <dataValidations count="3">
    <dataValidation type="decimal" operator="greaterThanOrEqual" allowBlank="1" showInputMessage="1" showErrorMessage="1" errorTitle="MATERIAL COST/UNIT ERROR" error="Must be greater than $1.00." promptTitle="MATERIAL COST PER UNIT" prompt="Enter material cost per unit installed as identified on the invoice._x000a_" sqref="AA19 AA21 AA13 AA15 AA17 AA23" xr:uid="{00000000-0002-0000-1100-000000000000}">
      <formula1>1</formula1>
    </dataValidation>
    <dataValidation allowBlank="1" showInputMessage="1" showErrorMessage="1" promptTitle="UNITS" prompt="Reference the &quot;Unit of Measure&quot; column to ensure you enter the correct value based on unit type." sqref="V13:W24" xr:uid="{00000000-0002-0000-1100-000001000000}"/>
    <dataValidation type="list" showInputMessage="1" showErrorMessage="1" promptTitle="SELECT COMPUTER/IT MEASURE" prompt="Select a measure from the drop down." sqref="C13:N24" xr:uid="{00000000-0002-0000-1100-000002000000}">
      <formula1>SMCOMPNAME</formula1>
    </dataValidation>
  </dataValidations>
  <hyperlinks>
    <hyperlink ref="K28" r:id="rId1" xr:uid="{00000000-0004-0000-1100-000000000000}"/>
  </hyperlinks>
  <printOptions horizontalCentered="1"/>
  <pageMargins left="0.25" right="0.25" top="0.75" bottom="0.75" header="0.3" footer="0.3"/>
  <pageSetup scale="74" orientation="landscape" r:id="rId2"/>
  <headerFooter>
    <oddFooter>&amp;L&amp;"Book Antiqua,Regular"&amp;10Printed on &amp;D at &amp;T&amp;R&amp;"Book Antiqua,Regular"&amp;10Ameren Missouri BizSavers&amp;"Book Antiqua,Bold Italic" &amp;"Book Antiqua,Regular"Program&amp;C&amp;"Book Antiqua,Regular"&amp;10&amp;F &amp;A</oddFooter>
  </headerFooter>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tabColor theme="9" tint="-0.249977111117893"/>
    <pageSetUpPr fitToPage="1"/>
  </sheetPr>
  <dimension ref="A1:L32"/>
  <sheetViews>
    <sheetView workbookViewId="0">
      <pane xSplit="1" ySplit="7" topLeftCell="B8" activePane="bottomRight" state="frozen"/>
      <selection activeCell="C14" sqref="C14:G14"/>
      <selection pane="topRight" activeCell="C14" sqref="C14:G14"/>
      <selection pane="bottomLeft" activeCell="C14" sqref="C14:G14"/>
      <selection pane="bottomRight" activeCell="B14" sqref="B14"/>
    </sheetView>
  </sheetViews>
  <sheetFormatPr defaultColWidth="0" defaultRowHeight="15" customHeight="1" zeroHeight="1" x14ac:dyDescent="0.35"/>
  <cols>
    <col min="1" max="1" width="4" customWidth="1"/>
    <col min="2" max="2" width="19.7265625" customWidth="1"/>
    <col min="3" max="3" width="26" customWidth="1"/>
    <col min="4" max="4" width="25" customWidth="1"/>
    <col min="5" max="5" width="22.7265625" customWidth="1"/>
    <col min="6" max="7" width="13.453125" customWidth="1"/>
    <col min="8" max="8" width="14.453125" customWidth="1"/>
    <col min="9" max="9" width="12.7265625" customWidth="1"/>
    <col min="10" max="10" width="12.26953125" customWidth="1"/>
    <col min="11" max="11" width="12" customWidth="1"/>
    <col min="12" max="12" width="13.81640625" customWidth="1"/>
    <col min="13" max="16384" width="4" hidden="1"/>
  </cols>
  <sheetData>
    <row r="1" spans="1:12" ht="17.25" customHeight="1" x14ac:dyDescent="0.35">
      <c r="A1" s="1"/>
      <c r="B1" s="1"/>
      <c r="C1" s="1"/>
      <c r="D1" s="1"/>
      <c r="E1" s="1"/>
      <c r="F1" s="1"/>
      <c r="G1" s="1"/>
    </row>
    <row r="2" spans="1:12" ht="17.25" customHeight="1" x14ac:dyDescent="0.35">
      <c r="A2" s="1"/>
      <c r="B2" s="17" t="s">
        <v>0</v>
      </c>
      <c r="C2" s="18">
        <v>41757</v>
      </c>
      <c r="D2" s="1"/>
      <c r="E2" s="1"/>
      <c r="F2" s="1"/>
      <c r="G2" s="1"/>
    </row>
    <row r="3" spans="1:12" ht="17.25" customHeight="1" x14ac:dyDescent="0.35">
      <c r="A3" s="1"/>
      <c r="B3" s="17" t="s">
        <v>14</v>
      </c>
      <c r="C3" s="18" t="s">
        <v>15</v>
      </c>
      <c r="D3" s="1"/>
      <c r="E3" s="1"/>
      <c r="F3" s="1"/>
      <c r="G3" s="1"/>
    </row>
    <row r="4" spans="1:12" ht="17.25" customHeight="1" x14ac:dyDescent="0.35">
      <c r="A4" s="1"/>
      <c r="B4" s="17" t="s">
        <v>1</v>
      </c>
      <c r="C4" s="588" t="s">
        <v>2</v>
      </c>
      <c r="D4" s="588"/>
      <c r="E4" s="1"/>
      <c r="F4" s="1"/>
      <c r="G4" s="1"/>
    </row>
    <row r="5" spans="1:12" ht="17.25" customHeight="1" x14ac:dyDescent="0.35">
      <c r="A5" s="1"/>
      <c r="B5" s="1"/>
      <c r="C5" s="588" t="s">
        <v>3</v>
      </c>
      <c r="D5" s="588"/>
      <c r="E5" s="1"/>
      <c r="F5" s="1"/>
      <c r="G5" s="1"/>
    </row>
    <row r="6" spans="1:12" s="4" customFormat="1" ht="17.25" customHeight="1" x14ac:dyDescent="0.35">
      <c r="A6" s="22"/>
      <c r="B6" s="675" t="s">
        <v>16</v>
      </c>
      <c r="C6" s="675"/>
      <c r="D6" s="675"/>
      <c r="E6" s="675"/>
      <c r="F6" s="675"/>
      <c r="G6" s="675"/>
      <c r="H6" s="675"/>
    </row>
    <row r="7" spans="1:12" s="4" customFormat="1" ht="33.75" customHeight="1" x14ac:dyDescent="0.35">
      <c r="A7" s="22"/>
      <c r="B7" s="23" t="s">
        <v>465</v>
      </c>
      <c r="C7" s="23" t="s">
        <v>57</v>
      </c>
      <c r="D7" s="23" t="s">
        <v>89</v>
      </c>
      <c r="E7" s="23" t="s">
        <v>58</v>
      </c>
      <c r="F7" s="23" t="s">
        <v>39</v>
      </c>
      <c r="G7" s="23" t="s">
        <v>59</v>
      </c>
      <c r="H7" s="23" t="s">
        <v>60</v>
      </c>
      <c r="I7" s="23" t="s">
        <v>61</v>
      </c>
      <c r="J7" s="23" t="s">
        <v>62</v>
      </c>
      <c r="K7" s="23" t="s">
        <v>631</v>
      </c>
      <c r="L7" s="23" t="s">
        <v>614</v>
      </c>
    </row>
    <row r="8" spans="1:12" s="4" customFormat="1" ht="28.5" customHeight="1" x14ac:dyDescent="0.35">
      <c r="A8" s="22"/>
      <c r="B8" s="168">
        <v>999151</v>
      </c>
      <c r="C8" s="3" t="s">
        <v>95</v>
      </c>
      <c r="D8" s="3" t="s">
        <v>96</v>
      </c>
      <c r="E8" s="3" t="s">
        <v>77</v>
      </c>
      <c r="F8" s="5" t="s">
        <v>78</v>
      </c>
      <c r="G8" s="24">
        <v>22</v>
      </c>
      <c r="H8" s="6">
        <v>541.01</v>
      </c>
      <c r="I8" s="7">
        <v>7.0000000000000007E-2</v>
      </c>
      <c r="J8" s="25">
        <f>IF(SMCOMP[[#This Row],[INCENTIVE PER UNIT]]=0,"--",IF(SMCOMP[[#This Row],[KWH SAVINGS PER UNIT]]=0,"__",SMCOMP[[#This Row],[INCENTIVE PER UNIT]]/SMCOMP[[#This Row],[KWH SAVINGS PER UNIT]]))</f>
        <v>4.0664682723055026E-2</v>
      </c>
      <c r="K8" s="25" t="s">
        <v>632</v>
      </c>
      <c r="L8" s="214">
        <v>116</v>
      </c>
    </row>
    <row r="9" spans="1:12" s="4" customFormat="1" ht="28.5" customHeight="1" x14ac:dyDescent="0.35">
      <c r="A9" s="22"/>
      <c r="B9" s="168">
        <v>999152</v>
      </c>
      <c r="C9" s="3" t="s">
        <v>97</v>
      </c>
      <c r="D9" s="3" t="s">
        <v>96</v>
      </c>
      <c r="E9" s="3" t="s">
        <v>79</v>
      </c>
      <c r="F9" s="5" t="s">
        <v>78</v>
      </c>
      <c r="G9" s="24">
        <v>10</v>
      </c>
      <c r="H9" s="6">
        <v>184</v>
      </c>
      <c r="I9" s="7">
        <v>0.03</v>
      </c>
      <c r="J9" s="8">
        <f>IF(SMCOMP[[#This Row],[INCENTIVE PER UNIT]]=0,"--",IF(SMCOMP[[#This Row],[KWH SAVINGS PER UNIT]]=0,"__",SMCOMP[[#This Row],[INCENTIVE PER UNIT]]/SMCOMP[[#This Row],[KWH SAVINGS PER UNIT]]))</f>
        <v>5.434782608695652E-2</v>
      </c>
      <c r="K9" s="25" t="s">
        <v>632</v>
      </c>
      <c r="L9" s="214">
        <v>25</v>
      </c>
    </row>
    <row r="10" spans="1:12" s="4" customFormat="1" ht="28.5" customHeight="1" x14ac:dyDescent="0.35">
      <c r="A10" s="22"/>
      <c r="B10" s="168">
        <v>999153</v>
      </c>
      <c r="C10" s="3" t="s">
        <v>98</v>
      </c>
      <c r="D10" s="3" t="s">
        <v>96</v>
      </c>
      <c r="E10" s="3" t="s">
        <v>80</v>
      </c>
      <c r="F10" s="5" t="s">
        <v>78</v>
      </c>
      <c r="G10" s="24">
        <v>10</v>
      </c>
      <c r="H10" s="6">
        <v>200</v>
      </c>
      <c r="I10" s="7">
        <v>0</v>
      </c>
      <c r="J10" s="8">
        <f>IF(SMCOMP[[#This Row],[INCENTIVE PER UNIT]]=0,"--",IF(SMCOMP[[#This Row],[KWH SAVINGS PER UNIT]]=0,"__",SMCOMP[[#This Row],[INCENTIVE PER UNIT]]/SMCOMP[[#This Row],[KWH SAVINGS PER UNIT]]))</f>
        <v>0.05</v>
      </c>
      <c r="K10" s="25" t="s">
        <v>632</v>
      </c>
      <c r="L10" s="214">
        <v>20</v>
      </c>
    </row>
    <row r="11" spans="1:12" s="4" customFormat="1" ht="28.5" customHeight="1" x14ac:dyDescent="0.35">
      <c r="A11" s="22"/>
      <c r="B11"/>
      <c r="C11"/>
      <c r="D11"/>
      <c r="E11"/>
      <c r="F11"/>
      <c r="G11"/>
      <c r="H11"/>
      <c r="I11"/>
      <c r="J11"/>
      <c r="K11"/>
      <c r="L11"/>
    </row>
    <row r="12" spans="1:12" s="4" customFormat="1" ht="28.5" customHeight="1" x14ac:dyDescent="0.35">
      <c r="A12" s="22"/>
      <c r="B12"/>
      <c r="C12"/>
      <c r="D12"/>
      <c r="E12"/>
      <c r="F12"/>
      <c r="G12"/>
      <c r="H12"/>
      <c r="I12"/>
      <c r="J12"/>
      <c r="K12"/>
      <c r="L12"/>
    </row>
    <row r="13" spans="1:12" s="4" customFormat="1" ht="28.5" customHeight="1" x14ac:dyDescent="0.35">
      <c r="A13" s="22"/>
      <c r="B13"/>
      <c r="C13"/>
      <c r="D13"/>
      <c r="E13"/>
      <c r="F13"/>
      <c r="G13"/>
      <c r="H13"/>
      <c r="I13"/>
      <c r="J13"/>
      <c r="K13"/>
      <c r="L13"/>
    </row>
    <row r="14" spans="1:12" s="4" customFormat="1" ht="28.5" customHeight="1" x14ac:dyDescent="0.35">
      <c r="A14" s="22"/>
      <c r="B14"/>
      <c r="C14"/>
      <c r="D14"/>
      <c r="E14"/>
      <c r="F14"/>
      <c r="G14"/>
      <c r="H14"/>
      <c r="I14"/>
      <c r="J14"/>
      <c r="K14"/>
      <c r="L14"/>
    </row>
    <row r="15" spans="1:12" s="4" customFormat="1" ht="28.5" customHeight="1" x14ac:dyDescent="0.35">
      <c r="A15" s="22"/>
      <c r="B15"/>
      <c r="C15"/>
      <c r="D15"/>
      <c r="E15"/>
      <c r="F15"/>
      <c r="G15"/>
      <c r="H15"/>
      <c r="I15"/>
      <c r="J15"/>
      <c r="K15"/>
      <c r="L15"/>
    </row>
    <row r="16" spans="1:12" s="4" customFormat="1" ht="28.5" customHeight="1" x14ac:dyDescent="0.35">
      <c r="A16" s="22"/>
      <c r="B16"/>
      <c r="C16"/>
      <c r="D16"/>
      <c r="E16"/>
      <c r="F16"/>
      <c r="G16"/>
      <c r="H16"/>
      <c r="I16"/>
      <c r="J16"/>
      <c r="K16"/>
      <c r="L16"/>
    </row>
    <row r="17" spans="1:12" s="4" customFormat="1" ht="28.5" customHeight="1" x14ac:dyDescent="0.35">
      <c r="A17" s="22"/>
      <c r="B17"/>
      <c r="C17"/>
      <c r="D17"/>
      <c r="E17"/>
      <c r="F17"/>
      <c r="G17"/>
      <c r="H17"/>
      <c r="I17"/>
      <c r="J17"/>
      <c r="K17"/>
      <c r="L17"/>
    </row>
    <row r="18" spans="1:12" s="4" customFormat="1" ht="28.5" customHeight="1" x14ac:dyDescent="0.35">
      <c r="A18" s="22"/>
      <c r="B18"/>
      <c r="C18"/>
      <c r="D18"/>
      <c r="E18"/>
      <c r="F18"/>
      <c r="G18"/>
      <c r="H18"/>
      <c r="I18"/>
      <c r="J18"/>
      <c r="K18"/>
      <c r="L18"/>
    </row>
    <row r="19" spans="1:12" s="4" customFormat="1" ht="28.5" customHeight="1" x14ac:dyDescent="0.35">
      <c r="A19" s="22"/>
      <c r="B19"/>
      <c r="C19"/>
      <c r="D19"/>
      <c r="E19"/>
      <c r="F19"/>
      <c r="G19"/>
      <c r="H19"/>
      <c r="I19"/>
      <c r="J19"/>
      <c r="K19"/>
      <c r="L19"/>
    </row>
    <row r="20" spans="1:12" s="4" customFormat="1" ht="28.5" customHeight="1" x14ac:dyDescent="0.35">
      <c r="B20"/>
      <c r="C20"/>
      <c r="D20"/>
      <c r="E20"/>
      <c r="F20"/>
      <c r="G20"/>
      <c r="H20"/>
      <c r="I20"/>
      <c r="J20"/>
      <c r="K20"/>
      <c r="L20"/>
    </row>
    <row r="21" spans="1:12" s="4" customFormat="1" ht="28.5" customHeight="1" x14ac:dyDescent="0.35">
      <c r="B21"/>
      <c r="C21"/>
      <c r="D21"/>
      <c r="E21"/>
      <c r="F21"/>
      <c r="G21"/>
      <c r="H21"/>
      <c r="I21"/>
      <c r="J21"/>
      <c r="K21"/>
      <c r="L21"/>
    </row>
    <row r="22" spans="1:12" s="4" customFormat="1" ht="28.5" customHeight="1" x14ac:dyDescent="0.35">
      <c r="B22"/>
      <c r="C22"/>
      <c r="D22"/>
      <c r="E22"/>
      <c r="F22"/>
      <c r="G22"/>
      <c r="H22"/>
      <c r="I22"/>
      <c r="J22"/>
      <c r="K22"/>
      <c r="L22"/>
    </row>
    <row r="23" spans="1:12" s="4" customFormat="1" ht="28.5" customHeight="1" x14ac:dyDescent="0.35">
      <c r="B23"/>
      <c r="C23"/>
      <c r="D23"/>
      <c r="E23"/>
      <c r="F23"/>
      <c r="G23"/>
      <c r="H23"/>
      <c r="I23"/>
      <c r="J23"/>
      <c r="K23"/>
      <c r="L23"/>
    </row>
    <row r="24" spans="1:12" s="4" customFormat="1" ht="28.5" customHeight="1" x14ac:dyDescent="0.35">
      <c r="B24"/>
      <c r="C24"/>
      <c r="D24"/>
      <c r="E24"/>
      <c r="F24"/>
      <c r="G24"/>
      <c r="H24"/>
      <c r="I24"/>
      <c r="J24"/>
      <c r="K24"/>
      <c r="L24"/>
    </row>
    <row r="25" spans="1:12" s="4" customFormat="1" ht="28.5" customHeight="1" x14ac:dyDescent="0.35">
      <c r="B25"/>
      <c r="C25"/>
      <c r="D25"/>
      <c r="E25"/>
      <c r="F25"/>
      <c r="G25"/>
      <c r="H25"/>
      <c r="I25"/>
      <c r="J25"/>
      <c r="K25"/>
      <c r="L25"/>
    </row>
    <row r="26" spans="1:12" s="4" customFormat="1" ht="28.5" customHeight="1" x14ac:dyDescent="0.35">
      <c r="B26"/>
      <c r="C26"/>
      <c r="D26"/>
      <c r="E26"/>
      <c r="F26"/>
      <c r="G26"/>
      <c r="H26"/>
      <c r="I26"/>
      <c r="J26"/>
      <c r="K26"/>
      <c r="L26"/>
    </row>
    <row r="27" spans="1:12" s="4" customFormat="1" ht="28.5" customHeight="1" x14ac:dyDescent="0.35">
      <c r="B27"/>
      <c r="C27"/>
      <c r="D27"/>
      <c r="E27"/>
      <c r="F27"/>
      <c r="G27"/>
      <c r="H27"/>
      <c r="I27"/>
      <c r="J27"/>
      <c r="K27"/>
      <c r="L27"/>
    </row>
    <row r="28" spans="1:12" s="4" customFormat="1" ht="28.5" customHeight="1" x14ac:dyDescent="0.35">
      <c r="B28"/>
      <c r="C28"/>
      <c r="D28"/>
      <c r="E28"/>
      <c r="F28"/>
      <c r="G28"/>
      <c r="H28"/>
      <c r="I28"/>
      <c r="J28"/>
      <c r="K28"/>
      <c r="L28"/>
    </row>
    <row r="29" spans="1:12" s="4" customFormat="1" ht="28.5" customHeight="1" x14ac:dyDescent="0.35">
      <c r="B29"/>
      <c r="C29"/>
      <c r="D29"/>
      <c r="E29"/>
      <c r="F29"/>
      <c r="G29"/>
      <c r="H29"/>
      <c r="I29"/>
      <c r="J29"/>
      <c r="K29"/>
      <c r="L29"/>
    </row>
    <row r="30" spans="1:12" s="4" customFormat="1" ht="28.5" customHeight="1" x14ac:dyDescent="0.35">
      <c r="B30"/>
      <c r="C30"/>
      <c r="D30"/>
      <c r="E30"/>
      <c r="F30"/>
      <c r="G30"/>
      <c r="H30"/>
      <c r="I30"/>
      <c r="J30"/>
      <c r="K30"/>
      <c r="L30"/>
    </row>
    <row r="31" spans="1:12" s="4" customFormat="1" ht="28.5" customHeight="1" x14ac:dyDescent="0.35">
      <c r="B31"/>
      <c r="C31"/>
      <c r="D31"/>
      <c r="E31"/>
      <c r="F31"/>
      <c r="G31"/>
      <c r="H31"/>
      <c r="I31"/>
      <c r="J31"/>
      <c r="K31"/>
      <c r="L31"/>
    </row>
    <row r="32" spans="1:12" s="4" customFormat="1" ht="28.5" customHeight="1" x14ac:dyDescent="0.35">
      <c r="B32"/>
      <c r="C32"/>
      <c r="D32"/>
      <c r="E32"/>
      <c r="F32"/>
      <c r="G32"/>
      <c r="H32"/>
      <c r="I32"/>
      <c r="J32"/>
      <c r="K32"/>
      <c r="L32"/>
    </row>
  </sheetData>
  <sheetProtection algorithmName="SHA-512" hashValue="1C4Svvb43erXsG3Qv4aj7ont0IiD341SZP0j1U40p3UOpRdUh8YHb5NcHbJU2pZl6nB4rfXQiInWzRwgMV60Ww==" saltValue="Jh0r823FiXVfxB6Y2ek8Fg==" spinCount="100000" sheet="1" objects="1" scenarios="1"/>
  <mergeCells count="3">
    <mergeCell ref="C4:D4"/>
    <mergeCell ref="C5:D5"/>
    <mergeCell ref="B6:H6"/>
  </mergeCells>
  <pageMargins left="0.25" right="0.25" top="0.75" bottom="0.75" header="0.3" footer="0.3"/>
  <pageSetup scale="61" orientation="landscape" r:id="rId1"/>
  <headerFooter>
    <oddFooter>&amp;L&amp;"Book Antiqua,Regular"&amp;10Printed on &amp;D at &amp;T&amp;R&amp;"Book Antiqua,Regular"&amp;10Ameren Missouri BizSavers&amp;"Book Antiqua,Bold Italic" &amp;"Book Antiqua,Regular"Program&amp;C&amp;"Book Antiqua,Regular"&amp;10&amp;F &amp;A</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3" tint="0.39997558519241921"/>
    <pageSetUpPr fitToPage="1"/>
  </sheetPr>
  <dimension ref="A1:AS40"/>
  <sheetViews>
    <sheetView showGridLines="0" showRowColHeaders="0" workbookViewId="0">
      <selection activeCell="C6" sqref="C6"/>
    </sheetView>
  </sheetViews>
  <sheetFormatPr defaultColWidth="0" defaultRowHeight="0" customHeight="1" zeroHeight="1" x14ac:dyDescent="0.3"/>
  <cols>
    <col min="1" max="45" width="4" style="248" customWidth="1"/>
    <col min="46" max="16384" width="4" style="248" hidden="1"/>
  </cols>
  <sheetData>
    <row r="1" spans="2:44" ht="16.5" customHeight="1" x14ac:dyDescent="0.3">
      <c r="M1" s="423"/>
      <c r="N1" s="423"/>
      <c r="O1" s="423"/>
      <c r="P1" s="423"/>
      <c r="Q1" s="423"/>
      <c r="R1" s="423"/>
      <c r="S1" s="174"/>
      <c r="T1" s="174"/>
      <c r="U1" s="174"/>
      <c r="V1" s="174"/>
      <c r="W1" s="423"/>
      <c r="X1" s="423"/>
      <c r="Y1" s="423"/>
      <c r="Z1" s="423"/>
      <c r="AA1" s="423"/>
      <c r="AB1" s="423"/>
      <c r="AC1" s="423"/>
      <c r="AD1" s="423"/>
      <c r="AM1" s="249"/>
      <c r="AN1" s="249"/>
      <c r="AO1" s="249"/>
      <c r="AP1" s="250"/>
      <c r="AQ1" s="250"/>
      <c r="AR1" s="250"/>
    </row>
    <row r="2" spans="2:44" ht="16.5" customHeight="1" x14ac:dyDescent="0.3">
      <c r="AM2" s="249"/>
      <c r="AN2" s="249"/>
      <c r="AO2" s="249"/>
      <c r="AP2" s="250"/>
      <c r="AQ2" s="250"/>
      <c r="AR2" s="250"/>
    </row>
    <row r="3" spans="2:44" ht="16.5" customHeight="1" x14ac:dyDescent="0.3">
      <c r="AM3" s="251"/>
      <c r="AN3" s="252"/>
      <c r="AO3" s="252"/>
      <c r="AP3" s="253"/>
      <c r="AQ3" s="253"/>
      <c r="AR3" s="253"/>
    </row>
    <row r="4" spans="2:44" ht="16.5" customHeight="1" x14ac:dyDescent="0.3">
      <c r="AM4" s="252"/>
      <c r="AN4" s="252"/>
      <c r="AO4" s="252"/>
      <c r="AP4" s="253"/>
      <c r="AQ4" s="253"/>
      <c r="AR4" s="253"/>
    </row>
    <row r="5" spans="2:44" ht="16.5" customHeight="1" x14ac:dyDescent="0.3"/>
    <row r="6" spans="2:44" ht="16.5" customHeight="1" x14ac:dyDescent="0.3"/>
    <row r="7" spans="2:44" ht="16.5" customHeight="1" x14ac:dyDescent="0.3"/>
    <row r="8" spans="2:44" ht="16.5" customHeight="1" x14ac:dyDescent="0.3"/>
    <row r="9" spans="2:44" ht="16.5" customHeight="1" x14ac:dyDescent="0.3"/>
    <row r="10" spans="2:44" ht="16.5" customHeight="1" x14ac:dyDescent="0.3"/>
    <row r="11" spans="2:44" ht="16.5" customHeight="1" x14ac:dyDescent="0.35">
      <c r="B11" s="257"/>
      <c r="C11" s="254" t="s">
        <v>721</v>
      </c>
      <c r="O11" s="255"/>
      <c r="P11" s="255"/>
      <c r="V11" s="256"/>
      <c r="W11" s="256"/>
      <c r="Z11" s="257"/>
      <c r="AA11" s="257"/>
      <c r="AN11" s="257"/>
      <c r="AO11" s="257"/>
    </row>
    <row r="12" spans="2:44" ht="16.5" customHeight="1" x14ac:dyDescent="0.3">
      <c r="B12" s="257"/>
      <c r="C12" s="399" t="s">
        <v>937</v>
      </c>
      <c r="D12" s="257"/>
      <c r="E12" s="257"/>
      <c r="F12" s="257"/>
      <c r="G12" s="257"/>
      <c r="H12" s="257"/>
      <c r="I12" s="257"/>
      <c r="J12" s="257"/>
      <c r="K12" s="257"/>
      <c r="L12" s="257"/>
      <c r="M12" s="257"/>
      <c r="N12" s="257"/>
      <c r="O12" s="257"/>
      <c r="P12" s="257"/>
      <c r="Q12" s="257"/>
      <c r="R12" s="257"/>
      <c r="S12" s="257"/>
      <c r="T12" s="257"/>
      <c r="U12" s="257"/>
      <c r="V12" s="257"/>
      <c r="W12" s="257"/>
      <c r="X12" s="257"/>
      <c r="Y12" s="257"/>
      <c r="Z12" s="257"/>
      <c r="AA12" s="257"/>
      <c r="AN12" s="257"/>
      <c r="AO12" s="257"/>
    </row>
    <row r="13" spans="2:44" ht="16.5" customHeight="1" x14ac:dyDescent="0.3">
      <c r="B13" s="257"/>
      <c r="C13" s="257"/>
      <c r="D13" s="257"/>
      <c r="E13" s="257"/>
      <c r="F13" s="257"/>
      <c r="G13" s="257"/>
      <c r="H13" s="257"/>
      <c r="I13" s="257"/>
      <c r="J13" s="257"/>
      <c r="K13" s="257"/>
      <c r="L13" s="257"/>
      <c r="M13" s="257"/>
      <c r="N13" s="257"/>
      <c r="O13" s="257"/>
      <c r="P13" s="257"/>
      <c r="Q13" s="257"/>
      <c r="R13" s="257"/>
      <c r="S13" s="257"/>
      <c r="T13" s="257"/>
      <c r="U13" s="257"/>
      <c r="V13" s="257"/>
      <c r="W13" s="257"/>
      <c r="X13" s="257"/>
      <c r="Y13" s="257"/>
      <c r="AA13" s="259"/>
      <c r="AN13" s="259"/>
      <c r="AO13" s="259"/>
      <c r="AP13" s="259"/>
    </row>
    <row r="14" spans="2:44" ht="16.5" customHeight="1" x14ac:dyDescent="0.3">
      <c r="B14" s="257"/>
      <c r="C14" s="432" t="s">
        <v>941</v>
      </c>
      <c r="D14" s="432"/>
      <c r="E14" s="432"/>
      <c r="F14" s="432"/>
      <c r="G14" s="432"/>
      <c r="H14" s="432"/>
      <c r="I14" s="432"/>
      <c r="J14" s="432"/>
      <c r="K14" s="432"/>
      <c r="L14" s="432"/>
      <c r="M14" s="432"/>
      <c r="N14" s="432"/>
      <c r="O14" s="432"/>
      <c r="P14" s="432"/>
      <c r="Q14" s="432"/>
      <c r="R14" s="432"/>
      <c r="S14" s="432"/>
      <c r="T14" s="432"/>
      <c r="U14" s="432"/>
      <c r="V14" s="432"/>
      <c r="W14" s="432"/>
      <c r="X14" s="432"/>
      <c r="Y14" s="432"/>
      <c r="Z14" s="432"/>
      <c r="AA14" s="432"/>
      <c r="AB14" s="432"/>
      <c r="AC14" s="432"/>
      <c r="AD14" s="432"/>
      <c r="AE14" s="432"/>
      <c r="AF14" s="432"/>
      <c r="AG14" s="432"/>
      <c r="AH14" s="432"/>
      <c r="AI14" s="432"/>
    </row>
    <row r="15" spans="2:44" ht="16.5" customHeight="1" x14ac:dyDescent="0.3">
      <c r="B15" s="257"/>
      <c r="C15" s="432"/>
      <c r="D15" s="432"/>
      <c r="E15" s="432"/>
      <c r="F15" s="432"/>
      <c r="G15" s="432"/>
      <c r="H15" s="432"/>
      <c r="I15" s="432"/>
      <c r="J15" s="432"/>
      <c r="K15" s="432"/>
      <c r="L15" s="432"/>
      <c r="M15" s="432"/>
      <c r="N15" s="432"/>
      <c r="O15" s="432"/>
      <c r="P15" s="432"/>
      <c r="Q15" s="432"/>
      <c r="R15" s="432"/>
      <c r="S15" s="432"/>
      <c r="T15" s="432"/>
      <c r="U15" s="432"/>
      <c r="V15" s="432"/>
      <c r="W15" s="432"/>
      <c r="X15" s="432"/>
      <c r="Y15" s="432"/>
      <c r="Z15" s="432"/>
      <c r="AA15" s="432"/>
      <c r="AB15" s="432"/>
      <c r="AC15" s="432"/>
      <c r="AD15" s="432"/>
      <c r="AE15" s="432"/>
      <c r="AF15" s="432"/>
      <c r="AG15" s="432"/>
      <c r="AH15" s="432"/>
      <c r="AI15" s="432"/>
    </row>
    <row r="16" spans="2:44" ht="16.5" customHeight="1" x14ac:dyDescent="0.3">
      <c r="B16" s="257"/>
      <c r="C16" s="432"/>
      <c r="D16" s="432"/>
      <c r="E16" s="432"/>
      <c r="F16" s="432"/>
      <c r="G16" s="432"/>
      <c r="H16" s="432"/>
      <c r="I16" s="432"/>
      <c r="J16" s="432"/>
      <c r="K16" s="432"/>
      <c r="L16" s="432"/>
      <c r="M16" s="432"/>
      <c r="N16" s="432"/>
      <c r="O16" s="432"/>
      <c r="P16" s="432"/>
      <c r="Q16" s="432"/>
      <c r="R16" s="432"/>
      <c r="S16" s="432"/>
      <c r="T16" s="432"/>
      <c r="U16" s="432"/>
      <c r="V16" s="432"/>
      <c r="W16" s="432"/>
      <c r="X16" s="432"/>
      <c r="Y16" s="432"/>
      <c r="Z16" s="432"/>
      <c r="AA16" s="432"/>
      <c r="AB16" s="432"/>
      <c r="AC16" s="432"/>
      <c r="AD16" s="432"/>
      <c r="AE16" s="432"/>
      <c r="AF16" s="432"/>
      <c r="AG16" s="432"/>
      <c r="AH16" s="432"/>
      <c r="AI16" s="432"/>
    </row>
    <row r="17" spans="2:44" ht="16.5" customHeight="1" x14ac:dyDescent="0.3">
      <c r="B17" s="257"/>
      <c r="C17" s="432"/>
      <c r="D17" s="432"/>
      <c r="E17" s="432"/>
      <c r="F17" s="432"/>
      <c r="G17" s="432"/>
      <c r="H17" s="432"/>
      <c r="I17" s="432"/>
      <c r="J17" s="432"/>
      <c r="K17" s="432"/>
      <c r="L17" s="432"/>
      <c r="M17" s="432"/>
      <c r="N17" s="432"/>
      <c r="O17" s="432"/>
      <c r="P17" s="432"/>
      <c r="Q17" s="432"/>
      <c r="R17" s="432"/>
      <c r="S17" s="432"/>
      <c r="T17" s="432"/>
      <c r="U17" s="432"/>
      <c r="V17" s="432"/>
      <c r="W17" s="432"/>
      <c r="X17" s="432"/>
      <c r="Y17" s="432"/>
      <c r="Z17" s="432"/>
      <c r="AA17" s="432"/>
      <c r="AB17" s="432"/>
      <c r="AC17" s="432"/>
      <c r="AD17" s="432"/>
      <c r="AE17" s="432"/>
      <c r="AF17" s="432"/>
      <c r="AG17" s="432"/>
      <c r="AH17" s="432"/>
      <c r="AI17" s="432"/>
    </row>
    <row r="18" spans="2:44" ht="16.5" customHeight="1" x14ac:dyDescent="0.3">
      <c r="B18" s="257"/>
      <c r="C18" s="432"/>
      <c r="D18" s="432"/>
      <c r="E18" s="432"/>
      <c r="F18" s="432"/>
      <c r="G18" s="432"/>
      <c r="H18" s="432"/>
      <c r="I18" s="432"/>
      <c r="J18" s="432"/>
      <c r="K18" s="432"/>
      <c r="L18" s="432"/>
      <c r="M18" s="432"/>
      <c r="N18" s="432"/>
      <c r="O18" s="432"/>
      <c r="P18" s="432"/>
      <c r="Q18" s="432"/>
      <c r="R18" s="432"/>
      <c r="S18" s="432"/>
      <c r="T18" s="432"/>
      <c r="U18" s="432"/>
      <c r="V18" s="432"/>
      <c r="W18" s="432"/>
      <c r="X18" s="432"/>
      <c r="Y18" s="432"/>
      <c r="Z18" s="432"/>
      <c r="AA18" s="432"/>
      <c r="AB18" s="432"/>
      <c r="AC18" s="432"/>
      <c r="AD18" s="432"/>
      <c r="AE18" s="432"/>
      <c r="AF18" s="432"/>
      <c r="AG18" s="432"/>
      <c r="AH18" s="432"/>
      <c r="AI18" s="432"/>
    </row>
    <row r="19" spans="2:44" ht="16.5" customHeight="1" x14ac:dyDescent="0.3">
      <c r="B19" s="257"/>
      <c r="C19" s="432"/>
      <c r="D19" s="432"/>
      <c r="E19" s="432"/>
      <c r="F19" s="432"/>
      <c r="G19" s="432"/>
      <c r="H19" s="432"/>
      <c r="I19" s="432"/>
      <c r="J19" s="432"/>
      <c r="K19" s="432"/>
      <c r="L19" s="432"/>
      <c r="M19" s="432"/>
      <c r="N19" s="432"/>
      <c r="O19" s="432"/>
      <c r="P19" s="432"/>
      <c r="Q19" s="432"/>
      <c r="R19" s="432"/>
      <c r="S19" s="432"/>
      <c r="T19" s="432"/>
      <c r="U19" s="432"/>
      <c r="V19" s="432"/>
      <c r="W19" s="432"/>
      <c r="X19" s="432"/>
      <c r="Y19" s="432"/>
      <c r="Z19" s="432"/>
      <c r="AA19" s="432"/>
      <c r="AB19" s="432"/>
      <c r="AC19" s="432"/>
      <c r="AD19" s="432"/>
      <c r="AE19" s="432"/>
      <c r="AF19" s="432"/>
      <c r="AG19" s="432"/>
      <c r="AH19" s="432"/>
      <c r="AI19" s="432"/>
    </row>
    <row r="20" spans="2:44" ht="16.5" customHeight="1" x14ac:dyDescent="0.3">
      <c r="B20" s="257"/>
      <c r="C20" s="432"/>
      <c r="D20" s="432"/>
      <c r="E20" s="432"/>
      <c r="F20" s="432"/>
      <c r="G20" s="432"/>
      <c r="H20" s="432"/>
      <c r="I20" s="432"/>
      <c r="J20" s="432"/>
      <c r="K20" s="432"/>
      <c r="L20" s="432"/>
      <c r="M20" s="432"/>
      <c r="N20" s="432"/>
      <c r="O20" s="432"/>
      <c r="P20" s="432"/>
      <c r="Q20" s="432"/>
      <c r="R20" s="432"/>
      <c r="S20" s="432"/>
      <c r="T20" s="432"/>
      <c r="U20" s="432"/>
      <c r="V20" s="432"/>
      <c r="W20" s="432"/>
      <c r="X20" s="432"/>
      <c r="Y20" s="432"/>
      <c r="Z20" s="432"/>
      <c r="AA20" s="432"/>
      <c r="AB20" s="432"/>
      <c r="AC20" s="432"/>
      <c r="AD20" s="432"/>
      <c r="AE20" s="432"/>
      <c r="AF20" s="432"/>
      <c r="AG20" s="432"/>
      <c r="AH20" s="432"/>
      <c r="AI20" s="432"/>
    </row>
    <row r="21" spans="2:44" ht="16.5" customHeight="1" x14ac:dyDescent="0.3">
      <c r="B21" s="257"/>
      <c r="C21" s="260"/>
      <c r="D21" s="260"/>
      <c r="E21" s="260"/>
      <c r="F21" s="260"/>
      <c r="G21" s="260"/>
      <c r="H21" s="260"/>
      <c r="I21" s="260"/>
      <c r="J21" s="260"/>
      <c r="K21" s="260"/>
      <c r="L21" s="260"/>
      <c r="M21" s="260"/>
      <c r="N21" s="260"/>
      <c r="O21" s="260"/>
      <c r="P21" s="260"/>
      <c r="Q21" s="260"/>
      <c r="R21" s="260"/>
      <c r="S21" s="260"/>
      <c r="T21" s="260"/>
      <c r="U21" s="260"/>
      <c r="V21" s="260"/>
      <c r="W21" s="260"/>
      <c r="X21" s="260"/>
      <c r="Y21" s="260"/>
      <c r="Z21" s="259"/>
    </row>
    <row r="22" spans="2:44" ht="16.5" customHeight="1" x14ac:dyDescent="0.3">
      <c r="B22" s="257"/>
      <c r="C22" s="260"/>
      <c r="D22" s="260"/>
      <c r="E22" s="260"/>
      <c r="F22" s="260"/>
      <c r="G22" s="260"/>
      <c r="H22" s="260"/>
      <c r="I22" s="260"/>
      <c r="J22" s="260"/>
      <c r="K22" s="260"/>
      <c r="L22" s="260"/>
      <c r="M22" s="260"/>
      <c r="N22" s="260"/>
      <c r="O22" s="260"/>
      <c r="P22" s="260"/>
      <c r="Q22" s="260"/>
      <c r="R22" s="260"/>
      <c r="S22" s="260"/>
      <c r="T22" s="260"/>
      <c r="U22" s="260"/>
      <c r="V22" s="260"/>
      <c r="W22" s="260"/>
      <c r="X22" s="260"/>
      <c r="Y22" s="260"/>
      <c r="Z22" s="259"/>
    </row>
    <row r="23" spans="2:44" ht="16.5" customHeight="1" x14ac:dyDescent="0.3">
      <c r="B23" s="257"/>
      <c r="C23" s="260"/>
      <c r="D23" s="260"/>
      <c r="E23" s="260"/>
      <c r="F23" s="260"/>
      <c r="G23" s="260"/>
      <c r="H23" s="260"/>
      <c r="I23" s="260"/>
      <c r="J23" s="260"/>
      <c r="K23" s="260"/>
      <c r="L23" s="260"/>
      <c r="M23" s="260"/>
      <c r="N23" s="260"/>
      <c r="O23" s="260"/>
      <c r="P23" s="260"/>
      <c r="Q23" s="260"/>
      <c r="R23" s="260"/>
      <c r="S23" s="260"/>
      <c r="T23" s="260"/>
      <c r="U23" s="260"/>
      <c r="V23" s="260"/>
      <c r="W23" s="260"/>
      <c r="X23" s="260"/>
      <c r="Y23" s="260"/>
      <c r="Z23" s="259"/>
      <c r="AA23" s="259"/>
      <c r="AB23" s="259"/>
      <c r="AC23" s="259"/>
      <c r="AD23" s="259"/>
      <c r="AE23" s="259"/>
      <c r="AF23" s="259"/>
      <c r="AG23" s="259"/>
      <c r="AH23" s="259"/>
      <c r="AI23" s="259"/>
      <c r="AJ23" s="259"/>
      <c r="AK23" s="259"/>
      <c r="AL23" s="259"/>
      <c r="AM23" s="259"/>
      <c r="AN23" s="259"/>
      <c r="AO23" s="259"/>
      <c r="AP23" s="259"/>
    </row>
    <row r="24" spans="2:44" ht="16.5" customHeight="1" x14ac:dyDescent="0.3">
      <c r="B24" s="257"/>
      <c r="C24" s="260"/>
      <c r="D24" s="260"/>
      <c r="E24" s="260"/>
      <c r="F24" s="260"/>
      <c r="G24" s="260"/>
      <c r="H24" s="260"/>
      <c r="I24" s="260"/>
      <c r="J24" s="260"/>
      <c r="K24" s="260"/>
      <c r="L24" s="260"/>
      <c r="M24" s="260"/>
      <c r="N24" s="260"/>
      <c r="O24" s="260"/>
      <c r="P24" s="260"/>
      <c r="Q24" s="260"/>
      <c r="R24" s="260"/>
      <c r="S24" s="260"/>
      <c r="T24" s="260"/>
      <c r="U24" s="260"/>
      <c r="V24" s="260"/>
      <c r="W24" s="260"/>
      <c r="X24" s="260"/>
      <c r="Y24" s="260"/>
      <c r="Z24" s="259"/>
      <c r="AA24" s="259"/>
      <c r="AB24" s="259"/>
      <c r="AC24" s="259"/>
      <c r="AD24" s="259"/>
      <c r="AE24" s="259"/>
      <c r="AF24" s="259"/>
      <c r="AG24" s="259"/>
      <c r="AH24" s="259"/>
      <c r="AI24" s="259"/>
      <c r="AJ24" s="259"/>
      <c r="AK24" s="259"/>
      <c r="AL24" s="259"/>
      <c r="AM24" s="259"/>
      <c r="AN24" s="259"/>
      <c r="AO24" s="259"/>
      <c r="AP24" s="259"/>
    </row>
    <row r="25" spans="2:44" ht="16.5" customHeight="1" x14ac:dyDescent="0.3">
      <c r="B25" s="257"/>
      <c r="C25" s="260"/>
      <c r="D25" s="260"/>
      <c r="E25" s="260"/>
      <c r="F25" s="260"/>
      <c r="G25" s="260"/>
      <c r="H25" s="260"/>
      <c r="I25" s="260"/>
      <c r="J25" s="260"/>
      <c r="K25" s="260"/>
      <c r="L25" s="260"/>
      <c r="M25" s="260"/>
      <c r="N25" s="260"/>
      <c r="O25" s="260"/>
      <c r="P25" s="260"/>
      <c r="Q25" s="260"/>
      <c r="R25" s="260"/>
      <c r="S25" s="260"/>
      <c r="T25" s="260"/>
      <c r="U25" s="260"/>
      <c r="V25" s="260"/>
      <c r="W25" s="260"/>
      <c r="X25" s="260"/>
      <c r="Y25" s="260"/>
      <c r="Z25" s="259"/>
      <c r="AA25" s="259"/>
      <c r="AB25" s="259"/>
      <c r="AC25" s="259"/>
      <c r="AD25" s="259"/>
      <c r="AE25" s="259"/>
      <c r="AF25" s="259"/>
      <c r="AG25" s="259"/>
      <c r="AH25" s="259"/>
      <c r="AI25" s="259"/>
      <c r="AJ25" s="259"/>
      <c r="AK25" s="259"/>
      <c r="AL25" s="259"/>
      <c r="AM25" s="259"/>
      <c r="AN25" s="259"/>
      <c r="AO25" s="259"/>
      <c r="AP25" s="259"/>
    </row>
    <row r="26" spans="2:44" ht="16.5" customHeight="1" x14ac:dyDescent="0.3">
      <c r="B26" s="257"/>
      <c r="C26" s="428" t="s">
        <v>223</v>
      </c>
      <c r="D26" s="428"/>
      <c r="E26" s="428"/>
      <c r="F26" s="428"/>
      <c r="G26" s="428"/>
      <c r="H26" s="428"/>
      <c r="I26" s="431">
        <v>46387</v>
      </c>
      <c r="J26" s="431"/>
      <c r="K26" s="431"/>
      <c r="L26" s="431"/>
      <c r="M26" s="431"/>
      <c r="N26" s="431"/>
      <c r="O26" s="431"/>
      <c r="P26" s="429"/>
      <c r="Q26" s="429"/>
      <c r="R26" s="429"/>
      <c r="S26" s="429"/>
      <c r="T26" s="429"/>
      <c r="U26" s="429"/>
      <c r="V26" s="261"/>
      <c r="Y26" s="257"/>
      <c r="Z26" s="257"/>
      <c r="AA26" s="257"/>
      <c r="AB26" s="257"/>
      <c r="AC26" s="257"/>
      <c r="AD26" s="257"/>
      <c r="AE26" s="257"/>
      <c r="AF26" s="257"/>
      <c r="AG26" s="257"/>
      <c r="AH26" s="257"/>
      <c r="AI26" s="257"/>
      <c r="AJ26" s="257"/>
      <c r="AK26" s="257"/>
      <c r="AL26" s="257"/>
      <c r="AM26" s="257"/>
      <c r="AN26" s="257"/>
      <c r="AO26" s="257"/>
    </row>
    <row r="27" spans="2:44" ht="16.5" customHeight="1" x14ac:dyDescent="0.3">
      <c r="B27" s="430" t="s">
        <v>821</v>
      </c>
      <c r="C27" s="430"/>
      <c r="D27" s="430"/>
      <c r="E27" s="430"/>
      <c r="F27" s="430"/>
      <c r="G27" s="430"/>
      <c r="H27" s="430"/>
      <c r="I27" s="430"/>
      <c r="J27" s="430"/>
      <c r="K27" s="430"/>
      <c r="L27" s="430"/>
      <c r="M27" s="430"/>
      <c r="N27" s="430"/>
      <c r="O27" s="430"/>
      <c r="P27" s="430"/>
      <c r="Q27" s="430"/>
      <c r="R27" s="425" t="s">
        <v>938</v>
      </c>
      <c r="S27" s="426"/>
      <c r="T27" s="426"/>
      <c r="U27" s="426"/>
      <c r="V27" s="426"/>
      <c r="W27" s="426"/>
      <c r="X27" s="426"/>
      <c r="Y27" s="426"/>
      <c r="Z27" s="426"/>
      <c r="AA27" s="426"/>
      <c r="AB27" s="426"/>
      <c r="AC27" s="426"/>
      <c r="AD27" s="427" t="s">
        <v>876</v>
      </c>
      <c r="AE27" s="427"/>
      <c r="AF27" s="427"/>
      <c r="AG27" s="427"/>
      <c r="AH27" s="427"/>
      <c r="AI27" s="427"/>
      <c r="AJ27" s="427"/>
      <c r="AK27" s="427"/>
      <c r="AL27" s="427"/>
      <c r="AM27" s="427"/>
      <c r="AN27" s="427"/>
      <c r="AO27" s="427"/>
      <c r="AP27" s="427"/>
      <c r="AQ27" s="427"/>
      <c r="AR27" s="427"/>
    </row>
    <row r="28" spans="2:44" ht="16.5" customHeight="1" x14ac:dyDescent="0.3">
      <c r="B28" s="262" t="s">
        <v>722</v>
      </c>
      <c r="C28" s="262"/>
      <c r="D28" s="262"/>
      <c r="E28" s="262"/>
      <c r="F28" s="262"/>
      <c r="G28" s="262"/>
      <c r="H28" s="262"/>
      <c r="I28" s="262"/>
      <c r="J28" s="262"/>
      <c r="K28" s="424" t="s">
        <v>933</v>
      </c>
      <c r="L28" s="424"/>
      <c r="M28" s="424"/>
      <c r="N28" s="424"/>
      <c r="O28" s="424"/>
      <c r="P28" s="424"/>
      <c r="Q28" s="424"/>
      <c r="R28" s="426"/>
      <c r="S28" s="426"/>
      <c r="T28" s="426"/>
      <c r="U28" s="426"/>
      <c r="V28" s="426"/>
      <c r="W28" s="426"/>
      <c r="X28" s="426"/>
      <c r="Y28" s="426"/>
      <c r="Z28" s="426"/>
      <c r="AA28" s="426"/>
      <c r="AB28" s="426"/>
      <c r="AC28" s="426"/>
      <c r="AD28" s="427"/>
      <c r="AE28" s="427"/>
      <c r="AF28" s="427"/>
      <c r="AG28" s="427"/>
      <c r="AH28" s="427"/>
      <c r="AI28" s="427"/>
      <c r="AJ28" s="427"/>
      <c r="AK28" s="427"/>
      <c r="AL28" s="427"/>
      <c r="AM28" s="427"/>
      <c r="AN28" s="427"/>
      <c r="AO28" s="427"/>
      <c r="AP28" s="427"/>
      <c r="AQ28" s="427"/>
      <c r="AR28" s="427"/>
    </row>
    <row r="29" spans="2:44" ht="14" hidden="1" x14ac:dyDescent="0.3"/>
    <row r="30" spans="2:44" ht="14" hidden="1" x14ac:dyDescent="0.3"/>
    <row r="31" spans="2:44" ht="14" hidden="1" x14ac:dyDescent="0.3"/>
    <row r="32" spans="2:44" ht="14" hidden="1" x14ac:dyDescent="0.3"/>
    <row r="33" ht="14" hidden="1" x14ac:dyDescent="0.3"/>
    <row r="34" ht="14" hidden="1" x14ac:dyDescent="0.3"/>
    <row r="35" ht="14" hidden="1" x14ac:dyDescent="0.3"/>
    <row r="36" ht="16.5" hidden="1" customHeight="1" x14ac:dyDescent="0.3"/>
    <row r="37" ht="16.5" hidden="1" customHeight="1" x14ac:dyDescent="0.3"/>
    <row r="38" ht="16.5" hidden="1" customHeight="1" x14ac:dyDescent="0.3"/>
    <row r="39" ht="16.5" hidden="1" customHeight="1" x14ac:dyDescent="0.3"/>
    <row r="40" ht="16.5" hidden="1" customHeight="1" x14ac:dyDescent="0.3"/>
  </sheetData>
  <sheetProtection algorithmName="SHA-512" hashValue="13Yi7UH6YBmHd/ahcSgTV1fa71FpnTQw74P7Se8fHE0TvW/UfOrGuhYhYmrLvs+/lxBTkOIuV53UOfgJ1pFbfQ==" saltValue="gqeoQkucN3bWXC663530AQ==" spinCount="100000" sheet="1" objects="1" scenarios="1" selectLockedCells="1"/>
  <mergeCells count="10">
    <mergeCell ref="W1:AD1"/>
    <mergeCell ref="K28:Q28"/>
    <mergeCell ref="R27:AC28"/>
    <mergeCell ref="AD27:AR28"/>
    <mergeCell ref="C26:H26"/>
    <mergeCell ref="P26:U26"/>
    <mergeCell ref="B27:Q27"/>
    <mergeCell ref="I26:O26"/>
    <mergeCell ref="M1:R1"/>
    <mergeCell ref="C14:AI20"/>
  </mergeCells>
  <conditionalFormatting sqref="M1:R1">
    <cfRule type="expression" dxfId="232" priority="2">
      <formula>OFFER720="Inactive"</formula>
    </cfRule>
  </conditionalFormatting>
  <conditionalFormatting sqref="W1:AD1">
    <cfRule type="expression" dxfId="231" priority="1">
      <formula>COMPLETION730="Inactive"</formula>
    </cfRule>
  </conditionalFormatting>
  <conditionalFormatting sqref="AM3:AO4">
    <cfRule type="cellIs" dxfId="230" priority="9" operator="equal">
      <formula>"APP EXPIRED"</formula>
    </cfRule>
    <cfRule type="cellIs" dxfId="229" priority="11" operator="equal">
      <formula>"Install Date Not Eligible"</formula>
    </cfRule>
    <cfRule type="cellIs" dxfId="228" priority="17" operator="equal">
      <formula>"Requires Pre-Approval"</formula>
    </cfRule>
    <cfRule type="cellIs" dxfId="227" priority="18" operator="equal">
      <formula>"Less than $150"</formula>
    </cfRule>
    <cfRule type="cellIs" dxfId="226" priority="19" operator="equal">
      <formula>"Not Eligible"</formula>
    </cfRule>
  </conditionalFormatting>
  <conditionalFormatting sqref="AP3:AR4">
    <cfRule type="expression" dxfId="225" priority="3">
      <formula>$AM$3="APP EXPIRED"</formula>
    </cfRule>
    <cfRule type="expression" dxfId="224" priority="4">
      <formula>$AM$3="Install Date Not Eligible"</formula>
    </cfRule>
    <cfRule type="expression" dxfId="223" priority="5">
      <formula>$AM$3="Not Eligible"</formula>
    </cfRule>
    <cfRule type="expression" dxfId="222" priority="6">
      <formula>$AM$3="Less Than $150"</formula>
    </cfRule>
    <cfRule type="expression" dxfId="221" priority="7">
      <formula>$AM$3="Requires Pre-Approval"</formula>
    </cfRule>
  </conditionalFormatting>
  <hyperlinks>
    <hyperlink ref="K28" r:id="rId1" display="BizSavers@ameren.com" xr:uid="{00000000-0004-0000-0100-000000000000}"/>
    <hyperlink ref="K28:Q28" r:id="rId2" display="info@bizsavers.ameren.com" xr:uid="{C695A553-AFAA-4038-9F1E-DC9DA53C6144}"/>
  </hyperlinks>
  <printOptions horizontalCentered="1"/>
  <pageMargins left="0.25" right="0.25" top="0.75" bottom="0.75" header="0.3" footer="0.3"/>
  <pageSetup scale="74" orientation="landscape" r:id="rId3"/>
  <headerFooter>
    <oddFooter>&amp;L&amp;"Book Antiqua,Regular"&amp;10Printed on &amp;D at &amp;T&amp;R&amp;"Book Antiqua,Regular"&amp;10Ameren Missouri BizSavers&amp;"Book Antiqua,Bold Italic" &amp;"Book Antiqua,Regular"Program&amp;C&amp;"Book Antiqua,Regular"&amp;10&amp;F &amp;A</oddFooter>
  </headerFooter>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7">
    <tabColor theme="3" tint="0.39997558519241921"/>
    <pageSetUpPr fitToPage="1"/>
  </sheetPr>
  <dimension ref="A1:AY35"/>
  <sheetViews>
    <sheetView showGridLines="0" showRowColHeaders="0" workbookViewId="0">
      <selection activeCell="C13" sqref="C13:N14"/>
    </sheetView>
  </sheetViews>
  <sheetFormatPr defaultColWidth="0" defaultRowHeight="0" customHeight="1" zeroHeight="1" x14ac:dyDescent="0.35"/>
  <cols>
    <col min="1" max="45" width="4" style="1" customWidth="1"/>
    <col min="46" max="46" width="10.453125" style="42" hidden="1" customWidth="1"/>
    <col min="47" max="47" width="9.26953125" style="42" hidden="1" customWidth="1"/>
    <col min="48" max="48" width="12.7265625" style="42" hidden="1" customWidth="1"/>
    <col min="49" max="51" width="9.26953125" style="42" hidden="1" customWidth="1"/>
    <col min="52" max="16384" width="4" style="42" hidden="1"/>
  </cols>
  <sheetData>
    <row r="1" spans="2:49" ht="16.5" customHeight="1" thickTop="1" thickBot="1" x14ac:dyDescent="0.4">
      <c r="M1" s="556" t="s">
        <v>683</v>
      </c>
      <c r="N1" s="557"/>
      <c r="O1" s="557"/>
      <c r="P1" s="557"/>
      <c r="Q1" s="557"/>
      <c r="R1" s="558"/>
      <c r="S1" s="206"/>
      <c r="T1" s="206"/>
      <c r="U1" s="206"/>
      <c r="V1" s="206"/>
      <c r="W1" s="556" t="s">
        <v>684</v>
      </c>
      <c r="X1" s="557"/>
      <c r="Y1" s="557"/>
      <c r="Z1" s="557"/>
      <c r="AA1" s="557"/>
      <c r="AB1" s="557"/>
      <c r="AC1" s="557"/>
      <c r="AD1" s="558"/>
      <c r="AM1" s="543" t="s">
        <v>45</v>
      </c>
      <c r="AN1" s="543"/>
      <c r="AO1" s="543"/>
      <c r="AP1" s="541" t="s">
        <v>659</v>
      </c>
      <c r="AQ1" s="541"/>
      <c r="AR1" s="541"/>
    </row>
    <row r="2" spans="2:49" ht="16.5" customHeight="1" thickTop="1" x14ac:dyDescent="0.35">
      <c r="AM2" s="544"/>
      <c r="AN2" s="544"/>
      <c r="AO2" s="544"/>
      <c r="AP2" s="542"/>
      <c r="AQ2" s="542"/>
      <c r="AR2" s="542"/>
    </row>
    <row r="3" spans="2:49" ht="16.5" customHeight="1" x14ac:dyDescent="0.35">
      <c r="AM3" s="528" t="e">
        <f>'TOTAL SHEET'!C21</f>
        <v>#REF!</v>
      </c>
      <c r="AN3" s="529"/>
      <c r="AO3" s="530"/>
      <c r="AP3" s="514" t="e">
        <f>BASEKWHTOTAL</f>
        <v>#NAME?</v>
      </c>
      <c r="AQ3" s="515"/>
      <c r="AR3" s="516"/>
      <c r="AT3" s="534" t="e">
        <f>PICO1</f>
        <v>#NAME?</v>
      </c>
      <c r="AU3" s="534"/>
      <c r="AV3" s="534"/>
    </row>
    <row r="4" spans="2:49" ht="16.5" customHeight="1" x14ac:dyDescent="0.35">
      <c r="AM4" s="531"/>
      <c r="AN4" s="532"/>
      <c r="AO4" s="533"/>
      <c r="AP4" s="517"/>
      <c r="AQ4" s="518"/>
      <c r="AR4" s="519"/>
      <c r="AT4" s="535" t="str">
        <f>'Summary Form 710'!B6</f>
        <v>ID #</v>
      </c>
      <c r="AU4" s="535"/>
      <c r="AV4" s="227">
        <f>'Summary Form 710'!D6</f>
        <v>0</v>
      </c>
    </row>
    <row r="5" spans="2:49" ht="16.5" customHeight="1" x14ac:dyDescent="0.35">
      <c r="AT5" s="535" t="str">
        <f>'Summary Form 710'!B7</f>
        <v>Application Date</v>
      </c>
      <c r="AU5" s="535"/>
      <c r="AV5" s="228" t="e">
        <f>'Summary Form 710'!D7</f>
        <v>#NAME?</v>
      </c>
    </row>
    <row r="6" spans="2:49" ht="16.5" customHeight="1" x14ac:dyDescent="0.35">
      <c r="AT6" s="535" t="str">
        <f>'Summary Form 710'!B8</f>
        <v>PC</v>
      </c>
      <c r="AU6" s="535"/>
      <c r="AV6" s="227">
        <f>'Summary Form 710'!D8</f>
        <v>0</v>
      </c>
    </row>
    <row r="7" spans="2:49" ht="16.5" customHeight="1" x14ac:dyDescent="0.35">
      <c r="AT7" s="535" t="str">
        <f>'Summary Form 710'!B9</f>
        <v>STATUS</v>
      </c>
      <c r="AU7" s="535"/>
      <c r="AV7" s="227">
        <f>'Summary Form 710'!D9</f>
        <v>0</v>
      </c>
    </row>
    <row r="8" spans="2:49" ht="16.5" customHeight="1" x14ac:dyDescent="0.35">
      <c r="AT8" s="535" t="str">
        <f>'Summary Form 710'!B10</f>
        <v>ENG Review</v>
      </c>
      <c r="AU8" s="535"/>
      <c r="AV8" s="227">
        <f>'Summary Form 710'!D10</f>
        <v>0</v>
      </c>
    </row>
    <row r="9" spans="2:49" ht="16.5" customHeight="1" x14ac:dyDescent="0.35">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T9" s="535" t="str">
        <f>'Summary Form 710'!B11</f>
        <v>Review Date</v>
      </c>
      <c r="AU9" s="535"/>
      <c r="AV9" s="228">
        <f>'Summary Form 710'!D11</f>
        <v>0</v>
      </c>
    </row>
    <row r="10" spans="2:49" ht="16.5" customHeight="1" x14ac:dyDescent="0.35">
      <c r="B10" s="15"/>
      <c r="C10" s="15"/>
      <c r="D10" s="15"/>
      <c r="E10" s="15"/>
      <c r="F10" s="15"/>
      <c r="G10" s="15"/>
      <c r="H10" s="15"/>
      <c r="I10" s="15"/>
      <c r="J10" s="15"/>
      <c r="K10" s="15"/>
      <c r="L10" s="15"/>
      <c r="M10" s="15"/>
      <c r="N10" s="15"/>
      <c r="O10" s="13"/>
      <c r="P10" s="13"/>
      <c r="Q10" s="15"/>
      <c r="R10" s="15"/>
      <c r="S10" s="15"/>
      <c r="T10" s="15"/>
      <c r="U10" s="15"/>
      <c r="V10" s="14"/>
      <c r="W10" s="14"/>
      <c r="X10" s="15"/>
      <c r="Y10" s="15"/>
      <c r="Z10" s="15"/>
      <c r="AA10" s="15"/>
      <c r="AB10" s="15"/>
      <c r="AC10" s="15"/>
      <c r="AD10" s="15"/>
      <c r="AE10" s="15"/>
      <c r="AF10" s="15"/>
      <c r="AG10" s="15"/>
      <c r="AH10" s="15"/>
      <c r="AI10" s="15"/>
      <c r="AJ10" s="15"/>
      <c r="AK10" s="15"/>
      <c r="AL10" s="15"/>
      <c r="AM10" s="15"/>
      <c r="AN10" s="15"/>
      <c r="AO10" s="15"/>
      <c r="AP10" s="15"/>
      <c r="AQ10" s="15"/>
      <c r="AR10" s="15"/>
      <c r="AT10" s="73"/>
      <c r="AU10" s="73"/>
    </row>
    <row r="11" spans="2:49" ht="16.5" customHeight="1" x14ac:dyDescent="0.35">
      <c r="B11" s="220"/>
      <c r="C11" s="525" t="s">
        <v>102</v>
      </c>
      <c r="D11" s="525"/>
      <c r="E11" s="525"/>
      <c r="F11" s="525"/>
      <c r="G11" s="525"/>
      <c r="H11" s="525"/>
      <c r="I11" s="525"/>
      <c r="J11" s="525"/>
      <c r="K11" s="525"/>
      <c r="L11" s="525"/>
      <c r="M11" s="525"/>
      <c r="N11" s="525"/>
      <c r="O11" s="525" t="s">
        <v>87</v>
      </c>
      <c r="P11" s="525"/>
      <c r="Q11" s="525"/>
      <c r="R11" s="525"/>
      <c r="S11" s="525"/>
      <c r="T11" s="525"/>
      <c r="U11" s="525"/>
      <c r="V11" s="525" t="s">
        <v>19</v>
      </c>
      <c r="W11" s="525"/>
      <c r="X11" s="525" t="s">
        <v>101</v>
      </c>
      <c r="Y11" s="525"/>
      <c r="Z11" s="525"/>
      <c r="AA11" s="539" t="s">
        <v>27</v>
      </c>
      <c r="AB11" s="539"/>
      <c r="AC11" s="539"/>
      <c r="AD11" s="539" t="s">
        <v>28</v>
      </c>
      <c r="AE11" s="539"/>
      <c r="AF11" s="539"/>
      <c r="AG11" s="525" t="s">
        <v>21</v>
      </c>
      <c r="AH11" s="525"/>
      <c r="AI11" s="525"/>
      <c r="AJ11" s="525" t="s">
        <v>22</v>
      </c>
      <c r="AK11" s="525"/>
      <c r="AL11" s="525"/>
      <c r="AM11" s="525" t="s">
        <v>23</v>
      </c>
      <c r="AN11" s="525"/>
      <c r="AO11" s="525"/>
      <c r="AP11" s="525"/>
      <c r="AQ11" s="525"/>
      <c r="AR11" s="525"/>
      <c r="AS11" s="15"/>
      <c r="AT11" s="15"/>
      <c r="AU11" s="1"/>
      <c r="AV11" s="679" t="s">
        <v>159</v>
      </c>
      <c r="AW11" s="73"/>
    </row>
    <row r="12" spans="2:49" ht="16.5" customHeight="1" thickBot="1" x14ac:dyDescent="0.4">
      <c r="B12" s="220"/>
      <c r="C12" s="526"/>
      <c r="D12" s="526"/>
      <c r="E12" s="526"/>
      <c r="F12" s="526"/>
      <c r="G12" s="526"/>
      <c r="H12" s="526"/>
      <c r="I12" s="526"/>
      <c r="J12" s="526"/>
      <c r="K12" s="526"/>
      <c r="L12" s="526"/>
      <c r="M12" s="526"/>
      <c r="N12" s="526"/>
      <c r="O12" s="526"/>
      <c r="P12" s="526"/>
      <c r="Q12" s="526"/>
      <c r="R12" s="526"/>
      <c r="S12" s="526"/>
      <c r="T12" s="526"/>
      <c r="U12" s="526"/>
      <c r="V12" s="526"/>
      <c r="W12" s="526"/>
      <c r="X12" s="526"/>
      <c r="Y12" s="526"/>
      <c r="Z12" s="526"/>
      <c r="AA12" s="540"/>
      <c r="AB12" s="540"/>
      <c r="AC12" s="540"/>
      <c r="AD12" s="540"/>
      <c r="AE12" s="540"/>
      <c r="AF12" s="540"/>
      <c r="AG12" s="526"/>
      <c r="AH12" s="526"/>
      <c r="AI12" s="526"/>
      <c r="AJ12" s="526"/>
      <c r="AK12" s="526"/>
      <c r="AL12" s="526"/>
      <c r="AM12" s="526" t="s">
        <v>157</v>
      </c>
      <c r="AN12" s="526"/>
      <c r="AO12" s="526"/>
      <c r="AP12" s="526" t="s">
        <v>156</v>
      </c>
      <c r="AQ12" s="526"/>
      <c r="AR12" s="526"/>
      <c r="AS12" s="15"/>
      <c r="AT12" s="15"/>
      <c r="AU12" s="1"/>
      <c r="AV12" s="679"/>
      <c r="AW12" s="73"/>
    </row>
    <row r="13" spans="2:49" ht="16.5" customHeight="1" x14ac:dyDescent="0.35">
      <c r="B13" s="620" t="s">
        <v>24</v>
      </c>
      <c r="C13" s="669"/>
      <c r="D13" s="669"/>
      <c r="E13" s="669"/>
      <c r="F13" s="669"/>
      <c r="G13" s="669"/>
      <c r="H13" s="669"/>
      <c r="I13" s="669"/>
      <c r="J13" s="669"/>
      <c r="K13" s="669"/>
      <c r="L13" s="669"/>
      <c r="M13" s="669"/>
      <c r="N13" s="669"/>
      <c r="O13" s="680" t="str">
        <f>IF(C13=0,"",VLOOKUP(C13,'SM-ELECTRIC WATER HEAT LIST'!$C$8:$J$12,3,FALSE))</f>
        <v/>
      </c>
      <c r="P13" s="640"/>
      <c r="Q13" s="640"/>
      <c r="R13" s="640"/>
      <c r="S13" s="640"/>
      <c r="T13" s="640"/>
      <c r="U13" s="640"/>
      <c r="V13" s="646"/>
      <c r="W13" s="646"/>
      <c r="X13" s="682" t="str">
        <f>IF(C13=0,"",VLOOKUP(C13,'SM-ELECTRIC WATER HEAT LIST'!$C$8:$J$12,2,FALSE))</f>
        <v/>
      </c>
      <c r="Y13" s="644"/>
      <c r="Z13" s="644"/>
      <c r="AA13" s="631"/>
      <c r="AB13" s="632"/>
      <c r="AC13" s="633"/>
      <c r="AD13" s="631"/>
      <c r="AE13" s="632"/>
      <c r="AF13" s="633"/>
      <c r="AG13" s="681" t="str">
        <f>IF(C13=0,"",VLOOKUP(C13,'SM-ELECTRIC WATER HEAT LIST'!$C$8:$J$12,5,FALSE))</f>
        <v/>
      </c>
      <c r="AH13" s="660"/>
      <c r="AI13" s="660"/>
      <c r="AJ13" s="654" t="str">
        <f>IF(C13=0,"",IF(V13=0,"",IF(AA13=0,"",IF(AD13=0,"",IF(AG13="Inactive","",MIN((V13*AG13),(((AA13+AD13)*V13))))))))</f>
        <v/>
      </c>
      <c r="AK13" s="654"/>
      <c r="AL13" s="654"/>
      <c r="AM13" s="662" t="str">
        <f>IF(AJ13=0,"",IF(AJ13="","",(VLOOKUP(C13,'SM-ELECTRIC WATER HEAT LIST'!$C$8:$J$32,6,FALSE))*V13))</f>
        <v/>
      </c>
      <c r="AN13" s="662"/>
      <c r="AO13" s="662"/>
      <c r="AP13" s="658" t="str">
        <f>IF(AJ13=0,"",IF(AJ13="","",(VLOOKUP(C13,'SM-ELECTRIC WATER HEAT LIST'!$C$8:$J$32,7,FALSE))*V13))</f>
        <v/>
      </c>
      <c r="AQ13" s="658"/>
      <c r="AR13" s="659"/>
      <c r="AS13" s="15"/>
      <c r="AT13" s="1"/>
      <c r="AU13" s="1"/>
      <c r="AV13" s="674">
        <f>IF(AJ13=0,0,IF(AJ13="",0,IF(AJ13="--",0,(AD13+AA13)*V13)))</f>
        <v>0</v>
      </c>
      <c r="AW13" s="73"/>
    </row>
    <row r="14" spans="2:49" ht="16.5" customHeight="1" x14ac:dyDescent="0.35">
      <c r="B14" s="620"/>
      <c r="C14" s="625"/>
      <c r="D14" s="625"/>
      <c r="E14" s="625"/>
      <c r="F14" s="625"/>
      <c r="G14" s="625"/>
      <c r="H14" s="625"/>
      <c r="I14" s="625"/>
      <c r="J14" s="625"/>
      <c r="K14" s="625"/>
      <c r="L14" s="625"/>
      <c r="M14" s="625"/>
      <c r="N14" s="625"/>
      <c r="O14" s="628"/>
      <c r="P14" s="628"/>
      <c r="Q14" s="628"/>
      <c r="R14" s="628"/>
      <c r="S14" s="628"/>
      <c r="T14" s="628"/>
      <c r="U14" s="628"/>
      <c r="V14" s="630"/>
      <c r="W14" s="630"/>
      <c r="X14" s="645"/>
      <c r="Y14" s="645"/>
      <c r="Z14" s="645"/>
      <c r="AA14" s="634"/>
      <c r="AB14" s="635"/>
      <c r="AC14" s="636"/>
      <c r="AD14" s="634"/>
      <c r="AE14" s="635"/>
      <c r="AF14" s="636"/>
      <c r="AG14" s="653"/>
      <c r="AH14" s="653"/>
      <c r="AI14" s="653"/>
      <c r="AJ14" s="655"/>
      <c r="AK14" s="655"/>
      <c r="AL14" s="655"/>
      <c r="AM14" s="657"/>
      <c r="AN14" s="657"/>
      <c r="AO14" s="657"/>
      <c r="AP14" s="649"/>
      <c r="AQ14" s="649"/>
      <c r="AR14" s="650"/>
      <c r="AS14" s="221"/>
      <c r="AT14" s="1"/>
      <c r="AU14" s="1"/>
      <c r="AV14" s="674"/>
      <c r="AW14" s="73"/>
    </row>
    <row r="15" spans="2:49" ht="16.5" customHeight="1" x14ac:dyDescent="0.35">
      <c r="B15" s="620" t="s">
        <v>29</v>
      </c>
      <c r="C15" s="624"/>
      <c r="D15" s="624"/>
      <c r="E15" s="624"/>
      <c r="F15" s="624"/>
      <c r="G15" s="624"/>
      <c r="H15" s="624"/>
      <c r="I15" s="624"/>
      <c r="J15" s="624"/>
      <c r="K15" s="624"/>
      <c r="L15" s="624"/>
      <c r="M15" s="624"/>
      <c r="N15" s="624"/>
      <c r="O15" s="626" t="str">
        <f>IF(C15=0,"",VLOOKUP(C15,'SM-ELECTRIC WATER HEAT LIST'!$C$8:$J$12,3,FALSE))</f>
        <v/>
      </c>
      <c r="P15" s="627"/>
      <c r="Q15" s="627"/>
      <c r="R15" s="627"/>
      <c r="S15" s="627"/>
      <c r="T15" s="627"/>
      <c r="U15" s="627"/>
      <c r="V15" s="629"/>
      <c r="W15" s="629"/>
      <c r="X15" s="670" t="str">
        <f>IF(C15=0,"",VLOOKUP(C15,'SM-ELECTRIC WATER HEAT LIST'!$C$8:$J$12,2,FALSE))</f>
        <v/>
      </c>
      <c r="Y15" s="671"/>
      <c r="Z15" s="671"/>
      <c r="AA15" s="637"/>
      <c r="AB15" s="638"/>
      <c r="AC15" s="639"/>
      <c r="AD15" s="637"/>
      <c r="AE15" s="638"/>
      <c r="AF15" s="639"/>
      <c r="AG15" s="651" t="str">
        <f>IF(C15=0,"",VLOOKUP(C15,'SM-ELECTRIC WATER HEAT LIST'!$C$8:$J$12,5,FALSE))</f>
        <v/>
      </c>
      <c r="AH15" s="652"/>
      <c r="AI15" s="652"/>
      <c r="AJ15" s="654" t="str">
        <f>IF(C15=0,"",IF(V15=0,"",IF(AA15=0,"",IF(AD15=0,"",IF(AG15="Inactive","",MIN((V15*AG15),(((AA15+AD15)*V15))))))))</f>
        <v/>
      </c>
      <c r="AK15" s="654"/>
      <c r="AL15" s="654"/>
      <c r="AM15" s="656" t="str">
        <f>IF(AJ15=0,"",IF(AJ15="","",(VLOOKUP(C15,'SM-ELECTRIC WATER HEAT LIST'!$C$8:$J$32,6,FALSE))*V15))</f>
        <v/>
      </c>
      <c r="AN15" s="656"/>
      <c r="AO15" s="656"/>
      <c r="AP15" s="647" t="str">
        <f>IF(AJ15=0,"",IF(AJ15="","",(VLOOKUP(C15,'SM-ELECTRIC WATER HEAT LIST'!$C$8:$J$32,7,FALSE))*V15))</f>
        <v/>
      </c>
      <c r="AQ15" s="647"/>
      <c r="AR15" s="648"/>
      <c r="AS15" s="15"/>
      <c r="AT15" s="1"/>
      <c r="AU15" s="1"/>
      <c r="AV15" s="674">
        <f>IF(AJ15=0,0,IF(AJ15="",0,IF(AJ15="--",0,(AD15+AA15)*V15)))</f>
        <v>0</v>
      </c>
      <c r="AW15" s="73"/>
    </row>
    <row r="16" spans="2:49" ht="16.5" customHeight="1" x14ac:dyDescent="0.35">
      <c r="B16" s="620"/>
      <c r="C16" s="625"/>
      <c r="D16" s="625"/>
      <c r="E16" s="625"/>
      <c r="F16" s="625"/>
      <c r="G16" s="625"/>
      <c r="H16" s="625"/>
      <c r="I16" s="625"/>
      <c r="J16" s="625"/>
      <c r="K16" s="625"/>
      <c r="L16" s="625"/>
      <c r="M16" s="625"/>
      <c r="N16" s="625"/>
      <c r="O16" s="628"/>
      <c r="P16" s="628"/>
      <c r="Q16" s="628"/>
      <c r="R16" s="628"/>
      <c r="S16" s="628"/>
      <c r="T16" s="628"/>
      <c r="U16" s="628"/>
      <c r="V16" s="630"/>
      <c r="W16" s="630"/>
      <c r="X16" s="645"/>
      <c r="Y16" s="645"/>
      <c r="Z16" s="645"/>
      <c r="AA16" s="634"/>
      <c r="AB16" s="635"/>
      <c r="AC16" s="636"/>
      <c r="AD16" s="634"/>
      <c r="AE16" s="635"/>
      <c r="AF16" s="636"/>
      <c r="AG16" s="653"/>
      <c r="AH16" s="653"/>
      <c r="AI16" s="653"/>
      <c r="AJ16" s="655"/>
      <c r="AK16" s="655"/>
      <c r="AL16" s="655"/>
      <c r="AM16" s="657"/>
      <c r="AN16" s="657"/>
      <c r="AO16" s="657"/>
      <c r="AP16" s="649"/>
      <c r="AQ16" s="649"/>
      <c r="AR16" s="650"/>
      <c r="AS16" s="15"/>
      <c r="AT16" s="1"/>
      <c r="AU16" s="1"/>
      <c r="AV16" s="674"/>
      <c r="AW16" s="73"/>
    </row>
    <row r="17" spans="2:49" ht="16.5" customHeight="1" x14ac:dyDescent="0.35">
      <c r="B17" s="620" t="s">
        <v>30</v>
      </c>
      <c r="C17" s="624"/>
      <c r="D17" s="624"/>
      <c r="E17" s="624"/>
      <c r="F17" s="624"/>
      <c r="G17" s="624"/>
      <c r="H17" s="624"/>
      <c r="I17" s="624"/>
      <c r="J17" s="624"/>
      <c r="K17" s="624"/>
      <c r="L17" s="624"/>
      <c r="M17" s="624"/>
      <c r="N17" s="624"/>
      <c r="O17" s="626" t="str">
        <f>IF(C17=0,"",VLOOKUP(C17,'SM-ELECTRIC WATER HEAT LIST'!$C$8:$J$12,3,FALSE))</f>
        <v/>
      </c>
      <c r="P17" s="627"/>
      <c r="Q17" s="627"/>
      <c r="R17" s="627"/>
      <c r="S17" s="627"/>
      <c r="T17" s="627"/>
      <c r="U17" s="627"/>
      <c r="V17" s="629"/>
      <c r="W17" s="629"/>
      <c r="X17" s="670" t="str">
        <f>IF(C17=0,"",VLOOKUP(C17,'SM-ELECTRIC WATER HEAT LIST'!$C$8:$J$12,2,FALSE))</f>
        <v/>
      </c>
      <c r="Y17" s="671"/>
      <c r="Z17" s="671"/>
      <c r="AA17" s="637"/>
      <c r="AB17" s="638"/>
      <c r="AC17" s="639"/>
      <c r="AD17" s="637"/>
      <c r="AE17" s="638"/>
      <c r="AF17" s="639"/>
      <c r="AG17" s="651" t="str">
        <f>IF(C17=0,"",VLOOKUP(C17,'SM-ELECTRIC WATER HEAT LIST'!$C$8:$J$12,5,FALSE))</f>
        <v/>
      </c>
      <c r="AH17" s="652"/>
      <c r="AI17" s="652"/>
      <c r="AJ17" s="654" t="str">
        <f>IF(C17=0,"",IF(V17=0,"",IF(AA17=0,"",IF(AD17=0,"",IF(AG17="Inactive","",MIN((V17*AG17),(((AA17+AD17)*V17))))))))</f>
        <v/>
      </c>
      <c r="AK17" s="654"/>
      <c r="AL17" s="654"/>
      <c r="AM17" s="656" t="str">
        <f>IF(AJ17=0,"",IF(AJ17="","",(VLOOKUP(C17,'SM-ELECTRIC WATER HEAT LIST'!$C$8:$J$32,6,FALSE))*V17))</f>
        <v/>
      </c>
      <c r="AN17" s="656"/>
      <c r="AO17" s="656"/>
      <c r="AP17" s="647" t="str">
        <f>IF(AJ17=0,"",IF(AJ17="","",(VLOOKUP(C17,'SM-ELECTRIC WATER HEAT LIST'!$C$8:$J$32,7,FALSE))*V17))</f>
        <v/>
      </c>
      <c r="AQ17" s="647"/>
      <c r="AR17" s="648"/>
      <c r="AS17" s="15"/>
      <c r="AT17" s="1"/>
      <c r="AU17" s="1"/>
      <c r="AV17" s="674">
        <f>IF(AJ17=0,0,IF(AJ17="",0,IF(AJ17="--",0,(AD17+AA17)*V17)))</f>
        <v>0</v>
      </c>
      <c r="AW17" s="73"/>
    </row>
    <row r="18" spans="2:49" ht="16.5" customHeight="1" x14ac:dyDescent="0.35">
      <c r="B18" s="620"/>
      <c r="C18" s="625"/>
      <c r="D18" s="625"/>
      <c r="E18" s="625"/>
      <c r="F18" s="625"/>
      <c r="G18" s="625"/>
      <c r="H18" s="625"/>
      <c r="I18" s="625"/>
      <c r="J18" s="625"/>
      <c r="K18" s="625"/>
      <c r="L18" s="625"/>
      <c r="M18" s="625"/>
      <c r="N18" s="625"/>
      <c r="O18" s="628"/>
      <c r="P18" s="628"/>
      <c r="Q18" s="628"/>
      <c r="R18" s="628"/>
      <c r="S18" s="628"/>
      <c r="T18" s="628"/>
      <c r="U18" s="628"/>
      <c r="V18" s="630"/>
      <c r="W18" s="630"/>
      <c r="X18" s="645"/>
      <c r="Y18" s="645"/>
      <c r="Z18" s="645"/>
      <c r="AA18" s="634"/>
      <c r="AB18" s="635"/>
      <c r="AC18" s="636"/>
      <c r="AD18" s="634"/>
      <c r="AE18" s="635"/>
      <c r="AF18" s="636"/>
      <c r="AG18" s="653"/>
      <c r="AH18" s="653"/>
      <c r="AI18" s="653"/>
      <c r="AJ18" s="655"/>
      <c r="AK18" s="655"/>
      <c r="AL18" s="655"/>
      <c r="AM18" s="657"/>
      <c r="AN18" s="657"/>
      <c r="AO18" s="657"/>
      <c r="AP18" s="649"/>
      <c r="AQ18" s="649"/>
      <c r="AR18" s="650"/>
      <c r="AS18" s="15"/>
      <c r="AT18" s="1"/>
      <c r="AU18" s="1"/>
      <c r="AV18" s="674"/>
      <c r="AW18" s="73"/>
    </row>
    <row r="19" spans="2:49" ht="16.5" customHeight="1" x14ac:dyDescent="0.35">
      <c r="B19" s="620" t="s">
        <v>31</v>
      </c>
      <c r="C19" s="624"/>
      <c r="D19" s="624"/>
      <c r="E19" s="624"/>
      <c r="F19" s="624"/>
      <c r="G19" s="624"/>
      <c r="H19" s="624"/>
      <c r="I19" s="624"/>
      <c r="J19" s="624"/>
      <c r="K19" s="624"/>
      <c r="L19" s="624"/>
      <c r="M19" s="624"/>
      <c r="N19" s="624"/>
      <c r="O19" s="626" t="str">
        <f>IF(C19=0,"",VLOOKUP(C19,'SM-ELECTRIC WATER HEAT LIST'!$C$8:$J$12,3,FALSE))</f>
        <v/>
      </c>
      <c r="P19" s="627"/>
      <c r="Q19" s="627"/>
      <c r="R19" s="627"/>
      <c r="S19" s="627"/>
      <c r="T19" s="627"/>
      <c r="U19" s="627"/>
      <c r="V19" s="629"/>
      <c r="W19" s="629"/>
      <c r="X19" s="670" t="str">
        <f>IF(C19=0,"",VLOOKUP(C19,'SM-ELECTRIC WATER HEAT LIST'!$C$8:$J$12,2,FALSE))</f>
        <v/>
      </c>
      <c r="Y19" s="671"/>
      <c r="Z19" s="671"/>
      <c r="AA19" s="637"/>
      <c r="AB19" s="638"/>
      <c r="AC19" s="639"/>
      <c r="AD19" s="637"/>
      <c r="AE19" s="638"/>
      <c r="AF19" s="639"/>
      <c r="AG19" s="651" t="str">
        <f>IF(C19=0,"",VLOOKUP(C19,'SM-ELECTRIC WATER HEAT LIST'!$C$8:$J$12,5,FALSE))</f>
        <v/>
      </c>
      <c r="AH19" s="652"/>
      <c r="AI19" s="652"/>
      <c r="AJ19" s="654" t="str">
        <f>IF(C19=0,"",IF(V19=0,"",IF(AA19=0,"",IF(AD19=0,"",IF(AG19="Inactive","",MIN((V19*AG19),(((AA19+AD19)*V19))))))))</f>
        <v/>
      </c>
      <c r="AK19" s="654"/>
      <c r="AL19" s="654"/>
      <c r="AM19" s="656" t="str">
        <f>IF(AJ19=0,"",IF(AJ19="","",(VLOOKUP(C19,'SM-ELECTRIC WATER HEAT LIST'!$C$8:$J$32,6,FALSE))*V19))</f>
        <v/>
      </c>
      <c r="AN19" s="656"/>
      <c r="AO19" s="656"/>
      <c r="AP19" s="647" t="str">
        <f>IF(AJ19=0,"",IF(AJ19="","",(VLOOKUP(C19,'SM-ELECTRIC WATER HEAT LIST'!$C$8:$J$32,7,FALSE))*V19))</f>
        <v/>
      </c>
      <c r="AQ19" s="647"/>
      <c r="AR19" s="648"/>
      <c r="AS19" s="15"/>
      <c r="AT19" s="1"/>
      <c r="AU19" s="1"/>
      <c r="AV19" s="674">
        <f>IF(AJ19=0,0,IF(AJ19="",0,IF(AJ19="--",0,(AD19+AA19)*V19)))</f>
        <v>0</v>
      </c>
      <c r="AW19" s="73"/>
    </row>
    <row r="20" spans="2:49" ht="16.5" customHeight="1" x14ac:dyDescent="0.35">
      <c r="B20" s="620"/>
      <c r="C20" s="625"/>
      <c r="D20" s="625"/>
      <c r="E20" s="625"/>
      <c r="F20" s="625"/>
      <c r="G20" s="625"/>
      <c r="H20" s="625"/>
      <c r="I20" s="625"/>
      <c r="J20" s="625"/>
      <c r="K20" s="625"/>
      <c r="L20" s="625"/>
      <c r="M20" s="625"/>
      <c r="N20" s="625"/>
      <c r="O20" s="628"/>
      <c r="P20" s="628"/>
      <c r="Q20" s="628"/>
      <c r="R20" s="628"/>
      <c r="S20" s="628"/>
      <c r="T20" s="628"/>
      <c r="U20" s="628"/>
      <c r="V20" s="630"/>
      <c r="W20" s="630"/>
      <c r="X20" s="645"/>
      <c r="Y20" s="645"/>
      <c r="Z20" s="645"/>
      <c r="AA20" s="634"/>
      <c r="AB20" s="635"/>
      <c r="AC20" s="636"/>
      <c r="AD20" s="634"/>
      <c r="AE20" s="635"/>
      <c r="AF20" s="636"/>
      <c r="AG20" s="653"/>
      <c r="AH20" s="653"/>
      <c r="AI20" s="653"/>
      <c r="AJ20" s="655"/>
      <c r="AK20" s="655"/>
      <c r="AL20" s="655"/>
      <c r="AM20" s="657"/>
      <c r="AN20" s="657"/>
      <c r="AO20" s="657"/>
      <c r="AP20" s="649"/>
      <c r="AQ20" s="649"/>
      <c r="AR20" s="650"/>
      <c r="AS20" s="15"/>
      <c r="AT20" s="1"/>
      <c r="AU20" s="1"/>
      <c r="AV20" s="674"/>
      <c r="AW20" s="73"/>
    </row>
    <row r="21" spans="2:49" ht="16.5" customHeight="1" x14ac:dyDescent="0.35">
      <c r="B21" s="620" t="s">
        <v>32</v>
      </c>
      <c r="C21" s="624"/>
      <c r="D21" s="624"/>
      <c r="E21" s="624"/>
      <c r="F21" s="624"/>
      <c r="G21" s="624"/>
      <c r="H21" s="624"/>
      <c r="I21" s="624"/>
      <c r="J21" s="624"/>
      <c r="K21" s="624"/>
      <c r="L21" s="624"/>
      <c r="M21" s="624"/>
      <c r="N21" s="624"/>
      <c r="O21" s="626" t="str">
        <f>IF(C21=0,"",VLOOKUP(C21,'SM-ELECTRIC WATER HEAT LIST'!$C$8:$J$12,3,FALSE))</f>
        <v/>
      </c>
      <c r="P21" s="627"/>
      <c r="Q21" s="627"/>
      <c r="R21" s="627"/>
      <c r="S21" s="627"/>
      <c r="T21" s="627"/>
      <c r="U21" s="627"/>
      <c r="V21" s="629"/>
      <c r="W21" s="629"/>
      <c r="X21" s="670" t="str">
        <f>IF(C21=0,"",VLOOKUP(C21,'SM-ELECTRIC WATER HEAT LIST'!$C$8:$J$12,2,FALSE))</f>
        <v/>
      </c>
      <c r="Y21" s="671"/>
      <c r="Z21" s="671"/>
      <c r="AA21" s="637"/>
      <c r="AB21" s="638"/>
      <c r="AC21" s="639"/>
      <c r="AD21" s="637"/>
      <c r="AE21" s="638"/>
      <c r="AF21" s="639"/>
      <c r="AG21" s="651" t="str">
        <f>IF(C21=0,"",VLOOKUP(C21,'SM-ELECTRIC WATER HEAT LIST'!$C$8:$J$12,5,FALSE))</f>
        <v/>
      </c>
      <c r="AH21" s="652"/>
      <c r="AI21" s="652"/>
      <c r="AJ21" s="654" t="str">
        <f>IF(C21=0,"",IF(V21=0,"",IF(AA21=0,"",IF(AD21=0,"",IF(AG21="Inactive","",MIN((V21*AG21),(((AA21+AD21)*V21))))))))</f>
        <v/>
      </c>
      <c r="AK21" s="654"/>
      <c r="AL21" s="654"/>
      <c r="AM21" s="656" t="str">
        <f>IF(AJ21=0,"",IF(AJ21="","",(VLOOKUP(C21,'SM-ELECTRIC WATER HEAT LIST'!$C$8:$J$32,6,FALSE))*V21))</f>
        <v/>
      </c>
      <c r="AN21" s="656"/>
      <c r="AO21" s="656"/>
      <c r="AP21" s="647" t="str">
        <f>IF(AJ21=0,"",IF(AJ21="","",(VLOOKUP(C21,'SM-ELECTRIC WATER HEAT LIST'!$C$8:$J$32,7,FALSE))*V21))</f>
        <v/>
      </c>
      <c r="AQ21" s="647"/>
      <c r="AR21" s="648"/>
      <c r="AS21" s="15"/>
      <c r="AT21" s="1"/>
      <c r="AU21" s="1"/>
      <c r="AV21" s="674">
        <f>IF(AJ21=0,0,IF(AJ21="",0,IF(AJ21="--",0,(AD21+AA21)*V21)))</f>
        <v>0</v>
      </c>
      <c r="AW21" s="73"/>
    </row>
    <row r="22" spans="2:49" ht="16.5" customHeight="1" x14ac:dyDescent="0.35">
      <c r="B22" s="620"/>
      <c r="C22" s="625"/>
      <c r="D22" s="625"/>
      <c r="E22" s="625"/>
      <c r="F22" s="625"/>
      <c r="G22" s="625"/>
      <c r="H22" s="625"/>
      <c r="I22" s="625"/>
      <c r="J22" s="625"/>
      <c r="K22" s="625"/>
      <c r="L22" s="625"/>
      <c r="M22" s="625"/>
      <c r="N22" s="625"/>
      <c r="O22" s="628"/>
      <c r="P22" s="628"/>
      <c r="Q22" s="628"/>
      <c r="R22" s="628"/>
      <c r="S22" s="628"/>
      <c r="T22" s="628"/>
      <c r="U22" s="628"/>
      <c r="V22" s="630"/>
      <c r="W22" s="630"/>
      <c r="X22" s="645"/>
      <c r="Y22" s="645"/>
      <c r="Z22" s="645"/>
      <c r="AA22" s="634"/>
      <c r="AB22" s="635"/>
      <c r="AC22" s="636"/>
      <c r="AD22" s="634"/>
      <c r="AE22" s="635"/>
      <c r="AF22" s="636"/>
      <c r="AG22" s="653"/>
      <c r="AH22" s="653"/>
      <c r="AI22" s="653"/>
      <c r="AJ22" s="655"/>
      <c r="AK22" s="655"/>
      <c r="AL22" s="655"/>
      <c r="AM22" s="657"/>
      <c r="AN22" s="657"/>
      <c r="AO22" s="657"/>
      <c r="AP22" s="649"/>
      <c r="AQ22" s="649"/>
      <c r="AR22" s="650"/>
      <c r="AS22" s="15"/>
      <c r="AT22" s="1"/>
      <c r="AU22" s="1"/>
      <c r="AV22" s="674"/>
      <c r="AW22" s="73"/>
    </row>
    <row r="23" spans="2:49" ht="16.5" customHeight="1" x14ac:dyDescent="0.35">
      <c r="B23" s="620" t="s">
        <v>33</v>
      </c>
      <c r="C23" s="624"/>
      <c r="D23" s="624"/>
      <c r="E23" s="624"/>
      <c r="F23" s="624"/>
      <c r="G23" s="624"/>
      <c r="H23" s="624"/>
      <c r="I23" s="624"/>
      <c r="J23" s="624"/>
      <c r="K23" s="624"/>
      <c r="L23" s="624"/>
      <c r="M23" s="624"/>
      <c r="N23" s="624"/>
      <c r="O23" s="626" t="str">
        <f>IF(C23=0,"",VLOOKUP(C23,'SM-ELECTRIC WATER HEAT LIST'!$C$8:$J$12,3,FALSE))</f>
        <v/>
      </c>
      <c r="P23" s="627"/>
      <c r="Q23" s="627"/>
      <c r="R23" s="627"/>
      <c r="S23" s="627"/>
      <c r="T23" s="627"/>
      <c r="U23" s="627"/>
      <c r="V23" s="629"/>
      <c r="W23" s="629"/>
      <c r="X23" s="670" t="str">
        <f>IF(C23=0,"",VLOOKUP(C23,'SM-ELECTRIC WATER HEAT LIST'!$C$8:$J$12,2,FALSE))</f>
        <v/>
      </c>
      <c r="Y23" s="671"/>
      <c r="Z23" s="671"/>
      <c r="AA23" s="637"/>
      <c r="AB23" s="638"/>
      <c r="AC23" s="639"/>
      <c r="AD23" s="637"/>
      <c r="AE23" s="638"/>
      <c r="AF23" s="639"/>
      <c r="AG23" s="651" t="str">
        <f>IF(C23=0,"",VLOOKUP(C23,'SM-ELECTRIC WATER HEAT LIST'!$C$8:$J$12,5,FALSE))</f>
        <v/>
      </c>
      <c r="AH23" s="652"/>
      <c r="AI23" s="652"/>
      <c r="AJ23" s="654" t="str">
        <f>IF(C23=0,"",IF(V23=0,"",IF(AA23=0,"",IF(AD23=0,"",IF(AG23="Inactive","",MIN((V23*AG23),(((AA23+AD23)*V23))))))))</f>
        <v/>
      </c>
      <c r="AK23" s="654"/>
      <c r="AL23" s="654"/>
      <c r="AM23" s="656" t="str">
        <f>IF(AJ23=0,"",IF(AJ23="","",(VLOOKUP(C23,'SM-ELECTRIC WATER HEAT LIST'!$C$8:$J$32,6,FALSE))*V23))</f>
        <v/>
      </c>
      <c r="AN23" s="656"/>
      <c r="AO23" s="656"/>
      <c r="AP23" s="647" t="str">
        <f>IF(AJ23=0,"",IF(AJ23="","",(VLOOKUP(C23,'SM-ELECTRIC WATER HEAT LIST'!$C$8:$J$32,7,FALSE))*V23))</f>
        <v/>
      </c>
      <c r="AQ23" s="647"/>
      <c r="AR23" s="648"/>
      <c r="AS23" s="15"/>
      <c r="AT23" s="1"/>
      <c r="AU23" s="1"/>
      <c r="AV23" s="674">
        <f>IF(AJ23=0,0,IF(AJ23="",0,IF(AJ23="--",0,(AD23+AA23)*V23)))</f>
        <v>0</v>
      </c>
      <c r="AW23" s="73"/>
    </row>
    <row r="24" spans="2:49" ht="16.5" customHeight="1" x14ac:dyDescent="0.35">
      <c r="B24" s="620"/>
      <c r="C24" s="625"/>
      <c r="D24" s="625"/>
      <c r="E24" s="625"/>
      <c r="F24" s="625"/>
      <c r="G24" s="625"/>
      <c r="H24" s="625"/>
      <c r="I24" s="625"/>
      <c r="J24" s="625"/>
      <c r="K24" s="625"/>
      <c r="L24" s="625"/>
      <c r="M24" s="625"/>
      <c r="N24" s="625"/>
      <c r="O24" s="628"/>
      <c r="P24" s="628"/>
      <c r="Q24" s="628"/>
      <c r="R24" s="628"/>
      <c r="S24" s="628"/>
      <c r="T24" s="628"/>
      <c r="U24" s="628"/>
      <c r="V24" s="630"/>
      <c r="W24" s="630"/>
      <c r="X24" s="645"/>
      <c r="Y24" s="645"/>
      <c r="Z24" s="645"/>
      <c r="AA24" s="634"/>
      <c r="AB24" s="635"/>
      <c r="AC24" s="636"/>
      <c r="AD24" s="634"/>
      <c r="AE24" s="635"/>
      <c r="AF24" s="636"/>
      <c r="AG24" s="653"/>
      <c r="AH24" s="653"/>
      <c r="AI24" s="653"/>
      <c r="AJ24" s="655"/>
      <c r="AK24" s="655"/>
      <c r="AL24" s="655"/>
      <c r="AM24" s="657"/>
      <c r="AN24" s="657"/>
      <c r="AO24" s="657"/>
      <c r="AP24" s="649"/>
      <c r="AQ24" s="649"/>
      <c r="AR24" s="650"/>
      <c r="AS24" s="15"/>
      <c r="AT24" s="1"/>
      <c r="AU24" s="1"/>
      <c r="AV24" s="674"/>
      <c r="AW24" s="73"/>
    </row>
    <row r="25" spans="2:49" ht="16.5" customHeight="1" x14ac:dyDescent="0.35">
      <c r="B25" s="15"/>
      <c r="C25" s="15"/>
      <c r="D25" s="15"/>
      <c r="E25" s="15"/>
      <c r="F25" s="15"/>
      <c r="G25" s="15"/>
      <c r="H25" s="15"/>
      <c r="I25" s="15"/>
      <c r="J25" s="15"/>
      <c r="K25" s="15"/>
      <c r="L25" s="15"/>
      <c r="M25" s="15"/>
      <c r="N25" s="15"/>
      <c r="O25" s="15"/>
      <c r="P25" s="15"/>
      <c r="Q25" s="15"/>
      <c r="R25" s="15"/>
      <c r="S25" s="15"/>
      <c r="T25" s="15"/>
      <c r="U25" s="15"/>
      <c r="V25" s="672" t="s">
        <v>141</v>
      </c>
      <c r="W25" s="672"/>
      <c r="X25" s="672"/>
      <c r="Y25" s="672"/>
      <c r="Z25" s="672"/>
      <c r="AA25" s="672"/>
      <c r="AB25" s="672"/>
      <c r="AC25" s="672"/>
      <c r="AD25" s="672"/>
      <c r="AE25" s="672"/>
      <c r="AF25" s="672"/>
      <c r="AG25" s="672"/>
      <c r="AH25" s="672"/>
      <c r="AI25" s="673"/>
      <c r="AJ25" s="667">
        <f>SUM(AJ13:AL24)</f>
        <v>0</v>
      </c>
      <c r="AK25" s="667"/>
      <c r="AL25" s="667"/>
      <c r="AM25" s="668">
        <f>SUM(AM13:AO24)</f>
        <v>0</v>
      </c>
      <c r="AN25" s="668"/>
      <c r="AO25" s="668"/>
      <c r="AP25" s="663">
        <f>SUM(AP13:AR24)</f>
        <v>0</v>
      </c>
      <c r="AQ25" s="663"/>
      <c r="AR25" s="664"/>
      <c r="AS25" s="15"/>
      <c r="AT25" s="15"/>
      <c r="AU25" s="1"/>
      <c r="AV25" s="73"/>
      <c r="AW25" s="73"/>
    </row>
    <row r="26" spans="2:49" ht="16.5" customHeight="1" x14ac:dyDescent="0.35">
      <c r="B26" s="15"/>
      <c r="C26" s="15"/>
      <c r="D26" s="15"/>
      <c r="E26" s="15"/>
      <c r="F26" s="15"/>
      <c r="G26" s="15"/>
      <c r="H26" s="15"/>
      <c r="I26" s="15"/>
      <c r="J26" s="15"/>
      <c r="K26" s="15"/>
      <c r="L26" s="15"/>
      <c r="M26" s="15"/>
      <c r="N26" s="15"/>
      <c r="O26" s="15"/>
      <c r="P26" s="15"/>
      <c r="Q26" s="15"/>
      <c r="R26" s="15"/>
      <c r="S26" s="15"/>
      <c r="T26" s="15"/>
      <c r="U26" s="15"/>
      <c r="V26" s="577"/>
      <c r="W26" s="577"/>
      <c r="X26" s="577"/>
      <c r="Y26" s="577"/>
      <c r="Z26" s="577"/>
      <c r="AA26" s="577"/>
      <c r="AB26" s="577"/>
      <c r="AC26" s="577"/>
      <c r="AD26" s="577"/>
      <c r="AE26" s="577"/>
      <c r="AF26" s="577"/>
      <c r="AG26" s="577"/>
      <c r="AH26" s="577"/>
      <c r="AI26" s="578"/>
      <c r="AJ26" s="667"/>
      <c r="AK26" s="667"/>
      <c r="AL26" s="667"/>
      <c r="AM26" s="612"/>
      <c r="AN26" s="612"/>
      <c r="AO26" s="612"/>
      <c r="AP26" s="665"/>
      <c r="AQ26" s="665"/>
      <c r="AR26" s="666"/>
      <c r="AS26"/>
      <c r="AT26" s="15"/>
      <c r="AU26" s="1"/>
    </row>
    <row r="27" spans="2:49" ht="16.5" customHeight="1" x14ac:dyDescent="0.35">
      <c r="B27" s="579" t="s">
        <v>452</v>
      </c>
      <c r="C27" s="579"/>
      <c r="D27" s="579"/>
      <c r="E27" s="579"/>
      <c r="F27" s="579"/>
      <c r="G27" s="579"/>
      <c r="H27" s="579"/>
      <c r="I27" s="579"/>
      <c r="J27" s="579"/>
      <c r="K27" s="579"/>
      <c r="L27" s="579"/>
      <c r="M27" s="579"/>
      <c r="N27" s="579"/>
      <c r="O27" s="579"/>
      <c r="P27" s="579"/>
      <c r="Q27" s="579"/>
      <c r="R27" s="559" t="str">
        <f>'START-HOME'!R27</f>
        <v>Trade Ally Application v3.1.1</v>
      </c>
      <c r="S27" s="559"/>
      <c r="T27" s="559"/>
      <c r="U27" s="559"/>
      <c r="V27" s="559"/>
      <c r="W27" s="559"/>
      <c r="X27" s="559"/>
      <c r="Y27" s="559"/>
      <c r="Z27" s="559"/>
      <c r="AA27" s="559"/>
      <c r="AB27" s="559"/>
      <c r="AC27" s="559"/>
      <c r="AD27" s="559" t="s">
        <v>222</v>
      </c>
      <c r="AE27" s="560"/>
      <c r="AF27" s="560"/>
      <c r="AG27" s="560"/>
      <c r="AH27" s="560"/>
      <c r="AI27" s="560"/>
      <c r="AJ27" s="560"/>
      <c r="AK27" s="560"/>
      <c r="AL27" s="560"/>
      <c r="AM27" s="560"/>
      <c r="AN27" s="560"/>
      <c r="AO27" s="560"/>
      <c r="AP27" s="560"/>
      <c r="AQ27" s="560"/>
    </row>
    <row r="28" spans="2:49" ht="16.5" customHeight="1" x14ac:dyDescent="0.35">
      <c r="B28" s="16" t="s">
        <v>144</v>
      </c>
      <c r="C28" s="16"/>
      <c r="D28" s="16"/>
      <c r="E28" s="16"/>
      <c r="F28" s="16"/>
      <c r="G28" s="16"/>
      <c r="H28" s="16"/>
      <c r="I28" s="16"/>
      <c r="J28" s="16"/>
      <c r="K28" s="574" t="s">
        <v>117</v>
      </c>
      <c r="L28" s="574"/>
      <c r="M28" s="574"/>
      <c r="N28" s="574"/>
      <c r="O28" s="574"/>
      <c r="P28" s="574"/>
      <c r="Q28" s="574"/>
      <c r="R28" s="559"/>
      <c r="S28" s="559"/>
      <c r="T28" s="559"/>
      <c r="U28" s="559"/>
      <c r="V28" s="559"/>
      <c r="W28" s="559"/>
      <c r="X28" s="559"/>
      <c r="Y28" s="559"/>
      <c r="Z28" s="559"/>
      <c r="AA28" s="559"/>
      <c r="AB28" s="559"/>
      <c r="AC28" s="559"/>
      <c r="AD28" s="560"/>
      <c r="AE28" s="560"/>
      <c r="AF28" s="560"/>
      <c r="AG28" s="560"/>
      <c r="AH28" s="560"/>
      <c r="AI28" s="560"/>
      <c r="AJ28" s="560"/>
      <c r="AK28" s="560"/>
      <c r="AL28" s="560"/>
      <c r="AM28" s="560"/>
      <c r="AN28" s="560"/>
      <c r="AO28" s="560"/>
      <c r="AP28" s="560"/>
      <c r="AQ28" s="560"/>
    </row>
    <row r="29" spans="2:49" ht="14.5" hidden="1" x14ac:dyDescent="0.35"/>
    <row r="30" spans="2:49" ht="14.5" hidden="1" x14ac:dyDescent="0.35"/>
    <row r="31" spans="2:49" ht="14.5" hidden="1" x14ac:dyDescent="0.35"/>
    <row r="32" spans="2:49" ht="14.5" hidden="1" x14ac:dyDescent="0.35"/>
    <row r="33" ht="14.5" hidden="1" x14ac:dyDescent="0.35"/>
    <row r="34" ht="14.5" hidden="1" x14ac:dyDescent="0.35"/>
    <row r="35" ht="14.5" hidden="1" x14ac:dyDescent="0.35"/>
  </sheetData>
  <sheetProtection algorithmName="SHA-512" hashValue="M2NXACR1hxabi3GeexL5gETMtIK5kim+0aafJJ8p4ilgxyuURuQe4OeXBRozRnfPSYlrnX68dSi42BAjc1PgsA==" saltValue="f+8cK+so5sy1ByEO/U6DXA==" spinCount="100000" sheet="1" objects="1" scenarios="1" selectLockedCells="1"/>
  <mergeCells count="105">
    <mergeCell ref="K28:Q28"/>
    <mergeCell ref="AP13:AR14"/>
    <mergeCell ref="AM13:AO14"/>
    <mergeCell ref="AG13:AI14"/>
    <mergeCell ref="AJ13:AL14"/>
    <mergeCell ref="X13:Z14"/>
    <mergeCell ref="AP17:AR18"/>
    <mergeCell ref="AG15:AI16"/>
    <mergeCell ref="AJ15:AL16"/>
    <mergeCell ref="AP15:AR16"/>
    <mergeCell ref="O19:U20"/>
    <mergeCell ref="V19:W20"/>
    <mergeCell ref="X19:Z20"/>
    <mergeCell ref="AG17:AI18"/>
    <mergeCell ref="AJ17:AL18"/>
    <mergeCell ref="AM17:AO18"/>
    <mergeCell ref="V17:W18"/>
    <mergeCell ref="X17:Z18"/>
    <mergeCell ref="B27:Q27"/>
    <mergeCell ref="AD27:AQ28"/>
    <mergeCell ref="AJ25:AL26"/>
    <mergeCell ref="AM25:AO26"/>
    <mergeCell ref="AP25:AR26"/>
    <mergeCell ref="R27:AC28"/>
    <mergeCell ref="AT4:AU4"/>
    <mergeCell ref="AT5:AU5"/>
    <mergeCell ref="AT6:AU6"/>
    <mergeCell ref="AT7:AU7"/>
    <mergeCell ref="M1:R1"/>
    <mergeCell ref="W1:AD1"/>
    <mergeCell ref="AT3:AV3"/>
    <mergeCell ref="AV11:AV12"/>
    <mergeCell ref="AV13:AV14"/>
    <mergeCell ref="C11:N12"/>
    <mergeCell ref="O11:U12"/>
    <mergeCell ref="V11:W12"/>
    <mergeCell ref="X11:Z12"/>
    <mergeCell ref="AM1:AO2"/>
    <mergeCell ref="AP1:AR2"/>
    <mergeCell ref="AG11:AI12"/>
    <mergeCell ref="AJ11:AL12"/>
    <mergeCell ref="AM11:AR11"/>
    <mergeCell ref="AM12:AO12"/>
    <mergeCell ref="AP12:AR12"/>
    <mergeCell ref="AM3:AO4"/>
    <mergeCell ref="AP3:AR4"/>
    <mergeCell ref="AT8:AU8"/>
    <mergeCell ref="AT9:AU9"/>
    <mergeCell ref="B13:B14"/>
    <mergeCell ref="C13:N14"/>
    <mergeCell ref="O13:U14"/>
    <mergeCell ref="V13:W14"/>
    <mergeCell ref="B15:B16"/>
    <mergeCell ref="C15:N16"/>
    <mergeCell ref="O15:U16"/>
    <mergeCell ref="V15:W16"/>
    <mergeCell ref="X15:Z16"/>
    <mergeCell ref="AV23:AV24"/>
    <mergeCell ref="AP19:AR20"/>
    <mergeCell ref="AM21:AO22"/>
    <mergeCell ref="AP21:AR22"/>
    <mergeCell ref="AD13:AF14"/>
    <mergeCell ref="AG19:AI20"/>
    <mergeCell ref="AG21:AI22"/>
    <mergeCell ref="AJ21:AL22"/>
    <mergeCell ref="AJ19:AL20"/>
    <mergeCell ref="AM19:AO20"/>
    <mergeCell ref="AG23:AI24"/>
    <mergeCell ref="AJ23:AL24"/>
    <mergeCell ref="AM23:AO24"/>
    <mergeCell ref="AD19:AF20"/>
    <mergeCell ref="AD21:AF22"/>
    <mergeCell ref="AD23:AF24"/>
    <mergeCell ref="AD15:AF16"/>
    <mergeCell ref="AD17:AF18"/>
    <mergeCell ref="AV19:AV20"/>
    <mergeCell ref="AV21:AV22"/>
    <mergeCell ref="AV15:AV16"/>
    <mergeCell ref="AV17:AV18"/>
    <mergeCell ref="AP23:AR24"/>
    <mergeCell ref="AM15:AO16"/>
    <mergeCell ref="B19:B20"/>
    <mergeCell ref="C19:N20"/>
    <mergeCell ref="V25:AI26"/>
    <mergeCell ref="B17:B18"/>
    <mergeCell ref="C17:N18"/>
    <mergeCell ref="O17:U18"/>
    <mergeCell ref="AA11:AC12"/>
    <mergeCell ref="AA13:AC14"/>
    <mergeCell ref="AA15:AC16"/>
    <mergeCell ref="AA17:AC18"/>
    <mergeCell ref="AA19:AC20"/>
    <mergeCell ref="AA21:AC22"/>
    <mergeCell ref="AA23:AC24"/>
    <mergeCell ref="AD11:AF12"/>
    <mergeCell ref="B23:B24"/>
    <mergeCell ref="C23:N24"/>
    <mergeCell ref="O23:U24"/>
    <mergeCell ref="V23:W24"/>
    <mergeCell ref="X23:Z24"/>
    <mergeCell ref="B21:B22"/>
    <mergeCell ref="C21:N22"/>
    <mergeCell ref="O21:U22"/>
    <mergeCell ref="V21:W22"/>
    <mergeCell ref="X21:Z22"/>
  </mergeCells>
  <conditionalFormatting sqref="M1:R1">
    <cfRule type="expression" dxfId="42" priority="2">
      <formula>OFFER720="Inactive"</formula>
    </cfRule>
  </conditionalFormatting>
  <conditionalFormatting sqref="V13:W24">
    <cfRule type="expression" dxfId="41" priority="46">
      <formula>AND(NOT(ISBLANK(C13)),ISBLANK(V13))</formula>
    </cfRule>
  </conditionalFormatting>
  <conditionalFormatting sqref="W1:AD1">
    <cfRule type="expression" dxfId="40" priority="1">
      <formula>COMPLETION730="Inactive"</formula>
    </cfRule>
  </conditionalFormatting>
  <conditionalFormatting sqref="AA13 AA15 AA17 AA19 AA21 AA23">
    <cfRule type="expression" dxfId="39" priority="47">
      <formula>AND(NOT(ISBLANK(C13)),ISBLANK(AA13))</formula>
    </cfRule>
  </conditionalFormatting>
  <conditionalFormatting sqref="AD13 AD15 AD17 AD19 AD21 AD23">
    <cfRule type="expression" dxfId="38" priority="206">
      <formula>AND(NOT(ISBLANK(C13)),ISBLANK(AD13))</formula>
    </cfRule>
  </conditionalFormatting>
  <conditionalFormatting sqref="AJ13:AR26">
    <cfRule type="cellIs" dxfId="37" priority="42" operator="equal">
      <formula>"No Savings"</formula>
    </cfRule>
    <cfRule type="cellIs" dxfId="36" priority="43" operator="equal">
      <formula>"Location Not Entered"</formula>
    </cfRule>
  </conditionalFormatting>
  <conditionalFormatting sqref="AM3:AO4">
    <cfRule type="cellIs" dxfId="35" priority="11" operator="equal">
      <formula>"APP EXPIRED"</formula>
    </cfRule>
    <cfRule type="cellIs" dxfId="34" priority="13" operator="equal">
      <formula>"Install Date Not Eligible"</formula>
    </cfRule>
    <cfRule type="cellIs" dxfId="33" priority="17" operator="equal">
      <formula>"Requires Pre-Approval"</formula>
    </cfRule>
    <cfRule type="cellIs" dxfId="32" priority="18" operator="equal">
      <formula>"Less than $150"</formula>
    </cfRule>
    <cfRule type="cellIs" dxfId="31" priority="19" operator="equal">
      <formula>"Not Eligible"</formula>
    </cfRule>
  </conditionalFormatting>
  <conditionalFormatting sqref="AP3:AR4">
    <cfRule type="expression" dxfId="30" priority="5">
      <formula>$AM$3="APP EXPIRED"</formula>
    </cfRule>
    <cfRule type="expression" dxfId="29" priority="6">
      <formula>$AM$3="Install Date Not Eligible"</formula>
    </cfRule>
    <cfRule type="expression" dxfId="28" priority="7">
      <formula>$AM$3="Not Eligible"</formula>
    </cfRule>
    <cfRule type="expression" dxfId="27" priority="8">
      <formula>$AM$3="Less Than $150"</formula>
    </cfRule>
    <cfRule type="expression" dxfId="26" priority="9">
      <formula>$AM$3="Requires Pre-Approval"</formula>
    </cfRule>
  </conditionalFormatting>
  <dataValidations count="4">
    <dataValidation allowBlank="1" showInputMessage="1" showErrorMessage="1" promptTitle="UNITS" prompt="Reference the &quot;Unit of Measure&quot; column to ensure you enter the correct value based on unit type." sqref="V13:W24" xr:uid="{00000000-0002-0000-1300-000000000000}"/>
    <dataValidation type="decimal" operator="greaterThanOrEqual" allowBlank="1" showInputMessage="1" showErrorMessage="1" errorTitle="MATERIAL COST/UNIT ERROR" error="Must be greater than $1.00." promptTitle="MATERIAL COST PER UNIT" prompt="Enter material cost per unit installed as identified on the invoice._x000a_" sqref="AA21 AA13 AA15 AA17 AA19 AA23" xr:uid="{00000000-0002-0000-1300-000001000000}">
      <formula1>1</formula1>
    </dataValidation>
    <dataValidation type="list" showInputMessage="1" showErrorMessage="1" promptTitle="SELECT ELEC. WATER HEAT MEASURE" prompt="Select a measure from the drop down. " sqref="C13:N24" xr:uid="{00000000-0002-0000-1300-000002000000}">
      <formula1>SMHEATNAME</formula1>
    </dataValidation>
    <dataValidation type="decimal" operator="greaterThanOrEqual" allowBlank="1" showInputMessage="1" showErrorMessage="1" errorTitle="LABOR COST/UNIT ERROR" error="Must be greater than $1.00.  Be sure to include labor cost as well as material cost." promptTitle="LABOR COST PER UNIT" prompt="Enter labor cost  per unit installed.  _x000a_For &quot;In House&quot; installs estimate labor cost." sqref="AD21 AD13 AD15 AD17 AD19 AD23" xr:uid="{00000000-0002-0000-1300-000003000000}">
      <formula1>1</formula1>
    </dataValidation>
  </dataValidations>
  <hyperlinks>
    <hyperlink ref="K28" r:id="rId1" xr:uid="{00000000-0004-0000-1300-000000000000}"/>
  </hyperlinks>
  <printOptions horizontalCentered="1"/>
  <pageMargins left="0.25" right="0.25" top="0.75" bottom="0.75" header="0.3" footer="0.3"/>
  <pageSetup scale="74" orientation="landscape" r:id="rId2"/>
  <headerFooter>
    <oddFooter>&amp;L&amp;"Book Antiqua,Regular"&amp;10Printed on &amp;D at &amp;T&amp;R&amp;"Book Antiqua,Regular"&amp;10Ameren Missouri BizSavers&amp;"Book Antiqua,Bold Italic" &amp;"Book Antiqua,Regular"Program&amp;C&amp;"Book Antiqua,Regular"&amp;10&amp;F &amp;A</oddFooter>
  </headerFooter>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8">
    <tabColor theme="9" tint="-0.249977111117893"/>
    <pageSetUpPr fitToPage="1"/>
  </sheetPr>
  <dimension ref="A1:L32"/>
  <sheetViews>
    <sheetView workbookViewId="0">
      <pane xSplit="1" ySplit="7" topLeftCell="B8" activePane="bottomRight" state="frozen"/>
      <selection activeCell="C14" sqref="C14:G14"/>
      <selection pane="topRight" activeCell="C14" sqref="C14:G14"/>
      <selection pane="bottomLeft" activeCell="C14" sqref="C14:G14"/>
      <selection pane="bottomRight" activeCell="B13" sqref="B13"/>
    </sheetView>
  </sheetViews>
  <sheetFormatPr defaultColWidth="0" defaultRowHeight="15" customHeight="1" zeroHeight="1" x14ac:dyDescent="0.35"/>
  <cols>
    <col min="1" max="1" width="4" customWidth="1"/>
    <col min="2" max="2" width="19.26953125" customWidth="1"/>
    <col min="3" max="3" width="34.453125" customWidth="1"/>
    <col min="4" max="4" width="25" customWidth="1"/>
    <col min="5" max="5" width="16.81640625" bestFit="1" customWidth="1"/>
    <col min="6" max="7" width="13.453125" customWidth="1"/>
    <col min="8" max="8" width="15.453125" customWidth="1"/>
    <col min="9" max="9" width="12.7265625" customWidth="1"/>
    <col min="10" max="11" width="12.26953125" customWidth="1"/>
    <col min="12" max="12" width="11.453125" customWidth="1"/>
    <col min="13" max="16384" width="4" hidden="1"/>
  </cols>
  <sheetData>
    <row r="1" spans="1:12" ht="17.25" customHeight="1" x14ac:dyDescent="0.35">
      <c r="A1" s="1"/>
      <c r="B1" s="1"/>
      <c r="C1" s="1"/>
      <c r="D1" s="1"/>
      <c r="E1" s="1"/>
      <c r="F1" s="1"/>
      <c r="G1" s="1"/>
    </row>
    <row r="2" spans="1:12" ht="17.25" customHeight="1" x14ac:dyDescent="0.35">
      <c r="A2" s="1"/>
      <c r="B2" s="17" t="s">
        <v>0</v>
      </c>
      <c r="C2" s="18">
        <v>41926</v>
      </c>
      <c r="D2" s="1"/>
      <c r="E2" s="1"/>
      <c r="F2" s="1"/>
      <c r="G2" s="1"/>
    </row>
    <row r="3" spans="1:12" ht="17.25" customHeight="1" x14ac:dyDescent="0.35">
      <c r="A3" s="1"/>
      <c r="B3" s="17" t="s">
        <v>14</v>
      </c>
      <c r="C3" s="18" t="s">
        <v>346</v>
      </c>
      <c r="D3" s="1"/>
      <c r="E3" s="1"/>
      <c r="F3" s="1"/>
      <c r="G3" s="1"/>
    </row>
    <row r="4" spans="1:12" ht="17.25" customHeight="1" x14ac:dyDescent="0.35">
      <c r="A4" s="1"/>
      <c r="B4" s="17" t="s">
        <v>1</v>
      </c>
      <c r="C4" s="588" t="s">
        <v>640</v>
      </c>
      <c r="D4" s="588"/>
      <c r="E4" s="1"/>
      <c r="F4" s="1"/>
      <c r="G4" s="1"/>
    </row>
    <row r="5" spans="1:12" ht="17.25" customHeight="1" x14ac:dyDescent="0.35">
      <c r="A5" s="1"/>
      <c r="B5" s="1"/>
      <c r="C5" s="588" t="s">
        <v>3</v>
      </c>
      <c r="D5" s="588"/>
      <c r="E5" s="1"/>
      <c r="F5" s="1"/>
      <c r="G5" s="1"/>
    </row>
    <row r="6" spans="1:12" s="4" customFormat="1" ht="17.25" customHeight="1" x14ac:dyDescent="0.35">
      <c r="A6" s="22"/>
      <c r="B6" s="675" t="s">
        <v>16</v>
      </c>
      <c r="C6" s="675"/>
      <c r="D6" s="675"/>
      <c r="E6" s="675"/>
      <c r="F6" s="675"/>
      <c r="G6" s="675"/>
      <c r="H6" s="675"/>
    </row>
    <row r="7" spans="1:12" s="4" customFormat="1" ht="33.75" customHeight="1" x14ac:dyDescent="0.35">
      <c r="A7" s="22"/>
      <c r="B7" s="23" t="s">
        <v>465</v>
      </c>
      <c r="C7" s="23" t="s">
        <v>57</v>
      </c>
      <c r="D7" s="23" t="s">
        <v>89</v>
      </c>
      <c r="E7" s="23" t="s">
        <v>58</v>
      </c>
      <c r="F7" s="23" t="s">
        <v>39</v>
      </c>
      <c r="G7" s="23" t="s">
        <v>59</v>
      </c>
      <c r="H7" s="23" t="s">
        <v>60</v>
      </c>
      <c r="I7" s="23" t="s">
        <v>61</v>
      </c>
      <c r="J7" s="23" t="s">
        <v>62</v>
      </c>
      <c r="K7" s="23" t="s">
        <v>631</v>
      </c>
      <c r="L7" s="23" t="s">
        <v>614</v>
      </c>
    </row>
    <row r="8" spans="1:12" s="4" customFormat="1" ht="28.5" customHeight="1" x14ac:dyDescent="0.35">
      <c r="A8" s="22"/>
      <c r="B8" s="168">
        <v>999146</v>
      </c>
      <c r="C8" s="194" t="s">
        <v>560</v>
      </c>
      <c r="D8" s="3" t="s">
        <v>99</v>
      </c>
      <c r="E8" s="194" t="s">
        <v>559</v>
      </c>
      <c r="F8" s="5" t="s">
        <v>81</v>
      </c>
      <c r="G8" s="24">
        <v>846</v>
      </c>
      <c r="H8" s="6">
        <v>21156</v>
      </c>
      <c r="I8" s="7">
        <v>4.2</v>
      </c>
      <c r="J8" s="25">
        <f>IF(SMHEAT[[#This Row],[INCENTIVE PER UNIT]]=0,"--",IF(SMHEAT[[#This Row],[KWH SAVINGS PER UNIT]]=0,"__",SMHEAT[[#This Row],[INCENTIVE PER UNIT]]/SMHEAT[[#This Row],[KWH SAVINGS PER UNIT]]))</f>
        <v>3.9988655700510495E-2</v>
      </c>
      <c r="K8" s="25" t="s">
        <v>632</v>
      </c>
      <c r="L8" s="214">
        <v>6000</v>
      </c>
    </row>
    <row r="9" spans="1:12" s="4" customFormat="1" ht="28.5" customHeight="1" x14ac:dyDescent="0.35">
      <c r="A9" s="22"/>
      <c r="B9" s="168">
        <v>999147</v>
      </c>
      <c r="C9" s="194" t="s">
        <v>561</v>
      </c>
      <c r="D9" s="3" t="s">
        <v>99</v>
      </c>
      <c r="E9" s="194" t="s">
        <v>559</v>
      </c>
      <c r="F9" s="5" t="s">
        <v>81</v>
      </c>
      <c r="G9" s="24">
        <v>2116</v>
      </c>
      <c r="H9" s="6">
        <v>52890</v>
      </c>
      <c r="I9" s="7">
        <v>10.5</v>
      </c>
      <c r="J9" s="8">
        <f>IF(SMHEAT[[#This Row],[INCENTIVE PER UNIT]]=0,"--",IF(SMHEAT[[#This Row],[KWH SAVINGS PER UNIT]]=0,"__",SMHEAT[[#This Row],[INCENTIVE PER UNIT]]/SMHEAT[[#This Row],[KWH SAVINGS PER UNIT]]))</f>
        <v>4.0007562866326341E-2</v>
      </c>
      <c r="K9" s="25" t="s">
        <v>632</v>
      </c>
      <c r="L9" s="214">
        <v>14000</v>
      </c>
    </row>
    <row r="10" spans="1:12" s="4" customFormat="1" ht="28.5" customHeight="1" x14ac:dyDescent="0.35">
      <c r="A10" s="22"/>
      <c r="B10" s="168">
        <v>999148</v>
      </c>
      <c r="C10" s="194" t="s">
        <v>562</v>
      </c>
      <c r="D10" s="3" t="s">
        <v>99</v>
      </c>
      <c r="E10" s="194" t="s">
        <v>559</v>
      </c>
      <c r="F10" s="5" t="s">
        <v>81</v>
      </c>
      <c r="G10" s="24">
        <v>5642</v>
      </c>
      <c r="H10" s="6">
        <v>141041</v>
      </c>
      <c r="I10" s="7">
        <v>28</v>
      </c>
      <c r="J10" s="8">
        <f>IF(SMHEAT[[#This Row],[INCENTIVE PER UNIT]]=0,"--",IF(SMHEAT[[#This Row],[KWH SAVINGS PER UNIT]]=0,"__",SMHEAT[[#This Row],[INCENTIVE PER UNIT]]/SMHEAT[[#This Row],[KWH SAVINGS PER UNIT]]))</f>
        <v>4.0002552449287798E-2</v>
      </c>
      <c r="K10" s="25" t="s">
        <v>632</v>
      </c>
      <c r="L10" s="214">
        <v>25000</v>
      </c>
    </row>
    <row r="11" spans="1:12" s="4" customFormat="1" ht="28.5" customHeight="1" x14ac:dyDescent="0.35">
      <c r="A11" s="22"/>
      <c r="B11" s="168">
        <v>999149</v>
      </c>
      <c r="C11" s="194" t="s">
        <v>563</v>
      </c>
      <c r="D11" s="194" t="s">
        <v>99</v>
      </c>
      <c r="E11" s="194" t="s">
        <v>559</v>
      </c>
      <c r="F11" s="5" t="s">
        <v>81</v>
      </c>
      <c r="G11" s="196">
        <v>11283</v>
      </c>
      <c r="H11" s="6">
        <v>282081</v>
      </c>
      <c r="I11" s="7">
        <v>56</v>
      </c>
      <c r="J11" s="8">
        <f>IF(SMHEAT[[#This Row],[INCENTIVE PER UNIT]]=0,"--",IF(SMHEAT[[#This Row],[KWH SAVINGS PER UNIT]]=0,"__",SMHEAT[[#This Row],[INCENTIVE PER UNIT]]/SMHEAT[[#This Row],[KWH SAVINGS PER UNIT]]))</f>
        <v>3.999914918055452E-2</v>
      </c>
      <c r="K11" s="25" t="s">
        <v>632</v>
      </c>
      <c r="L11" s="214">
        <v>42000</v>
      </c>
    </row>
    <row r="12" spans="1:12" s="4" customFormat="1" ht="28.5" customHeight="1" x14ac:dyDescent="0.35">
      <c r="A12" s="22"/>
      <c r="B12" s="168">
        <v>999150</v>
      </c>
      <c r="C12" s="194" t="s">
        <v>564</v>
      </c>
      <c r="D12" s="194" t="s">
        <v>99</v>
      </c>
      <c r="E12" s="194" t="s">
        <v>559</v>
      </c>
      <c r="F12" s="5" t="s">
        <v>81</v>
      </c>
      <c r="G12" s="196">
        <v>16925</v>
      </c>
      <c r="H12" s="6">
        <v>423122</v>
      </c>
      <c r="I12" s="7">
        <v>84</v>
      </c>
      <c r="J12" s="8">
        <f>IF(SMHEAT[[#This Row],[INCENTIVE PER UNIT]]=0,"--",IF(SMHEAT[[#This Row],[KWH SAVINGS PER UNIT]]=0,"__",SMHEAT[[#This Row],[INCENTIVE PER UNIT]]/SMHEAT[[#This Row],[KWH SAVINGS PER UNIT]]))</f>
        <v>4.0000283606146693E-2</v>
      </c>
      <c r="K12" s="25" t="s">
        <v>632</v>
      </c>
      <c r="L12" s="214">
        <v>63000</v>
      </c>
    </row>
    <row r="13" spans="1:12" ht="28.5" customHeight="1" x14ac:dyDescent="0.35">
      <c r="A13" s="22"/>
    </row>
    <row r="14" spans="1:12" ht="28.5" customHeight="1" x14ac:dyDescent="0.35">
      <c r="A14" s="22"/>
    </row>
    <row r="15" spans="1:12" ht="28.5" customHeight="1" x14ac:dyDescent="0.35">
      <c r="A15" s="22"/>
    </row>
    <row r="16" spans="1:12" ht="28.5" customHeight="1" x14ac:dyDescent="0.35">
      <c r="A16" s="22"/>
    </row>
    <row r="17" spans="1:1" ht="28.5" customHeight="1" x14ac:dyDescent="0.35">
      <c r="A17" s="22"/>
    </row>
    <row r="18" spans="1:1" ht="28.5" customHeight="1" x14ac:dyDescent="0.35">
      <c r="A18" s="22"/>
    </row>
    <row r="19" spans="1:1" ht="28.5" customHeight="1" x14ac:dyDescent="0.35">
      <c r="A19" s="22"/>
    </row>
    <row r="20" spans="1:1" ht="28.5" customHeight="1" x14ac:dyDescent="0.35">
      <c r="A20" s="4"/>
    </row>
    <row r="21" spans="1:1" ht="28.5" customHeight="1" x14ac:dyDescent="0.35">
      <c r="A21" s="4"/>
    </row>
    <row r="22" spans="1:1" ht="28.5" customHeight="1" x14ac:dyDescent="0.35">
      <c r="A22" s="4"/>
    </row>
    <row r="23" spans="1:1" ht="28.5" customHeight="1" x14ac:dyDescent="0.35">
      <c r="A23" s="4"/>
    </row>
    <row r="24" spans="1:1" ht="28.5" customHeight="1" x14ac:dyDescent="0.35">
      <c r="A24" s="4"/>
    </row>
    <row r="25" spans="1:1" ht="28.5" customHeight="1" x14ac:dyDescent="0.35">
      <c r="A25" s="4"/>
    </row>
    <row r="26" spans="1:1" ht="28.5" customHeight="1" x14ac:dyDescent="0.35">
      <c r="A26" s="4"/>
    </row>
    <row r="27" spans="1:1" ht="28.5" customHeight="1" x14ac:dyDescent="0.35">
      <c r="A27" s="4"/>
    </row>
    <row r="28" spans="1:1" ht="28.5" customHeight="1" x14ac:dyDescent="0.35">
      <c r="A28" s="4"/>
    </row>
    <row r="29" spans="1:1" ht="28.5" customHeight="1" x14ac:dyDescent="0.35">
      <c r="A29" s="4"/>
    </row>
    <row r="30" spans="1:1" ht="28.5" customHeight="1" x14ac:dyDescent="0.35">
      <c r="A30" s="4"/>
    </row>
    <row r="31" spans="1:1" ht="28.5" customHeight="1" x14ac:dyDescent="0.35">
      <c r="A31" s="4"/>
    </row>
    <row r="32" spans="1:1" ht="28.5" customHeight="1" x14ac:dyDescent="0.35">
      <c r="A32" s="4"/>
    </row>
  </sheetData>
  <sheetProtection algorithmName="SHA-512" hashValue="KjoSyLBtKa++U/RnTu3hS5SopImOVCpORqlK7PhnFPKJpFI1XnrHe6ll0NOS1rMnsUoub8luyxWYMwJHxief0Q==" saltValue="fNMZOnprx/mHBRSwYgQzMA==" spinCount="100000" sheet="1" objects="1" scenarios="1"/>
  <mergeCells count="3">
    <mergeCell ref="C4:D4"/>
    <mergeCell ref="C5:D5"/>
    <mergeCell ref="B6:H6"/>
  </mergeCells>
  <pageMargins left="0.25" right="0.25" top="0.75" bottom="0.75" header="0.3" footer="0.3"/>
  <pageSetup scale="61" orientation="landscape" r:id="rId1"/>
  <headerFooter>
    <oddFooter>&amp;L&amp;"Book Antiqua,Regular"&amp;10Printed on &amp;D at &amp;T&amp;R&amp;"Book Antiqua,Regular"&amp;10Ameren Missouri BizSavers&amp;"Book Antiqua,Bold Italic" &amp;"Book Antiqua,Regular"Program&amp;C&amp;"Book Antiqua,Regular"&amp;10&amp;F &amp;A</oddFooter>
  </headerFooter>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5">
    <tabColor theme="9" tint="-0.249977111117893"/>
    <pageSetUpPr fitToPage="1"/>
  </sheetPr>
  <dimension ref="B1:W113"/>
  <sheetViews>
    <sheetView topLeftCell="A8" workbookViewId="0">
      <selection activeCell="C20" sqref="C20"/>
    </sheetView>
  </sheetViews>
  <sheetFormatPr defaultColWidth="4" defaultRowHeight="15" customHeight="1" x14ac:dyDescent="0.35"/>
  <cols>
    <col min="1" max="1" width="4" style="1" customWidth="1"/>
    <col min="2" max="2" width="31" style="1" customWidth="1"/>
    <col min="3" max="5" width="24.453125" style="1" customWidth="1"/>
    <col min="6" max="6" width="10.26953125" style="1" bestFit="1" customWidth="1"/>
    <col min="7" max="7" width="28" style="1" customWidth="1"/>
    <col min="8" max="8" width="18" style="1" customWidth="1"/>
    <col min="9" max="9" width="27.453125" style="1" customWidth="1"/>
    <col min="10" max="10" width="7.453125" style="1" customWidth="1"/>
    <col min="11" max="11" width="40.7265625" style="1" customWidth="1"/>
    <col min="12" max="12" width="38.7265625" style="1" customWidth="1"/>
    <col min="13" max="13" width="18.453125" style="1" customWidth="1"/>
    <col min="14" max="14" width="16.7265625" style="1" bestFit="1" customWidth="1"/>
    <col min="15" max="15" width="4" style="1" customWidth="1"/>
    <col min="16" max="16" width="36.453125" style="1" customWidth="1"/>
    <col min="17" max="17" width="47.1796875" style="1" bestFit="1" customWidth="1"/>
    <col min="18" max="18" width="20.1796875" style="1" bestFit="1" customWidth="1"/>
    <col min="19" max="20" width="4" style="1" customWidth="1"/>
    <col min="21" max="21" width="36" style="1" bestFit="1" customWidth="1"/>
    <col min="22" max="22" width="24.453125" style="1" bestFit="1" customWidth="1"/>
    <col min="23" max="23" width="7.1796875" style="1" bestFit="1" customWidth="1"/>
    <col min="24" max="48" width="4" style="1" customWidth="1"/>
    <col min="49" max="16384" width="4" style="1"/>
  </cols>
  <sheetData>
    <row r="1" spans="2:23" ht="17.25" customHeight="1" x14ac:dyDescent="0.35"/>
    <row r="2" spans="2:23" ht="17.25" customHeight="1" x14ac:dyDescent="0.35">
      <c r="B2" s="17" t="s">
        <v>0</v>
      </c>
      <c r="C2" s="18">
        <v>41926</v>
      </c>
    </row>
    <row r="3" spans="2:23" ht="17.25" customHeight="1" x14ac:dyDescent="0.35">
      <c r="B3" s="17" t="s">
        <v>14</v>
      </c>
      <c r="C3" s="18" t="s">
        <v>346</v>
      </c>
    </row>
    <row r="4" spans="2:23" ht="17.25" customHeight="1" x14ac:dyDescent="0.35">
      <c r="B4" s="17" t="s">
        <v>1</v>
      </c>
      <c r="C4" s="588" t="s">
        <v>638</v>
      </c>
      <c r="D4" s="588"/>
      <c r="E4" s="92"/>
    </row>
    <row r="5" spans="2:23" ht="17.25" customHeight="1" x14ac:dyDescent="0.35">
      <c r="C5" s="588" t="s">
        <v>3</v>
      </c>
      <c r="D5" s="588"/>
      <c r="E5" s="92"/>
      <c r="K5"/>
      <c r="L5"/>
      <c r="M5"/>
      <c r="N5"/>
      <c r="O5"/>
      <c r="P5"/>
      <c r="Q5"/>
      <c r="R5"/>
      <c r="S5"/>
      <c r="T5"/>
      <c r="U5"/>
      <c r="V5"/>
      <c r="W5"/>
    </row>
    <row r="6" spans="2:23" ht="17.25" customHeight="1" thickBot="1" x14ac:dyDescent="0.4">
      <c r="B6" s="84" t="s">
        <v>16</v>
      </c>
      <c r="C6" s="84"/>
      <c r="D6" s="84"/>
      <c r="E6" s="19"/>
      <c r="K6"/>
      <c r="L6"/>
      <c r="M6"/>
      <c r="N6"/>
      <c r="O6"/>
      <c r="P6"/>
      <c r="Q6"/>
      <c r="R6"/>
      <c r="S6"/>
      <c r="T6"/>
      <c r="U6"/>
      <c r="V6"/>
      <c r="W6"/>
    </row>
    <row r="7" spans="2:23" ht="17.25" customHeight="1" x14ac:dyDescent="0.35">
      <c r="B7" s="93" t="s">
        <v>248</v>
      </c>
      <c r="C7" s="85" t="s">
        <v>657</v>
      </c>
      <c r="D7" s="85" t="s">
        <v>658</v>
      </c>
      <c r="E7" s="216" t="s">
        <v>359</v>
      </c>
      <c r="F7" s="94"/>
      <c r="G7" s="85" t="s">
        <v>321</v>
      </c>
      <c r="H7" s="85" t="s">
        <v>658</v>
      </c>
      <c r="I7" s="85" t="s">
        <v>359</v>
      </c>
      <c r="J7" s="94"/>
      <c r="K7" t="s">
        <v>629</v>
      </c>
      <c r="L7" t="s">
        <v>630</v>
      </c>
      <c r="M7"/>
      <c r="N7"/>
      <c r="O7"/>
      <c r="P7"/>
      <c r="Q7"/>
      <c r="R7"/>
      <c r="S7"/>
      <c r="T7"/>
      <c r="U7"/>
      <c r="V7"/>
      <c r="W7"/>
    </row>
    <row r="8" spans="2:23" ht="14.5" x14ac:dyDescent="0.35">
      <c r="B8" s="95" t="s">
        <v>580</v>
      </c>
      <c r="C8" s="86" t="s">
        <v>249</v>
      </c>
      <c r="D8" s="86" t="s">
        <v>635</v>
      </c>
      <c r="E8" s="90" t="s">
        <v>251</v>
      </c>
      <c r="F8" s="94"/>
      <c r="G8" s="91" t="s">
        <v>626</v>
      </c>
      <c r="H8" s="87" t="s">
        <v>635</v>
      </c>
      <c r="I8" s="86" t="s">
        <v>322</v>
      </c>
      <c r="J8" s="94"/>
      <c r="K8" t="str">
        <f>B20</f>
        <v>T12 - 4ft - 1 Lamp - 51W Actual</v>
      </c>
      <c r="L8" t="str">
        <f>G21</f>
        <v>T8 - 4ft - 1 Lamp - 32W</v>
      </c>
      <c r="M8"/>
      <c r="N8"/>
      <c r="O8"/>
      <c r="P8"/>
      <c r="Q8"/>
      <c r="R8"/>
      <c r="S8"/>
      <c r="T8"/>
      <c r="U8"/>
      <c r="V8"/>
      <c r="W8"/>
    </row>
    <row r="9" spans="2:23" ht="14.5" x14ac:dyDescent="0.35">
      <c r="B9" s="95" t="s">
        <v>250</v>
      </c>
      <c r="C9" s="87" t="s">
        <v>249</v>
      </c>
      <c r="D9" s="87" t="s">
        <v>635</v>
      </c>
      <c r="E9" s="90" t="s">
        <v>250</v>
      </c>
      <c r="F9" s="94"/>
      <c r="G9" s="91" t="s">
        <v>250</v>
      </c>
      <c r="H9" s="87" t="s">
        <v>635</v>
      </c>
      <c r="I9" s="86" t="s">
        <v>250</v>
      </c>
      <c r="J9" s="94"/>
      <c r="K9" t="str">
        <f>B21</f>
        <v>T12 - 4ft - 2 Lamp - 82W Actual</v>
      </c>
      <c r="L9" t="str">
        <f>G24</f>
        <v>T8 - 4ft - 2 Lamp - 32W</v>
      </c>
      <c r="M9"/>
      <c r="N9"/>
      <c r="O9"/>
      <c r="P9"/>
      <c r="Q9"/>
      <c r="R9"/>
      <c r="S9"/>
      <c r="T9"/>
      <c r="U9"/>
      <c r="V9"/>
      <c r="W9"/>
    </row>
    <row r="10" spans="2:23" ht="14.5" x14ac:dyDescent="0.35">
      <c r="B10" s="90" t="s">
        <v>358</v>
      </c>
      <c r="C10" s="86" t="s">
        <v>252</v>
      </c>
      <c r="D10" s="86" t="s">
        <v>252</v>
      </c>
      <c r="E10" s="90" t="s">
        <v>358</v>
      </c>
      <c r="F10" s="94"/>
      <c r="G10" s="90" t="s">
        <v>323</v>
      </c>
      <c r="H10" s="86" t="s">
        <v>252</v>
      </c>
      <c r="I10" s="86" t="s">
        <v>323</v>
      </c>
      <c r="J10" s="94"/>
      <c r="K10" t="str">
        <f>B22</f>
        <v>T12 - 4ft - 3 Lamp - 133W Actual</v>
      </c>
      <c r="L10" t="str">
        <f>G27</f>
        <v>T8 - 4ft - 3 Lamp - 32W</v>
      </c>
      <c r="M10"/>
      <c r="N10"/>
      <c r="O10"/>
      <c r="P10"/>
      <c r="Q10"/>
      <c r="R10"/>
      <c r="S10"/>
      <c r="T10"/>
      <c r="U10"/>
      <c r="V10"/>
      <c r="W10"/>
    </row>
    <row r="11" spans="2:23" ht="22" x14ac:dyDescent="0.35">
      <c r="B11" s="95" t="s">
        <v>253</v>
      </c>
      <c r="C11" s="87">
        <v>250</v>
      </c>
      <c r="D11" s="87">
        <v>250</v>
      </c>
      <c r="E11" s="90" t="s">
        <v>253</v>
      </c>
      <c r="F11" s="94"/>
      <c r="G11" s="91" t="s">
        <v>250</v>
      </c>
      <c r="H11" s="87" t="s">
        <v>635</v>
      </c>
      <c r="I11" s="87" t="s">
        <v>250</v>
      </c>
      <c r="J11" s="94"/>
      <c r="K11" t="str">
        <f>B23</f>
        <v>T12 - 4ft - 4 Lamp - 164W Actual</v>
      </c>
      <c r="L11" t="str">
        <f>G30</f>
        <v>T8 - 4ft - 4 Lamp - 32W</v>
      </c>
      <c r="M11"/>
      <c r="N11"/>
      <c r="O11"/>
      <c r="P11"/>
      <c r="Q11"/>
      <c r="R11"/>
      <c r="S11"/>
      <c r="T11"/>
      <c r="U11"/>
      <c r="V11"/>
      <c r="W11"/>
    </row>
    <row r="12" spans="2:23" ht="22" x14ac:dyDescent="0.35">
      <c r="B12" s="96" t="s">
        <v>254</v>
      </c>
      <c r="C12" s="87">
        <v>300</v>
      </c>
      <c r="D12" s="87">
        <v>300</v>
      </c>
      <c r="E12" s="90" t="s">
        <v>254</v>
      </c>
      <c r="F12" s="94"/>
      <c r="G12" s="91" t="s">
        <v>627</v>
      </c>
      <c r="H12" s="87" t="s">
        <v>635</v>
      </c>
      <c r="I12" s="86" t="s">
        <v>324</v>
      </c>
      <c r="J12" s="94"/>
      <c r="K12"/>
      <c r="L12"/>
      <c r="M12"/>
      <c r="N12"/>
      <c r="O12"/>
      <c r="P12"/>
      <c r="Q12"/>
      <c r="R12"/>
      <c r="S12"/>
      <c r="T12"/>
      <c r="U12"/>
      <c r="V12"/>
      <c r="W12"/>
    </row>
    <row r="13" spans="2:23" ht="14.5" x14ac:dyDescent="0.35">
      <c r="B13" s="95" t="s">
        <v>250</v>
      </c>
      <c r="C13" s="87" t="s">
        <v>249</v>
      </c>
      <c r="D13" s="87" t="s">
        <v>635</v>
      </c>
      <c r="E13" s="90" t="s">
        <v>250</v>
      </c>
      <c r="F13" s="94"/>
      <c r="G13" s="91" t="s">
        <v>250</v>
      </c>
      <c r="H13" s="87" t="s">
        <v>635</v>
      </c>
      <c r="I13" s="87" t="s">
        <v>250</v>
      </c>
      <c r="J13" s="94"/>
      <c r="K13"/>
      <c r="L13"/>
      <c r="M13"/>
      <c r="N13"/>
      <c r="O13"/>
      <c r="P13"/>
      <c r="Q13"/>
      <c r="R13"/>
      <c r="S13"/>
      <c r="T13"/>
      <c r="U13"/>
      <c r="V13"/>
      <c r="W13"/>
    </row>
    <row r="14" spans="2:23" ht="14.5" x14ac:dyDescent="0.35">
      <c r="B14" s="96" t="s">
        <v>586</v>
      </c>
      <c r="C14" s="87" t="s">
        <v>249</v>
      </c>
      <c r="D14" s="87" t="s">
        <v>635</v>
      </c>
      <c r="E14" s="90" t="s">
        <v>319</v>
      </c>
      <c r="F14" s="94"/>
      <c r="G14" s="91" t="s">
        <v>384</v>
      </c>
      <c r="H14" s="87" t="s">
        <v>252</v>
      </c>
      <c r="I14" s="87" t="s">
        <v>384</v>
      </c>
      <c r="J14" s="94"/>
      <c r="K14"/>
      <c r="L14"/>
      <c r="M14"/>
      <c r="N14"/>
      <c r="O14"/>
      <c r="P14"/>
      <c r="Q14"/>
      <c r="R14"/>
      <c r="S14"/>
      <c r="T14"/>
      <c r="U14"/>
      <c r="V14"/>
      <c r="W14"/>
    </row>
    <row r="15" spans="2:23" ht="14.5" x14ac:dyDescent="0.35">
      <c r="B15" s="95" t="s">
        <v>250</v>
      </c>
      <c r="C15" s="87" t="s">
        <v>249</v>
      </c>
      <c r="D15" s="87" t="s">
        <v>635</v>
      </c>
      <c r="E15" s="90" t="s">
        <v>250</v>
      </c>
      <c r="F15" s="94"/>
      <c r="G15" s="91" t="s">
        <v>325</v>
      </c>
      <c r="H15" s="87" t="s">
        <v>252</v>
      </c>
      <c r="I15" s="87" t="s">
        <v>325</v>
      </c>
      <c r="J15" s="94"/>
      <c r="K15"/>
      <c r="L15"/>
      <c r="M15"/>
      <c r="N15"/>
      <c r="O15"/>
      <c r="P15"/>
      <c r="Q15"/>
      <c r="R15"/>
      <c r="S15"/>
      <c r="T15"/>
      <c r="U15"/>
      <c r="V15"/>
      <c r="W15"/>
    </row>
    <row r="16" spans="2:23" ht="22" x14ac:dyDescent="0.35">
      <c r="B16" s="96" t="s">
        <v>663</v>
      </c>
      <c r="C16" s="87">
        <v>18</v>
      </c>
      <c r="D16" s="87">
        <v>25</v>
      </c>
      <c r="E16" s="90" t="s">
        <v>255</v>
      </c>
      <c r="F16" s="94"/>
      <c r="G16" s="91" t="s">
        <v>250</v>
      </c>
      <c r="H16" s="87" t="s">
        <v>635</v>
      </c>
      <c r="I16" s="87" t="s">
        <v>250</v>
      </c>
      <c r="J16" s="94"/>
      <c r="K16"/>
      <c r="L16"/>
      <c r="M16"/>
      <c r="N16"/>
      <c r="O16"/>
      <c r="P16"/>
      <c r="Q16"/>
      <c r="R16"/>
      <c r="S16"/>
      <c r="T16"/>
      <c r="U16"/>
      <c r="V16"/>
      <c r="W16"/>
    </row>
    <row r="17" spans="2:23" ht="22" x14ac:dyDescent="0.35">
      <c r="B17" s="96" t="s">
        <v>664</v>
      </c>
      <c r="C17" s="87">
        <v>33</v>
      </c>
      <c r="D17" s="87">
        <v>50</v>
      </c>
      <c r="E17" s="90" t="s">
        <v>256</v>
      </c>
      <c r="F17" s="94"/>
      <c r="G17" s="91" t="s">
        <v>624</v>
      </c>
      <c r="H17" s="87" t="s">
        <v>635</v>
      </c>
      <c r="I17" s="87" t="s">
        <v>326</v>
      </c>
      <c r="J17" s="94"/>
      <c r="K17"/>
      <c r="L17"/>
      <c r="M17"/>
      <c r="N17"/>
      <c r="O17"/>
      <c r="P17"/>
      <c r="Q17"/>
      <c r="R17"/>
      <c r="S17"/>
      <c r="T17"/>
      <c r="U17"/>
      <c r="V17"/>
      <c r="W17"/>
    </row>
    <row r="18" spans="2:23" ht="22" x14ac:dyDescent="0.35">
      <c r="B18" s="96" t="s">
        <v>665</v>
      </c>
      <c r="C18" s="87">
        <v>28</v>
      </c>
      <c r="D18" s="87">
        <v>46</v>
      </c>
      <c r="E18" s="90" t="s">
        <v>257</v>
      </c>
      <c r="F18" s="94"/>
      <c r="G18" s="91" t="s">
        <v>250</v>
      </c>
      <c r="H18" s="87" t="s">
        <v>635</v>
      </c>
      <c r="I18" s="87" t="s">
        <v>250</v>
      </c>
      <c r="J18" s="94"/>
      <c r="K18"/>
      <c r="L18"/>
      <c r="M18"/>
      <c r="N18"/>
      <c r="O18"/>
      <c r="P18"/>
      <c r="Q18"/>
      <c r="R18"/>
      <c r="S18"/>
      <c r="T18"/>
      <c r="U18"/>
      <c r="V18"/>
      <c r="W18"/>
    </row>
    <row r="19" spans="2:23" ht="22" x14ac:dyDescent="0.35">
      <c r="B19" s="96" t="s">
        <v>666</v>
      </c>
      <c r="C19" s="87">
        <v>46</v>
      </c>
      <c r="D19" s="87">
        <v>73</v>
      </c>
      <c r="E19" s="90" t="s">
        <v>258</v>
      </c>
      <c r="F19" s="94"/>
      <c r="G19" s="91" t="s">
        <v>579</v>
      </c>
      <c r="H19" s="87">
        <v>23</v>
      </c>
      <c r="I19" s="87" t="s">
        <v>575</v>
      </c>
      <c r="J19" s="94"/>
      <c r="K19"/>
      <c r="L19"/>
      <c r="M19"/>
      <c r="N19"/>
      <c r="O19"/>
      <c r="P19"/>
      <c r="Q19"/>
      <c r="R19"/>
      <c r="S19"/>
      <c r="T19"/>
      <c r="U19"/>
      <c r="V19"/>
      <c r="W19"/>
    </row>
    <row r="20" spans="2:23" ht="22" x14ac:dyDescent="0.35">
      <c r="B20" s="96" t="s">
        <v>667</v>
      </c>
      <c r="C20" s="87">
        <v>30</v>
      </c>
      <c r="D20" s="87">
        <v>51</v>
      </c>
      <c r="E20" s="90" t="s">
        <v>259</v>
      </c>
      <c r="F20" s="94"/>
      <c r="G20" s="91" t="s">
        <v>581</v>
      </c>
      <c r="H20" s="87">
        <v>25</v>
      </c>
      <c r="I20" s="87" t="s">
        <v>327</v>
      </c>
      <c r="J20" s="94"/>
      <c r="K20"/>
      <c r="L20"/>
      <c r="M20"/>
      <c r="N20"/>
      <c r="O20"/>
      <c r="P20"/>
      <c r="Q20"/>
      <c r="R20"/>
      <c r="S20"/>
      <c r="T20"/>
      <c r="U20"/>
      <c r="V20"/>
      <c r="W20"/>
    </row>
    <row r="21" spans="2:23" ht="22" x14ac:dyDescent="0.35">
      <c r="B21" s="96" t="s">
        <v>668</v>
      </c>
      <c r="C21" s="87">
        <v>62</v>
      </c>
      <c r="D21" s="87">
        <v>82</v>
      </c>
      <c r="E21" s="90" t="s">
        <v>260</v>
      </c>
      <c r="F21" s="94"/>
      <c r="G21" s="91" t="s">
        <v>582</v>
      </c>
      <c r="H21" s="87">
        <v>29</v>
      </c>
      <c r="I21" s="87" t="s">
        <v>328</v>
      </c>
      <c r="J21" s="94"/>
      <c r="K21"/>
      <c r="L21"/>
      <c r="M21"/>
      <c r="N21"/>
      <c r="O21"/>
      <c r="P21"/>
      <c r="Q21"/>
      <c r="R21"/>
      <c r="S21"/>
      <c r="T21"/>
      <c r="U21"/>
      <c r="V21"/>
      <c r="W21"/>
    </row>
    <row r="22" spans="2:23" ht="22" x14ac:dyDescent="0.35">
      <c r="B22" s="96" t="s">
        <v>669</v>
      </c>
      <c r="C22" s="87">
        <v>85</v>
      </c>
      <c r="D22" s="87">
        <v>133</v>
      </c>
      <c r="E22" s="90" t="s">
        <v>261</v>
      </c>
      <c r="F22" s="94"/>
      <c r="G22" s="91" t="s">
        <v>583</v>
      </c>
      <c r="H22" s="87">
        <v>45</v>
      </c>
      <c r="I22" s="87" t="s">
        <v>576</v>
      </c>
      <c r="J22" s="94"/>
      <c r="K22"/>
      <c r="L22"/>
      <c r="M22"/>
      <c r="N22"/>
      <c r="O22"/>
      <c r="P22"/>
      <c r="Q22"/>
      <c r="R22"/>
      <c r="S22"/>
      <c r="T22"/>
      <c r="U22"/>
      <c r="V22"/>
      <c r="W22"/>
    </row>
    <row r="23" spans="2:23" ht="22" x14ac:dyDescent="0.35">
      <c r="B23" s="96" t="s">
        <v>670</v>
      </c>
      <c r="C23" s="87">
        <v>112</v>
      </c>
      <c r="D23" s="87">
        <v>164</v>
      </c>
      <c r="E23" s="90" t="s">
        <v>262</v>
      </c>
      <c r="F23" s="94"/>
      <c r="G23" s="91" t="s">
        <v>584</v>
      </c>
      <c r="H23" s="87">
        <v>49</v>
      </c>
      <c r="I23" s="87" t="s">
        <v>329</v>
      </c>
      <c r="J23" s="94"/>
      <c r="K23"/>
      <c r="L23"/>
      <c r="M23"/>
      <c r="N23"/>
      <c r="O23"/>
      <c r="P23"/>
      <c r="Q23"/>
      <c r="R23"/>
      <c r="S23"/>
      <c r="T23"/>
      <c r="U23"/>
      <c r="V23"/>
      <c r="W23"/>
    </row>
    <row r="24" spans="2:23" ht="22" x14ac:dyDescent="0.35">
      <c r="B24" s="96" t="s">
        <v>671</v>
      </c>
      <c r="C24" s="87">
        <v>65</v>
      </c>
      <c r="D24" s="87">
        <v>83</v>
      </c>
      <c r="E24" s="90" t="s">
        <v>263</v>
      </c>
      <c r="F24" s="94"/>
      <c r="G24" s="91" t="s">
        <v>585</v>
      </c>
      <c r="H24" s="87">
        <v>58</v>
      </c>
      <c r="I24" s="87" t="s">
        <v>330</v>
      </c>
      <c r="J24" s="94"/>
      <c r="K24"/>
      <c r="L24"/>
      <c r="M24"/>
      <c r="N24"/>
      <c r="O24"/>
      <c r="P24"/>
      <c r="Q24"/>
      <c r="R24"/>
      <c r="S24"/>
      <c r="T24"/>
      <c r="U24"/>
      <c r="V24"/>
      <c r="W24"/>
    </row>
    <row r="25" spans="2:23" ht="22" x14ac:dyDescent="0.35">
      <c r="B25" s="96" t="s">
        <v>672</v>
      </c>
      <c r="C25" s="87">
        <v>110</v>
      </c>
      <c r="D25" s="87">
        <v>138</v>
      </c>
      <c r="E25" s="90" t="s">
        <v>264</v>
      </c>
      <c r="F25" s="88"/>
      <c r="G25" s="91" t="s">
        <v>587</v>
      </c>
      <c r="H25" s="87">
        <v>65</v>
      </c>
      <c r="I25" s="87" t="s">
        <v>577</v>
      </c>
      <c r="J25" s="94"/>
      <c r="K25"/>
      <c r="L25"/>
      <c r="M25"/>
      <c r="N25"/>
      <c r="O25"/>
      <c r="P25"/>
      <c r="Q25"/>
      <c r="R25"/>
      <c r="S25"/>
      <c r="T25"/>
      <c r="U25"/>
      <c r="V25"/>
      <c r="W25"/>
    </row>
    <row r="26" spans="2:23" ht="22" x14ac:dyDescent="0.35">
      <c r="B26" s="96" t="s">
        <v>673</v>
      </c>
      <c r="C26" s="87">
        <v>167</v>
      </c>
      <c r="D26" s="87">
        <v>221</v>
      </c>
      <c r="E26" s="90" t="s">
        <v>265</v>
      </c>
      <c r="F26" s="88"/>
      <c r="G26" s="91" t="s">
        <v>588</v>
      </c>
      <c r="H26" s="87">
        <v>72</v>
      </c>
      <c r="I26" s="87" t="s">
        <v>331</v>
      </c>
      <c r="J26" s="94"/>
      <c r="K26"/>
      <c r="L26"/>
      <c r="M26"/>
      <c r="N26"/>
      <c r="O26"/>
      <c r="P26"/>
      <c r="Q26"/>
      <c r="R26"/>
      <c r="S26"/>
      <c r="T26"/>
      <c r="U26"/>
      <c r="V26"/>
      <c r="W26"/>
    </row>
    <row r="27" spans="2:23" ht="22" x14ac:dyDescent="0.35">
      <c r="B27" s="230" t="s">
        <v>687</v>
      </c>
      <c r="C27" s="231">
        <v>220</v>
      </c>
      <c r="D27" s="231">
        <v>276</v>
      </c>
      <c r="E27" s="232" t="s">
        <v>686</v>
      </c>
      <c r="F27" s="88"/>
      <c r="G27" s="91" t="s">
        <v>589</v>
      </c>
      <c r="H27" s="87">
        <v>83</v>
      </c>
      <c r="I27" s="87" t="s">
        <v>332</v>
      </c>
      <c r="J27" s="94"/>
      <c r="K27"/>
      <c r="L27"/>
      <c r="M27"/>
      <c r="N27"/>
      <c r="O27"/>
      <c r="P27"/>
      <c r="Q27"/>
      <c r="R27"/>
      <c r="S27"/>
      <c r="T27"/>
      <c r="U27"/>
      <c r="V27"/>
      <c r="W27"/>
    </row>
    <row r="28" spans="2:23" ht="22" x14ac:dyDescent="0.35">
      <c r="B28" s="96" t="s">
        <v>674</v>
      </c>
      <c r="C28" s="87">
        <v>100</v>
      </c>
      <c r="D28" s="87">
        <v>125</v>
      </c>
      <c r="E28" s="90" t="s">
        <v>266</v>
      </c>
      <c r="F28" s="88"/>
      <c r="G28" s="91" t="s">
        <v>590</v>
      </c>
      <c r="H28" s="87">
        <v>85</v>
      </c>
      <c r="I28" s="87" t="s">
        <v>578</v>
      </c>
      <c r="J28" s="94"/>
      <c r="K28"/>
      <c r="L28"/>
      <c r="M28"/>
      <c r="N28"/>
      <c r="O28"/>
      <c r="P28"/>
      <c r="Q28"/>
      <c r="R28"/>
      <c r="S28"/>
      <c r="T28"/>
      <c r="U28"/>
      <c r="V28"/>
      <c r="W28"/>
    </row>
    <row r="29" spans="2:23" ht="15" customHeight="1" x14ac:dyDescent="0.35">
      <c r="B29" s="96" t="s">
        <v>675</v>
      </c>
      <c r="C29" s="87">
        <v>185</v>
      </c>
      <c r="D29" s="87">
        <v>227</v>
      </c>
      <c r="E29" s="90" t="s">
        <v>267</v>
      </c>
      <c r="F29" s="89"/>
      <c r="G29" s="91" t="s">
        <v>591</v>
      </c>
      <c r="H29" s="87">
        <v>94</v>
      </c>
      <c r="I29" s="87" t="s">
        <v>333</v>
      </c>
      <c r="J29" s="94"/>
      <c r="K29"/>
      <c r="L29"/>
      <c r="M29"/>
      <c r="N29"/>
      <c r="O29"/>
      <c r="P29"/>
      <c r="Q29"/>
      <c r="R29"/>
      <c r="S29"/>
      <c r="T29"/>
      <c r="U29"/>
      <c r="V29"/>
      <c r="W29"/>
    </row>
    <row r="30" spans="2:23" ht="15" customHeight="1" x14ac:dyDescent="0.35">
      <c r="B30" s="96" t="s">
        <v>676</v>
      </c>
      <c r="C30" s="87">
        <v>285</v>
      </c>
      <c r="D30" s="87">
        <v>357</v>
      </c>
      <c r="E30" s="90" t="s">
        <v>268</v>
      </c>
      <c r="F30" s="89"/>
      <c r="G30" s="91" t="s">
        <v>592</v>
      </c>
      <c r="H30" s="87">
        <v>106</v>
      </c>
      <c r="I30" s="87" t="s">
        <v>334</v>
      </c>
      <c r="J30" s="94"/>
      <c r="K30"/>
      <c r="L30"/>
      <c r="M30"/>
      <c r="N30"/>
      <c r="O30"/>
      <c r="P30"/>
      <c r="Q30"/>
      <c r="R30"/>
      <c r="S30"/>
      <c r="T30"/>
      <c r="U30"/>
      <c r="V30"/>
      <c r="W30"/>
    </row>
    <row r="31" spans="2:23" ht="15" customHeight="1" x14ac:dyDescent="0.35">
      <c r="B31" s="96" t="s">
        <v>677</v>
      </c>
      <c r="C31" s="87">
        <v>147</v>
      </c>
      <c r="D31" s="87">
        <v>200</v>
      </c>
      <c r="E31" s="90" t="s">
        <v>269</v>
      </c>
      <c r="F31" s="89"/>
      <c r="G31" s="91" t="s">
        <v>593</v>
      </c>
      <c r="H31" s="87">
        <v>217</v>
      </c>
      <c r="I31" s="87" t="s">
        <v>335</v>
      </c>
      <c r="J31" s="94"/>
      <c r="K31"/>
      <c r="L31"/>
      <c r="M31"/>
      <c r="N31"/>
      <c r="O31"/>
      <c r="P31"/>
      <c r="Q31"/>
      <c r="R31"/>
      <c r="S31"/>
      <c r="T31"/>
      <c r="U31"/>
      <c r="V31"/>
      <c r="W31"/>
    </row>
    <row r="32" spans="2:23" ht="15" customHeight="1" x14ac:dyDescent="0.35">
      <c r="B32" s="96" t="s">
        <v>678</v>
      </c>
      <c r="C32" s="87">
        <v>370</v>
      </c>
      <c r="D32" s="87">
        <v>400</v>
      </c>
      <c r="E32" s="90" t="s">
        <v>270</v>
      </c>
      <c r="F32" s="89"/>
      <c r="G32" s="91" t="s">
        <v>250</v>
      </c>
      <c r="H32" s="87" t="s">
        <v>635</v>
      </c>
      <c r="I32" s="87" t="s">
        <v>250</v>
      </c>
      <c r="J32" s="94"/>
      <c r="K32"/>
      <c r="L32"/>
      <c r="M32"/>
      <c r="N32"/>
      <c r="O32"/>
      <c r="P32"/>
      <c r="Q32"/>
      <c r="R32"/>
      <c r="S32"/>
      <c r="T32"/>
      <c r="U32"/>
      <c r="V32"/>
      <c r="W32"/>
    </row>
    <row r="33" spans="2:23" ht="15" customHeight="1" x14ac:dyDescent="0.35">
      <c r="B33" s="96" t="s">
        <v>679</v>
      </c>
      <c r="C33" s="87">
        <v>444</v>
      </c>
      <c r="D33" s="87">
        <v>600</v>
      </c>
      <c r="E33" s="90" t="s">
        <v>271</v>
      </c>
      <c r="F33" s="89"/>
      <c r="G33" s="91" t="s">
        <v>628</v>
      </c>
      <c r="H33" s="87" t="s">
        <v>635</v>
      </c>
      <c r="I33" s="87" t="s">
        <v>336</v>
      </c>
      <c r="J33" s="94"/>
      <c r="K33"/>
      <c r="L33"/>
      <c r="M33"/>
      <c r="N33"/>
      <c r="O33"/>
      <c r="P33"/>
      <c r="Q33"/>
      <c r="R33"/>
      <c r="S33"/>
      <c r="T33"/>
      <c r="U33"/>
      <c r="V33"/>
      <c r="W33"/>
    </row>
    <row r="34" spans="2:23" ht="15" customHeight="1" x14ac:dyDescent="0.35">
      <c r="B34" s="96" t="s">
        <v>680</v>
      </c>
      <c r="C34" s="87">
        <v>30</v>
      </c>
      <c r="D34" s="87">
        <v>51</v>
      </c>
      <c r="E34" s="90" t="s">
        <v>272</v>
      </c>
      <c r="F34" s="89"/>
      <c r="G34" s="91" t="s">
        <v>250</v>
      </c>
      <c r="H34" s="87" t="s">
        <v>635</v>
      </c>
      <c r="I34" s="87" t="s">
        <v>250</v>
      </c>
      <c r="J34" s="94"/>
      <c r="K34"/>
      <c r="L34"/>
      <c r="M34"/>
      <c r="N34"/>
      <c r="O34"/>
      <c r="P34"/>
      <c r="Q34"/>
      <c r="R34"/>
      <c r="S34"/>
      <c r="T34"/>
    </row>
    <row r="35" spans="2:23" ht="15" customHeight="1" x14ac:dyDescent="0.35">
      <c r="B35" s="96" t="s">
        <v>681</v>
      </c>
      <c r="C35" s="87">
        <v>59</v>
      </c>
      <c r="D35" s="87">
        <v>82</v>
      </c>
      <c r="E35" s="90" t="s">
        <v>273</v>
      </c>
      <c r="F35" s="89"/>
      <c r="G35" s="91" t="s">
        <v>594</v>
      </c>
      <c r="H35" s="87">
        <v>29</v>
      </c>
      <c r="I35" s="87" t="s">
        <v>337</v>
      </c>
      <c r="J35" s="94"/>
      <c r="K35"/>
      <c r="L35"/>
      <c r="M35"/>
      <c r="N35"/>
      <c r="O35"/>
      <c r="P35"/>
      <c r="Q35"/>
      <c r="R35"/>
      <c r="S35"/>
      <c r="T35"/>
    </row>
    <row r="36" spans="2:23" ht="15" customHeight="1" x14ac:dyDescent="0.35">
      <c r="B36" s="95" t="s">
        <v>250</v>
      </c>
      <c r="C36" s="87" t="s">
        <v>249</v>
      </c>
      <c r="D36" s="87" t="s">
        <v>635</v>
      </c>
      <c r="E36" s="90" t="s">
        <v>250</v>
      </c>
      <c r="F36" s="89"/>
      <c r="G36" s="91" t="s">
        <v>595</v>
      </c>
      <c r="H36" s="87">
        <v>55</v>
      </c>
      <c r="I36" s="87" t="s">
        <v>338</v>
      </c>
      <c r="J36" s="94"/>
      <c r="K36"/>
      <c r="L36"/>
      <c r="M36"/>
      <c r="N36"/>
      <c r="O36"/>
      <c r="P36"/>
      <c r="Q36"/>
      <c r="R36"/>
      <c r="S36"/>
      <c r="T36"/>
    </row>
    <row r="37" spans="2:23" ht="15" customHeight="1" x14ac:dyDescent="0.35">
      <c r="B37" s="96" t="s">
        <v>625</v>
      </c>
      <c r="C37" s="87" t="s">
        <v>249</v>
      </c>
      <c r="D37" s="87" t="s">
        <v>635</v>
      </c>
      <c r="E37" s="90" t="s">
        <v>320</v>
      </c>
      <c r="F37" s="89"/>
      <c r="G37" s="91" t="s">
        <v>596</v>
      </c>
      <c r="H37" s="87">
        <v>62</v>
      </c>
      <c r="I37" s="87" t="s">
        <v>339</v>
      </c>
      <c r="J37" s="94"/>
      <c r="K37"/>
      <c r="L37"/>
      <c r="M37"/>
      <c r="N37"/>
      <c r="O37"/>
      <c r="P37"/>
      <c r="Q37"/>
      <c r="R37"/>
      <c r="S37"/>
      <c r="T37"/>
      <c r="U37"/>
      <c r="V37"/>
      <c r="W37"/>
    </row>
    <row r="38" spans="2:23" ht="15" customHeight="1" x14ac:dyDescent="0.35">
      <c r="B38" s="95" t="s">
        <v>250</v>
      </c>
      <c r="C38" s="87" t="s">
        <v>249</v>
      </c>
      <c r="D38" s="87" t="s">
        <v>635</v>
      </c>
      <c r="E38" s="90" t="s">
        <v>250</v>
      </c>
      <c r="F38" s="89"/>
      <c r="G38" s="91" t="s">
        <v>597</v>
      </c>
      <c r="H38" s="87">
        <v>117</v>
      </c>
      <c r="I38" s="87" t="s">
        <v>340</v>
      </c>
      <c r="J38" s="94"/>
      <c r="K38"/>
      <c r="L38"/>
      <c r="M38"/>
      <c r="N38"/>
      <c r="O38"/>
      <c r="P38"/>
      <c r="Q38"/>
      <c r="R38"/>
      <c r="S38"/>
      <c r="T38"/>
      <c r="U38"/>
      <c r="V38"/>
      <c r="W38"/>
    </row>
    <row r="39" spans="2:23" ht="15" customHeight="1" x14ac:dyDescent="0.35">
      <c r="B39" s="96" t="s">
        <v>604</v>
      </c>
      <c r="C39" s="87">
        <v>18</v>
      </c>
      <c r="D39" s="87">
        <v>18</v>
      </c>
      <c r="E39" s="90" t="s">
        <v>274</v>
      </c>
      <c r="F39" s="89"/>
      <c r="G39" s="91" t="s">
        <v>598</v>
      </c>
      <c r="H39" s="87">
        <v>179</v>
      </c>
      <c r="I39" s="87" t="s">
        <v>341</v>
      </c>
      <c r="J39" s="94"/>
      <c r="K39"/>
      <c r="L39"/>
      <c r="M39"/>
      <c r="N39"/>
      <c r="O39"/>
      <c r="P39"/>
      <c r="Q39"/>
      <c r="R39"/>
      <c r="S39"/>
      <c r="T39"/>
      <c r="U39"/>
      <c r="V39"/>
      <c r="W39"/>
    </row>
    <row r="40" spans="2:23" ht="15" customHeight="1" x14ac:dyDescent="0.35">
      <c r="B40" s="96" t="s">
        <v>605</v>
      </c>
      <c r="C40" s="87">
        <v>33</v>
      </c>
      <c r="D40" s="87">
        <v>33</v>
      </c>
      <c r="E40" s="90" t="s">
        <v>275</v>
      </c>
      <c r="F40" s="89"/>
      <c r="G40" s="91" t="s">
        <v>599</v>
      </c>
      <c r="H40" s="87">
        <v>234</v>
      </c>
      <c r="I40" s="87" t="s">
        <v>342</v>
      </c>
      <c r="J40" s="94"/>
      <c r="K40"/>
      <c r="L40"/>
      <c r="M40"/>
      <c r="N40"/>
      <c r="O40"/>
      <c r="P40"/>
      <c r="Q40"/>
      <c r="R40"/>
      <c r="S40"/>
      <c r="T40"/>
      <c r="U40"/>
      <c r="V40"/>
      <c r="W40"/>
    </row>
    <row r="41" spans="2:23" ht="15" customHeight="1" x14ac:dyDescent="0.35">
      <c r="B41" s="96" t="s">
        <v>606</v>
      </c>
      <c r="C41" s="87">
        <v>28</v>
      </c>
      <c r="D41" s="87">
        <v>28</v>
      </c>
      <c r="E41" s="90" t="s">
        <v>276</v>
      </c>
      <c r="F41" s="89"/>
      <c r="G41" s="91" t="s">
        <v>600</v>
      </c>
      <c r="H41" s="87">
        <v>358</v>
      </c>
      <c r="I41" s="87" t="s">
        <v>343</v>
      </c>
      <c r="J41" s="94"/>
      <c r="K41"/>
      <c r="L41"/>
      <c r="M41"/>
      <c r="N41"/>
      <c r="O41"/>
      <c r="P41"/>
      <c r="Q41"/>
      <c r="R41"/>
      <c r="S41"/>
      <c r="T41"/>
      <c r="U41"/>
      <c r="V41"/>
      <c r="W41"/>
    </row>
    <row r="42" spans="2:23" ht="15" customHeight="1" x14ac:dyDescent="0.35">
      <c r="B42" s="96" t="s">
        <v>607</v>
      </c>
      <c r="C42" s="87">
        <v>46</v>
      </c>
      <c r="D42" s="87">
        <v>46</v>
      </c>
      <c r="E42" s="90" t="s">
        <v>277</v>
      </c>
      <c r="F42" s="89"/>
      <c r="G42" s="91" t="s">
        <v>601</v>
      </c>
      <c r="H42" s="87">
        <v>468</v>
      </c>
      <c r="I42" s="87" t="s">
        <v>344</v>
      </c>
      <c r="J42" s="94"/>
      <c r="K42"/>
      <c r="L42"/>
      <c r="M42"/>
      <c r="N42"/>
      <c r="O42"/>
      <c r="P42"/>
      <c r="Q42"/>
      <c r="R42"/>
      <c r="S42"/>
      <c r="T42"/>
      <c r="U42"/>
      <c r="V42"/>
      <c r="W42"/>
    </row>
    <row r="43" spans="2:23" ht="15" customHeight="1" x14ac:dyDescent="0.35">
      <c r="B43" s="96" t="s">
        <v>582</v>
      </c>
      <c r="C43" s="87">
        <v>30</v>
      </c>
      <c r="D43" s="87">
        <v>30</v>
      </c>
      <c r="E43" s="90" t="s">
        <v>278</v>
      </c>
      <c r="F43" s="89"/>
      <c r="G43" s="91" t="s">
        <v>602</v>
      </c>
      <c r="H43" s="87">
        <v>592</v>
      </c>
      <c r="I43" s="87" t="s">
        <v>345</v>
      </c>
      <c r="J43" s="94"/>
      <c r="K43"/>
      <c r="L43"/>
      <c r="M43"/>
      <c r="N43"/>
      <c r="O43"/>
      <c r="P43"/>
      <c r="Q43"/>
      <c r="R43"/>
      <c r="S43"/>
      <c r="T43"/>
      <c r="U43"/>
      <c r="V43"/>
      <c r="W43"/>
    </row>
    <row r="44" spans="2:23" ht="15" customHeight="1" x14ac:dyDescent="0.35">
      <c r="B44" s="96" t="s">
        <v>585</v>
      </c>
      <c r="C44" s="87">
        <v>62</v>
      </c>
      <c r="D44" s="87">
        <v>62</v>
      </c>
      <c r="E44" s="90" t="s">
        <v>279</v>
      </c>
      <c r="F44" s="89"/>
      <c r="G44" s="91" t="s">
        <v>250</v>
      </c>
      <c r="H44" s="87"/>
      <c r="I44" s="87" t="s">
        <v>250</v>
      </c>
      <c r="J44" s="94"/>
      <c r="K44"/>
      <c r="L44"/>
      <c r="M44"/>
      <c r="N44"/>
      <c r="O44"/>
      <c r="P44"/>
      <c r="Q44"/>
      <c r="R44"/>
      <c r="S44"/>
      <c r="T44"/>
      <c r="U44"/>
      <c r="V44"/>
      <c r="W44"/>
    </row>
    <row r="45" spans="2:23" ht="15" customHeight="1" x14ac:dyDescent="0.35">
      <c r="B45" s="96" t="s">
        <v>589</v>
      </c>
      <c r="C45" s="87">
        <v>85</v>
      </c>
      <c r="D45" s="87">
        <v>85</v>
      </c>
      <c r="E45" s="90" t="s">
        <v>280</v>
      </c>
      <c r="F45" s="89"/>
      <c r="G45" s="91" t="s">
        <v>318</v>
      </c>
      <c r="H45" s="87" t="s">
        <v>603</v>
      </c>
      <c r="I45" s="87" t="s">
        <v>318</v>
      </c>
      <c r="J45" s="94"/>
      <c r="K45"/>
      <c r="L45"/>
      <c r="M45"/>
      <c r="N45"/>
      <c r="O45"/>
      <c r="P45"/>
      <c r="Q45"/>
      <c r="R45"/>
      <c r="S45"/>
      <c r="T45"/>
      <c r="U45"/>
      <c r="V45"/>
      <c r="W45"/>
    </row>
    <row r="46" spans="2:23" ht="15" customHeight="1" x14ac:dyDescent="0.35">
      <c r="B46" s="96" t="s">
        <v>592</v>
      </c>
      <c r="C46" s="87">
        <v>112</v>
      </c>
      <c r="D46" s="87">
        <v>112</v>
      </c>
      <c r="E46" s="90" t="s">
        <v>281</v>
      </c>
      <c r="F46" s="89"/>
      <c r="G46" s="86"/>
      <c r="H46" s="87"/>
      <c r="I46" s="87"/>
      <c r="J46" s="94"/>
      <c r="K46"/>
      <c r="L46"/>
      <c r="M46"/>
      <c r="N46"/>
      <c r="O46"/>
      <c r="P46"/>
      <c r="Q46"/>
      <c r="R46"/>
      <c r="S46"/>
      <c r="T46"/>
      <c r="U46"/>
      <c r="V46"/>
      <c r="W46"/>
    </row>
    <row r="47" spans="2:23" ht="15" customHeight="1" x14ac:dyDescent="0.35">
      <c r="B47" s="96" t="s">
        <v>616</v>
      </c>
      <c r="C47" s="87">
        <v>65</v>
      </c>
      <c r="D47" s="87">
        <v>65</v>
      </c>
      <c r="E47" s="90" t="s">
        <v>282</v>
      </c>
      <c r="F47" s="89"/>
      <c r="G47" s="86"/>
      <c r="H47" s="86"/>
      <c r="I47" s="86"/>
      <c r="J47" s="94"/>
      <c r="K47"/>
      <c r="L47"/>
      <c r="M47"/>
      <c r="N47"/>
      <c r="O47"/>
      <c r="P47"/>
      <c r="Q47"/>
      <c r="R47"/>
      <c r="S47"/>
      <c r="T47"/>
      <c r="U47"/>
      <c r="V47"/>
      <c r="W47"/>
    </row>
    <row r="48" spans="2:23" ht="15" customHeight="1" x14ac:dyDescent="0.35">
      <c r="B48" s="96" t="s">
        <v>617</v>
      </c>
      <c r="C48" s="87">
        <v>110</v>
      </c>
      <c r="D48" s="87">
        <v>110</v>
      </c>
      <c r="E48" s="90" t="s">
        <v>283</v>
      </c>
      <c r="F48" s="89"/>
      <c r="G48" s="87"/>
      <c r="H48" s="87"/>
      <c r="I48" s="87"/>
      <c r="J48" s="94"/>
      <c r="K48"/>
      <c r="L48"/>
      <c r="M48"/>
      <c r="N48"/>
      <c r="O48"/>
      <c r="P48"/>
      <c r="Q48"/>
      <c r="R48"/>
      <c r="S48"/>
      <c r="T48"/>
      <c r="U48"/>
      <c r="V48"/>
      <c r="W48"/>
    </row>
    <row r="49" spans="2:23" ht="15" customHeight="1" x14ac:dyDescent="0.35">
      <c r="B49" s="96" t="s">
        <v>618</v>
      </c>
      <c r="C49" s="87">
        <v>167</v>
      </c>
      <c r="D49" s="87">
        <v>167</v>
      </c>
      <c r="E49" s="90" t="s">
        <v>284</v>
      </c>
      <c r="F49" s="89"/>
      <c r="G49" s="87"/>
      <c r="H49" s="87"/>
      <c r="I49" s="87"/>
      <c r="J49" s="94"/>
      <c r="K49"/>
      <c r="L49"/>
      <c r="M49"/>
      <c r="N49"/>
      <c r="O49"/>
      <c r="P49"/>
      <c r="Q49"/>
      <c r="R49"/>
      <c r="S49"/>
      <c r="T49"/>
      <c r="U49"/>
      <c r="V49"/>
      <c r="W49"/>
    </row>
    <row r="50" spans="2:23" ht="15" customHeight="1" x14ac:dyDescent="0.35">
      <c r="B50" s="96" t="s">
        <v>619</v>
      </c>
      <c r="C50" s="87">
        <v>220</v>
      </c>
      <c r="D50" s="87">
        <v>220</v>
      </c>
      <c r="E50" s="90" t="s">
        <v>285</v>
      </c>
      <c r="F50" s="89"/>
      <c r="G50" s="87"/>
      <c r="H50" s="87"/>
      <c r="I50" s="87"/>
      <c r="J50" s="94"/>
      <c r="K50"/>
      <c r="L50"/>
      <c r="M50"/>
      <c r="N50"/>
      <c r="O50"/>
      <c r="P50"/>
      <c r="Q50"/>
      <c r="R50"/>
      <c r="S50"/>
      <c r="T50"/>
      <c r="U50"/>
      <c r="V50"/>
      <c r="W50"/>
    </row>
    <row r="51" spans="2:23" ht="15" customHeight="1" x14ac:dyDescent="0.35">
      <c r="B51" s="96" t="s">
        <v>620</v>
      </c>
      <c r="C51" s="87">
        <v>100</v>
      </c>
      <c r="D51" s="87">
        <v>100</v>
      </c>
      <c r="E51" s="90" t="s">
        <v>286</v>
      </c>
      <c r="F51" s="89"/>
      <c r="G51" s="87"/>
      <c r="H51" s="87"/>
      <c r="I51" s="87"/>
      <c r="J51" s="94"/>
      <c r="K51"/>
      <c r="L51"/>
      <c r="M51"/>
      <c r="N51"/>
      <c r="O51"/>
      <c r="P51"/>
      <c r="Q51"/>
      <c r="R51"/>
      <c r="S51"/>
      <c r="T51"/>
      <c r="U51"/>
      <c r="V51"/>
      <c r="W51"/>
    </row>
    <row r="52" spans="2:23" ht="15" customHeight="1" x14ac:dyDescent="0.35">
      <c r="B52" s="96" t="s">
        <v>621</v>
      </c>
      <c r="C52" s="87">
        <v>185</v>
      </c>
      <c r="D52" s="87">
        <v>185</v>
      </c>
      <c r="E52" s="90" t="s">
        <v>287</v>
      </c>
      <c r="F52" s="89"/>
      <c r="G52" s="87"/>
      <c r="H52" s="87"/>
      <c r="I52" s="87"/>
      <c r="J52" s="94"/>
      <c r="K52"/>
      <c r="L52"/>
      <c r="M52"/>
      <c r="N52"/>
      <c r="O52"/>
      <c r="P52"/>
      <c r="Q52"/>
      <c r="R52"/>
      <c r="S52"/>
      <c r="T52"/>
      <c r="U52"/>
      <c r="V52"/>
      <c r="W52"/>
    </row>
    <row r="53" spans="2:23" ht="15" customHeight="1" x14ac:dyDescent="0.35">
      <c r="B53" s="96" t="s">
        <v>622</v>
      </c>
      <c r="C53" s="87">
        <v>285</v>
      </c>
      <c r="D53" s="87">
        <v>285</v>
      </c>
      <c r="E53" s="90" t="s">
        <v>288</v>
      </c>
      <c r="F53" s="89"/>
      <c r="G53" s="87"/>
      <c r="H53" s="87"/>
      <c r="I53" s="87"/>
      <c r="J53" s="94"/>
      <c r="K53"/>
      <c r="L53"/>
      <c r="M53"/>
      <c r="N53"/>
      <c r="O53"/>
      <c r="P53"/>
      <c r="Q53"/>
      <c r="R53"/>
      <c r="S53"/>
      <c r="T53"/>
      <c r="U53"/>
      <c r="V53"/>
      <c r="W53"/>
    </row>
    <row r="54" spans="2:23" ht="15" customHeight="1" x14ac:dyDescent="0.35">
      <c r="B54" s="96" t="s">
        <v>623</v>
      </c>
      <c r="C54" s="87">
        <v>370</v>
      </c>
      <c r="D54" s="87">
        <v>370</v>
      </c>
      <c r="E54" s="90" t="s">
        <v>289</v>
      </c>
      <c r="F54" s="89"/>
      <c r="G54" s="87"/>
      <c r="H54" s="87"/>
      <c r="I54" s="87"/>
      <c r="J54" s="94"/>
      <c r="K54"/>
      <c r="L54"/>
      <c r="M54"/>
      <c r="N54"/>
      <c r="O54"/>
      <c r="P54"/>
      <c r="Q54"/>
      <c r="R54"/>
      <c r="S54"/>
      <c r="T54"/>
      <c r="U54"/>
      <c r="V54"/>
      <c r="W54"/>
    </row>
    <row r="55" spans="2:23" ht="15" customHeight="1" x14ac:dyDescent="0.35">
      <c r="B55" s="96" t="s">
        <v>608</v>
      </c>
      <c r="C55" s="87">
        <v>30</v>
      </c>
      <c r="D55" s="87">
        <v>30</v>
      </c>
      <c r="E55" s="90" t="s">
        <v>290</v>
      </c>
      <c r="F55" s="89"/>
      <c r="G55" s="87"/>
      <c r="H55" s="87"/>
      <c r="I55" s="87"/>
      <c r="J55" s="94"/>
      <c r="K55"/>
      <c r="L55"/>
      <c r="M55"/>
      <c r="N55"/>
      <c r="O55"/>
      <c r="P55"/>
      <c r="Q55"/>
      <c r="R55"/>
      <c r="S55"/>
      <c r="T55"/>
      <c r="U55"/>
      <c r="V55"/>
      <c r="W55"/>
    </row>
    <row r="56" spans="2:23" ht="15" customHeight="1" x14ac:dyDescent="0.35">
      <c r="B56" s="96" t="s">
        <v>609</v>
      </c>
      <c r="C56" s="87">
        <v>59</v>
      </c>
      <c r="D56" s="87">
        <v>59</v>
      </c>
      <c r="E56" s="90" t="s">
        <v>291</v>
      </c>
      <c r="F56" s="89"/>
      <c r="G56" s="87"/>
      <c r="H56" s="87"/>
      <c r="I56" s="87"/>
      <c r="J56" s="94"/>
      <c r="K56"/>
      <c r="L56"/>
      <c r="M56"/>
      <c r="N56"/>
      <c r="O56"/>
      <c r="P56"/>
      <c r="Q56"/>
      <c r="R56"/>
      <c r="S56"/>
      <c r="T56"/>
      <c r="U56"/>
      <c r="V56"/>
      <c r="W56"/>
    </row>
    <row r="57" spans="2:23" ht="15" customHeight="1" x14ac:dyDescent="0.35">
      <c r="B57" s="95" t="s">
        <v>250</v>
      </c>
      <c r="C57" s="87" t="s">
        <v>249</v>
      </c>
      <c r="D57" s="87" t="s">
        <v>635</v>
      </c>
      <c r="E57" s="90" t="s">
        <v>292</v>
      </c>
      <c r="F57" s="89"/>
      <c r="G57" s="87"/>
      <c r="H57" s="87"/>
      <c r="I57" s="87"/>
      <c r="J57" s="94"/>
      <c r="K57"/>
      <c r="L57"/>
      <c r="M57"/>
      <c r="N57"/>
      <c r="O57"/>
      <c r="P57"/>
      <c r="Q57"/>
      <c r="R57"/>
      <c r="S57"/>
      <c r="T57"/>
      <c r="U57"/>
      <c r="V57"/>
      <c r="W57"/>
    </row>
    <row r="58" spans="2:23" ht="15" customHeight="1" x14ac:dyDescent="0.35">
      <c r="B58" s="96" t="s">
        <v>610</v>
      </c>
      <c r="C58" s="87" t="s">
        <v>249</v>
      </c>
      <c r="D58" s="87" t="s">
        <v>635</v>
      </c>
      <c r="E58" s="90" t="s">
        <v>293</v>
      </c>
      <c r="F58" s="89"/>
      <c r="G58" s="87"/>
      <c r="H58" s="87"/>
      <c r="I58" s="87"/>
      <c r="J58" s="94"/>
      <c r="K58"/>
      <c r="L58"/>
      <c r="M58"/>
      <c r="N58"/>
      <c r="O58"/>
      <c r="P58"/>
      <c r="Q58"/>
      <c r="R58"/>
      <c r="S58"/>
      <c r="T58"/>
      <c r="U58"/>
      <c r="V58"/>
      <c r="W58"/>
    </row>
    <row r="59" spans="2:23" ht="15" customHeight="1" x14ac:dyDescent="0.35">
      <c r="B59" s="95" t="s">
        <v>250</v>
      </c>
      <c r="C59" s="87" t="s">
        <v>249</v>
      </c>
      <c r="D59" s="87" t="s">
        <v>635</v>
      </c>
      <c r="E59" s="90" t="s">
        <v>292</v>
      </c>
      <c r="F59" s="89"/>
      <c r="G59" s="87"/>
      <c r="H59" s="87"/>
      <c r="I59" s="87"/>
      <c r="J59" s="94"/>
      <c r="K59"/>
      <c r="L59"/>
      <c r="M59"/>
      <c r="N59"/>
      <c r="O59"/>
      <c r="P59"/>
      <c r="Q59"/>
      <c r="R59"/>
      <c r="S59"/>
      <c r="T59"/>
      <c r="U59"/>
      <c r="V59"/>
      <c r="W59"/>
    </row>
    <row r="60" spans="2:23" ht="15" customHeight="1" x14ac:dyDescent="0.35">
      <c r="B60" s="96" t="s">
        <v>294</v>
      </c>
      <c r="C60" s="87">
        <v>51</v>
      </c>
      <c r="D60" s="87">
        <v>51</v>
      </c>
      <c r="E60" s="90" t="s">
        <v>294</v>
      </c>
      <c r="F60" s="89"/>
      <c r="G60" s="87"/>
      <c r="H60" s="87"/>
      <c r="I60" s="87"/>
      <c r="J60" s="94"/>
      <c r="K60"/>
      <c r="L60"/>
      <c r="M60"/>
      <c r="N60"/>
      <c r="O60"/>
      <c r="P60"/>
      <c r="Q60"/>
      <c r="R60"/>
      <c r="S60"/>
      <c r="T60"/>
      <c r="U60"/>
      <c r="V60"/>
      <c r="W60"/>
    </row>
    <row r="61" spans="2:23" ht="15" customHeight="1" x14ac:dyDescent="0.35">
      <c r="B61" s="96" t="s">
        <v>295</v>
      </c>
      <c r="C61" s="87">
        <v>63</v>
      </c>
      <c r="D61" s="87">
        <v>63</v>
      </c>
      <c r="E61" s="90" t="s">
        <v>295</v>
      </c>
      <c r="F61" s="89"/>
      <c r="G61" s="87"/>
      <c r="H61" s="87"/>
      <c r="I61" s="87"/>
      <c r="J61" s="94"/>
      <c r="K61"/>
      <c r="L61"/>
      <c r="M61"/>
      <c r="N61"/>
      <c r="O61"/>
      <c r="P61"/>
      <c r="Q61"/>
      <c r="R61"/>
      <c r="S61"/>
      <c r="T61"/>
      <c r="U61"/>
      <c r="V61"/>
      <c r="W61"/>
    </row>
    <row r="62" spans="2:23" ht="15" customHeight="1" x14ac:dyDescent="0.35">
      <c r="B62" s="96" t="s">
        <v>296</v>
      </c>
      <c r="C62" s="87">
        <v>88</v>
      </c>
      <c r="D62" s="87">
        <v>88</v>
      </c>
      <c r="E62" s="90" t="s">
        <v>296</v>
      </c>
      <c r="F62" s="89"/>
      <c r="G62" s="87"/>
      <c r="H62" s="87"/>
      <c r="I62" s="87"/>
      <c r="J62" s="94"/>
      <c r="K62"/>
      <c r="L62"/>
      <c r="M62"/>
      <c r="N62"/>
      <c r="O62"/>
      <c r="P62"/>
      <c r="Q62"/>
      <c r="R62"/>
      <c r="S62"/>
      <c r="T62"/>
      <c r="U62"/>
      <c r="V62"/>
      <c r="W62"/>
    </row>
    <row r="63" spans="2:23" ht="15" customHeight="1" x14ac:dyDescent="0.35">
      <c r="B63" s="96" t="s">
        <v>297</v>
      </c>
      <c r="C63" s="87">
        <v>119</v>
      </c>
      <c r="D63" s="87">
        <v>119</v>
      </c>
      <c r="E63" s="90" t="s">
        <v>297</v>
      </c>
      <c r="F63" s="89"/>
      <c r="G63" s="87"/>
      <c r="H63" s="87"/>
      <c r="I63" s="87"/>
      <c r="J63" s="94"/>
      <c r="K63"/>
      <c r="L63"/>
      <c r="M63"/>
      <c r="N63"/>
      <c r="O63"/>
      <c r="P63"/>
      <c r="Q63"/>
      <c r="R63"/>
      <c r="S63"/>
      <c r="T63"/>
      <c r="U63"/>
      <c r="V63"/>
      <c r="W63"/>
    </row>
    <row r="64" spans="2:23" ht="15" customHeight="1" x14ac:dyDescent="0.35">
      <c r="B64" s="96" t="s">
        <v>298</v>
      </c>
      <c r="C64" s="87">
        <v>197</v>
      </c>
      <c r="D64" s="87">
        <v>197</v>
      </c>
      <c r="E64" s="90" t="s">
        <v>298</v>
      </c>
      <c r="F64" s="89"/>
      <c r="G64" s="87"/>
      <c r="H64" s="87"/>
      <c r="I64" s="87"/>
      <c r="J64" s="94"/>
      <c r="K64"/>
      <c r="L64"/>
      <c r="M64"/>
      <c r="N64"/>
      <c r="O64"/>
      <c r="P64"/>
      <c r="Q64"/>
      <c r="R64"/>
      <c r="S64"/>
      <c r="T64"/>
      <c r="U64"/>
      <c r="V64"/>
      <c r="W64"/>
    </row>
    <row r="65" spans="2:23" ht="15" customHeight="1" x14ac:dyDescent="0.35">
      <c r="B65" s="96" t="s">
        <v>299</v>
      </c>
      <c r="C65" s="87">
        <v>285</v>
      </c>
      <c r="D65" s="87">
        <v>285</v>
      </c>
      <c r="E65" s="90" t="s">
        <v>299</v>
      </c>
      <c r="F65" s="89"/>
      <c r="G65" s="87"/>
      <c r="H65" s="87"/>
      <c r="I65" s="87"/>
      <c r="J65" s="94"/>
      <c r="K65"/>
      <c r="L65"/>
      <c r="M65"/>
      <c r="N65"/>
      <c r="O65"/>
      <c r="P65"/>
      <c r="Q65"/>
      <c r="R65"/>
      <c r="S65"/>
      <c r="T65"/>
      <c r="U65"/>
      <c r="V65"/>
      <c r="W65"/>
    </row>
    <row r="66" spans="2:23" ht="15" customHeight="1" x14ac:dyDescent="0.35">
      <c r="B66" s="96" t="s">
        <v>300</v>
      </c>
      <c r="C66" s="87">
        <v>450</v>
      </c>
      <c r="D66" s="87">
        <v>450</v>
      </c>
      <c r="E66" s="90" t="s">
        <v>300</v>
      </c>
      <c r="F66" s="89"/>
      <c r="G66" s="87"/>
      <c r="H66" s="87"/>
      <c r="I66" s="87"/>
      <c r="J66" s="94"/>
      <c r="K66"/>
      <c r="L66"/>
      <c r="M66"/>
      <c r="N66"/>
      <c r="O66"/>
      <c r="P66"/>
      <c r="Q66"/>
      <c r="R66"/>
      <c r="S66"/>
      <c r="T66"/>
      <c r="U66"/>
      <c r="V66"/>
      <c r="W66"/>
    </row>
    <row r="67" spans="2:23" ht="15" customHeight="1" x14ac:dyDescent="0.35">
      <c r="B67" s="95" t="s">
        <v>250</v>
      </c>
      <c r="C67" s="87" t="s">
        <v>249</v>
      </c>
      <c r="D67" s="87" t="s">
        <v>635</v>
      </c>
      <c r="E67" s="90" t="s">
        <v>292</v>
      </c>
      <c r="F67" s="89"/>
      <c r="G67" s="87"/>
      <c r="H67" s="87"/>
      <c r="I67" s="87"/>
      <c r="J67" s="94"/>
      <c r="K67"/>
      <c r="L67"/>
      <c r="M67"/>
      <c r="N67"/>
      <c r="O67"/>
      <c r="P67"/>
      <c r="Q67"/>
      <c r="R67"/>
      <c r="S67"/>
      <c r="T67"/>
      <c r="U67"/>
      <c r="V67"/>
      <c r="W67"/>
    </row>
    <row r="68" spans="2:23" ht="15" customHeight="1" x14ac:dyDescent="0.35">
      <c r="B68" s="96" t="s">
        <v>611</v>
      </c>
      <c r="C68" s="87" t="s">
        <v>249</v>
      </c>
      <c r="D68" s="87" t="s">
        <v>635</v>
      </c>
      <c r="E68" s="90" t="s">
        <v>301</v>
      </c>
      <c r="F68" s="89"/>
      <c r="G68" s="87"/>
      <c r="H68" s="87"/>
      <c r="I68" s="87"/>
      <c r="J68" s="94"/>
      <c r="K68"/>
      <c r="L68"/>
      <c r="M68"/>
      <c r="N68"/>
      <c r="O68"/>
      <c r="P68"/>
      <c r="Q68"/>
      <c r="R68"/>
      <c r="S68"/>
      <c r="T68"/>
      <c r="U68"/>
      <c r="V68"/>
      <c r="W68"/>
    </row>
    <row r="69" spans="2:23" ht="15" customHeight="1" x14ac:dyDescent="0.35">
      <c r="B69" s="95" t="s">
        <v>250</v>
      </c>
      <c r="C69" s="87" t="s">
        <v>249</v>
      </c>
      <c r="D69" s="87" t="s">
        <v>635</v>
      </c>
      <c r="E69" s="90" t="s">
        <v>292</v>
      </c>
      <c r="F69" s="89"/>
      <c r="G69" s="87"/>
      <c r="H69" s="87"/>
      <c r="I69" s="87"/>
      <c r="J69" s="94"/>
      <c r="K69"/>
      <c r="L69"/>
      <c r="M69"/>
      <c r="N69"/>
      <c r="O69"/>
      <c r="P69"/>
      <c r="Q69"/>
      <c r="R69"/>
      <c r="S69"/>
      <c r="T69"/>
      <c r="U69"/>
      <c r="V69"/>
      <c r="W69"/>
    </row>
    <row r="70" spans="2:23" ht="15" customHeight="1" x14ac:dyDescent="0.35">
      <c r="B70" s="96" t="s">
        <v>302</v>
      </c>
      <c r="C70" s="87">
        <v>44</v>
      </c>
      <c r="D70" s="87">
        <v>44</v>
      </c>
      <c r="E70" s="90" t="s">
        <v>302</v>
      </c>
      <c r="F70" s="89"/>
      <c r="G70" s="87"/>
      <c r="H70" s="87"/>
      <c r="I70" s="87"/>
      <c r="J70" s="94"/>
      <c r="K70"/>
      <c r="L70"/>
      <c r="M70"/>
      <c r="N70"/>
      <c r="O70"/>
      <c r="P70"/>
      <c r="Q70"/>
      <c r="R70"/>
      <c r="S70"/>
      <c r="T70"/>
      <c r="U70"/>
      <c r="V70"/>
      <c r="W70"/>
    </row>
    <row r="71" spans="2:23" ht="15" customHeight="1" x14ac:dyDescent="0.35">
      <c r="B71" s="96" t="s">
        <v>303</v>
      </c>
      <c r="C71" s="87">
        <v>61</v>
      </c>
      <c r="D71" s="87">
        <v>61</v>
      </c>
      <c r="E71" s="90" t="s">
        <v>303</v>
      </c>
      <c r="F71" s="89"/>
      <c r="G71" s="87"/>
      <c r="H71" s="87"/>
      <c r="I71" s="87"/>
      <c r="J71" s="94"/>
      <c r="K71"/>
      <c r="L71"/>
      <c r="M71"/>
      <c r="N71"/>
      <c r="O71"/>
      <c r="P71"/>
      <c r="Q71"/>
      <c r="R71"/>
      <c r="S71"/>
      <c r="T71"/>
      <c r="U71"/>
      <c r="V71"/>
      <c r="W71"/>
    </row>
    <row r="72" spans="2:23" ht="15" customHeight="1" x14ac:dyDescent="0.35">
      <c r="B72" s="96" t="s">
        <v>304</v>
      </c>
      <c r="C72" s="87">
        <v>93</v>
      </c>
      <c r="D72" s="87">
        <v>93</v>
      </c>
      <c r="E72" s="90" t="s">
        <v>304</v>
      </c>
      <c r="F72" s="89"/>
      <c r="G72" s="87"/>
      <c r="H72" s="87"/>
      <c r="I72" s="87"/>
      <c r="J72" s="94"/>
      <c r="K72"/>
      <c r="L72"/>
      <c r="M72"/>
      <c r="N72"/>
      <c r="O72"/>
      <c r="P72"/>
      <c r="Q72"/>
      <c r="R72"/>
      <c r="S72"/>
      <c r="T72"/>
      <c r="U72"/>
      <c r="V72"/>
      <c r="W72"/>
    </row>
    <row r="73" spans="2:23" ht="15" customHeight="1" x14ac:dyDescent="0.35">
      <c r="B73" s="96" t="s">
        <v>305</v>
      </c>
      <c r="C73" s="87">
        <v>116</v>
      </c>
      <c r="D73" s="87">
        <v>116</v>
      </c>
      <c r="E73" s="90" t="s">
        <v>305</v>
      </c>
      <c r="F73" s="89"/>
      <c r="G73" s="87"/>
      <c r="H73" s="87"/>
      <c r="I73" s="87"/>
      <c r="J73" s="94"/>
      <c r="K73"/>
      <c r="L73"/>
      <c r="M73"/>
      <c r="N73"/>
      <c r="O73"/>
      <c r="P73"/>
      <c r="Q73"/>
      <c r="R73"/>
      <c r="S73"/>
      <c r="T73"/>
      <c r="U73"/>
      <c r="V73"/>
      <c r="W73"/>
    </row>
    <row r="74" spans="2:23" ht="15" customHeight="1" x14ac:dyDescent="0.35">
      <c r="B74" s="96" t="s">
        <v>306</v>
      </c>
      <c r="C74" s="87">
        <v>173</v>
      </c>
      <c r="D74" s="87">
        <v>173</v>
      </c>
      <c r="E74" s="90" t="s">
        <v>306</v>
      </c>
      <c r="F74" s="89"/>
      <c r="G74" s="87"/>
      <c r="H74" s="87"/>
      <c r="I74" s="87"/>
      <c r="J74" s="94"/>
      <c r="K74"/>
      <c r="L74"/>
      <c r="M74"/>
      <c r="N74"/>
      <c r="O74"/>
      <c r="P74"/>
      <c r="Q74"/>
      <c r="R74"/>
      <c r="S74"/>
      <c r="T74"/>
      <c r="U74"/>
      <c r="V74"/>
      <c r="W74"/>
    </row>
    <row r="75" spans="2:23" ht="15" customHeight="1" x14ac:dyDescent="0.35">
      <c r="B75" s="96" t="s">
        <v>307</v>
      </c>
      <c r="C75" s="87">
        <v>240</v>
      </c>
      <c r="D75" s="87">
        <v>240</v>
      </c>
      <c r="E75" s="90" t="s">
        <v>307</v>
      </c>
      <c r="F75" s="89"/>
      <c r="G75" s="87"/>
      <c r="H75" s="87"/>
      <c r="I75" s="87"/>
      <c r="J75" s="94"/>
      <c r="K75"/>
      <c r="L75"/>
      <c r="M75"/>
      <c r="N75"/>
      <c r="O75"/>
      <c r="P75"/>
      <c r="Q75"/>
      <c r="R75"/>
      <c r="S75"/>
      <c r="T75"/>
      <c r="U75"/>
      <c r="V75"/>
      <c r="W75"/>
    </row>
    <row r="76" spans="2:23" ht="15" customHeight="1" x14ac:dyDescent="0.35">
      <c r="B76" s="96" t="s">
        <v>308</v>
      </c>
      <c r="C76" s="87">
        <v>302</v>
      </c>
      <c r="D76" s="87">
        <v>302</v>
      </c>
      <c r="E76" s="90" t="s">
        <v>308</v>
      </c>
      <c r="F76" s="89"/>
      <c r="G76" s="87"/>
      <c r="H76" s="87"/>
      <c r="I76" s="87"/>
      <c r="J76" s="94"/>
      <c r="K76"/>
      <c r="L76"/>
      <c r="M76"/>
      <c r="N76"/>
      <c r="O76"/>
      <c r="P76"/>
      <c r="Q76"/>
      <c r="R76"/>
      <c r="S76"/>
      <c r="T76"/>
      <c r="U76"/>
      <c r="V76"/>
      <c r="W76"/>
    </row>
    <row r="77" spans="2:23" ht="15" customHeight="1" x14ac:dyDescent="0.35">
      <c r="B77" s="96" t="s">
        <v>309</v>
      </c>
      <c r="C77" s="87">
        <v>469</v>
      </c>
      <c r="D77" s="87">
        <v>469</v>
      </c>
      <c r="E77" s="90" t="s">
        <v>309</v>
      </c>
      <c r="F77" s="89"/>
      <c r="G77" s="87"/>
      <c r="H77" s="87"/>
      <c r="I77" s="87"/>
      <c r="J77" s="94"/>
      <c r="K77"/>
      <c r="L77"/>
      <c r="M77"/>
      <c r="N77"/>
      <c r="O77"/>
      <c r="P77"/>
      <c r="Q77"/>
      <c r="R77"/>
      <c r="S77"/>
      <c r="T77"/>
      <c r="U77"/>
      <c r="V77"/>
      <c r="W77"/>
    </row>
    <row r="78" spans="2:23" ht="15" customHeight="1" x14ac:dyDescent="0.35">
      <c r="B78" s="96" t="s">
        <v>310</v>
      </c>
      <c r="C78" s="87">
        <v>1090</v>
      </c>
      <c r="D78" s="87">
        <v>1090</v>
      </c>
      <c r="E78" s="90" t="s">
        <v>310</v>
      </c>
      <c r="F78" s="89"/>
      <c r="G78" s="87"/>
      <c r="H78" s="87"/>
      <c r="I78" s="87"/>
      <c r="J78" s="94"/>
      <c r="K78"/>
      <c r="L78"/>
      <c r="M78"/>
      <c r="N78"/>
      <c r="O78"/>
      <c r="P78"/>
      <c r="Q78"/>
      <c r="R78"/>
      <c r="S78"/>
      <c r="T78"/>
      <c r="U78"/>
      <c r="V78"/>
      <c r="W78"/>
    </row>
    <row r="79" spans="2:23" ht="15" customHeight="1" x14ac:dyDescent="0.35">
      <c r="B79" s="95" t="s">
        <v>250</v>
      </c>
      <c r="C79" s="87" t="s">
        <v>249</v>
      </c>
      <c r="D79" s="87" t="s">
        <v>635</v>
      </c>
      <c r="E79" s="90" t="s">
        <v>292</v>
      </c>
      <c r="F79" s="89"/>
      <c r="G79" s="87"/>
      <c r="H79" s="87"/>
      <c r="I79" s="87"/>
      <c r="J79" s="94"/>
      <c r="K79"/>
      <c r="L79"/>
      <c r="M79"/>
      <c r="N79"/>
      <c r="O79"/>
      <c r="P79"/>
      <c r="Q79"/>
      <c r="R79"/>
      <c r="S79"/>
      <c r="T79"/>
      <c r="U79"/>
      <c r="V79"/>
      <c r="W79"/>
    </row>
    <row r="80" spans="2:23" ht="15" customHeight="1" x14ac:dyDescent="0.35">
      <c r="B80" s="96" t="s">
        <v>612</v>
      </c>
      <c r="C80" s="87" t="s">
        <v>249</v>
      </c>
      <c r="D80" s="87" t="s">
        <v>635</v>
      </c>
      <c r="E80" s="90" t="s">
        <v>311</v>
      </c>
      <c r="F80" s="89"/>
      <c r="G80" s="87"/>
      <c r="H80" s="87"/>
      <c r="I80" s="87"/>
      <c r="J80" s="94"/>
      <c r="K80"/>
      <c r="L80"/>
      <c r="M80"/>
      <c r="N80"/>
      <c r="O80"/>
      <c r="P80"/>
      <c r="Q80"/>
      <c r="R80"/>
      <c r="S80"/>
      <c r="T80"/>
      <c r="U80"/>
      <c r="V80"/>
      <c r="W80"/>
    </row>
    <row r="81" spans="2:23" ht="15" customHeight="1" x14ac:dyDescent="0.35">
      <c r="B81" s="95" t="s">
        <v>250</v>
      </c>
      <c r="C81" s="87" t="s">
        <v>249</v>
      </c>
      <c r="D81" s="87" t="s">
        <v>635</v>
      </c>
      <c r="E81" s="90" t="s">
        <v>292</v>
      </c>
      <c r="F81" s="89"/>
      <c r="G81" s="87"/>
      <c r="H81" s="87"/>
      <c r="I81" s="87"/>
      <c r="J81" s="94"/>
      <c r="K81"/>
      <c r="L81"/>
      <c r="M81"/>
      <c r="N81"/>
      <c r="O81"/>
      <c r="P81"/>
      <c r="Q81"/>
      <c r="R81"/>
      <c r="S81"/>
      <c r="T81"/>
      <c r="U81"/>
      <c r="V81"/>
      <c r="W81"/>
    </row>
    <row r="82" spans="2:23" ht="15" customHeight="1" x14ac:dyDescent="0.35">
      <c r="B82" s="96" t="s">
        <v>312</v>
      </c>
      <c r="C82" s="87">
        <v>95</v>
      </c>
      <c r="D82" s="87">
        <v>95</v>
      </c>
      <c r="E82" s="90" t="s">
        <v>312</v>
      </c>
      <c r="F82" s="89"/>
      <c r="G82" s="87"/>
      <c r="H82" s="87"/>
      <c r="I82" s="87"/>
      <c r="J82" s="94"/>
      <c r="K82"/>
      <c r="L82"/>
      <c r="M82"/>
      <c r="N82"/>
      <c r="O82"/>
      <c r="P82"/>
      <c r="Q82"/>
      <c r="R82"/>
      <c r="S82"/>
      <c r="T82"/>
      <c r="U82"/>
      <c r="V82"/>
      <c r="W82"/>
    </row>
    <row r="83" spans="2:23" ht="15" customHeight="1" x14ac:dyDescent="0.35">
      <c r="B83" s="96" t="s">
        <v>313</v>
      </c>
      <c r="C83" s="87">
        <v>132</v>
      </c>
      <c r="D83" s="87">
        <v>132</v>
      </c>
      <c r="E83" s="90" t="s">
        <v>313</v>
      </c>
      <c r="F83" s="89"/>
      <c r="G83" s="87"/>
      <c r="H83" s="87"/>
      <c r="I83" s="87"/>
      <c r="J83" s="94"/>
      <c r="K83"/>
      <c r="L83"/>
      <c r="M83"/>
      <c r="N83"/>
      <c r="O83"/>
      <c r="P83"/>
      <c r="Q83"/>
      <c r="R83"/>
      <c r="S83"/>
      <c r="T83"/>
      <c r="U83"/>
      <c r="V83"/>
      <c r="W83"/>
    </row>
    <row r="84" spans="2:23" ht="15" customHeight="1" x14ac:dyDescent="0.35">
      <c r="B84" s="96" t="s">
        <v>314</v>
      </c>
      <c r="C84" s="87">
        <v>210</v>
      </c>
      <c r="D84" s="87">
        <v>210</v>
      </c>
      <c r="E84" s="90" t="s">
        <v>314</v>
      </c>
      <c r="F84" s="89"/>
      <c r="G84" s="87"/>
      <c r="H84" s="87"/>
      <c r="I84" s="87"/>
      <c r="J84" s="94"/>
      <c r="K84"/>
      <c r="L84"/>
      <c r="M84"/>
      <c r="N84"/>
      <c r="O84"/>
      <c r="P84"/>
      <c r="Q84"/>
      <c r="R84"/>
      <c r="S84"/>
      <c r="T84"/>
      <c r="U84"/>
      <c r="V84"/>
      <c r="W84"/>
    </row>
    <row r="85" spans="2:23" ht="15" customHeight="1" x14ac:dyDescent="0.35">
      <c r="B85" s="96" t="s">
        <v>315</v>
      </c>
      <c r="C85" s="87">
        <v>295</v>
      </c>
      <c r="D85" s="87">
        <v>295</v>
      </c>
      <c r="E85" s="90" t="s">
        <v>315</v>
      </c>
      <c r="F85" s="89"/>
      <c r="G85" s="87"/>
      <c r="H85" s="87"/>
      <c r="I85" s="87"/>
      <c r="J85" s="94"/>
      <c r="K85"/>
      <c r="L85"/>
      <c r="M85"/>
      <c r="N85"/>
      <c r="O85"/>
      <c r="P85"/>
      <c r="Q85"/>
      <c r="R85"/>
      <c r="S85"/>
      <c r="T85"/>
      <c r="U85"/>
      <c r="V85"/>
      <c r="W85"/>
    </row>
    <row r="86" spans="2:23" ht="15" customHeight="1" x14ac:dyDescent="0.35">
      <c r="B86" s="96" t="s">
        <v>316</v>
      </c>
      <c r="C86" s="87">
        <v>461</v>
      </c>
      <c r="D86" s="87">
        <v>461</v>
      </c>
      <c r="E86" s="90" t="s">
        <v>316</v>
      </c>
      <c r="F86" s="89"/>
      <c r="G86" s="87"/>
      <c r="H86" s="87"/>
      <c r="I86" s="87"/>
      <c r="J86" s="94"/>
      <c r="K86"/>
      <c r="L86"/>
      <c r="M86"/>
      <c r="N86"/>
      <c r="O86"/>
      <c r="P86"/>
      <c r="Q86"/>
      <c r="R86"/>
      <c r="S86"/>
      <c r="T86"/>
      <c r="U86"/>
      <c r="V86"/>
      <c r="W86"/>
    </row>
    <row r="87" spans="2:23" ht="15" customHeight="1" x14ac:dyDescent="0.35">
      <c r="B87" s="96" t="s">
        <v>317</v>
      </c>
      <c r="C87" s="87">
        <v>1080</v>
      </c>
      <c r="D87" s="87">
        <v>1080</v>
      </c>
      <c r="E87" s="90" t="s">
        <v>317</v>
      </c>
      <c r="F87" s="89"/>
      <c r="G87" s="87"/>
      <c r="H87" s="87"/>
      <c r="I87" s="87"/>
      <c r="J87" s="94"/>
      <c r="K87"/>
      <c r="L87"/>
      <c r="M87"/>
      <c r="N87"/>
      <c r="O87"/>
      <c r="P87"/>
      <c r="Q87"/>
      <c r="R87"/>
      <c r="S87"/>
      <c r="T87"/>
      <c r="U87"/>
      <c r="V87"/>
      <c r="W87"/>
    </row>
    <row r="88" spans="2:23" ht="15" customHeight="1" x14ac:dyDescent="0.35">
      <c r="B88" s="95" t="s">
        <v>250</v>
      </c>
      <c r="C88" s="87" t="s">
        <v>249</v>
      </c>
      <c r="D88" s="87" t="s">
        <v>635</v>
      </c>
      <c r="E88" s="90" t="s">
        <v>292</v>
      </c>
      <c r="F88" s="89"/>
      <c r="G88" s="87"/>
      <c r="H88" s="87"/>
      <c r="I88" s="87"/>
      <c r="J88" s="94"/>
      <c r="K88"/>
      <c r="L88"/>
      <c r="M88"/>
      <c r="N88"/>
      <c r="O88"/>
      <c r="P88"/>
      <c r="Q88"/>
      <c r="R88"/>
      <c r="S88"/>
      <c r="T88"/>
      <c r="U88"/>
      <c r="V88"/>
      <c r="W88"/>
    </row>
    <row r="89" spans="2:23" ht="15" customHeight="1" x14ac:dyDescent="0.35">
      <c r="B89" s="96" t="s">
        <v>318</v>
      </c>
      <c r="C89" s="87" t="s">
        <v>252</v>
      </c>
      <c r="D89" s="87" t="s">
        <v>252</v>
      </c>
      <c r="E89" s="90" t="s">
        <v>318</v>
      </c>
      <c r="F89" s="89"/>
      <c r="G89" s="87"/>
      <c r="H89" s="87"/>
      <c r="I89" s="87"/>
      <c r="J89" s="94"/>
      <c r="K89"/>
      <c r="L89"/>
      <c r="M89"/>
      <c r="N89"/>
      <c r="O89"/>
      <c r="P89"/>
      <c r="Q89"/>
      <c r="R89"/>
      <c r="S89"/>
      <c r="T89"/>
      <c r="U89"/>
      <c r="V89"/>
      <c r="W89"/>
    </row>
    <row r="90" spans="2:23" ht="15" customHeight="1" x14ac:dyDescent="0.35">
      <c r="B90" s="95"/>
      <c r="C90" s="87"/>
      <c r="D90" s="87"/>
      <c r="E90" s="90"/>
      <c r="F90" s="89"/>
      <c r="G90" s="87"/>
      <c r="H90" s="87"/>
      <c r="I90" s="87"/>
      <c r="J90" s="94"/>
      <c r="K90"/>
      <c r="L90"/>
      <c r="M90"/>
      <c r="N90"/>
      <c r="O90"/>
      <c r="P90"/>
      <c r="Q90"/>
      <c r="R90"/>
      <c r="S90"/>
      <c r="T90"/>
      <c r="U90"/>
      <c r="V90"/>
      <c r="W90"/>
    </row>
    <row r="91" spans="2:23" ht="15" customHeight="1" x14ac:dyDescent="0.35">
      <c r="B91" s="95"/>
      <c r="C91" s="86"/>
      <c r="D91" s="86"/>
      <c r="E91" s="90"/>
      <c r="F91" s="89"/>
      <c r="G91" s="87"/>
      <c r="H91" s="87"/>
      <c r="I91" s="87"/>
      <c r="J91" s="94"/>
      <c r="K91"/>
      <c r="L91"/>
      <c r="M91"/>
      <c r="N91"/>
      <c r="O91"/>
      <c r="P91"/>
      <c r="Q91"/>
      <c r="R91"/>
      <c r="S91"/>
      <c r="T91"/>
      <c r="U91"/>
      <c r="V91"/>
      <c r="W91"/>
    </row>
    <row r="92" spans="2:23" ht="15" customHeight="1" x14ac:dyDescent="0.35">
      <c r="B92" s="96"/>
      <c r="C92" s="87"/>
      <c r="D92" s="87"/>
      <c r="E92" s="91"/>
      <c r="F92" s="89"/>
      <c r="G92" s="87"/>
      <c r="H92" s="87"/>
      <c r="I92" s="87"/>
      <c r="J92" s="94"/>
      <c r="K92"/>
      <c r="L92"/>
      <c r="M92"/>
      <c r="N92"/>
      <c r="O92"/>
      <c r="P92"/>
      <c r="Q92"/>
      <c r="R92"/>
      <c r="S92"/>
      <c r="T92"/>
      <c r="U92"/>
      <c r="V92"/>
      <c r="W92"/>
    </row>
    <row r="93" spans="2:23" ht="15" customHeight="1" x14ac:dyDescent="0.35">
      <c r="B93" s="96"/>
      <c r="C93" s="87"/>
      <c r="D93" s="87"/>
      <c r="E93" s="91"/>
      <c r="F93" s="89"/>
      <c r="G93" s="87"/>
      <c r="H93" s="87"/>
      <c r="I93" s="87"/>
      <c r="J93" s="94"/>
      <c r="K93"/>
      <c r="L93"/>
      <c r="M93"/>
      <c r="N93"/>
      <c r="O93"/>
      <c r="P93"/>
      <c r="Q93"/>
      <c r="R93"/>
      <c r="S93"/>
      <c r="T93"/>
      <c r="U93"/>
      <c r="V93"/>
      <c r="W93"/>
    </row>
    <row r="94" spans="2:23" ht="15" customHeight="1" x14ac:dyDescent="0.35">
      <c r="B94" s="96"/>
      <c r="C94" s="87"/>
      <c r="D94" s="87"/>
      <c r="E94" s="91"/>
      <c r="F94" s="89"/>
      <c r="G94" s="87"/>
      <c r="H94" s="87"/>
      <c r="I94" s="87"/>
      <c r="J94" s="94"/>
      <c r="K94"/>
      <c r="L94"/>
      <c r="M94"/>
      <c r="N94"/>
      <c r="O94"/>
      <c r="P94"/>
      <c r="Q94"/>
      <c r="R94"/>
      <c r="S94"/>
      <c r="T94"/>
      <c r="U94"/>
      <c r="V94"/>
      <c r="W94"/>
    </row>
    <row r="95" spans="2:23" ht="15" customHeight="1" x14ac:dyDescent="0.35">
      <c r="B95" s="96"/>
      <c r="C95" s="87"/>
      <c r="D95" s="87"/>
      <c r="E95" s="91"/>
      <c r="F95" s="89"/>
      <c r="G95" s="87"/>
      <c r="H95" s="87"/>
      <c r="I95" s="87"/>
      <c r="J95" s="94"/>
      <c r="K95"/>
      <c r="L95"/>
      <c r="M95"/>
      <c r="N95"/>
      <c r="O95"/>
      <c r="P95"/>
      <c r="Q95"/>
      <c r="R95"/>
      <c r="S95"/>
      <c r="T95"/>
      <c r="U95"/>
      <c r="V95"/>
      <c r="W95"/>
    </row>
    <row r="96" spans="2:23" ht="15" customHeight="1" x14ac:dyDescent="0.35">
      <c r="B96" s="96"/>
      <c r="C96" s="87"/>
      <c r="D96" s="87"/>
      <c r="E96" s="91"/>
      <c r="F96" s="89"/>
      <c r="G96" s="87"/>
      <c r="H96" s="87"/>
      <c r="I96" s="87"/>
      <c r="J96" s="94"/>
      <c r="K96"/>
      <c r="L96"/>
      <c r="M96"/>
      <c r="N96"/>
      <c r="O96"/>
      <c r="P96"/>
      <c r="Q96"/>
      <c r="R96"/>
      <c r="S96"/>
      <c r="T96"/>
      <c r="U96"/>
      <c r="V96"/>
      <c r="W96"/>
    </row>
    <row r="97" spans="2:23" ht="15" customHeight="1" x14ac:dyDescent="0.35">
      <c r="B97" s="96"/>
      <c r="C97" s="87"/>
      <c r="D97" s="87"/>
      <c r="E97" s="91"/>
      <c r="F97" s="89"/>
      <c r="G97" s="87"/>
      <c r="H97" s="87"/>
      <c r="I97" s="87"/>
      <c r="J97" s="94"/>
      <c r="K97"/>
      <c r="L97"/>
      <c r="M97"/>
      <c r="N97"/>
      <c r="O97"/>
      <c r="P97"/>
      <c r="Q97"/>
      <c r="R97"/>
      <c r="S97"/>
      <c r="T97"/>
      <c r="U97"/>
      <c r="V97"/>
      <c r="W97"/>
    </row>
    <row r="98" spans="2:23" ht="15" customHeight="1" x14ac:dyDescent="0.35">
      <c r="B98" s="94"/>
      <c r="C98" s="94"/>
      <c r="D98" s="94"/>
      <c r="E98" s="94"/>
      <c r="F98" s="89"/>
      <c r="G98" s="87"/>
      <c r="H98" s="87"/>
      <c r="I98" s="87"/>
      <c r="J98" s="94"/>
      <c r="K98"/>
      <c r="L98"/>
      <c r="M98"/>
      <c r="N98"/>
      <c r="O98"/>
      <c r="P98"/>
      <c r="Q98"/>
      <c r="R98"/>
      <c r="S98"/>
      <c r="T98"/>
      <c r="U98"/>
      <c r="V98"/>
      <c r="W98"/>
    </row>
    <row r="99" spans="2:23" ht="15" customHeight="1" x14ac:dyDescent="0.35">
      <c r="B99" s="94"/>
      <c r="C99" s="94"/>
      <c r="D99" s="94"/>
      <c r="E99" s="94"/>
      <c r="F99" s="89"/>
      <c r="G99" s="87"/>
      <c r="H99" s="87"/>
      <c r="I99" s="87"/>
      <c r="J99" s="94"/>
      <c r="K99"/>
      <c r="L99"/>
      <c r="M99"/>
      <c r="N99"/>
      <c r="O99"/>
      <c r="P99"/>
      <c r="Q99"/>
      <c r="R99"/>
      <c r="S99"/>
      <c r="T99"/>
      <c r="U99"/>
      <c r="V99"/>
      <c r="W99"/>
    </row>
    <row r="100" spans="2:23" ht="15" customHeight="1" x14ac:dyDescent="0.35">
      <c r="F100" s="89"/>
      <c r="G100" s="87"/>
      <c r="H100" s="87"/>
      <c r="I100" s="87"/>
      <c r="J100" s="94"/>
      <c r="K100"/>
      <c r="L100"/>
      <c r="M100"/>
      <c r="N100"/>
      <c r="O100"/>
      <c r="P100"/>
      <c r="Q100"/>
      <c r="R100"/>
      <c r="S100"/>
      <c r="T100"/>
      <c r="U100"/>
      <c r="V100"/>
      <c r="W100"/>
    </row>
    <row r="101" spans="2:23" ht="15" customHeight="1" x14ac:dyDescent="0.35">
      <c r="F101" s="89"/>
      <c r="G101" s="87"/>
      <c r="H101" s="87"/>
      <c r="I101" s="87"/>
      <c r="J101" s="94"/>
      <c r="K101"/>
      <c r="L101"/>
      <c r="M101"/>
      <c r="N101"/>
      <c r="O101"/>
      <c r="P101"/>
      <c r="Q101"/>
      <c r="R101"/>
      <c r="S101"/>
      <c r="T101"/>
      <c r="U101"/>
      <c r="V101"/>
      <c r="W101"/>
    </row>
    <row r="102" spans="2:23" ht="15" customHeight="1" x14ac:dyDescent="0.35">
      <c r="F102" s="89"/>
      <c r="G102" s="87"/>
      <c r="H102" s="87"/>
      <c r="I102" s="87"/>
      <c r="J102" s="94"/>
      <c r="K102"/>
      <c r="L102"/>
      <c r="M102"/>
      <c r="N102"/>
      <c r="O102"/>
      <c r="P102"/>
      <c r="Q102"/>
      <c r="R102"/>
      <c r="S102"/>
      <c r="T102"/>
      <c r="U102"/>
      <c r="V102"/>
      <c r="W102"/>
    </row>
    <row r="103" spans="2:23" ht="15" customHeight="1" x14ac:dyDescent="0.35">
      <c r="F103" s="89"/>
      <c r="G103" s="87"/>
      <c r="H103" s="87"/>
      <c r="I103" s="87"/>
      <c r="J103" s="94"/>
      <c r="K103"/>
      <c r="L103"/>
      <c r="M103"/>
      <c r="N103"/>
      <c r="O103"/>
      <c r="P103"/>
      <c r="Q103"/>
      <c r="R103"/>
      <c r="S103"/>
      <c r="T103"/>
      <c r="U103"/>
      <c r="V103"/>
      <c r="W103"/>
    </row>
    <row r="104" spans="2:23" ht="15" customHeight="1" x14ac:dyDescent="0.35">
      <c r="F104" s="89"/>
      <c r="G104" s="87"/>
      <c r="H104" s="87"/>
      <c r="I104" s="87"/>
      <c r="J104" s="94"/>
      <c r="K104"/>
      <c r="L104"/>
      <c r="M104"/>
      <c r="N104"/>
      <c r="O104"/>
      <c r="P104"/>
      <c r="Q104"/>
      <c r="R104"/>
      <c r="S104"/>
      <c r="T104"/>
      <c r="U104"/>
      <c r="V104"/>
      <c r="W104"/>
    </row>
    <row r="105" spans="2:23" ht="15" customHeight="1" x14ac:dyDescent="0.35">
      <c r="F105" s="89"/>
      <c r="G105" s="87"/>
      <c r="H105" s="87"/>
      <c r="I105" s="87"/>
      <c r="J105" s="94"/>
      <c r="K105"/>
      <c r="L105"/>
      <c r="M105"/>
      <c r="N105"/>
      <c r="O105"/>
      <c r="P105"/>
      <c r="Q105"/>
      <c r="R105"/>
      <c r="S105"/>
      <c r="T105"/>
      <c r="U105"/>
      <c r="V105"/>
      <c r="W105"/>
    </row>
    <row r="106" spans="2:23" ht="15" customHeight="1" x14ac:dyDescent="0.35">
      <c r="F106" s="89"/>
      <c r="G106" s="87"/>
      <c r="H106" s="87"/>
      <c r="I106" s="87"/>
      <c r="J106" s="94"/>
      <c r="K106"/>
      <c r="L106"/>
      <c r="M106"/>
      <c r="N106"/>
      <c r="O106"/>
      <c r="P106"/>
      <c r="Q106"/>
      <c r="R106"/>
      <c r="S106"/>
      <c r="T106"/>
      <c r="U106"/>
      <c r="V106"/>
      <c r="W106"/>
    </row>
    <row r="107" spans="2:23" ht="15" customHeight="1" x14ac:dyDescent="0.35">
      <c r="F107" s="89"/>
      <c r="G107" s="87"/>
      <c r="H107" s="87"/>
      <c r="I107" s="87"/>
      <c r="J107" s="94"/>
      <c r="K107"/>
      <c r="L107"/>
      <c r="M107"/>
      <c r="N107"/>
      <c r="O107"/>
      <c r="P107"/>
      <c r="Q107"/>
      <c r="R107"/>
      <c r="S107"/>
      <c r="T107"/>
      <c r="U107"/>
      <c r="V107"/>
      <c r="W107"/>
    </row>
    <row r="108" spans="2:23" ht="15" customHeight="1" x14ac:dyDescent="0.35">
      <c r="F108" s="89"/>
      <c r="G108" s="87"/>
      <c r="H108" s="87"/>
      <c r="I108" s="87"/>
      <c r="J108" s="94"/>
      <c r="K108"/>
      <c r="L108"/>
      <c r="M108"/>
      <c r="N108"/>
      <c r="O108"/>
      <c r="P108"/>
      <c r="Q108"/>
      <c r="R108"/>
      <c r="S108"/>
      <c r="T108"/>
      <c r="U108"/>
      <c r="V108"/>
      <c r="W108"/>
    </row>
    <row r="109" spans="2:23" ht="15" customHeight="1" x14ac:dyDescent="0.35">
      <c r="F109" s="89"/>
      <c r="G109" s="87"/>
      <c r="H109" s="87"/>
      <c r="I109" s="87"/>
      <c r="J109" s="94"/>
      <c r="K109"/>
      <c r="L109"/>
      <c r="M109"/>
      <c r="N109"/>
      <c r="O109"/>
      <c r="P109"/>
      <c r="Q109"/>
      <c r="R109"/>
      <c r="S109"/>
      <c r="T109"/>
      <c r="U109"/>
      <c r="V109"/>
      <c r="W109"/>
    </row>
    <row r="110" spans="2:23" ht="15" customHeight="1" x14ac:dyDescent="0.35">
      <c r="F110" s="89"/>
      <c r="G110" s="87"/>
      <c r="H110" s="87"/>
      <c r="I110" s="87"/>
      <c r="J110" s="94"/>
      <c r="K110"/>
      <c r="L110"/>
      <c r="M110"/>
      <c r="N110"/>
      <c r="O110"/>
      <c r="P110"/>
      <c r="Q110"/>
      <c r="R110"/>
      <c r="S110"/>
      <c r="T110"/>
      <c r="U110"/>
      <c r="V110"/>
      <c r="W110"/>
    </row>
    <row r="111" spans="2:23" ht="15" customHeight="1" x14ac:dyDescent="0.35">
      <c r="F111" s="94"/>
      <c r="G111" s="87"/>
      <c r="H111" s="87"/>
      <c r="I111" s="87"/>
      <c r="J111" s="94"/>
      <c r="K111"/>
      <c r="L111"/>
      <c r="M111"/>
      <c r="N111"/>
      <c r="O111"/>
      <c r="P111"/>
      <c r="Q111"/>
      <c r="R111"/>
    </row>
    <row r="112" spans="2:23" ht="15" customHeight="1" x14ac:dyDescent="0.35">
      <c r="F112" s="94"/>
      <c r="G112" s="94"/>
      <c r="H112" s="94"/>
      <c r="I112" s="94"/>
      <c r="J112" s="94"/>
      <c r="K112"/>
      <c r="L112"/>
      <c r="M112"/>
      <c r="N112"/>
      <c r="O112"/>
      <c r="P112"/>
      <c r="Q112"/>
      <c r="R112"/>
    </row>
    <row r="113" spans="7:9" ht="15" customHeight="1" x14ac:dyDescent="0.35">
      <c r="G113" s="94"/>
      <c r="H113" s="94"/>
      <c r="I113" s="94"/>
    </row>
  </sheetData>
  <sheetProtection algorithmName="SHA-512" hashValue="TR4Sdcj8LsV1adcEAU6UHUNySC11W2E8WlWmPYB0i6QzPm0DCXbgyb0Yk9fdD+UhLr7smOldJlX6f47e1uUk/Q==" saltValue="qc2fA10TZhHQAr/aIBYDsQ==" spinCount="100000" sheet="1" objects="1" scenarios="1"/>
  <mergeCells count="2">
    <mergeCell ref="C4:D4"/>
    <mergeCell ref="C5:D5"/>
  </mergeCells>
  <pageMargins left="0.25" right="0.25" top="0.75" bottom="0.75" header="0.3" footer="0.3"/>
  <pageSetup scale="99" orientation="landscape" r:id="rId1"/>
  <headerFooter>
    <oddFooter>&amp;L&amp;"Book Antiqua,Regular"&amp;10Printed on &amp;D at &amp;T&amp;R&amp;"Book Antiqua,Regular"&amp;10Ameren Missouri BizSavers&amp;"Book Antiqua,Bold Italic" &amp;"Book Antiqua,Regular"Program&amp;C&amp;"Book Antiqua,Regular"&amp;10&amp;F &amp;A</oddFooter>
  </headerFooter>
  <tableParts count="3">
    <tablePart r:id="rId2"/>
    <tablePart r:id="rId3"/>
    <tablePart r:id="rId4"/>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40">
    <tabColor theme="9" tint="-0.249977111117893"/>
    <pageSetUpPr fitToPage="1"/>
  </sheetPr>
  <dimension ref="A1:I32"/>
  <sheetViews>
    <sheetView workbookViewId="0">
      <pane xSplit="1" ySplit="7" topLeftCell="B8" activePane="bottomRight" state="frozen"/>
      <selection activeCell="C14" sqref="C14:G14"/>
      <selection pane="topRight" activeCell="C14" sqref="C14:G14"/>
      <selection pane="bottomLeft" activeCell="C14" sqref="C14:G14"/>
      <selection pane="bottomRight" activeCell="E11" sqref="E11"/>
    </sheetView>
  </sheetViews>
  <sheetFormatPr defaultColWidth="4" defaultRowHeight="15" customHeight="1" zeroHeight="1" x14ac:dyDescent="0.35"/>
  <cols>
    <col min="1" max="1" width="4" customWidth="1"/>
    <col min="2" max="2" width="49.453125" customWidth="1"/>
    <col min="3" max="3" width="19.453125" customWidth="1"/>
    <col min="4" max="4" width="25" customWidth="1"/>
    <col min="5" max="5" width="14.81640625" bestFit="1" customWidth="1"/>
    <col min="6" max="7" width="13.453125" customWidth="1"/>
    <col min="8" max="8" width="13" customWidth="1"/>
    <col min="9" max="9" width="12.7265625" customWidth="1"/>
  </cols>
  <sheetData>
    <row r="1" spans="1:9" ht="17.25" customHeight="1" x14ac:dyDescent="0.35">
      <c r="A1" s="1"/>
      <c r="B1" s="1"/>
      <c r="C1" s="1"/>
      <c r="D1" s="1"/>
      <c r="E1" s="1"/>
      <c r="F1" s="1"/>
      <c r="G1" s="1"/>
    </row>
    <row r="2" spans="1:9" ht="17.25" customHeight="1" x14ac:dyDescent="0.35">
      <c r="A2" s="1"/>
      <c r="B2" s="17" t="s">
        <v>0</v>
      </c>
      <c r="C2" s="18">
        <v>41926</v>
      </c>
      <c r="D2" s="1"/>
      <c r="E2" s="1"/>
      <c r="F2" s="1"/>
      <c r="G2" s="1"/>
    </row>
    <row r="3" spans="1:9" ht="17.25" customHeight="1" x14ac:dyDescent="0.35">
      <c r="A3" s="1"/>
      <c r="B3" s="17" t="s">
        <v>14</v>
      </c>
      <c r="C3" s="18" t="s">
        <v>346</v>
      </c>
      <c r="D3" s="1"/>
      <c r="E3" s="1"/>
      <c r="F3" s="1"/>
      <c r="G3" s="1"/>
    </row>
    <row r="4" spans="1:9" ht="17.25" customHeight="1" x14ac:dyDescent="0.35">
      <c r="A4" s="1"/>
      <c r="B4" s="17" t="s">
        <v>1</v>
      </c>
      <c r="C4" s="588" t="s">
        <v>615</v>
      </c>
      <c r="D4" s="588"/>
      <c r="E4" s="1"/>
      <c r="F4" s="1"/>
      <c r="G4" s="1"/>
    </row>
    <row r="5" spans="1:9" ht="17.25" customHeight="1" x14ac:dyDescent="0.35">
      <c r="A5" s="1"/>
      <c r="B5" s="1"/>
      <c r="C5" s="588" t="s">
        <v>3</v>
      </c>
      <c r="D5" s="588"/>
      <c r="E5" s="1"/>
      <c r="F5" s="1"/>
      <c r="G5" s="1"/>
    </row>
    <row r="6" spans="1:9" s="4" customFormat="1" ht="17.25" customHeight="1" x14ac:dyDescent="0.35">
      <c r="A6" s="22"/>
      <c r="B6" s="675" t="s">
        <v>16</v>
      </c>
      <c r="C6" s="675"/>
      <c r="D6" s="675"/>
      <c r="E6" s="675"/>
      <c r="F6" s="675"/>
      <c r="G6" s="675"/>
      <c r="H6" s="675"/>
    </row>
    <row r="7" spans="1:9" s="4" customFormat="1" ht="33.75" customHeight="1" x14ac:dyDescent="0.35">
      <c r="A7" s="22"/>
      <c r="B7" s="23" t="s">
        <v>347</v>
      </c>
      <c r="C7" s="23" t="s">
        <v>348</v>
      </c>
      <c r="D7" s="127" t="s">
        <v>368</v>
      </c>
      <c r="E7"/>
      <c r="F7"/>
      <c r="G7"/>
      <c r="H7" s="23"/>
      <c r="I7" s="23"/>
    </row>
    <row r="8" spans="1:9" s="4" customFormat="1" ht="28.5" customHeight="1" x14ac:dyDescent="0.35">
      <c r="A8" s="22"/>
      <c r="B8" s="125" t="s">
        <v>376</v>
      </c>
      <c r="C8" s="125">
        <v>7.0000000000000007E-2</v>
      </c>
      <c r="D8" s="126">
        <v>15</v>
      </c>
      <c r="E8"/>
      <c r="F8"/>
      <c r="G8"/>
      <c r="H8" s="7"/>
      <c r="I8" s="25"/>
    </row>
    <row r="9" spans="1:9" s="4" customFormat="1" ht="28.5" customHeight="1" x14ac:dyDescent="0.35">
      <c r="A9" s="22"/>
      <c r="B9" s="2" t="s">
        <v>636</v>
      </c>
      <c r="C9" s="125">
        <v>7.0000000000000007E-2</v>
      </c>
      <c r="D9" s="126">
        <v>20</v>
      </c>
      <c r="E9"/>
      <c r="F9"/>
      <c r="G9"/>
      <c r="H9" s="7"/>
      <c r="I9" s="8"/>
    </row>
    <row r="10" spans="1:9" s="4" customFormat="1" ht="28.5" customHeight="1" x14ac:dyDescent="0.35">
      <c r="A10" s="22"/>
      <c r="B10" s="125" t="s">
        <v>377</v>
      </c>
      <c r="C10" s="125">
        <v>7.0000000000000007E-2</v>
      </c>
      <c r="D10" s="126">
        <v>15</v>
      </c>
      <c r="E10" s="5"/>
      <c r="F10" s="26"/>
      <c r="G10" s="6"/>
      <c r="H10" s="7"/>
      <c r="I10" s="8"/>
    </row>
    <row r="11" spans="1:9" s="4" customFormat="1" ht="28.5" customHeight="1" x14ac:dyDescent="0.35">
      <c r="A11" s="22"/>
      <c r="B11" s="125" t="s">
        <v>37</v>
      </c>
      <c r="C11" s="3">
        <v>7.0000000000000007E-2</v>
      </c>
      <c r="D11" s="126">
        <v>15</v>
      </c>
      <c r="E11" s="5"/>
      <c r="F11" s="26"/>
      <c r="G11" s="6"/>
      <c r="H11" s="7"/>
      <c r="I11" s="8"/>
    </row>
    <row r="12" spans="1:9" s="4" customFormat="1" ht="28.5" customHeight="1" x14ac:dyDescent="0.35">
      <c r="A12" s="22"/>
      <c r="B12" s="125" t="s">
        <v>350</v>
      </c>
      <c r="C12" s="3">
        <v>7.0000000000000007E-2</v>
      </c>
      <c r="D12" s="126">
        <v>15</v>
      </c>
      <c r="E12" s="5"/>
      <c r="F12" s="26"/>
      <c r="G12" s="6"/>
      <c r="H12" s="7"/>
      <c r="I12" s="8"/>
    </row>
    <row r="13" spans="1:9" s="4" customFormat="1" ht="28.5" customHeight="1" x14ac:dyDescent="0.35">
      <c r="A13" s="22"/>
      <c r="B13" s="125" t="s">
        <v>381</v>
      </c>
      <c r="C13" s="3">
        <v>7.0000000000000007E-2</v>
      </c>
      <c r="D13" s="126">
        <v>10</v>
      </c>
      <c r="E13" s="5"/>
      <c r="F13" s="26"/>
      <c r="G13" s="6"/>
      <c r="H13" s="7"/>
      <c r="I13" s="8"/>
    </row>
    <row r="14" spans="1:9" s="4" customFormat="1" ht="28.5" customHeight="1" x14ac:dyDescent="0.35">
      <c r="A14" s="22"/>
      <c r="B14" s="125" t="s">
        <v>370</v>
      </c>
      <c r="C14" s="3">
        <v>7.0000000000000007E-2</v>
      </c>
      <c r="D14" s="126">
        <v>10</v>
      </c>
      <c r="E14" s="5"/>
      <c r="F14" s="26"/>
      <c r="G14" s="6"/>
      <c r="H14" s="7"/>
      <c r="I14" s="8"/>
    </row>
    <row r="15" spans="1:9" s="4" customFormat="1" ht="28.5" customHeight="1" x14ac:dyDescent="0.35">
      <c r="A15" s="22"/>
      <c r="B15" s="125" t="s">
        <v>379</v>
      </c>
      <c r="C15" s="125">
        <v>7.0000000000000007E-2</v>
      </c>
      <c r="D15" s="126">
        <v>15</v>
      </c>
      <c r="E15" s="5"/>
      <c r="F15" s="26"/>
      <c r="G15" s="6"/>
      <c r="H15" s="7"/>
      <c r="I15" s="8"/>
    </row>
    <row r="16" spans="1:9" s="4" customFormat="1" ht="28.5" customHeight="1" x14ac:dyDescent="0.35">
      <c r="A16" s="22"/>
      <c r="B16" s="125" t="s">
        <v>371</v>
      </c>
      <c r="C16" s="3">
        <v>7.0000000000000007E-2</v>
      </c>
      <c r="D16" s="126">
        <v>15</v>
      </c>
      <c r="E16" s="5"/>
      <c r="F16" s="26"/>
      <c r="G16" s="6"/>
      <c r="H16" s="7"/>
      <c r="I16" s="8"/>
    </row>
    <row r="17" spans="1:9" s="4" customFormat="1" ht="28.5" customHeight="1" x14ac:dyDescent="0.35">
      <c r="A17" s="22"/>
      <c r="B17" s="2" t="s">
        <v>36</v>
      </c>
      <c r="C17" s="3">
        <v>7.0000000000000007E-2</v>
      </c>
      <c r="D17" s="126">
        <v>15</v>
      </c>
      <c r="E17" s="5"/>
      <c r="F17" s="26"/>
      <c r="G17" s="6"/>
      <c r="H17" s="7"/>
      <c r="I17" s="8"/>
    </row>
    <row r="18" spans="1:9" s="4" customFormat="1" ht="28.5" customHeight="1" x14ac:dyDescent="0.35">
      <c r="A18" s="22"/>
      <c r="B18" s="125" t="s">
        <v>349</v>
      </c>
      <c r="C18" s="3">
        <v>7.0000000000000007E-2</v>
      </c>
      <c r="D18" s="126">
        <v>10</v>
      </c>
      <c r="E18" s="5"/>
      <c r="F18" s="26"/>
      <c r="G18" s="6"/>
      <c r="H18" s="7"/>
      <c r="I18" s="8"/>
    </row>
    <row r="19" spans="1:9" s="4" customFormat="1" ht="28.5" customHeight="1" x14ac:dyDescent="0.35">
      <c r="A19" s="22"/>
      <c r="B19" s="125" t="s">
        <v>380</v>
      </c>
      <c r="C19" s="125">
        <v>7.0000000000000007E-2</v>
      </c>
      <c r="D19" s="126">
        <v>15</v>
      </c>
      <c r="E19" s="5"/>
      <c r="F19" s="26"/>
      <c r="G19" s="6"/>
      <c r="H19" s="7"/>
      <c r="I19" s="8"/>
    </row>
    <row r="20" spans="1:9" s="4" customFormat="1" ht="28.5" customHeight="1" x14ac:dyDescent="0.35">
      <c r="B20" s="2" t="s">
        <v>378</v>
      </c>
      <c r="C20" s="2">
        <v>7.0000000000000007E-2</v>
      </c>
      <c r="D20" s="129" t="s">
        <v>385</v>
      </c>
      <c r="E20" s="5"/>
      <c r="F20" s="26"/>
      <c r="G20" s="6"/>
      <c r="H20" s="7"/>
      <c r="I20" s="8"/>
    </row>
    <row r="21" spans="1:9" s="4" customFormat="1" ht="28.5" customHeight="1" x14ac:dyDescent="0.35">
      <c r="B21" s="3"/>
      <c r="C21" s="3"/>
      <c r="D21" s="3"/>
      <c r="E21" s="5"/>
      <c r="F21" s="26"/>
      <c r="G21" s="6"/>
      <c r="H21" s="7"/>
      <c r="I21" s="8"/>
    </row>
    <row r="22" spans="1:9" s="4" customFormat="1" ht="28.5" customHeight="1" x14ac:dyDescent="0.35">
      <c r="B22" s="3"/>
      <c r="C22" s="3"/>
      <c r="D22" s="3"/>
      <c r="E22" s="5"/>
      <c r="F22" s="26"/>
      <c r="G22" s="6"/>
      <c r="H22" s="7"/>
      <c r="I22" s="8"/>
    </row>
    <row r="23" spans="1:9" s="4" customFormat="1" ht="28.5" customHeight="1" x14ac:dyDescent="0.35">
      <c r="B23" s="3"/>
      <c r="C23" s="3"/>
      <c r="D23" s="3"/>
      <c r="E23" s="5"/>
      <c r="F23" s="26"/>
      <c r="G23" s="6"/>
      <c r="H23" s="7"/>
      <c r="I23" s="8"/>
    </row>
    <row r="24" spans="1:9" s="4" customFormat="1" ht="28.5" customHeight="1" x14ac:dyDescent="0.35">
      <c r="B24" s="3"/>
      <c r="C24" s="3"/>
      <c r="D24" s="3"/>
      <c r="E24" s="5"/>
      <c r="F24" s="26"/>
      <c r="G24" s="6"/>
      <c r="H24" s="7"/>
      <c r="I24" s="8"/>
    </row>
    <row r="25" spans="1:9" s="4" customFormat="1" ht="28.5" customHeight="1" x14ac:dyDescent="0.35">
      <c r="B25" s="3"/>
      <c r="C25" s="3"/>
      <c r="D25" s="3"/>
      <c r="E25" s="5"/>
      <c r="F25" s="26"/>
      <c r="G25" s="6"/>
      <c r="H25" s="7"/>
      <c r="I25" s="8"/>
    </row>
    <row r="26" spans="1:9" s="4" customFormat="1" ht="28.5" customHeight="1" x14ac:dyDescent="0.35">
      <c r="B26" s="3"/>
      <c r="C26" s="3"/>
      <c r="D26" s="3"/>
      <c r="E26" s="5"/>
      <c r="F26" s="26"/>
      <c r="G26" s="6"/>
      <c r="H26" s="7"/>
      <c r="I26" s="8"/>
    </row>
    <row r="27" spans="1:9" s="4" customFormat="1" ht="28.5" customHeight="1" x14ac:dyDescent="0.35">
      <c r="B27" s="2"/>
      <c r="C27" s="2"/>
      <c r="D27" s="2"/>
      <c r="E27" s="5"/>
      <c r="F27" s="26"/>
      <c r="G27" s="6"/>
      <c r="H27" s="7"/>
      <c r="I27" s="8"/>
    </row>
    <row r="28" spans="1:9" s="4" customFormat="1" ht="28.5" customHeight="1" x14ac:dyDescent="0.35">
      <c r="B28" s="2"/>
      <c r="C28" s="2"/>
      <c r="D28" s="2"/>
      <c r="E28" s="5"/>
      <c r="F28" s="26"/>
      <c r="G28" s="6"/>
      <c r="H28" s="7"/>
      <c r="I28" s="8"/>
    </row>
    <row r="29" spans="1:9" s="4" customFormat="1" ht="28.5" customHeight="1" x14ac:dyDescent="0.35">
      <c r="B29" s="2"/>
      <c r="C29" s="2"/>
      <c r="D29" s="2"/>
      <c r="E29" s="5"/>
      <c r="F29" s="9"/>
      <c r="G29" s="6"/>
      <c r="H29" s="7"/>
      <c r="I29" s="8"/>
    </row>
    <row r="30" spans="1:9" s="4" customFormat="1" ht="28.5" customHeight="1" x14ac:dyDescent="0.35">
      <c r="B30"/>
      <c r="C30"/>
      <c r="D30"/>
      <c r="E30" s="2"/>
      <c r="F30" s="10"/>
      <c r="G30" s="11"/>
      <c r="H30" s="12"/>
      <c r="I30" s="8"/>
    </row>
    <row r="31" spans="1:9" s="4" customFormat="1" ht="28.5" customHeight="1" x14ac:dyDescent="0.35">
      <c r="B31"/>
      <c r="C31"/>
      <c r="D31"/>
      <c r="E31" s="2"/>
      <c r="F31" s="10"/>
      <c r="G31" s="11"/>
      <c r="H31" s="12"/>
      <c r="I31" s="8"/>
    </row>
    <row r="32" spans="1:9" s="4" customFormat="1" ht="28.5" customHeight="1" x14ac:dyDescent="0.35">
      <c r="B32"/>
      <c r="C32"/>
      <c r="D32"/>
      <c r="E32" s="2"/>
      <c r="F32" s="10"/>
      <c r="G32" s="11"/>
      <c r="H32" s="12"/>
      <c r="I32" s="8"/>
    </row>
  </sheetData>
  <sheetProtection algorithmName="SHA-512" hashValue="ydUoTbfin7x3NvsPZq6DJn+YAFJ5x3PQwANXNxyrKVReWxSNn43t1jl+JX3rfD7Cn0dZiLhMr95YPKCh1aFeKQ==" saltValue="Qe8317GK8FKwi4dAHHRb5A==" spinCount="100000" sheet="1" objects="1" scenarios="1"/>
  <mergeCells count="3">
    <mergeCell ref="C4:D4"/>
    <mergeCell ref="C5:D5"/>
    <mergeCell ref="B6:H6"/>
  </mergeCells>
  <pageMargins left="0.25" right="0.25" top="0.75" bottom="0.75" header="0.3" footer="0.3"/>
  <pageSetup scale="61" orientation="landscape" r:id="rId1"/>
  <headerFooter>
    <oddFooter>&amp;L&amp;"Book Antiqua,Regular"&amp;10Printed on &amp;D at &amp;T&amp;R&amp;"Book Antiqua,Regular"&amp;10Ameren Missouri BizSavers&amp;"Book Antiqua,Bold Italic" &amp;"Book Antiqua,Regular"Program&amp;C&amp;"Book Antiqua,Regular"&amp;10&amp;F &amp;A</oddFooter>
  </headerFooter>
  <tableParts count="1">
    <tablePart r:id="rId2"/>
  </tablePart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2">
    <tabColor rgb="FFC00000"/>
    <pageSetUpPr fitToPage="1"/>
  </sheetPr>
  <dimension ref="B1:AL67"/>
  <sheetViews>
    <sheetView topLeftCell="A16" zoomScale="85" zoomScaleNormal="85" zoomScalePageLayoutView="85" workbookViewId="0">
      <selection activeCell="C14" sqref="C14"/>
    </sheetView>
  </sheetViews>
  <sheetFormatPr defaultColWidth="4" defaultRowHeight="15" customHeight="1" x14ac:dyDescent="0.35"/>
  <cols>
    <col min="1" max="1" width="5.453125" style="1" customWidth="1"/>
    <col min="2" max="2" width="22.26953125" style="1" customWidth="1"/>
    <col min="3" max="3" width="18.453125" style="1" customWidth="1"/>
    <col min="4" max="42" width="8.7265625" style="1" customWidth="1"/>
    <col min="43" max="46" width="7.26953125" style="1" customWidth="1"/>
    <col min="47" max="65" width="6.7265625" style="1" customWidth="1"/>
    <col min="66" max="137" width="4" style="1" customWidth="1"/>
    <col min="138" max="16384" width="4" style="1"/>
  </cols>
  <sheetData>
    <row r="1" spans="2:4" ht="17.25" customHeight="1" x14ac:dyDescent="0.35"/>
    <row r="2" spans="2:4" ht="17.25" customHeight="1" x14ac:dyDescent="0.35">
      <c r="B2" s="17" t="s">
        <v>0</v>
      </c>
      <c r="C2" s="18">
        <v>42423</v>
      </c>
    </row>
    <row r="3" spans="2:4" ht="17.25" customHeight="1" x14ac:dyDescent="0.35">
      <c r="B3" s="17" t="s">
        <v>14</v>
      </c>
      <c r="C3" s="18" t="s">
        <v>244</v>
      </c>
    </row>
    <row r="4" spans="2:4" ht="17.25" customHeight="1" x14ac:dyDescent="0.35">
      <c r="B4" s="17" t="s">
        <v>1</v>
      </c>
      <c r="C4" s="31"/>
      <c r="D4" s="31"/>
    </row>
    <row r="5" spans="2:4" ht="17.25" customHeight="1" thickBot="1" x14ac:dyDescent="0.4">
      <c r="C5" s="120"/>
      <c r="D5" s="120"/>
    </row>
    <row r="6" spans="2:4" ht="27.75" customHeight="1" x14ac:dyDescent="0.35">
      <c r="B6" s="103" t="s">
        <v>351</v>
      </c>
      <c r="C6" s="99">
        <v>0.06</v>
      </c>
      <c r="D6" s="97" t="s">
        <v>356</v>
      </c>
    </row>
    <row r="7" spans="2:4" ht="27.75" customHeight="1" thickBot="1" x14ac:dyDescent="0.4">
      <c r="C7" s="119" t="e">
        <f>IF('A -Service &amp; Service Area'!#REF!="Select Class","",'A -Service &amp; Service Area'!#REF!)</f>
        <v>#REF!</v>
      </c>
      <c r="D7" s="98" t="s">
        <v>357</v>
      </c>
    </row>
    <row r="8" spans="2:4" ht="27.75" customHeight="1" x14ac:dyDescent="0.35"/>
    <row r="9" spans="2:4" ht="27.75" customHeight="1" x14ac:dyDescent="0.35"/>
    <row r="10" spans="2:4" ht="27.75" customHeight="1" thickBot="1" x14ac:dyDescent="0.4">
      <c r="B10" s="103" t="s">
        <v>360</v>
      </c>
    </row>
    <row r="11" spans="2:4" ht="27.75" customHeight="1" x14ac:dyDescent="0.35">
      <c r="B11" s="102" t="s">
        <v>364</v>
      </c>
      <c r="C11" s="106">
        <v>6.4600000000000005E-2</v>
      </c>
    </row>
    <row r="12" spans="2:4" ht="27.75" customHeight="1" x14ac:dyDescent="0.35">
      <c r="B12" s="104" t="s">
        <v>361</v>
      </c>
      <c r="C12" s="107">
        <v>4.8399999999999999E-2</v>
      </c>
    </row>
    <row r="13" spans="2:4" ht="27.75" customHeight="1" x14ac:dyDescent="0.35">
      <c r="B13" s="104" t="s">
        <v>362</v>
      </c>
      <c r="C13" s="107">
        <v>1.00796476761619</v>
      </c>
    </row>
    <row r="14" spans="2:4" ht="27.75" customHeight="1" x14ac:dyDescent="0.35">
      <c r="B14" s="104" t="s">
        <v>363</v>
      </c>
      <c r="C14" s="107">
        <v>0.17299999999999999</v>
      </c>
    </row>
    <row r="15" spans="2:4" ht="27.75" customHeight="1" thickBot="1" x14ac:dyDescent="0.4">
      <c r="B15" s="105" t="s">
        <v>368</v>
      </c>
      <c r="C15" s="108">
        <v>12</v>
      </c>
    </row>
    <row r="16" spans="2:4" ht="27.75" customHeight="1" thickBot="1" x14ac:dyDescent="0.4"/>
    <row r="17" spans="2:38" ht="27.75" customHeight="1" thickBot="1" x14ac:dyDescent="0.4">
      <c r="B17" s="111" t="s">
        <v>365</v>
      </c>
      <c r="C17" s="112">
        <v>2013</v>
      </c>
      <c r="D17" s="112">
        <v>2014</v>
      </c>
      <c r="E17" s="112">
        <v>2015</v>
      </c>
      <c r="F17" s="112">
        <v>2016</v>
      </c>
      <c r="G17" s="112">
        <v>2017</v>
      </c>
      <c r="H17" s="112">
        <v>2018</v>
      </c>
      <c r="I17" s="112">
        <v>2019</v>
      </c>
      <c r="J17" s="112">
        <v>2020</v>
      </c>
      <c r="K17" s="112">
        <v>2021</v>
      </c>
      <c r="L17" s="112">
        <v>2022</v>
      </c>
      <c r="M17" s="112">
        <v>2023</v>
      </c>
      <c r="N17" s="112">
        <v>2024</v>
      </c>
      <c r="O17" s="112">
        <v>2025</v>
      </c>
      <c r="P17" s="112">
        <v>2026</v>
      </c>
      <c r="Q17" s="112">
        <v>2027</v>
      </c>
      <c r="R17" s="112">
        <v>2028</v>
      </c>
      <c r="S17" s="112">
        <v>2029</v>
      </c>
      <c r="T17" s="112">
        <v>2030</v>
      </c>
      <c r="U17" s="112">
        <v>2031</v>
      </c>
      <c r="V17" s="112">
        <v>2032</v>
      </c>
      <c r="W17" s="112">
        <v>2033</v>
      </c>
      <c r="X17" s="112">
        <v>2034</v>
      </c>
      <c r="Y17" s="112">
        <v>2035</v>
      </c>
      <c r="Z17" s="112">
        <v>2036</v>
      </c>
      <c r="AA17" s="112">
        <v>2037</v>
      </c>
      <c r="AB17" s="113">
        <v>2038</v>
      </c>
      <c r="AC17" s="112">
        <v>2039</v>
      </c>
      <c r="AD17" s="112">
        <v>2040</v>
      </c>
      <c r="AE17" s="112">
        <v>2041</v>
      </c>
      <c r="AF17" s="112">
        <v>2042</v>
      </c>
      <c r="AG17" s="113">
        <v>2043</v>
      </c>
      <c r="AH17" s="112">
        <v>2044</v>
      </c>
      <c r="AI17" s="112">
        <v>2045</v>
      </c>
      <c r="AJ17" s="112">
        <v>2046</v>
      </c>
      <c r="AK17" s="112">
        <v>2047</v>
      </c>
      <c r="AL17" s="113">
        <v>2048</v>
      </c>
    </row>
    <row r="18" spans="2:38" ht="27.75" customHeight="1" x14ac:dyDescent="0.35">
      <c r="B18" s="109" t="s">
        <v>369</v>
      </c>
      <c r="C18" s="1">
        <v>0</v>
      </c>
      <c r="D18" s="1">
        <v>0</v>
      </c>
      <c r="E18" s="1">
        <v>0</v>
      </c>
      <c r="F18" s="1">
        <v>1</v>
      </c>
      <c r="G18" s="1">
        <v>2</v>
      </c>
      <c r="H18" s="1">
        <v>3</v>
      </c>
      <c r="I18" s="1">
        <v>4</v>
      </c>
      <c r="J18" s="1">
        <v>5</v>
      </c>
      <c r="K18" s="1">
        <v>6</v>
      </c>
      <c r="L18" s="1">
        <v>7</v>
      </c>
      <c r="M18" s="1">
        <v>8</v>
      </c>
      <c r="N18" s="1">
        <v>9</v>
      </c>
      <c r="O18" s="1">
        <v>10</v>
      </c>
      <c r="P18" s="1">
        <v>11</v>
      </c>
      <c r="Q18" s="1">
        <v>12</v>
      </c>
      <c r="R18" s="1">
        <v>13</v>
      </c>
      <c r="S18" s="1">
        <v>14</v>
      </c>
      <c r="T18" s="1">
        <v>15</v>
      </c>
      <c r="U18" s="1">
        <v>16</v>
      </c>
      <c r="V18" s="1">
        <v>17</v>
      </c>
      <c r="W18" s="1">
        <v>18</v>
      </c>
      <c r="X18" s="1">
        <v>19</v>
      </c>
      <c r="Y18" s="1">
        <v>20</v>
      </c>
      <c r="Z18" s="1">
        <v>21</v>
      </c>
      <c r="AA18" s="1">
        <v>22</v>
      </c>
      <c r="AB18" s="1">
        <v>23</v>
      </c>
      <c r="AC18" s="1">
        <v>24</v>
      </c>
      <c r="AD18" s="1">
        <v>25</v>
      </c>
      <c r="AE18" s="1">
        <v>26</v>
      </c>
      <c r="AF18" s="1">
        <v>27</v>
      </c>
      <c r="AG18" s="1">
        <v>28</v>
      </c>
      <c r="AH18" s="1">
        <v>29</v>
      </c>
      <c r="AI18" s="1">
        <v>30</v>
      </c>
      <c r="AJ18" s="1">
        <v>31</v>
      </c>
      <c r="AK18" s="1">
        <v>32</v>
      </c>
      <c r="AL18" s="1">
        <v>33</v>
      </c>
    </row>
    <row r="19" spans="2:38" ht="27.75" customHeight="1" x14ac:dyDescent="0.35">
      <c r="B19" s="109" t="s">
        <v>372</v>
      </c>
      <c r="F19" s="1">
        <v>2.7474302867076184E-2</v>
      </c>
      <c r="G19" s="1">
        <v>2.9439837280909084E-2</v>
      </c>
      <c r="H19" s="1">
        <v>3.2041595837885038E-2</v>
      </c>
      <c r="I19" s="1">
        <v>3.3899193136725653E-2</v>
      </c>
      <c r="J19" s="1">
        <v>3.6495403900135427E-2</v>
      </c>
      <c r="K19" s="1">
        <v>3.8709503389620724E-2</v>
      </c>
      <c r="L19" s="1">
        <v>4.2022329749025367E-2</v>
      </c>
      <c r="M19" s="1">
        <v>4.5211369015435973E-2</v>
      </c>
      <c r="N19" s="1">
        <v>4.752167258376417E-2</v>
      </c>
      <c r="O19" s="1">
        <v>5.3201300715102776E-2</v>
      </c>
      <c r="P19" s="1">
        <v>5.5685242402688559E-2</v>
      </c>
      <c r="Q19" s="1">
        <v>5.8023801267849541E-2</v>
      </c>
      <c r="R19" s="1">
        <v>6.0836043922729746E-2</v>
      </c>
      <c r="S19" s="1">
        <v>6.357761331071328E-2</v>
      </c>
      <c r="T19" s="1">
        <v>6.6852505999012046E-2</v>
      </c>
      <c r="U19" s="1">
        <v>6.9833129373310196E-2</v>
      </c>
      <c r="V19" s="1">
        <v>7.3598194841548281E-2</v>
      </c>
      <c r="W19" s="1">
        <v>7.6909585375986425E-2</v>
      </c>
      <c r="X19" s="1">
        <v>8.1859314115717938E-2</v>
      </c>
      <c r="Y19" s="1">
        <v>8.6067461483009644E-2</v>
      </c>
      <c r="Z19" s="1">
        <v>8.9780759466950008E-2</v>
      </c>
      <c r="AA19" s="1">
        <v>9.3964085530028621E-2</v>
      </c>
      <c r="AB19" s="101">
        <v>9.7986452949172173E-2</v>
      </c>
      <c r="AC19" s="1">
        <v>0.1019755295777207</v>
      </c>
      <c r="AD19" s="1">
        <v>0.10615521262154223</v>
      </c>
      <c r="AE19" s="1">
        <v>0.11017190636985723</v>
      </c>
      <c r="AF19" s="1">
        <v>0.11409287272356712</v>
      </c>
      <c r="AG19" s="1">
        <v>0.11833668697254167</v>
      </c>
      <c r="AH19" s="1">
        <v>0.12230103861284691</v>
      </c>
      <c r="AI19" s="1">
        <v>0.12632869999999999</v>
      </c>
      <c r="AJ19" s="1">
        <v>0.1303734</v>
      </c>
      <c r="AK19" s="1">
        <v>0.13441810000000001</v>
      </c>
      <c r="AL19" s="1">
        <v>0.13846280000000002</v>
      </c>
    </row>
    <row r="20" spans="2:38" ht="27.75" customHeight="1" x14ac:dyDescent="0.35">
      <c r="B20" s="109" t="s">
        <v>366</v>
      </c>
      <c r="F20" s="1">
        <v>34.875225826173839</v>
      </c>
      <c r="G20" s="1">
        <v>42.707642842697325</v>
      </c>
      <c r="H20" s="1">
        <v>49.27766169955126</v>
      </c>
      <c r="I20" s="1">
        <v>84.962947703255026</v>
      </c>
      <c r="J20" s="1">
        <v>142.05699092708076</v>
      </c>
      <c r="K20" s="1">
        <v>168.18505461147032</v>
      </c>
      <c r="L20" s="1">
        <v>172.04916249774107</v>
      </c>
      <c r="M20" s="1">
        <v>176.12816441009861</v>
      </c>
      <c r="N20" s="1">
        <v>179.65072769830056</v>
      </c>
      <c r="O20" s="1">
        <v>183.24374225226657</v>
      </c>
      <c r="P20" s="1">
        <v>186.90861709731192</v>
      </c>
      <c r="Q20" s="1">
        <v>190.64678943925816</v>
      </c>
      <c r="R20" s="1">
        <v>194.45972522804334</v>
      </c>
      <c r="S20" s="1">
        <v>198.3489197326042</v>
      </c>
      <c r="T20" s="1">
        <v>202.31589812725628</v>
      </c>
      <c r="U20" s="1">
        <v>206.36221608980142</v>
      </c>
      <c r="V20" s="1">
        <v>210.48946041159743</v>
      </c>
      <c r="W20" s="1">
        <v>214.6992496198294</v>
      </c>
      <c r="X20" s="1">
        <v>218.99323461222599</v>
      </c>
      <c r="Y20" s="1">
        <v>223.37309930447049</v>
      </c>
      <c r="Z20" s="1">
        <v>227.84056129055989</v>
      </c>
      <c r="AA20" s="1">
        <v>232.39737251637109</v>
      </c>
      <c r="AB20" s="101">
        <v>237.04531996669854</v>
      </c>
      <c r="AC20" s="1">
        <v>241.78622636603248</v>
      </c>
      <c r="AD20" s="1">
        <v>246.62195089335313</v>
      </c>
      <c r="AE20" s="1">
        <v>251.55438991122026</v>
      </c>
      <c r="AF20" s="1">
        <v>256.5854777094446</v>
      </c>
      <c r="AG20" s="1">
        <v>261.71718726363355</v>
      </c>
      <c r="AH20" s="1">
        <v>266.95153100890622</v>
      </c>
      <c r="AI20" s="1">
        <v>272.29056162908432</v>
      </c>
      <c r="AJ20" s="1">
        <v>277.73637286166604</v>
      </c>
      <c r="AK20" s="1">
        <v>283.2911003188994</v>
      </c>
      <c r="AL20" s="1">
        <v>288.95692232527739</v>
      </c>
    </row>
    <row r="21" spans="2:38" ht="27.75" customHeight="1" thickBot="1" x14ac:dyDescent="0.4">
      <c r="B21" s="110" t="s">
        <v>367</v>
      </c>
      <c r="C21" s="100">
        <f t="shared" ref="C21:AL21" si="0">1/(1+$C$11)^C18</f>
        <v>1</v>
      </c>
      <c r="D21" s="100">
        <f t="shared" si="0"/>
        <v>1</v>
      </c>
      <c r="E21" s="100">
        <f t="shared" si="0"/>
        <v>1</v>
      </c>
      <c r="F21" s="100">
        <f t="shared" si="0"/>
        <v>0.93931993236896483</v>
      </c>
      <c r="G21" s="100">
        <f t="shared" si="0"/>
        <v>0.88232193534563685</v>
      </c>
      <c r="H21" s="100">
        <f t="shared" si="0"/>
        <v>0.82878258063651777</v>
      </c>
      <c r="I21" s="100">
        <f t="shared" si="0"/>
        <v>0.77849199759207011</v>
      </c>
      <c r="J21" s="100">
        <f t="shared" si="0"/>
        <v>0.73125305052796363</v>
      </c>
      <c r="K21" s="100">
        <f t="shared" si="0"/>
        <v>0.68688056596652614</v>
      </c>
      <c r="L21" s="100">
        <f t="shared" si="0"/>
        <v>0.64520060676923363</v>
      </c>
      <c r="M21" s="100">
        <f t="shared" si="0"/>
        <v>0.60604979031489159</v>
      </c>
      <c r="N21" s="100">
        <f t="shared" si="0"/>
        <v>0.56927464805080941</v>
      </c>
      <c r="O21" s="100">
        <f t="shared" si="0"/>
        <v>0.53473102390645266</v>
      </c>
      <c r="P21" s="100">
        <f t="shared" si="0"/>
        <v>0.50228350921139631</v>
      </c>
      <c r="Q21" s="100">
        <f t="shared" si="0"/>
        <v>0.47180491190249524</v>
      </c>
      <c r="R21" s="100">
        <f t="shared" si="0"/>
        <v>0.44317575793959718</v>
      </c>
      <c r="S21" s="100">
        <f t="shared" si="0"/>
        <v>0.4162838229753873</v>
      </c>
      <c r="T21" s="100">
        <f t="shared" si="0"/>
        <v>0.39102369244353485</v>
      </c>
      <c r="U21" s="100">
        <f t="shared" si="0"/>
        <v>0.36729634834072411</v>
      </c>
      <c r="V21" s="100">
        <f t="shared" si="0"/>
        <v>0.34500878108277672</v>
      </c>
      <c r="W21" s="100">
        <f t="shared" si="0"/>
        <v>0.32407362491337288</v>
      </c>
      <c r="X21" s="100">
        <f t="shared" si="0"/>
        <v>0.30440881543619469</v>
      </c>
      <c r="Y21" s="100">
        <f t="shared" si="0"/>
        <v>0.28593726792804314</v>
      </c>
      <c r="Z21" s="100">
        <f t="shared" si="0"/>
        <v>0.26858657517193602</v>
      </c>
      <c r="AA21" s="100">
        <f t="shared" si="0"/>
        <v>0.25228872362571492</v>
      </c>
      <c r="AB21" s="100">
        <f t="shared" si="0"/>
        <v>0.23697982681355897</v>
      </c>
      <c r="AC21" s="100">
        <f t="shared" si="0"/>
        <v>0.22259987489532126</v>
      </c>
      <c r="AD21" s="100">
        <f t="shared" si="0"/>
        <v>0.20909249943201319</v>
      </c>
      <c r="AE21" s="100">
        <f t="shared" si="0"/>
        <v>0.19640475242533648</v>
      </c>
      <c r="AF21" s="100">
        <f t="shared" si="0"/>
        <v>0.18448689876511035</v>
      </c>
      <c r="AG21" s="100">
        <f t="shared" si="0"/>
        <v>0.17329222127100352</v>
      </c>
      <c r="AH21" s="100">
        <f t="shared" si="0"/>
        <v>0.16277683756434672</v>
      </c>
      <c r="AI21" s="100">
        <f t="shared" si="0"/>
        <v>0.15289952805217619</v>
      </c>
      <c r="AJ21" s="100">
        <f t="shared" si="0"/>
        <v>0.14362157434921674</v>
      </c>
      <c r="AK21" s="100">
        <f t="shared" si="0"/>
        <v>0.13490660750443054</v>
      </c>
      <c r="AL21" s="100">
        <f t="shared" si="0"/>
        <v>0.12672046543718818</v>
      </c>
    </row>
    <row r="22" spans="2:38" ht="27.75" customHeight="1" x14ac:dyDescent="0.35"/>
    <row r="23" spans="2:38" ht="27.75" customHeight="1" x14ac:dyDescent="0.35">
      <c r="E23" s="1" t="s">
        <v>693</v>
      </c>
      <c r="F23" s="1">
        <v>27.474302867076183</v>
      </c>
      <c r="G23" s="1">
        <v>29.439837280909085</v>
      </c>
      <c r="H23" s="1">
        <v>32.041595837885041</v>
      </c>
      <c r="I23" s="1">
        <v>33.89919313672565</v>
      </c>
      <c r="J23" s="1">
        <v>36.495403900135429</v>
      </c>
      <c r="K23" s="1">
        <v>38.709503389620721</v>
      </c>
      <c r="L23" s="1">
        <v>42.022329749025367</v>
      </c>
      <c r="M23" s="1">
        <v>45.21136901543597</v>
      </c>
      <c r="N23" s="1">
        <v>47.521672583764172</v>
      </c>
      <c r="O23" s="1">
        <v>53.201300715102775</v>
      </c>
      <c r="P23" s="1">
        <v>55.685242402688559</v>
      </c>
      <c r="Q23" s="1">
        <v>58.023801267849542</v>
      </c>
      <c r="R23" s="1">
        <v>60.836043922729743</v>
      </c>
      <c r="S23" s="1">
        <v>63.577613310713282</v>
      </c>
      <c r="T23" s="1">
        <v>66.852505999012052</v>
      </c>
      <c r="U23" s="1">
        <v>69.8331293733102</v>
      </c>
      <c r="V23" s="1">
        <v>73.598194841548278</v>
      </c>
      <c r="W23" s="1">
        <v>76.909585375986424</v>
      </c>
      <c r="X23" s="1">
        <v>81.859314115717936</v>
      </c>
      <c r="Y23" s="1">
        <v>86.067461483009637</v>
      </c>
      <c r="Z23" s="1">
        <v>89.780759466950002</v>
      </c>
      <c r="AA23" s="1">
        <v>93.964085530028626</v>
      </c>
      <c r="AB23" s="1">
        <v>97.986452949172175</v>
      </c>
      <c r="AC23" s="1">
        <v>101.97552957772071</v>
      </c>
      <c r="AD23" s="1">
        <v>106.15521262154223</v>
      </c>
      <c r="AE23" s="1">
        <v>110.17190636985723</v>
      </c>
      <c r="AF23" s="1">
        <v>114.09287272356713</v>
      </c>
      <c r="AG23" s="1">
        <v>118.33668697254167</v>
      </c>
      <c r="AH23" s="1">
        <v>122.30103861284691</v>
      </c>
      <c r="AI23" s="1">
        <v>126.3287</v>
      </c>
      <c r="AJ23" s="1">
        <v>130.3734</v>
      </c>
      <c r="AK23" s="1">
        <v>134.41810000000001</v>
      </c>
      <c r="AL23" s="1">
        <v>138.46280000000002</v>
      </c>
    </row>
    <row r="24" spans="2:38" ht="27.75" customHeight="1" x14ac:dyDescent="0.35">
      <c r="E24" s="1" t="s">
        <v>697</v>
      </c>
      <c r="F24" s="1">
        <f>F23/1000</f>
        <v>2.7474302867076184E-2</v>
      </c>
      <c r="G24" s="1">
        <f t="shared" ref="G24:AL24" si="1">G23/1000</f>
        <v>2.9439837280909084E-2</v>
      </c>
      <c r="H24" s="1">
        <f t="shared" si="1"/>
        <v>3.2041595837885038E-2</v>
      </c>
      <c r="I24" s="1">
        <f t="shared" si="1"/>
        <v>3.3899193136725653E-2</v>
      </c>
      <c r="J24" s="1">
        <f t="shared" si="1"/>
        <v>3.6495403900135427E-2</v>
      </c>
      <c r="K24" s="1">
        <f t="shared" si="1"/>
        <v>3.8709503389620724E-2</v>
      </c>
      <c r="L24" s="1">
        <f t="shared" si="1"/>
        <v>4.2022329749025367E-2</v>
      </c>
      <c r="M24" s="1">
        <f t="shared" si="1"/>
        <v>4.5211369015435973E-2</v>
      </c>
      <c r="N24" s="1">
        <f t="shared" si="1"/>
        <v>4.752167258376417E-2</v>
      </c>
      <c r="O24" s="1">
        <f t="shared" si="1"/>
        <v>5.3201300715102776E-2</v>
      </c>
      <c r="P24" s="1">
        <f t="shared" si="1"/>
        <v>5.5685242402688559E-2</v>
      </c>
      <c r="Q24" s="1">
        <f t="shared" si="1"/>
        <v>5.8023801267849541E-2</v>
      </c>
      <c r="R24" s="1">
        <f t="shared" si="1"/>
        <v>6.0836043922729746E-2</v>
      </c>
      <c r="S24" s="1">
        <f t="shared" si="1"/>
        <v>6.357761331071328E-2</v>
      </c>
      <c r="T24" s="1">
        <f t="shared" si="1"/>
        <v>6.6852505999012046E-2</v>
      </c>
      <c r="U24" s="1">
        <f t="shared" si="1"/>
        <v>6.9833129373310196E-2</v>
      </c>
      <c r="V24" s="1">
        <f t="shared" si="1"/>
        <v>7.3598194841548281E-2</v>
      </c>
      <c r="W24" s="1">
        <f t="shared" si="1"/>
        <v>7.6909585375986425E-2</v>
      </c>
      <c r="X24" s="1">
        <f t="shared" si="1"/>
        <v>8.1859314115717938E-2</v>
      </c>
      <c r="Y24" s="1">
        <f t="shared" si="1"/>
        <v>8.6067461483009644E-2</v>
      </c>
      <c r="Z24" s="1">
        <f t="shared" si="1"/>
        <v>8.9780759466950008E-2</v>
      </c>
      <c r="AA24" s="1">
        <f t="shared" si="1"/>
        <v>9.3964085530028621E-2</v>
      </c>
      <c r="AB24" s="1">
        <f t="shared" si="1"/>
        <v>9.7986452949172173E-2</v>
      </c>
      <c r="AC24" s="1">
        <f t="shared" si="1"/>
        <v>0.1019755295777207</v>
      </c>
      <c r="AD24" s="1">
        <f t="shared" si="1"/>
        <v>0.10615521262154223</v>
      </c>
      <c r="AE24" s="1">
        <f t="shared" si="1"/>
        <v>0.11017190636985723</v>
      </c>
      <c r="AF24" s="1">
        <f t="shared" si="1"/>
        <v>0.11409287272356712</v>
      </c>
      <c r="AG24" s="1">
        <f t="shared" si="1"/>
        <v>0.11833668697254167</v>
      </c>
      <c r="AH24" s="1">
        <f t="shared" si="1"/>
        <v>0.12230103861284691</v>
      </c>
      <c r="AI24" s="1">
        <f t="shared" si="1"/>
        <v>0.12632869999999999</v>
      </c>
      <c r="AJ24" s="1">
        <f t="shared" si="1"/>
        <v>0.1303734</v>
      </c>
      <c r="AK24" s="1">
        <f t="shared" si="1"/>
        <v>0.13441810000000001</v>
      </c>
      <c r="AL24" s="1">
        <f t="shared" si="1"/>
        <v>0.13846280000000002</v>
      </c>
    </row>
    <row r="25" spans="2:38" ht="27.75" customHeight="1" x14ac:dyDescent="0.35">
      <c r="E25" s="1" t="s">
        <v>694</v>
      </c>
      <c r="F25" s="1">
        <v>11.849791666666667</v>
      </c>
      <c r="G25" s="1">
        <v>19.221700000000002</v>
      </c>
      <c r="H25" s="1">
        <v>25.321999999999999</v>
      </c>
      <c r="I25" s="1">
        <v>60.528172769712732</v>
      </c>
      <c r="J25" s="1">
        <v>117.13352049486761</v>
      </c>
      <c r="K25" s="1">
        <v>142.76311477061293</v>
      </c>
      <c r="L25" s="1">
        <v>146.11878386006651</v>
      </c>
      <c r="M25" s="1">
        <v>149.67917819967056</v>
      </c>
      <c r="N25" s="1">
        <v>152.67276176366394</v>
      </c>
      <c r="O25" s="1">
        <v>155.72621699893725</v>
      </c>
      <c r="P25" s="1">
        <v>158.84074133891599</v>
      </c>
      <c r="Q25" s="1">
        <v>162.01755616569432</v>
      </c>
      <c r="R25" s="1">
        <v>165.25790728900822</v>
      </c>
      <c r="S25" s="1">
        <v>168.5630654347884</v>
      </c>
      <c r="T25" s="1">
        <v>171.93432674348415</v>
      </c>
      <c r="U25" s="1">
        <v>175.37301327835385</v>
      </c>
      <c r="V25" s="1">
        <v>178.88047354392091</v>
      </c>
      <c r="W25" s="1">
        <v>182.45808301479934</v>
      </c>
      <c r="X25" s="1">
        <v>186.10724467509533</v>
      </c>
      <c r="Y25" s="1">
        <v>189.82938956859724</v>
      </c>
      <c r="Z25" s="1">
        <v>193.62597735996917</v>
      </c>
      <c r="AA25" s="1">
        <v>197.49849690716854</v>
      </c>
      <c r="AB25" s="1">
        <v>201.44846684531194</v>
      </c>
      <c r="AC25" s="1">
        <v>205.47743618221816</v>
      </c>
      <c r="AD25" s="1">
        <v>209.58698490586252</v>
      </c>
      <c r="AE25" s="1">
        <v>213.77872460397981</v>
      </c>
      <c r="AF25" s="1">
        <v>218.0542990960594</v>
      </c>
      <c r="AG25" s="1">
        <v>222.4153850779806</v>
      </c>
      <c r="AH25" s="1">
        <v>226.86369277954023</v>
      </c>
      <c r="AI25" s="1">
        <v>231.40096663513103</v>
      </c>
      <c r="AJ25" s="1">
        <v>236.02898596783365</v>
      </c>
      <c r="AK25" s="1">
        <v>240.74956568719034</v>
      </c>
      <c r="AL25" s="1">
        <v>245.56455700093414</v>
      </c>
    </row>
    <row r="26" spans="2:38" customFormat="1" ht="27.75" customHeight="1" x14ac:dyDescent="0.35">
      <c r="E26" s="1" t="s">
        <v>694</v>
      </c>
      <c r="F26" s="1">
        <v>23.025434159507174</v>
      </c>
      <c r="G26" s="1">
        <v>23.48594284269732</v>
      </c>
      <c r="H26" s="1">
        <v>23.955661699551264</v>
      </c>
      <c r="I26" s="1">
        <v>24.434774933542293</v>
      </c>
      <c r="J26" s="1">
        <v>24.92347043221314</v>
      </c>
      <c r="K26" s="1">
        <v>25.421939840857402</v>
      </c>
      <c r="L26" s="1">
        <v>25.930378637674547</v>
      </c>
      <c r="M26" s="1">
        <v>26.448986210428039</v>
      </c>
      <c r="N26" s="1">
        <v>26.9779659346366</v>
      </c>
      <c r="O26" s="1">
        <v>27.517525253329332</v>
      </c>
      <c r="P26" s="1">
        <v>28.067875758395918</v>
      </c>
      <c r="Q26" s="1">
        <v>28.629233273563834</v>
      </c>
      <c r="R26" s="1">
        <v>29.201817939035109</v>
      </c>
      <c r="S26" s="1">
        <v>29.78585429781581</v>
      </c>
      <c r="T26" s="1">
        <v>30.381571383772126</v>
      </c>
      <c r="U26" s="1">
        <v>30.989202811447569</v>
      </c>
      <c r="V26" s="1">
        <v>31.608986867676521</v>
      </c>
      <c r="W26" s="1">
        <v>32.241166605030052</v>
      </c>
      <c r="X26" s="1">
        <v>32.885989937130653</v>
      </c>
      <c r="Y26" s="1">
        <v>33.543709735873264</v>
      </c>
      <c r="Z26" s="1">
        <v>34.214583930590734</v>
      </c>
      <c r="AA26" s="1">
        <v>34.898875609202548</v>
      </c>
      <c r="AB26" s="1">
        <v>35.596853121386602</v>
      </c>
      <c r="AC26" s="1">
        <v>36.308790183814331</v>
      </c>
      <c r="AD26" s="1">
        <v>37.034965987490615</v>
      </c>
      <c r="AE26" s="1">
        <v>37.77566530724043</v>
      </c>
      <c r="AF26" s="1">
        <v>38.531178613385237</v>
      </c>
      <c r="AG26" s="1">
        <v>39.301802185652946</v>
      </c>
      <c r="AH26" s="1">
        <v>40.087838229366</v>
      </c>
      <c r="AI26" s="1">
        <v>40.889594993953324</v>
      </c>
      <c r="AJ26" s="1">
        <v>41.707386893832393</v>
      </c>
      <c r="AK26" s="1">
        <v>42.541534631709041</v>
      </c>
      <c r="AL26" s="1">
        <v>43.392365324343224</v>
      </c>
    </row>
    <row r="27" spans="2:38" customFormat="1" ht="27.75" customHeight="1" x14ac:dyDescent="0.35">
      <c r="E27" s="1" t="s">
        <v>696</v>
      </c>
      <c r="F27" s="1">
        <f>F25+F26</f>
        <v>34.875225826173839</v>
      </c>
      <c r="G27" s="1">
        <f t="shared" ref="G27:AL27" si="2">G25+G26</f>
        <v>42.707642842697325</v>
      </c>
      <c r="H27" s="1">
        <f t="shared" si="2"/>
        <v>49.27766169955126</v>
      </c>
      <c r="I27" s="1">
        <f t="shared" si="2"/>
        <v>84.962947703255026</v>
      </c>
      <c r="J27" s="1">
        <f t="shared" si="2"/>
        <v>142.05699092708076</v>
      </c>
      <c r="K27" s="1">
        <f t="shared" si="2"/>
        <v>168.18505461147032</v>
      </c>
      <c r="L27" s="1">
        <f t="shared" si="2"/>
        <v>172.04916249774107</v>
      </c>
      <c r="M27" s="1">
        <f t="shared" si="2"/>
        <v>176.12816441009861</v>
      </c>
      <c r="N27" s="1">
        <f t="shared" si="2"/>
        <v>179.65072769830056</v>
      </c>
      <c r="O27" s="1">
        <f t="shared" si="2"/>
        <v>183.24374225226657</v>
      </c>
      <c r="P27" s="1">
        <f t="shared" si="2"/>
        <v>186.90861709731192</v>
      </c>
      <c r="Q27" s="1">
        <f t="shared" si="2"/>
        <v>190.64678943925816</v>
      </c>
      <c r="R27" s="1">
        <f t="shared" si="2"/>
        <v>194.45972522804334</v>
      </c>
      <c r="S27" s="1">
        <f t="shared" si="2"/>
        <v>198.3489197326042</v>
      </c>
      <c r="T27" s="1">
        <f t="shared" si="2"/>
        <v>202.31589812725628</v>
      </c>
      <c r="U27" s="1">
        <f t="shared" si="2"/>
        <v>206.36221608980142</v>
      </c>
      <c r="V27" s="1">
        <f t="shared" si="2"/>
        <v>210.48946041159743</v>
      </c>
      <c r="W27" s="1">
        <f t="shared" si="2"/>
        <v>214.6992496198294</v>
      </c>
      <c r="X27" s="1">
        <f t="shared" si="2"/>
        <v>218.99323461222599</v>
      </c>
      <c r="Y27" s="1">
        <f t="shared" si="2"/>
        <v>223.37309930447049</v>
      </c>
      <c r="Z27" s="1">
        <f t="shared" si="2"/>
        <v>227.84056129055989</v>
      </c>
      <c r="AA27" s="1">
        <f t="shared" si="2"/>
        <v>232.39737251637109</v>
      </c>
      <c r="AB27" s="1">
        <f t="shared" si="2"/>
        <v>237.04531996669854</v>
      </c>
      <c r="AC27" s="1">
        <f t="shared" si="2"/>
        <v>241.78622636603248</v>
      </c>
      <c r="AD27" s="1">
        <f t="shared" si="2"/>
        <v>246.62195089335313</v>
      </c>
      <c r="AE27" s="1">
        <f t="shared" si="2"/>
        <v>251.55438991122026</v>
      </c>
      <c r="AF27" s="1">
        <f t="shared" si="2"/>
        <v>256.5854777094446</v>
      </c>
      <c r="AG27" s="1">
        <f t="shared" si="2"/>
        <v>261.71718726363355</v>
      </c>
      <c r="AH27" s="1">
        <f t="shared" si="2"/>
        <v>266.95153100890622</v>
      </c>
      <c r="AI27" s="1">
        <f t="shared" si="2"/>
        <v>272.29056162908432</v>
      </c>
      <c r="AJ27" s="1">
        <f t="shared" si="2"/>
        <v>277.73637286166604</v>
      </c>
      <c r="AK27" s="1">
        <f t="shared" si="2"/>
        <v>283.2911003188994</v>
      </c>
      <c r="AL27" s="1">
        <f t="shared" si="2"/>
        <v>288.95692232527739</v>
      </c>
    </row>
    <row r="28" spans="2:38" customFormat="1" ht="15" customHeight="1" x14ac:dyDescent="0.35">
      <c r="E28" s="1" t="s">
        <v>695</v>
      </c>
      <c r="F28">
        <v>0.15</v>
      </c>
      <c r="G28">
        <v>0.151</v>
      </c>
      <c r="H28">
        <v>0.151</v>
      </c>
      <c r="I28">
        <v>0.156</v>
      </c>
      <c r="J28">
        <v>0.16</v>
      </c>
      <c r="K28">
        <v>0.16400000000000001</v>
      </c>
      <c r="L28">
        <v>0.16800000000000001</v>
      </c>
      <c r="M28">
        <v>0.17299999999999999</v>
      </c>
      <c r="N28">
        <v>0.17299999999999999</v>
      </c>
      <c r="O28">
        <v>0.17299999999999999</v>
      </c>
      <c r="P28">
        <v>0.17299999999999999</v>
      </c>
      <c r="Q28">
        <v>0.17299999999999999</v>
      </c>
      <c r="R28">
        <v>0.17299999999999999</v>
      </c>
      <c r="S28">
        <v>0.17299999999999999</v>
      </c>
      <c r="T28">
        <v>0.17299999999999999</v>
      </c>
      <c r="U28">
        <v>0.17299999999999999</v>
      </c>
      <c r="V28">
        <v>0.17299999999999999</v>
      </c>
      <c r="W28">
        <v>0.17299999999999999</v>
      </c>
      <c r="X28">
        <v>0.17299999999999999</v>
      </c>
      <c r="Y28">
        <v>0.17299999999999999</v>
      </c>
      <c r="Z28">
        <v>0.17299999999999999</v>
      </c>
      <c r="AA28">
        <v>0.17299999999999999</v>
      </c>
      <c r="AB28">
        <v>0.17299999999999999</v>
      </c>
      <c r="AC28">
        <v>0.17299999999999999</v>
      </c>
      <c r="AD28">
        <v>0.17299999999999999</v>
      </c>
      <c r="AE28">
        <v>0.17299999999999999</v>
      </c>
      <c r="AF28">
        <v>0.17299999999999999</v>
      </c>
      <c r="AG28">
        <v>0.17299999999999999</v>
      </c>
      <c r="AH28">
        <v>0.17299999999999999</v>
      </c>
      <c r="AI28">
        <v>0.17299999999999999</v>
      </c>
      <c r="AJ28">
        <v>0.17299999999999999</v>
      </c>
      <c r="AK28">
        <v>0.17299999999999999</v>
      </c>
      <c r="AL28">
        <v>0.17299999999999999</v>
      </c>
    </row>
    <row r="29" spans="2:38" customFormat="1" ht="30" customHeight="1" x14ac:dyDescent="0.35"/>
    <row r="30" spans="2:38" customFormat="1" ht="30" customHeight="1" x14ac:dyDescent="0.35"/>
    <row r="31" spans="2:38" customFormat="1" ht="14.5" x14ac:dyDescent="0.35">
      <c r="B31" t="s">
        <v>698</v>
      </c>
      <c r="C31" t="s">
        <v>699</v>
      </c>
    </row>
    <row r="32" spans="2:38" customFormat="1" ht="14.5" x14ac:dyDescent="0.35">
      <c r="B32" t="s">
        <v>700</v>
      </c>
      <c r="C32">
        <v>1.3794386832966736E-4</v>
      </c>
    </row>
    <row r="33" spans="2:3" customFormat="1" ht="14.5" x14ac:dyDescent="0.35">
      <c r="B33" t="s">
        <v>701</v>
      </c>
      <c r="C33">
        <v>4.4398300085072174E-4</v>
      </c>
    </row>
    <row r="34" spans="2:3" customFormat="1" ht="14.5" x14ac:dyDescent="0.35">
      <c r="B34" t="s">
        <v>702</v>
      </c>
      <c r="C34">
        <v>1.9989494536010611E-4</v>
      </c>
    </row>
    <row r="35" spans="2:3" customFormat="1" ht="14.5" x14ac:dyDescent="0.35">
      <c r="B35" t="s">
        <v>703</v>
      </c>
      <c r="C35">
        <v>9.1068395835808389E-4</v>
      </c>
    </row>
    <row r="36" spans="2:3" customFormat="1" ht="14.5" x14ac:dyDescent="0.35">
      <c r="B36" t="s">
        <v>37</v>
      </c>
      <c r="C36">
        <v>4.4398300085072174E-4</v>
      </c>
    </row>
    <row r="37" spans="2:3" customFormat="1" ht="14.5" x14ac:dyDescent="0.35">
      <c r="B37" t="s">
        <v>542</v>
      </c>
      <c r="C37">
        <v>1.3794386832966736E-4</v>
      </c>
    </row>
    <row r="38" spans="2:3" customFormat="1" ht="14.5" x14ac:dyDescent="0.35">
      <c r="B38" t="s">
        <v>707</v>
      </c>
      <c r="C38">
        <v>1.3794386832966736E-4</v>
      </c>
    </row>
    <row r="39" spans="2:3" customFormat="1" ht="14.5" x14ac:dyDescent="0.35">
      <c r="B39" t="s">
        <v>65</v>
      </c>
      <c r="C39">
        <v>1.3573833328104119E-4</v>
      </c>
    </row>
    <row r="40" spans="2:3" customFormat="1" ht="14.5" x14ac:dyDescent="0.35">
      <c r="B40" t="s">
        <v>708</v>
      </c>
      <c r="C40">
        <v>1.8115452432794247E-4</v>
      </c>
    </row>
    <row r="41" spans="2:3" customFormat="1" ht="14.5" x14ac:dyDescent="0.35">
      <c r="B41" t="s">
        <v>706</v>
      </c>
      <c r="C41">
        <v>1.3794386832966736E-4</v>
      </c>
    </row>
    <row r="42" spans="2:3" customFormat="1" ht="14.5" x14ac:dyDescent="0.35">
      <c r="B42" t="s">
        <v>539</v>
      </c>
      <c r="C42">
        <v>1.89963546210424E-4</v>
      </c>
    </row>
    <row r="43" spans="2:3" customFormat="1" ht="14.5" x14ac:dyDescent="0.35">
      <c r="B43" t="s">
        <v>704</v>
      </c>
      <c r="C43">
        <v>5.6159599577408315E-6</v>
      </c>
    </row>
    <row r="44" spans="2:3" customFormat="1" ht="14.5" x14ac:dyDescent="0.35">
      <c r="B44" t="s">
        <v>705</v>
      </c>
      <c r="C44">
        <v>0</v>
      </c>
    </row>
    <row r="45" spans="2:3" customFormat="1" ht="30" customHeight="1" x14ac:dyDescent="0.35"/>
    <row r="46" spans="2:3" customFormat="1" ht="30" customHeight="1" x14ac:dyDescent="0.35"/>
    <row r="47" spans="2:3" customFormat="1" ht="30" customHeight="1" x14ac:dyDescent="0.35"/>
    <row r="48" spans="2:3" customFormat="1" ht="15" customHeight="1" x14ac:dyDescent="0.35"/>
    <row r="49" customFormat="1" ht="15" customHeight="1" x14ac:dyDescent="0.35"/>
    <row r="50" customFormat="1" ht="15" customHeight="1" x14ac:dyDescent="0.35"/>
    <row r="51" customFormat="1" ht="15" customHeight="1" x14ac:dyDescent="0.35"/>
    <row r="52" customFormat="1" ht="15" customHeight="1" x14ac:dyDescent="0.35"/>
    <row r="53" customFormat="1" ht="15" customHeight="1" x14ac:dyDescent="0.35"/>
    <row r="54" customFormat="1" ht="15" customHeight="1" x14ac:dyDescent="0.35"/>
    <row r="55" customFormat="1" ht="15" customHeight="1" x14ac:dyDescent="0.35"/>
    <row r="56" customFormat="1" ht="15" customHeight="1" x14ac:dyDescent="0.35"/>
    <row r="57" customFormat="1" ht="15" customHeight="1" x14ac:dyDescent="0.35"/>
    <row r="58" customFormat="1" ht="15" customHeight="1" x14ac:dyDescent="0.35"/>
    <row r="59" customFormat="1" ht="15" customHeight="1" x14ac:dyDescent="0.35"/>
    <row r="60" customFormat="1" ht="15" customHeight="1" x14ac:dyDescent="0.35"/>
    <row r="61" customFormat="1" ht="15" customHeight="1" x14ac:dyDescent="0.35"/>
    <row r="62" customFormat="1" ht="15" customHeight="1" x14ac:dyDescent="0.35"/>
    <row r="63" customFormat="1" ht="15" customHeight="1" x14ac:dyDescent="0.35"/>
    <row r="64" customFormat="1" ht="15" customHeight="1" x14ac:dyDescent="0.35"/>
    <row r="65" customFormat="1" ht="15" customHeight="1" x14ac:dyDescent="0.35"/>
    <row r="66" customFormat="1" ht="15" customHeight="1" x14ac:dyDescent="0.35"/>
    <row r="67" customFormat="1" ht="15" customHeight="1" x14ac:dyDescent="0.35"/>
  </sheetData>
  <sheetProtection algorithmName="SHA-512" hashValue="Gr9/cXMW8gQj3jVsW5bu+EDt8QO/WY/ElHPsovPMVrqx3Kwo2InHYzZsVdp2AJtiRo8RUWO0a4MhXuf0fIpWbg==" saltValue="zm+Uog5krgp3+4w4NUWcKA==" spinCount="100000" sheet="1" objects="1" scenarios="1"/>
  <pageMargins left="0.25" right="0.25" top="0.75" bottom="0.75" header="0.3" footer="0.3"/>
  <pageSetup orientation="landscape" r:id="rId1"/>
  <headerFooter>
    <oddFooter>&amp;L&amp;"Book Antiqua,Regular"&amp;10Printed on &amp;D at &amp;T&amp;R&amp;"Book Antiqua,Regular"&amp;10Ameren Missouri BizSavers&amp;"Book Antiqua,Bold Italic" &amp;"Book Antiqua,Regular"Program&amp;C&amp;"Book Antiqua,Regular"&amp;10&amp;F &amp;A</oddFooter>
  </headerFooter>
  <legacy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theme="3" tint="0.39997558519241921"/>
    <pageSetUpPr fitToPage="1"/>
  </sheetPr>
  <dimension ref="A1:BQ35"/>
  <sheetViews>
    <sheetView showGridLines="0" showRowColHeaders="0" workbookViewId="0">
      <selection activeCell="C21" sqref="C21:L21"/>
    </sheetView>
  </sheetViews>
  <sheetFormatPr defaultColWidth="0" defaultRowHeight="0" customHeight="1" zeroHeight="1" x14ac:dyDescent="0.3"/>
  <cols>
    <col min="1" max="44" width="4" style="248" customWidth="1"/>
    <col min="45" max="45" width="4" style="266" customWidth="1"/>
    <col min="46" max="59" width="4" style="266" hidden="1" customWidth="1"/>
    <col min="60" max="60" width="14.7265625" style="266" hidden="1" customWidth="1"/>
    <col min="61" max="16384" width="4" style="266" hidden="1"/>
  </cols>
  <sheetData>
    <row r="1" spans="2:69" ht="16.5" customHeight="1" x14ac:dyDescent="0.3">
      <c r="M1" s="423" t="s">
        <v>683</v>
      </c>
      <c r="N1" s="423"/>
      <c r="O1" s="423"/>
      <c r="P1" s="423"/>
      <c r="Q1" s="423"/>
      <c r="R1" s="423"/>
      <c r="S1" s="174"/>
      <c r="T1" s="174"/>
      <c r="U1" s="174"/>
      <c r="V1" s="174"/>
      <c r="W1" s="423" t="s">
        <v>684</v>
      </c>
      <c r="X1" s="423"/>
      <c r="Y1" s="423"/>
      <c r="Z1" s="423"/>
      <c r="AA1" s="423"/>
      <c r="AB1" s="423"/>
      <c r="AC1" s="423"/>
      <c r="AD1" s="423"/>
      <c r="AM1" s="249"/>
      <c r="AN1" s="249"/>
      <c r="AO1" s="249"/>
      <c r="AP1" s="250"/>
      <c r="AQ1" s="250"/>
      <c r="AR1" s="250"/>
    </row>
    <row r="2" spans="2:69" ht="16.5" customHeight="1" x14ac:dyDescent="0.3">
      <c r="AM2" s="249"/>
      <c r="AN2" s="249"/>
      <c r="AO2" s="249"/>
      <c r="AP2" s="250"/>
      <c r="AQ2" s="250"/>
      <c r="AR2" s="250"/>
      <c r="BH2" s="267" t="str">
        <f>IF(SUM(BH3:BH5)=BH6,"Complete","Incomplete")</f>
        <v>Incomplete</v>
      </c>
    </row>
    <row r="3" spans="2:69" ht="16.5" customHeight="1" x14ac:dyDescent="0.3">
      <c r="AM3" s="251"/>
      <c r="AN3" s="252"/>
      <c r="AO3" s="252"/>
      <c r="AP3" s="253"/>
      <c r="AQ3" s="253"/>
      <c r="AR3" s="253"/>
      <c r="BH3" s="268">
        <f>IF(C21=0,0,1)</f>
        <v>0</v>
      </c>
    </row>
    <row r="4" spans="2:69" ht="16.5" customHeight="1" x14ac:dyDescent="0.3">
      <c r="AM4" s="252"/>
      <c r="AN4" s="252"/>
      <c r="AO4" s="252"/>
      <c r="AP4" s="253"/>
      <c r="AQ4" s="253"/>
      <c r="AR4" s="253"/>
      <c r="BH4" s="268">
        <f>IF(N21=0,0,1)</f>
        <v>0</v>
      </c>
    </row>
    <row r="5" spans="2:69" ht="16.5" customHeight="1" x14ac:dyDescent="0.3">
      <c r="BH5" s="268">
        <f>IF(W21=0,0,1)</f>
        <v>0</v>
      </c>
    </row>
    <row r="6" spans="2:69" ht="16.5" customHeight="1" x14ac:dyDescent="0.3">
      <c r="BH6" s="269">
        <v>3</v>
      </c>
    </row>
    <row r="7" spans="2:69" ht="16.5" customHeight="1" x14ac:dyDescent="0.3"/>
    <row r="8" spans="2:69" ht="16.5" customHeight="1" x14ac:dyDescent="0.3"/>
    <row r="9" spans="2:69" ht="16.5" customHeight="1" x14ac:dyDescent="0.3">
      <c r="B9" s="281"/>
      <c r="C9" s="281"/>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T9" s="310"/>
      <c r="AU9" s="310"/>
      <c r="AV9" s="310"/>
      <c r="AW9" s="310"/>
      <c r="AX9" s="310"/>
      <c r="AY9" s="310"/>
      <c r="AZ9" s="310"/>
      <c r="BA9" s="310"/>
      <c r="BB9" s="310"/>
      <c r="BC9" s="310"/>
      <c r="BD9" s="310"/>
      <c r="BE9" s="310"/>
      <c r="BF9" s="310"/>
      <c r="BG9" s="310"/>
      <c r="BH9" s="310"/>
      <c r="BI9" s="310"/>
      <c r="BJ9" s="313"/>
      <c r="BK9" s="310"/>
      <c r="BL9" s="310"/>
      <c r="BM9" s="310"/>
      <c r="BN9" s="310"/>
      <c r="BO9" s="310"/>
      <c r="BP9" s="310"/>
      <c r="BQ9" s="310"/>
    </row>
    <row r="10" spans="2:69" ht="16.5" customHeight="1" x14ac:dyDescent="0.3">
      <c r="B10" s="281"/>
      <c r="C10" s="281"/>
      <c r="D10" s="281"/>
      <c r="E10" s="281"/>
      <c r="F10" s="281"/>
      <c r="G10" s="281"/>
      <c r="H10" s="281"/>
      <c r="I10" s="281"/>
      <c r="J10" s="281"/>
      <c r="K10" s="281"/>
      <c r="L10" s="281"/>
      <c r="M10" s="281"/>
      <c r="N10" s="281"/>
      <c r="O10" s="281"/>
      <c r="P10" s="281"/>
      <c r="Q10" s="281"/>
      <c r="R10" s="281"/>
      <c r="S10" s="281"/>
      <c r="T10" s="281"/>
      <c r="U10" s="282"/>
      <c r="V10" s="282"/>
      <c r="W10" s="282"/>
      <c r="X10" s="282"/>
      <c r="Y10" s="282"/>
      <c r="Z10" s="282"/>
      <c r="AA10" s="282"/>
      <c r="AB10" s="283"/>
      <c r="AC10" s="282"/>
      <c r="AD10" s="282"/>
      <c r="AE10" s="275"/>
      <c r="AF10" s="275"/>
      <c r="AG10" s="275"/>
      <c r="AH10" s="275"/>
      <c r="AI10" s="275"/>
      <c r="AJ10" s="282"/>
      <c r="AK10" s="281"/>
      <c r="AL10" s="281"/>
      <c r="AM10" s="281"/>
      <c r="AN10" s="281"/>
      <c r="AO10" s="281"/>
      <c r="AP10" s="281"/>
      <c r="AQ10" s="281"/>
      <c r="AR10" s="281"/>
      <c r="AT10" s="312"/>
      <c r="AU10" s="312"/>
      <c r="AV10" s="312"/>
      <c r="AW10" s="312"/>
      <c r="AX10" s="312"/>
      <c r="AY10" s="312"/>
      <c r="AZ10" s="312"/>
      <c r="BA10" s="312"/>
      <c r="BB10" s="312"/>
      <c r="BC10" s="312"/>
      <c r="BD10" s="312"/>
      <c r="BE10" s="312"/>
      <c r="BF10" s="312"/>
      <c r="BG10" s="312"/>
      <c r="BH10" s="312"/>
      <c r="BI10" s="312"/>
      <c r="BJ10" s="321"/>
      <c r="BK10" s="322"/>
      <c r="BL10" s="322"/>
      <c r="BM10" s="322"/>
      <c r="BN10" s="322"/>
      <c r="BO10" s="322"/>
      <c r="BP10" s="322"/>
      <c r="BQ10" s="322"/>
    </row>
    <row r="11" spans="2:69" ht="16.5" customHeight="1" x14ac:dyDescent="0.3">
      <c r="B11" s="281"/>
      <c r="C11" s="281"/>
      <c r="D11" s="281"/>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T11" s="313"/>
      <c r="AU11" s="313"/>
      <c r="AV11" s="313"/>
      <c r="AW11" s="313"/>
      <c r="AX11" s="313"/>
      <c r="AY11" s="313"/>
      <c r="AZ11" s="313"/>
      <c r="BA11" s="313"/>
      <c r="BB11" s="313"/>
      <c r="BC11" s="313"/>
      <c r="BD11" s="313"/>
      <c r="BE11" s="313"/>
      <c r="BF11" s="313"/>
      <c r="BG11" s="313"/>
      <c r="BH11" s="313"/>
      <c r="BI11" s="313"/>
      <c r="BJ11" s="313"/>
      <c r="BK11" s="313"/>
      <c r="BL11" s="313"/>
      <c r="BM11" s="313"/>
      <c r="BN11" s="313"/>
      <c r="BO11" s="313"/>
      <c r="BP11" s="313"/>
      <c r="BQ11" s="313"/>
    </row>
    <row r="12" spans="2:69" ht="16.5" customHeight="1" x14ac:dyDescent="0.3">
      <c r="B12" s="281"/>
      <c r="C12" s="281"/>
      <c r="D12" s="281"/>
      <c r="E12" s="281"/>
      <c r="F12" s="281"/>
      <c r="G12" s="281"/>
      <c r="H12" s="281"/>
      <c r="I12" s="281"/>
      <c r="J12" s="281"/>
      <c r="K12" s="281"/>
      <c r="L12" s="28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T12" s="314"/>
      <c r="AU12" s="314"/>
      <c r="AV12" s="314"/>
      <c r="AW12" s="314"/>
      <c r="AX12" s="314"/>
      <c r="AY12" s="314"/>
      <c r="AZ12" s="316"/>
      <c r="BA12" s="314"/>
      <c r="BB12" s="314"/>
      <c r="BC12" s="314"/>
      <c r="BD12" s="314"/>
      <c r="BE12" s="314"/>
      <c r="BF12" s="314"/>
      <c r="BG12" s="314"/>
      <c r="BH12" s="314"/>
      <c r="BI12" s="314"/>
      <c r="BJ12" s="323"/>
      <c r="BK12" s="323"/>
      <c r="BL12" s="323"/>
      <c r="BM12" s="323"/>
      <c r="BN12" s="323"/>
      <c r="BO12" s="323"/>
      <c r="BP12" s="323"/>
      <c r="BQ12" s="323"/>
    </row>
    <row r="13" spans="2:69" ht="16.5" customHeight="1" x14ac:dyDescent="0.3">
      <c r="B13" s="281"/>
      <c r="C13" s="462" t="s">
        <v>216</v>
      </c>
      <c r="D13" s="462"/>
      <c r="E13" s="462"/>
      <c r="F13" s="462"/>
      <c r="G13" s="462"/>
      <c r="H13" s="462"/>
      <c r="I13" s="462"/>
      <c r="J13" s="462"/>
      <c r="K13" s="462"/>
      <c r="L13" s="462"/>
      <c r="M13" s="462"/>
      <c r="N13" s="462"/>
      <c r="O13" s="462"/>
      <c r="P13" s="462"/>
      <c r="Q13" s="462"/>
      <c r="R13" s="462"/>
      <c r="S13" s="462"/>
      <c r="T13" s="462"/>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T13" s="316"/>
      <c r="AU13" s="316"/>
      <c r="AV13" s="316"/>
      <c r="AW13" s="316"/>
      <c r="AX13" s="316"/>
      <c r="AY13" s="316"/>
      <c r="AZ13" s="313"/>
      <c r="BA13" s="316"/>
      <c r="BB13" s="316"/>
      <c r="BC13" s="316"/>
      <c r="BD13" s="316"/>
      <c r="BE13" s="316"/>
      <c r="BF13" s="316"/>
      <c r="BG13" s="316"/>
      <c r="BH13" s="316"/>
      <c r="BI13" s="316"/>
      <c r="BJ13" s="316"/>
      <c r="BK13" s="313"/>
      <c r="BL13" s="316"/>
      <c r="BM13" s="313"/>
      <c r="BN13" s="313"/>
      <c r="BO13" s="313"/>
      <c r="BP13" s="313"/>
      <c r="BQ13" s="313"/>
    </row>
    <row r="14" spans="2:69" ht="16.5" customHeight="1" thickBot="1" x14ac:dyDescent="0.35">
      <c r="B14" s="281"/>
      <c r="C14" s="701" t="s">
        <v>210</v>
      </c>
      <c r="D14" s="701"/>
      <c r="E14" s="701"/>
      <c r="F14" s="701"/>
      <c r="G14" s="701"/>
      <c r="H14" s="701"/>
      <c r="I14" s="701"/>
      <c r="J14" s="701"/>
      <c r="K14" s="701"/>
      <c r="L14" s="701"/>
      <c r="M14" s="701"/>
      <c r="N14" s="701"/>
      <c r="O14" s="701"/>
      <c r="P14" s="701"/>
      <c r="Q14" s="701"/>
      <c r="R14" s="701"/>
      <c r="S14" s="701"/>
      <c r="T14" s="701"/>
      <c r="U14" s="701"/>
      <c r="V14" s="701"/>
      <c r="W14" s="701"/>
      <c r="X14" s="701"/>
      <c r="Y14" s="701"/>
      <c r="Z14" s="701"/>
      <c r="AA14" s="701"/>
      <c r="AB14" s="701"/>
      <c r="AC14" s="701"/>
      <c r="AD14" s="701"/>
      <c r="AE14" s="701"/>
      <c r="AF14" s="701"/>
      <c r="AG14" s="701"/>
      <c r="AH14" s="701"/>
      <c r="AI14" s="701"/>
      <c r="AJ14" s="701"/>
      <c r="AK14" s="701"/>
      <c r="AL14" s="281"/>
      <c r="AM14" s="281"/>
      <c r="AN14" s="281"/>
      <c r="AO14" s="281"/>
      <c r="AP14" s="281"/>
      <c r="AQ14" s="281"/>
      <c r="AR14" s="281"/>
      <c r="AT14" s="314"/>
      <c r="AU14" s="314"/>
      <c r="AV14" s="314"/>
      <c r="AW14" s="314"/>
      <c r="AX14" s="314"/>
      <c r="AY14" s="314"/>
      <c r="AZ14" s="316"/>
      <c r="BA14" s="314"/>
      <c r="BB14" s="314"/>
      <c r="BC14" s="314"/>
      <c r="BD14" s="314"/>
      <c r="BE14" s="314"/>
      <c r="BF14" s="314"/>
      <c r="BG14" s="314"/>
      <c r="BH14" s="314"/>
      <c r="BI14" s="314"/>
      <c r="BJ14" s="314"/>
      <c r="BK14" s="316"/>
      <c r="BL14" s="316"/>
      <c r="BM14" s="316"/>
      <c r="BN14" s="316"/>
      <c r="BO14" s="316"/>
      <c r="BP14" s="316"/>
      <c r="BQ14" s="316"/>
    </row>
    <row r="15" spans="2:69" ht="16.5" customHeight="1" x14ac:dyDescent="0.3">
      <c r="B15" s="281"/>
      <c r="C15" s="692" t="s">
        <v>768</v>
      </c>
      <c r="D15" s="693"/>
      <c r="E15" s="693"/>
      <c r="F15" s="693"/>
      <c r="G15" s="693"/>
      <c r="H15" s="693"/>
      <c r="I15" s="693"/>
      <c r="J15" s="693"/>
      <c r="K15" s="693"/>
      <c r="L15" s="693"/>
      <c r="M15" s="693"/>
      <c r="N15" s="693"/>
      <c r="O15" s="693"/>
      <c r="P15" s="693"/>
      <c r="Q15" s="693"/>
      <c r="R15" s="693"/>
      <c r="S15" s="693"/>
      <c r="T15" s="693"/>
      <c r="U15" s="693"/>
      <c r="V15" s="693"/>
      <c r="W15" s="693"/>
      <c r="X15" s="693"/>
      <c r="Y15" s="693"/>
      <c r="Z15" s="693"/>
      <c r="AA15" s="693"/>
      <c r="AB15" s="693"/>
      <c r="AC15" s="693"/>
      <c r="AD15" s="693"/>
      <c r="AE15" s="693"/>
      <c r="AF15" s="693"/>
      <c r="AG15" s="693"/>
      <c r="AH15" s="693"/>
      <c r="AI15" s="693"/>
      <c r="AJ15" s="693"/>
      <c r="AK15" s="694"/>
      <c r="AL15" s="281"/>
      <c r="AM15" s="281"/>
      <c r="AN15" s="281"/>
      <c r="AO15" s="281"/>
      <c r="AP15" s="281"/>
      <c r="AQ15" s="281"/>
      <c r="AR15" s="281"/>
    </row>
    <row r="16" spans="2:69" ht="16.5" customHeight="1" x14ac:dyDescent="0.3">
      <c r="B16" s="281"/>
      <c r="C16" s="695"/>
      <c r="D16" s="696"/>
      <c r="E16" s="696"/>
      <c r="F16" s="696"/>
      <c r="G16" s="696"/>
      <c r="H16" s="696"/>
      <c r="I16" s="696"/>
      <c r="J16" s="696"/>
      <c r="K16" s="696"/>
      <c r="L16" s="696"/>
      <c r="M16" s="696"/>
      <c r="N16" s="696"/>
      <c r="O16" s="696"/>
      <c r="P16" s="696"/>
      <c r="Q16" s="696"/>
      <c r="R16" s="696"/>
      <c r="S16" s="696"/>
      <c r="T16" s="696"/>
      <c r="U16" s="696"/>
      <c r="V16" s="696"/>
      <c r="W16" s="696"/>
      <c r="X16" s="696"/>
      <c r="Y16" s="696"/>
      <c r="Z16" s="696"/>
      <c r="AA16" s="696"/>
      <c r="AB16" s="696"/>
      <c r="AC16" s="696"/>
      <c r="AD16" s="696"/>
      <c r="AE16" s="696"/>
      <c r="AF16" s="696"/>
      <c r="AG16" s="696"/>
      <c r="AH16" s="696"/>
      <c r="AI16" s="696"/>
      <c r="AJ16" s="696"/>
      <c r="AK16" s="697"/>
      <c r="AL16" s="281"/>
      <c r="AM16" s="281"/>
      <c r="AN16" s="281"/>
      <c r="AO16" s="281"/>
      <c r="AP16" s="281"/>
      <c r="AQ16" s="281"/>
      <c r="AR16" s="281"/>
    </row>
    <row r="17" spans="2:44" ht="16.5" customHeight="1" x14ac:dyDescent="0.3">
      <c r="B17" s="281"/>
      <c r="C17" s="695"/>
      <c r="D17" s="696"/>
      <c r="E17" s="696"/>
      <c r="F17" s="696"/>
      <c r="G17" s="696"/>
      <c r="H17" s="696"/>
      <c r="I17" s="696"/>
      <c r="J17" s="696"/>
      <c r="K17" s="696"/>
      <c r="L17" s="696"/>
      <c r="M17" s="696"/>
      <c r="N17" s="696"/>
      <c r="O17" s="696"/>
      <c r="P17" s="696"/>
      <c r="Q17" s="696"/>
      <c r="R17" s="696"/>
      <c r="S17" s="696"/>
      <c r="T17" s="696"/>
      <c r="U17" s="696"/>
      <c r="V17" s="696"/>
      <c r="W17" s="696"/>
      <c r="X17" s="696"/>
      <c r="Y17" s="696"/>
      <c r="Z17" s="696"/>
      <c r="AA17" s="696"/>
      <c r="AB17" s="696"/>
      <c r="AC17" s="696"/>
      <c r="AD17" s="696"/>
      <c r="AE17" s="696"/>
      <c r="AF17" s="696"/>
      <c r="AG17" s="696"/>
      <c r="AH17" s="696"/>
      <c r="AI17" s="696"/>
      <c r="AJ17" s="696"/>
      <c r="AK17" s="697"/>
      <c r="AL17" s="281"/>
      <c r="AM17" s="281"/>
      <c r="AN17" s="281"/>
      <c r="AO17" s="281"/>
      <c r="AP17" s="281"/>
      <c r="AQ17" s="281"/>
      <c r="AR17" s="281"/>
    </row>
    <row r="18" spans="2:44" ht="16.5" customHeight="1" thickBot="1" x14ac:dyDescent="0.35">
      <c r="B18" s="281"/>
      <c r="C18" s="698"/>
      <c r="D18" s="699"/>
      <c r="E18" s="699"/>
      <c r="F18" s="699"/>
      <c r="G18" s="699"/>
      <c r="H18" s="699"/>
      <c r="I18" s="699"/>
      <c r="J18" s="699"/>
      <c r="K18" s="699"/>
      <c r="L18" s="699"/>
      <c r="M18" s="699"/>
      <c r="N18" s="699"/>
      <c r="O18" s="699"/>
      <c r="P18" s="699"/>
      <c r="Q18" s="699"/>
      <c r="R18" s="699"/>
      <c r="S18" s="699"/>
      <c r="T18" s="699"/>
      <c r="U18" s="699"/>
      <c r="V18" s="699"/>
      <c r="W18" s="699"/>
      <c r="X18" s="699"/>
      <c r="Y18" s="699"/>
      <c r="Z18" s="699"/>
      <c r="AA18" s="699"/>
      <c r="AB18" s="699"/>
      <c r="AC18" s="699"/>
      <c r="AD18" s="699"/>
      <c r="AE18" s="699"/>
      <c r="AF18" s="699"/>
      <c r="AG18" s="699"/>
      <c r="AH18" s="699"/>
      <c r="AI18" s="699"/>
      <c r="AJ18" s="699"/>
      <c r="AK18" s="700"/>
      <c r="AL18" s="281"/>
      <c r="AM18" s="281"/>
      <c r="AN18" s="281"/>
      <c r="AO18" s="281"/>
      <c r="AP18" s="281"/>
      <c r="AQ18" s="281"/>
      <c r="AR18" s="281"/>
    </row>
    <row r="19" spans="2:44" ht="16.5" customHeight="1" x14ac:dyDescent="0.3">
      <c r="B19" s="281"/>
      <c r="C19" s="324"/>
      <c r="D19" s="324"/>
      <c r="E19" s="324"/>
      <c r="F19" s="324"/>
      <c r="G19" s="324"/>
      <c r="H19" s="324"/>
      <c r="I19" s="324"/>
      <c r="J19" s="324"/>
      <c r="K19" s="324"/>
      <c r="L19" s="324"/>
      <c r="M19" s="275"/>
      <c r="N19" s="275"/>
      <c r="O19" s="275"/>
      <c r="P19" s="275"/>
      <c r="Q19" s="275"/>
      <c r="R19" s="275"/>
      <c r="S19" s="275"/>
      <c r="T19" s="275"/>
      <c r="U19" s="275"/>
      <c r="V19" s="275"/>
      <c r="W19" s="275"/>
      <c r="X19" s="275"/>
      <c r="Y19" s="275"/>
      <c r="Z19" s="275"/>
      <c r="AA19" s="275"/>
      <c r="AB19" s="275"/>
      <c r="AC19" s="275"/>
      <c r="AD19" s="275"/>
      <c r="AE19" s="275"/>
      <c r="AF19" s="275"/>
      <c r="AG19" s="275"/>
      <c r="AH19" s="275"/>
      <c r="AI19" s="275"/>
      <c r="AJ19" s="275"/>
      <c r="AK19" s="275"/>
      <c r="AL19" s="281"/>
      <c r="AM19" s="281"/>
      <c r="AN19" s="281"/>
      <c r="AO19" s="281"/>
      <c r="AP19" s="281"/>
      <c r="AQ19" s="281"/>
      <c r="AR19" s="281"/>
    </row>
    <row r="20" spans="2:44" ht="16.5" customHeight="1" thickBot="1" x14ac:dyDescent="0.35">
      <c r="B20" s="281"/>
      <c r="C20" s="489" t="s">
        <v>205</v>
      </c>
      <c r="D20" s="489"/>
      <c r="E20" s="489"/>
      <c r="F20" s="489"/>
      <c r="G20" s="489"/>
      <c r="H20" s="489"/>
      <c r="I20" s="489"/>
      <c r="J20" s="489"/>
      <c r="K20" s="489"/>
      <c r="L20" s="489"/>
      <c r="M20" s="275"/>
      <c r="N20" s="489" t="s">
        <v>206</v>
      </c>
      <c r="O20" s="489"/>
      <c r="P20" s="489"/>
      <c r="Q20" s="489"/>
      <c r="R20" s="489"/>
      <c r="S20" s="489"/>
      <c r="T20" s="489"/>
      <c r="U20" s="489"/>
      <c r="V20" s="275"/>
      <c r="W20" s="489" t="s">
        <v>152</v>
      </c>
      <c r="X20" s="489"/>
      <c r="Y20" s="489"/>
      <c r="Z20" s="489"/>
      <c r="AA20" s="489"/>
      <c r="AB20" s="275"/>
      <c r="AC20" s="275"/>
      <c r="AD20" s="275"/>
      <c r="AE20" s="275"/>
      <c r="AF20" s="275"/>
      <c r="AG20" s="275"/>
      <c r="AH20" s="275"/>
      <c r="AI20" s="275"/>
      <c r="AJ20" s="275"/>
      <c r="AK20" s="275"/>
      <c r="AL20" s="281"/>
      <c r="AM20" s="281"/>
      <c r="AN20" s="281"/>
      <c r="AO20" s="281"/>
      <c r="AP20" s="281"/>
      <c r="AQ20" s="281"/>
      <c r="AR20" s="281"/>
    </row>
    <row r="21" spans="2:44" ht="16.5" customHeight="1" thickBot="1" x14ac:dyDescent="0.35">
      <c r="B21" s="281"/>
      <c r="C21" s="705"/>
      <c r="D21" s="706"/>
      <c r="E21" s="706"/>
      <c r="F21" s="706"/>
      <c r="G21" s="706"/>
      <c r="H21" s="706"/>
      <c r="I21" s="706"/>
      <c r="J21" s="706"/>
      <c r="K21" s="706"/>
      <c r="L21" s="707"/>
      <c r="M21" s="275"/>
      <c r="N21" s="689"/>
      <c r="O21" s="690"/>
      <c r="P21" s="690"/>
      <c r="Q21" s="690"/>
      <c r="R21" s="690"/>
      <c r="S21" s="690"/>
      <c r="T21" s="690"/>
      <c r="U21" s="691"/>
      <c r="V21" s="275"/>
      <c r="W21" s="702"/>
      <c r="X21" s="703"/>
      <c r="Y21" s="703"/>
      <c r="Z21" s="703"/>
      <c r="AA21" s="704"/>
      <c r="AB21" s="275"/>
      <c r="AC21" s="275"/>
      <c r="AD21" s="275"/>
      <c r="AE21" s="275"/>
      <c r="AF21" s="275"/>
      <c r="AG21" s="275"/>
      <c r="AH21" s="275"/>
      <c r="AI21" s="275"/>
      <c r="AJ21" s="294"/>
      <c r="AK21" s="281"/>
      <c r="AL21" s="281"/>
      <c r="AM21" s="281"/>
      <c r="AN21" s="281"/>
      <c r="AO21" s="281"/>
      <c r="AP21" s="281"/>
      <c r="AQ21" s="281"/>
      <c r="AR21" s="281"/>
    </row>
    <row r="22" spans="2:44" ht="16.5" customHeight="1" x14ac:dyDescent="0.3">
      <c r="B22" s="281"/>
      <c r="C22" s="325"/>
      <c r="D22" s="295"/>
      <c r="E22" s="295"/>
      <c r="F22" s="295"/>
      <c r="G22" s="489"/>
      <c r="H22" s="489"/>
      <c r="I22" s="489"/>
      <c r="J22" s="489"/>
      <c r="K22" s="489"/>
      <c r="L22" s="275"/>
      <c r="M22" s="489"/>
      <c r="N22" s="489"/>
      <c r="O22" s="489"/>
      <c r="P22" s="489"/>
      <c r="Q22" s="489"/>
      <c r="R22" s="489"/>
      <c r="S22" s="275"/>
      <c r="T22" s="275"/>
      <c r="U22" s="275"/>
      <c r="V22" s="275"/>
      <c r="W22" s="275"/>
      <c r="X22" s="275"/>
      <c r="Y22" s="275"/>
      <c r="Z22" s="275"/>
      <c r="AA22" s="275"/>
      <c r="AB22" s="275"/>
      <c r="AC22" s="275"/>
      <c r="AD22" s="275"/>
      <c r="AE22" s="275"/>
      <c r="AF22" s="489"/>
      <c r="AG22" s="489"/>
      <c r="AH22" s="489"/>
      <c r="AI22" s="489"/>
      <c r="AJ22" s="489"/>
      <c r="AK22" s="489"/>
      <c r="AL22" s="489"/>
      <c r="AM22" s="489"/>
      <c r="AN22" s="281"/>
      <c r="AO22" s="281"/>
      <c r="AP22" s="281"/>
      <c r="AQ22" s="281"/>
      <c r="AR22" s="281"/>
    </row>
    <row r="23" spans="2:44" ht="16.5" customHeight="1" x14ac:dyDescent="0.3">
      <c r="B23" s="281"/>
      <c r="C23" s="294"/>
      <c r="D23" s="296"/>
      <c r="E23" s="296"/>
      <c r="F23" s="296"/>
      <c r="G23" s="326"/>
      <c r="H23" s="326"/>
      <c r="I23" s="326"/>
      <c r="J23" s="326"/>
      <c r="K23" s="326"/>
      <c r="L23" s="275"/>
      <c r="M23" s="327"/>
      <c r="N23" s="327"/>
      <c r="O23" s="327"/>
      <c r="P23" s="327"/>
      <c r="Q23" s="327"/>
      <c r="R23" s="327"/>
      <c r="S23" s="275"/>
      <c r="T23" s="275"/>
      <c r="U23" s="275"/>
      <c r="V23" s="275"/>
      <c r="W23" s="275"/>
      <c r="X23" s="275"/>
      <c r="Y23" s="275"/>
      <c r="Z23" s="275"/>
      <c r="AA23" s="275"/>
      <c r="AB23" s="275"/>
      <c r="AC23" s="275"/>
      <c r="AD23" s="275"/>
      <c r="AE23" s="275"/>
      <c r="AF23" s="327"/>
      <c r="AG23" s="327"/>
      <c r="AH23" s="327"/>
      <c r="AI23" s="327"/>
      <c r="AJ23" s="327"/>
      <c r="AK23" s="327"/>
      <c r="AL23" s="327"/>
      <c r="AM23" s="327"/>
      <c r="AN23" s="281"/>
      <c r="AO23" s="281"/>
      <c r="AP23" s="281"/>
      <c r="AQ23" s="281"/>
      <c r="AR23" s="281"/>
    </row>
    <row r="24" spans="2:44" ht="16.5" customHeight="1" x14ac:dyDescent="0.3">
      <c r="B24" s="281"/>
      <c r="C24" s="325"/>
      <c r="D24" s="295"/>
      <c r="E24" s="295"/>
      <c r="F24" s="295"/>
      <c r="G24" s="295"/>
      <c r="H24" s="295"/>
      <c r="I24" s="295"/>
      <c r="J24" s="295"/>
      <c r="K24" s="295"/>
      <c r="L24" s="295"/>
      <c r="M24" s="295"/>
      <c r="N24" s="295"/>
      <c r="O24" s="295"/>
      <c r="P24" s="295"/>
      <c r="Q24" s="295"/>
      <c r="R24" s="325"/>
      <c r="S24" s="295"/>
      <c r="T24" s="295"/>
      <c r="U24" s="295"/>
      <c r="V24" s="295"/>
      <c r="W24" s="295"/>
      <c r="X24" s="295"/>
      <c r="Y24" s="295"/>
      <c r="Z24" s="295"/>
      <c r="AA24" s="295"/>
      <c r="AB24" s="295"/>
      <c r="AC24" s="325"/>
      <c r="AD24" s="325"/>
      <c r="AE24" s="325"/>
      <c r="AF24" s="325"/>
      <c r="AG24" s="325"/>
      <c r="AH24" s="325"/>
      <c r="AI24" s="325"/>
      <c r="AJ24" s="325"/>
      <c r="AK24" s="281"/>
      <c r="AL24" s="281"/>
      <c r="AM24" s="281"/>
      <c r="AN24" s="281"/>
      <c r="AO24" s="281"/>
      <c r="AP24" s="281"/>
      <c r="AQ24" s="281"/>
      <c r="AR24" s="281"/>
    </row>
    <row r="25" spans="2:44" ht="16.5" customHeight="1" x14ac:dyDescent="0.3">
      <c r="B25" s="281"/>
      <c r="C25" s="294"/>
      <c r="D25" s="296"/>
      <c r="E25" s="296"/>
      <c r="F25" s="296"/>
      <c r="G25" s="296"/>
      <c r="H25" s="296"/>
      <c r="I25" s="296"/>
      <c r="J25" s="296"/>
      <c r="K25" s="296"/>
      <c r="L25" s="296"/>
      <c r="M25" s="296"/>
      <c r="N25" s="296"/>
      <c r="O25" s="294"/>
      <c r="P25" s="296"/>
      <c r="Q25" s="296"/>
      <c r="R25" s="296"/>
      <c r="S25" s="296"/>
      <c r="T25" s="296"/>
      <c r="U25" s="296"/>
      <c r="V25" s="296"/>
      <c r="W25" s="296"/>
      <c r="X25" s="296"/>
      <c r="Y25" s="296"/>
      <c r="Z25" s="296"/>
      <c r="AA25" s="294"/>
      <c r="AB25" s="294"/>
      <c r="AC25" s="294"/>
      <c r="AD25" s="294"/>
      <c r="AE25" s="294"/>
      <c r="AF25" s="294"/>
      <c r="AG25" s="294"/>
      <c r="AH25" s="294"/>
      <c r="AI25" s="328"/>
      <c r="AJ25" s="328"/>
      <c r="AK25" s="328"/>
      <c r="AL25" s="328"/>
      <c r="AM25" s="328"/>
      <c r="AN25" s="329"/>
      <c r="AO25" s="329"/>
      <c r="AP25" s="329"/>
      <c r="AQ25" s="329"/>
      <c r="AR25" s="281"/>
    </row>
    <row r="26" spans="2:44" ht="16.5" customHeight="1" x14ac:dyDescent="0.35">
      <c r="B26" s="330" t="s">
        <v>814</v>
      </c>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328"/>
      <c r="AJ26" s="328"/>
      <c r="AK26" s="328"/>
      <c r="AL26" s="328"/>
      <c r="AM26" s="328"/>
      <c r="AN26" s="331"/>
      <c r="AO26" s="332"/>
      <c r="AP26" s="332"/>
      <c r="AQ26" s="332"/>
      <c r="AR26" s="281"/>
    </row>
    <row r="27" spans="2:44" ht="16.5" customHeight="1" x14ac:dyDescent="0.3">
      <c r="B27" s="430" t="s">
        <v>821</v>
      </c>
      <c r="C27" s="430"/>
      <c r="D27" s="430"/>
      <c r="E27" s="430"/>
      <c r="F27" s="430"/>
      <c r="G27" s="430"/>
      <c r="H27" s="430"/>
      <c r="I27" s="430"/>
      <c r="J27" s="430"/>
      <c r="K27" s="430"/>
      <c r="L27" s="430"/>
      <c r="M27" s="430"/>
      <c r="N27" s="430"/>
      <c r="O27" s="430"/>
      <c r="P27" s="430"/>
      <c r="Q27" s="430"/>
      <c r="R27" s="467" t="str">
        <f>VERSION</f>
        <v>Trade Ally Application v3.1.1</v>
      </c>
      <c r="S27" s="467"/>
      <c r="T27" s="467"/>
      <c r="U27" s="467"/>
      <c r="V27" s="467"/>
      <c r="W27" s="467"/>
      <c r="X27" s="467"/>
      <c r="Y27" s="467"/>
      <c r="Z27" s="467"/>
      <c r="AA27" s="467"/>
      <c r="AB27" s="467"/>
      <c r="AC27" s="467"/>
      <c r="AD27" s="427" t="s">
        <v>876</v>
      </c>
      <c r="AE27" s="427"/>
      <c r="AF27" s="427"/>
      <c r="AG27" s="427"/>
      <c r="AH27" s="427"/>
      <c r="AI27" s="427"/>
      <c r="AJ27" s="427"/>
      <c r="AK27" s="427"/>
      <c r="AL27" s="427"/>
      <c r="AM27" s="427"/>
      <c r="AN27" s="427"/>
      <c r="AO27" s="427"/>
      <c r="AP27" s="427"/>
      <c r="AQ27" s="427"/>
      <c r="AR27" s="427"/>
    </row>
    <row r="28" spans="2:44" ht="16.5" customHeight="1" x14ac:dyDescent="0.3">
      <c r="B28" s="262" t="s">
        <v>722</v>
      </c>
      <c r="C28" s="262"/>
      <c r="D28" s="262"/>
      <c r="E28" s="262"/>
      <c r="F28" s="262"/>
      <c r="G28" s="262"/>
      <c r="H28" s="262"/>
      <c r="I28" s="262"/>
      <c r="J28" s="262"/>
      <c r="K28" s="424" t="s">
        <v>933</v>
      </c>
      <c r="L28" s="435"/>
      <c r="M28" s="435"/>
      <c r="N28" s="435"/>
      <c r="O28" s="435"/>
      <c r="P28" s="435"/>
      <c r="Q28" s="435"/>
      <c r="R28" s="467"/>
      <c r="S28" s="467"/>
      <c r="T28" s="467"/>
      <c r="U28" s="467"/>
      <c r="V28" s="467"/>
      <c r="W28" s="467"/>
      <c r="X28" s="467"/>
      <c r="Y28" s="467"/>
      <c r="Z28" s="467"/>
      <c r="AA28" s="467"/>
      <c r="AB28" s="467"/>
      <c r="AC28" s="467"/>
      <c r="AD28" s="427"/>
      <c r="AE28" s="427"/>
      <c r="AF28" s="427"/>
      <c r="AG28" s="427"/>
      <c r="AH28" s="427"/>
      <c r="AI28" s="427"/>
      <c r="AJ28" s="427"/>
      <c r="AK28" s="427"/>
      <c r="AL28" s="427"/>
      <c r="AM28" s="427"/>
      <c r="AN28" s="427"/>
      <c r="AO28" s="427"/>
      <c r="AP28" s="427"/>
      <c r="AQ28" s="427"/>
      <c r="AR28" s="427"/>
    </row>
    <row r="29" spans="2:44" ht="14" hidden="1" x14ac:dyDescent="0.3"/>
    <row r="30" spans="2:44" ht="14" hidden="1" x14ac:dyDescent="0.3"/>
    <row r="31" spans="2:44" ht="14" hidden="1" x14ac:dyDescent="0.3"/>
    <row r="32" spans="2:44" ht="14" hidden="1" x14ac:dyDescent="0.3"/>
    <row r="33" ht="14" hidden="1" x14ac:dyDescent="0.3"/>
    <row r="34" ht="14" hidden="1" x14ac:dyDescent="0.3"/>
    <row r="35" ht="14" hidden="1" x14ac:dyDescent="0.3"/>
  </sheetData>
  <sheetProtection algorithmName="SHA-512" hashValue="Nv4IFO/RvNy0Xb80ouSZufC6LooDES6ff4xO1KbA/Wtvw7eQ50hc4eHlhtGHdsCAt+V9AUE+pSccUvSApnEi7g==" saltValue="hcADMEbQO+lrAv+pFLErJg==" spinCount="100000" sheet="1" objects="1" scenarios="1" selectLockedCells="1"/>
  <mergeCells count="18">
    <mergeCell ref="M1:R1"/>
    <mergeCell ref="C15:AK18"/>
    <mergeCell ref="W1:AD1"/>
    <mergeCell ref="AF22:AM22"/>
    <mergeCell ref="C14:AK14"/>
    <mergeCell ref="G22:K22"/>
    <mergeCell ref="M22:R22"/>
    <mergeCell ref="W21:AA21"/>
    <mergeCell ref="C20:L20"/>
    <mergeCell ref="N20:U20"/>
    <mergeCell ref="W20:AA20"/>
    <mergeCell ref="C21:L21"/>
    <mergeCell ref="AD27:AR28"/>
    <mergeCell ref="N21:U21"/>
    <mergeCell ref="C13:T13"/>
    <mergeCell ref="B27:Q27"/>
    <mergeCell ref="R27:AC28"/>
    <mergeCell ref="K28:Q28"/>
  </mergeCells>
  <conditionalFormatting sqref="M1:R1">
    <cfRule type="expression" dxfId="25" priority="2">
      <formula>OFFER720="Inactive"</formula>
    </cfRule>
  </conditionalFormatting>
  <conditionalFormatting sqref="W1:AD1">
    <cfRule type="expression" dxfId="24" priority="1">
      <formula>COMPLETION730="Inactive"</formula>
    </cfRule>
  </conditionalFormatting>
  <conditionalFormatting sqref="AM3:AO4">
    <cfRule type="cellIs" dxfId="23" priority="11" operator="equal">
      <formula>"APP EXPIRED"</formula>
    </cfRule>
    <cfRule type="cellIs" dxfId="22" priority="13" operator="equal">
      <formula>"Install Date Not Eligible"</formula>
    </cfRule>
    <cfRule type="cellIs" dxfId="21" priority="17" operator="equal">
      <formula>"Requires Pre-Approval"</formula>
    </cfRule>
    <cfRule type="cellIs" dxfId="20" priority="18" operator="equal">
      <formula>"Less than $150"</formula>
    </cfRule>
    <cfRule type="cellIs" dxfId="19" priority="19" operator="equal">
      <formula>"Not Eligible"</formula>
    </cfRule>
  </conditionalFormatting>
  <conditionalFormatting sqref="AN25:AQ25">
    <cfRule type="cellIs" dxfId="18" priority="39" operator="equal">
      <formula>"Incomplete"</formula>
    </cfRule>
    <cfRule type="cellIs" dxfId="17" priority="40" operator="equal">
      <formula>"Complete"</formula>
    </cfRule>
  </conditionalFormatting>
  <conditionalFormatting sqref="AP3:AR4">
    <cfRule type="expression" dxfId="16" priority="5">
      <formula>$AM$3="APP EXPIRED"</formula>
    </cfRule>
    <cfRule type="expression" dxfId="15" priority="6">
      <formula>$AM$3="Install Date Not Eligible"</formula>
    </cfRule>
    <cfRule type="expression" dxfId="14" priority="7">
      <formula>$AM$3="Not Eligible"</formula>
    </cfRule>
    <cfRule type="expression" dxfId="13" priority="8">
      <formula>$AM$3="Less Than $150"</formula>
    </cfRule>
    <cfRule type="expression" dxfId="12" priority="9">
      <formula>$AM$3="Requires Pre-Approval"</formula>
    </cfRule>
  </conditionalFormatting>
  <dataValidations count="1">
    <dataValidation allowBlank="1" showInputMessage="1" showErrorMessage="1" promptTitle="Authorized Representative" prompt="The authorized representative is an individual that has the legal accountability for the site associated with the Ameren Missouri account provided either through ownership, positional, or written authority from the company." sqref="C21:L21" xr:uid="{00000000-0002-0000-1800-000000000000}"/>
  </dataValidations>
  <hyperlinks>
    <hyperlink ref="K28" r:id="rId1" xr:uid="{00000000-0004-0000-1800-000000000000}"/>
  </hyperlinks>
  <printOptions horizontalCentered="1"/>
  <pageMargins left="0.25" right="0.25" top="0.75" bottom="0.75" header="0.3" footer="0.3"/>
  <pageSetup scale="74" orientation="landscape" r:id="rId2"/>
  <headerFooter>
    <oddFooter>&amp;L&amp;"Book Antiqua,Regular"&amp;10Printed on &amp;D at &amp;T&amp;R&amp;"Book Antiqua,Regular"&amp;10Ameren Missouri BizSavers&amp;"Book Antiqua,Bold Italic" &amp;"Book Antiqua,Regular"Program&amp;C&amp;"Book Antiqua,Regular"&amp;10&amp;F &amp;A</oddFooter>
  </headerFooter>
  <drawing r:id="rId3"/>
  <extLst>
    <ext xmlns:x14="http://schemas.microsoft.com/office/spreadsheetml/2009/9/main" uri="{78C0D931-6437-407d-A8EE-F0AAD7539E65}">
      <x14:conditionalFormattings>
        <x14:conditionalFormatting xmlns:xm="http://schemas.microsoft.com/office/excel/2006/main">
          <x14:cfRule type="iconSet" priority="38" id="{97E955D8-26EA-414C-AA81-307370147499}">
            <x14:iconSet iconSet="3Arrows" custom="1">
              <x14:cfvo type="percent">
                <xm:f>0</xm:f>
              </x14:cfvo>
              <x14:cfvo type="num">
                <xm:f>0.9</xm:f>
              </x14:cfvo>
              <x14:cfvo type="num">
                <xm:f>1</xm:f>
              </x14:cfvo>
              <x14:cfIcon iconSet="3Symbols" iconId="0"/>
              <x14:cfIcon iconSet="3Signs" iconId="1"/>
              <x14:cfIcon iconSet="3Symbols2" iconId="2"/>
            </x14:iconSet>
          </x14:cfRule>
          <xm:sqref>AN26:AQ26</xm:sqref>
        </x14:conditionalFormatting>
      </x14:conditionalFormatting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7">
    <tabColor theme="3" tint="0.39997558519241921"/>
    <pageSetUpPr fitToPage="1"/>
  </sheetPr>
  <dimension ref="A1:AZ35"/>
  <sheetViews>
    <sheetView showGridLines="0" showRowColHeaders="0" workbookViewId="0">
      <selection activeCell="D16" sqref="D16:M16"/>
    </sheetView>
  </sheetViews>
  <sheetFormatPr defaultColWidth="0" defaultRowHeight="0" customHeight="1" zeroHeight="1" x14ac:dyDescent="0.3"/>
  <cols>
    <col min="1" max="44" width="4" style="174" customWidth="1"/>
    <col min="45" max="45" width="4" style="334" customWidth="1"/>
    <col min="46" max="16384" width="4" style="334" hidden="1"/>
  </cols>
  <sheetData>
    <row r="1" spans="2:44" ht="16.5" customHeight="1" x14ac:dyDescent="0.3">
      <c r="M1" s="423" t="s">
        <v>683</v>
      </c>
      <c r="N1" s="423"/>
      <c r="O1" s="423"/>
      <c r="P1" s="423"/>
      <c r="Q1" s="423"/>
      <c r="R1" s="423"/>
      <c r="W1" s="423" t="s">
        <v>684</v>
      </c>
      <c r="X1" s="423"/>
      <c r="Y1" s="423"/>
      <c r="Z1" s="423"/>
      <c r="AA1" s="423"/>
      <c r="AB1" s="423"/>
      <c r="AC1" s="423"/>
      <c r="AD1" s="423"/>
      <c r="AM1" s="333"/>
      <c r="AN1" s="333"/>
      <c r="AO1" s="333"/>
      <c r="AP1" s="250"/>
      <c r="AQ1" s="250"/>
      <c r="AR1" s="250"/>
    </row>
    <row r="2" spans="2:44" ht="16.5" customHeight="1" x14ac:dyDescent="0.3">
      <c r="AM2" s="333"/>
      <c r="AN2" s="333"/>
      <c r="AO2" s="333"/>
      <c r="AP2" s="250"/>
      <c r="AQ2" s="250"/>
      <c r="AR2" s="250"/>
    </row>
    <row r="3" spans="2:44" ht="16.5" customHeight="1" x14ac:dyDescent="0.3">
      <c r="AM3" s="335"/>
      <c r="AN3" s="336"/>
      <c r="AO3" s="336"/>
      <c r="AP3" s="253"/>
      <c r="AQ3" s="253"/>
      <c r="AR3" s="253"/>
    </row>
    <row r="4" spans="2:44" ht="16.5" customHeight="1" x14ac:dyDescent="0.3">
      <c r="AM4" s="336"/>
      <c r="AN4" s="336"/>
      <c r="AO4" s="336"/>
      <c r="AP4" s="253"/>
      <c r="AQ4" s="253"/>
      <c r="AR4" s="253"/>
    </row>
    <row r="5" spans="2:44" ht="16.5" customHeight="1" x14ac:dyDescent="0.3"/>
    <row r="6" spans="2:44" ht="16.5" customHeight="1" x14ac:dyDescent="0.3"/>
    <row r="7" spans="2:44" ht="16.5" customHeight="1" x14ac:dyDescent="0.3"/>
    <row r="8" spans="2:44" ht="16.5" customHeight="1" x14ac:dyDescent="0.3"/>
    <row r="9" spans="2:44" ht="16.5" customHeight="1" x14ac:dyDescent="0.3">
      <c r="B9" s="337"/>
      <c r="C9" s="338"/>
      <c r="D9" s="338"/>
      <c r="E9" s="338"/>
      <c r="F9" s="338"/>
      <c r="G9" s="338"/>
      <c r="H9" s="338"/>
      <c r="I9" s="338"/>
      <c r="J9" s="338"/>
      <c r="K9" s="338"/>
      <c r="L9" s="338"/>
      <c r="M9" s="339"/>
      <c r="N9" s="339"/>
      <c r="O9" s="339"/>
      <c r="P9" s="339"/>
      <c r="Q9" s="340"/>
      <c r="R9" s="340"/>
      <c r="S9" s="340"/>
      <c r="T9" s="340"/>
      <c r="U9" s="340"/>
      <c r="V9" s="340"/>
      <c r="W9" s="340"/>
      <c r="X9" s="340"/>
      <c r="Y9" s="340"/>
      <c r="Z9" s="339"/>
      <c r="AA9" s="339"/>
      <c r="AB9" s="339"/>
      <c r="AC9" s="339"/>
      <c r="AD9" s="341"/>
      <c r="AE9" s="337"/>
      <c r="AF9" s="337"/>
      <c r="AG9" s="337"/>
      <c r="AH9" s="337"/>
      <c r="AI9" s="337"/>
      <c r="AJ9" s="337"/>
      <c r="AK9" s="337"/>
      <c r="AL9" s="337"/>
      <c r="AM9" s="337"/>
      <c r="AN9" s="337"/>
      <c r="AO9" s="337"/>
      <c r="AP9" s="341"/>
      <c r="AQ9" s="341"/>
      <c r="AR9" s="341"/>
    </row>
    <row r="10" spans="2:44" ht="16.5" customHeight="1" x14ac:dyDescent="0.3">
      <c r="B10" s="337"/>
      <c r="C10" s="338"/>
      <c r="D10" s="338"/>
      <c r="E10" s="338"/>
      <c r="F10" s="338"/>
      <c r="G10" s="338"/>
      <c r="H10" s="338"/>
      <c r="I10" s="338"/>
      <c r="J10" s="338"/>
      <c r="K10" s="338"/>
      <c r="L10" s="338"/>
      <c r="M10" s="339"/>
      <c r="N10" s="339"/>
      <c r="O10" s="339"/>
      <c r="P10" s="339"/>
      <c r="Q10" s="340"/>
      <c r="R10" s="340"/>
      <c r="S10" s="340"/>
      <c r="T10" s="340"/>
      <c r="U10" s="340"/>
      <c r="V10" s="340"/>
      <c r="W10" s="340"/>
      <c r="X10" s="340"/>
      <c r="Y10" s="340"/>
      <c r="Z10" s="340"/>
      <c r="AA10" s="340"/>
      <c r="AB10" s="340"/>
      <c r="AC10" s="340"/>
      <c r="AD10" s="340"/>
      <c r="AE10" s="337"/>
      <c r="AF10" s="337"/>
      <c r="AG10" s="337"/>
      <c r="AH10" s="337"/>
      <c r="AI10" s="337"/>
      <c r="AJ10" s="337"/>
      <c r="AK10" s="337"/>
      <c r="AL10" s="337"/>
      <c r="AM10" s="337"/>
      <c r="AN10" s="337"/>
      <c r="AO10" s="337"/>
      <c r="AP10" s="341"/>
      <c r="AQ10" s="341"/>
      <c r="AR10" s="341"/>
    </row>
    <row r="11" spans="2:44" ht="16.5" customHeight="1" x14ac:dyDescent="0.3">
      <c r="B11" s="337"/>
      <c r="C11" s="271" t="s">
        <v>770</v>
      </c>
      <c r="D11" s="271"/>
      <c r="E11" s="271"/>
      <c r="F11" s="271"/>
      <c r="G11" s="271"/>
      <c r="H11" s="271"/>
      <c r="I11" s="271"/>
      <c r="J11" s="271"/>
      <c r="K11" s="271"/>
      <c r="L11" s="271"/>
      <c r="M11" s="271"/>
      <c r="N11" s="271"/>
      <c r="O11" s="271"/>
      <c r="P11" s="271"/>
      <c r="Q11" s="340"/>
      <c r="R11" s="340"/>
      <c r="S11" s="340"/>
      <c r="T11" s="340"/>
      <c r="U11" s="340"/>
      <c r="V11" s="340"/>
      <c r="W11" s="340"/>
      <c r="X11" s="340"/>
      <c r="Y11" s="340"/>
      <c r="Z11" s="340"/>
      <c r="AA11" s="340"/>
      <c r="AB11" s="340"/>
      <c r="AC11" s="340"/>
      <c r="AD11" s="340"/>
      <c r="AE11" s="338"/>
      <c r="AF11" s="338"/>
      <c r="AG11" s="338"/>
      <c r="AH11" s="338"/>
      <c r="AI11" s="338"/>
      <c r="AJ11" s="338"/>
      <c r="AK11" s="338"/>
      <c r="AL11" s="338"/>
      <c r="AM11" s="338"/>
      <c r="AN11" s="338"/>
      <c r="AO11" s="338"/>
      <c r="AP11" s="338"/>
      <c r="AQ11" s="338"/>
      <c r="AR11" s="341"/>
    </row>
    <row r="12" spans="2:44" ht="16.5" customHeight="1" x14ac:dyDescent="0.3">
      <c r="B12" s="337"/>
      <c r="C12" s="338"/>
      <c r="D12" s="338"/>
      <c r="E12" s="338"/>
      <c r="F12" s="338"/>
      <c r="G12" s="338"/>
      <c r="H12" s="338"/>
      <c r="I12" s="338"/>
      <c r="J12" s="338"/>
      <c r="K12" s="338"/>
      <c r="L12" s="338"/>
      <c r="M12" s="339"/>
      <c r="N12" s="339"/>
      <c r="O12" s="338"/>
      <c r="P12" s="338"/>
      <c r="Q12" s="340"/>
      <c r="R12" s="340"/>
      <c r="S12" s="340"/>
      <c r="T12" s="340"/>
      <c r="U12" s="340"/>
      <c r="V12" s="340"/>
      <c r="W12" s="340"/>
      <c r="X12" s="340"/>
      <c r="Y12" s="340"/>
      <c r="Z12" s="340"/>
      <c r="AA12" s="340"/>
      <c r="AB12" s="340"/>
      <c r="AC12" s="340"/>
      <c r="AD12" s="340"/>
      <c r="AE12" s="338"/>
      <c r="AF12" s="338"/>
      <c r="AG12" s="338"/>
      <c r="AH12" s="338"/>
      <c r="AI12" s="338"/>
      <c r="AJ12" s="338"/>
      <c r="AK12" s="338"/>
      <c r="AL12" s="338"/>
      <c r="AM12" s="338"/>
      <c r="AN12" s="338"/>
      <c r="AO12" s="338"/>
      <c r="AP12" s="338"/>
      <c r="AQ12" s="338"/>
      <c r="AR12" s="341"/>
    </row>
    <row r="13" spans="2:44" ht="16.5" customHeight="1" x14ac:dyDescent="0.3">
      <c r="B13" s="337"/>
      <c r="C13" s="338"/>
      <c r="D13" s="338"/>
      <c r="E13" s="338"/>
      <c r="F13" s="338"/>
      <c r="G13" s="338"/>
      <c r="H13" s="338"/>
      <c r="I13" s="338"/>
      <c r="J13" s="338"/>
      <c r="K13" s="338"/>
      <c r="L13" s="338"/>
      <c r="M13" s="339"/>
      <c r="N13" s="339"/>
      <c r="O13" s="338"/>
      <c r="P13" s="338"/>
      <c r="Q13" s="340"/>
      <c r="R13" s="340"/>
      <c r="S13" s="340"/>
      <c r="T13" s="340"/>
      <c r="U13" s="340"/>
      <c r="V13" s="340"/>
      <c r="W13" s="340"/>
      <c r="X13" s="340"/>
      <c r="Y13" s="340"/>
      <c r="Z13" s="340"/>
      <c r="AA13" s="340"/>
      <c r="AB13" s="340"/>
      <c r="AC13" s="340"/>
      <c r="AD13" s="340"/>
      <c r="AE13" s="338"/>
      <c r="AF13" s="338"/>
      <c r="AG13" s="338"/>
      <c r="AH13" s="338"/>
      <c r="AI13" s="338"/>
      <c r="AJ13" s="338"/>
      <c r="AK13" s="338"/>
      <c r="AL13" s="338"/>
      <c r="AM13" s="338"/>
      <c r="AN13" s="338"/>
      <c r="AO13" s="338"/>
      <c r="AP13" s="338"/>
      <c r="AQ13" s="338"/>
      <c r="AR13" s="341"/>
    </row>
    <row r="14" spans="2:44" ht="16.5" customHeight="1" x14ac:dyDescent="0.3">
      <c r="B14" s="337"/>
      <c r="C14" s="338"/>
      <c r="D14" s="338"/>
      <c r="E14" s="338"/>
      <c r="F14" s="338"/>
      <c r="G14" s="338"/>
      <c r="H14" s="338"/>
      <c r="I14" s="338"/>
      <c r="J14" s="338"/>
      <c r="K14" s="338"/>
      <c r="L14" s="338"/>
      <c r="M14" s="339"/>
      <c r="N14" s="339"/>
      <c r="O14" s="338"/>
      <c r="P14" s="338"/>
      <c r="Q14" s="340"/>
      <c r="R14" s="340"/>
      <c r="S14" s="340"/>
      <c r="T14" s="340"/>
      <c r="U14" s="340"/>
      <c r="V14" s="340"/>
      <c r="W14" s="340"/>
      <c r="X14" s="340"/>
      <c r="Y14" s="340"/>
      <c r="Z14" s="342"/>
      <c r="AA14" s="342"/>
      <c r="AB14" s="342"/>
      <c r="AC14" s="342"/>
      <c r="AD14" s="342"/>
      <c r="AE14" s="338"/>
      <c r="AF14" s="338"/>
      <c r="AG14" s="338"/>
      <c r="AH14" s="338"/>
      <c r="AI14" s="338"/>
      <c r="AJ14" s="338"/>
      <c r="AK14" s="338"/>
      <c r="AL14" s="338"/>
      <c r="AM14" s="338"/>
      <c r="AN14" s="338"/>
      <c r="AO14" s="338"/>
      <c r="AP14" s="338"/>
      <c r="AQ14" s="338"/>
      <c r="AR14" s="343"/>
    </row>
    <row r="15" spans="2:44" ht="16.5" customHeight="1" x14ac:dyDescent="0.3">
      <c r="B15" s="337"/>
      <c r="C15" s="338"/>
      <c r="D15" s="716" t="s">
        <v>219</v>
      </c>
      <c r="E15" s="716"/>
      <c r="F15" s="716"/>
      <c r="G15" s="716"/>
      <c r="H15" s="716"/>
      <c r="I15" s="716"/>
      <c r="J15" s="716"/>
      <c r="K15" s="716"/>
      <c r="L15" s="716"/>
      <c r="M15" s="339"/>
      <c r="N15" s="339"/>
      <c r="O15" s="338"/>
      <c r="P15" s="716" t="s">
        <v>220</v>
      </c>
      <c r="Q15" s="716"/>
      <c r="R15" s="716"/>
      <c r="S15" s="716"/>
      <c r="T15" s="716"/>
      <c r="U15" s="716"/>
      <c r="V15" s="716"/>
      <c r="W15" s="716"/>
      <c r="X15" s="716"/>
      <c r="Y15" s="339"/>
      <c r="Z15" s="339"/>
      <c r="AA15" s="337"/>
      <c r="AB15" s="337"/>
      <c r="AC15" s="341"/>
      <c r="AD15" s="340"/>
      <c r="AE15" s="716" t="s">
        <v>805</v>
      </c>
      <c r="AF15" s="716"/>
      <c r="AG15" s="716"/>
      <c r="AH15" s="716"/>
      <c r="AI15" s="716"/>
      <c r="AJ15" s="716"/>
      <c r="AK15" s="716"/>
      <c r="AL15" s="716"/>
      <c r="AM15" s="716"/>
      <c r="AN15" s="340"/>
      <c r="AO15" s="340"/>
      <c r="AP15" s="340"/>
      <c r="AQ15" s="340"/>
      <c r="AR15" s="343"/>
    </row>
    <row r="16" spans="2:44" ht="16.5" customHeight="1" x14ac:dyDescent="0.3">
      <c r="B16" s="337"/>
      <c r="C16" s="338"/>
      <c r="D16" s="709" t="s">
        <v>761</v>
      </c>
      <c r="E16" s="709"/>
      <c r="F16" s="709"/>
      <c r="G16" s="709"/>
      <c r="H16" s="709"/>
      <c r="I16" s="709"/>
      <c r="J16" s="709"/>
      <c r="K16" s="709"/>
      <c r="L16" s="709"/>
      <c r="M16" s="709"/>
      <c r="N16" s="376"/>
      <c r="O16" s="338"/>
      <c r="P16" s="344" t="s">
        <v>224</v>
      </c>
      <c r="Q16" s="717" t="s">
        <v>769</v>
      </c>
      <c r="R16" s="717"/>
      <c r="S16" s="717"/>
      <c r="T16" s="717"/>
      <c r="U16" s="717"/>
      <c r="V16" s="717"/>
      <c r="W16" s="717"/>
      <c r="X16" s="717"/>
      <c r="Y16" s="717"/>
      <c r="Z16" s="717"/>
      <c r="AA16" s="717"/>
      <c r="AB16" s="717"/>
      <c r="AC16" s="378"/>
      <c r="AD16" s="340"/>
      <c r="AE16" s="338"/>
      <c r="AF16" s="717" t="s">
        <v>804</v>
      </c>
      <c r="AG16" s="717"/>
      <c r="AH16" s="717"/>
      <c r="AI16" s="717"/>
      <c r="AJ16" s="717"/>
      <c r="AK16" s="717"/>
      <c r="AL16" s="717"/>
      <c r="AM16" s="717"/>
      <c r="AN16" s="717"/>
      <c r="AO16" s="717"/>
      <c r="AP16" s="717"/>
      <c r="AQ16" s="717"/>
      <c r="AR16" s="343"/>
    </row>
    <row r="17" spans="2:52" ht="16.5" customHeight="1" x14ac:dyDescent="0.3">
      <c r="B17" s="337"/>
      <c r="C17" s="338"/>
      <c r="D17" s="709" t="s">
        <v>762</v>
      </c>
      <c r="E17" s="709"/>
      <c r="F17" s="709"/>
      <c r="G17" s="709"/>
      <c r="H17" s="709"/>
      <c r="I17" s="709"/>
      <c r="J17" s="709"/>
      <c r="K17" s="709"/>
      <c r="L17" s="709"/>
      <c r="M17" s="709"/>
      <c r="N17" s="376"/>
      <c r="O17" s="338"/>
      <c r="P17" s="345"/>
      <c r="Q17" s="717"/>
      <c r="R17" s="717"/>
      <c r="S17" s="717"/>
      <c r="T17" s="717"/>
      <c r="U17" s="717"/>
      <c r="V17" s="717"/>
      <c r="W17" s="717"/>
      <c r="X17" s="717"/>
      <c r="Y17" s="717"/>
      <c r="Z17" s="717"/>
      <c r="AA17" s="717"/>
      <c r="AB17" s="717"/>
      <c r="AC17" s="378"/>
      <c r="AD17" s="340"/>
      <c r="AE17" s="346"/>
      <c r="AF17" s="717"/>
      <c r="AG17" s="717"/>
      <c r="AH17" s="717"/>
      <c r="AI17" s="717"/>
      <c r="AJ17" s="717"/>
      <c r="AK17" s="717"/>
      <c r="AL17" s="717"/>
      <c r="AM17" s="717"/>
      <c r="AN17" s="717"/>
      <c r="AO17" s="717"/>
      <c r="AP17" s="717"/>
      <c r="AQ17" s="717"/>
      <c r="AR17" s="343"/>
    </row>
    <row r="18" spans="2:52" ht="29.25" customHeight="1" x14ac:dyDescent="0.3">
      <c r="B18" s="337"/>
      <c r="C18" s="338"/>
      <c r="D18" s="712" t="s">
        <v>860</v>
      </c>
      <c r="E18" s="712"/>
      <c r="F18" s="712"/>
      <c r="G18" s="712"/>
      <c r="H18" s="712"/>
      <c r="I18" s="712"/>
      <c r="J18" s="712"/>
      <c r="K18" s="712"/>
      <c r="L18" s="712"/>
      <c r="M18" s="712"/>
      <c r="N18" s="376"/>
      <c r="O18" s="338"/>
      <c r="P18" s="344"/>
      <c r="Q18" s="710" t="s">
        <v>933</v>
      </c>
      <c r="R18" s="711"/>
      <c r="S18" s="711"/>
      <c r="T18" s="711"/>
      <c r="U18" s="711"/>
      <c r="V18" s="711"/>
      <c r="W18" s="711"/>
      <c r="X18" s="711"/>
      <c r="Y18" s="711"/>
      <c r="Z18" s="379"/>
      <c r="AA18" s="379"/>
      <c r="AB18" s="379"/>
      <c r="AC18" s="379"/>
      <c r="AD18" s="340"/>
      <c r="AE18" s="347"/>
      <c r="AF18" s="717"/>
      <c r="AG18" s="717"/>
      <c r="AH18" s="717"/>
      <c r="AI18" s="717"/>
      <c r="AJ18" s="717"/>
      <c r="AK18" s="717"/>
      <c r="AL18" s="717"/>
      <c r="AM18" s="717"/>
      <c r="AN18" s="717"/>
      <c r="AO18" s="717"/>
      <c r="AP18" s="717"/>
      <c r="AQ18" s="717"/>
      <c r="AR18" s="338"/>
    </row>
    <row r="19" spans="2:52" ht="16.5" customHeight="1" x14ac:dyDescent="0.3">
      <c r="B19" s="337"/>
      <c r="C19" s="338"/>
      <c r="D19" s="709"/>
      <c r="E19" s="709"/>
      <c r="F19" s="709"/>
      <c r="G19" s="709"/>
      <c r="H19" s="709"/>
      <c r="I19" s="709"/>
      <c r="J19" s="709"/>
      <c r="K19" s="709"/>
      <c r="L19" s="709"/>
      <c r="M19" s="709"/>
      <c r="N19" s="377"/>
      <c r="O19" s="338"/>
      <c r="P19" s="348" t="s">
        <v>225</v>
      </c>
      <c r="Q19" s="708" t="s">
        <v>803</v>
      </c>
      <c r="R19" s="708"/>
      <c r="S19" s="708"/>
      <c r="T19" s="708"/>
      <c r="U19" s="708"/>
      <c r="V19" s="708"/>
      <c r="W19" s="708"/>
      <c r="X19" s="708"/>
      <c r="Y19" s="708"/>
      <c r="Z19" s="708"/>
      <c r="AA19" s="708"/>
      <c r="AB19" s="708"/>
      <c r="AC19" s="708"/>
      <c r="AD19" s="340"/>
      <c r="AE19" s="347"/>
      <c r="AF19" s="717"/>
      <c r="AG19" s="717"/>
      <c r="AH19" s="717"/>
      <c r="AI19" s="717"/>
      <c r="AJ19" s="717"/>
      <c r="AK19" s="717"/>
      <c r="AL19" s="717"/>
      <c r="AM19" s="717"/>
      <c r="AN19" s="717"/>
      <c r="AO19" s="717"/>
      <c r="AP19" s="717"/>
      <c r="AQ19" s="717"/>
      <c r="AR19" s="343"/>
    </row>
    <row r="20" spans="2:52" ht="16.5" customHeight="1" x14ac:dyDescent="0.3">
      <c r="B20" s="337"/>
      <c r="C20" s="337"/>
      <c r="D20" s="709" t="s">
        <v>218</v>
      </c>
      <c r="E20" s="709"/>
      <c r="F20" s="709"/>
      <c r="G20" s="709"/>
      <c r="H20" s="709"/>
      <c r="I20" s="709"/>
      <c r="J20" s="709"/>
      <c r="K20" s="709"/>
      <c r="L20" s="709"/>
      <c r="M20" s="709"/>
      <c r="N20" s="377"/>
      <c r="O20" s="338"/>
      <c r="P20" s="338"/>
      <c r="Q20" s="708"/>
      <c r="R20" s="708"/>
      <c r="S20" s="708"/>
      <c r="T20" s="708"/>
      <c r="U20" s="708"/>
      <c r="V20" s="708"/>
      <c r="W20" s="708"/>
      <c r="X20" s="708"/>
      <c r="Y20" s="708"/>
      <c r="Z20" s="708"/>
      <c r="AA20" s="708"/>
      <c r="AB20" s="708"/>
      <c r="AC20" s="708"/>
      <c r="AD20" s="340"/>
      <c r="AE20" s="346"/>
      <c r="AF20" s="720"/>
      <c r="AG20" s="720"/>
      <c r="AH20" s="720"/>
      <c r="AI20" s="720"/>
      <c r="AJ20" s="720"/>
      <c r="AK20" s="720"/>
      <c r="AL20" s="720"/>
      <c r="AM20" s="720"/>
      <c r="AN20" s="340"/>
      <c r="AO20" s="340"/>
      <c r="AP20" s="340"/>
      <c r="AQ20" s="340"/>
      <c r="AR20" s="343"/>
    </row>
    <row r="21" spans="2:52" ht="16.5" customHeight="1" x14ac:dyDescent="0.3">
      <c r="B21" s="337"/>
      <c r="C21" s="337"/>
      <c r="D21" s="709" t="s">
        <v>763</v>
      </c>
      <c r="E21" s="709"/>
      <c r="F21" s="709"/>
      <c r="G21" s="709"/>
      <c r="H21" s="709"/>
      <c r="I21" s="709"/>
      <c r="J21" s="709"/>
      <c r="K21" s="709"/>
      <c r="L21" s="709"/>
      <c r="M21" s="709"/>
      <c r="N21" s="377"/>
      <c r="O21" s="338"/>
      <c r="P21" s="348" t="s">
        <v>226</v>
      </c>
      <c r="Q21" s="708" t="s">
        <v>767</v>
      </c>
      <c r="R21" s="708"/>
      <c r="S21" s="708"/>
      <c r="T21" s="708"/>
      <c r="U21" s="708"/>
      <c r="V21" s="708"/>
      <c r="W21" s="708"/>
      <c r="X21" s="708"/>
      <c r="Y21" s="708"/>
      <c r="Z21" s="708"/>
      <c r="AA21" s="708"/>
      <c r="AB21" s="708"/>
      <c r="AC21" s="708"/>
      <c r="AD21" s="340"/>
      <c r="AE21" s="340"/>
      <c r="AF21" s="340"/>
      <c r="AG21" s="340"/>
      <c r="AH21" s="340"/>
      <c r="AI21" s="340"/>
      <c r="AJ21" s="340"/>
      <c r="AK21" s="340"/>
      <c r="AL21" s="340"/>
      <c r="AM21" s="340"/>
      <c r="AN21" s="340"/>
      <c r="AO21" s="340"/>
      <c r="AP21" s="340"/>
      <c r="AQ21" s="340"/>
      <c r="AR21" s="343"/>
    </row>
    <row r="22" spans="2:52" ht="16.5" customHeight="1" x14ac:dyDescent="0.3">
      <c r="B22" s="337"/>
      <c r="C22" s="338"/>
      <c r="D22" s="709" t="s">
        <v>764</v>
      </c>
      <c r="E22" s="709"/>
      <c r="F22" s="709"/>
      <c r="G22" s="709"/>
      <c r="H22" s="709"/>
      <c r="I22" s="709"/>
      <c r="J22" s="709"/>
      <c r="K22" s="709"/>
      <c r="L22" s="709"/>
      <c r="M22" s="709"/>
      <c r="N22" s="377"/>
      <c r="O22" s="338"/>
      <c r="P22" s="338"/>
      <c r="Q22" s="708"/>
      <c r="R22" s="708"/>
      <c r="S22" s="708"/>
      <c r="T22" s="708"/>
      <c r="U22" s="708"/>
      <c r="V22" s="708"/>
      <c r="W22" s="708"/>
      <c r="X22" s="708"/>
      <c r="Y22" s="708"/>
      <c r="Z22" s="708"/>
      <c r="AA22" s="708"/>
      <c r="AB22" s="708"/>
      <c r="AC22" s="708"/>
      <c r="AD22" s="340"/>
      <c r="AE22" s="340"/>
      <c r="AF22" s="340"/>
      <c r="AG22" s="340"/>
      <c r="AH22" s="340"/>
      <c r="AI22" s="340"/>
      <c r="AJ22" s="340"/>
      <c r="AK22" s="340"/>
      <c r="AL22" s="340"/>
      <c r="AM22" s="340"/>
      <c r="AN22" s="340"/>
      <c r="AO22" s="340"/>
      <c r="AP22" s="340"/>
      <c r="AQ22" s="340"/>
      <c r="AR22" s="343"/>
    </row>
    <row r="23" spans="2:52" ht="16.5" customHeight="1" x14ac:dyDescent="0.3">
      <c r="B23" s="337"/>
      <c r="C23" s="338"/>
      <c r="D23" s="709" t="s">
        <v>765</v>
      </c>
      <c r="E23" s="709"/>
      <c r="F23" s="709"/>
      <c r="G23" s="709"/>
      <c r="H23" s="709"/>
      <c r="I23" s="709"/>
      <c r="J23" s="709"/>
      <c r="K23" s="709"/>
      <c r="L23" s="709"/>
      <c r="M23" s="709"/>
      <c r="N23" s="337"/>
      <c r="O23" s="337"/>
      <c r="P23" s="350" t="s">
        <v>802</v>
      </c>
      <c r="Q23" s="721" t="s">
        <v>826</v>
      </c>
      <c r="R23" s="721"/>
      <c r="S23" s="721"/>
      <c r="T23" s="721"/>
      <c r="U23" s="721"/>
      <c r="V23" s="721"/>
      <c r="W23" s="721"/>
      <c r="X23" s="721"/>
      <c r="Y23" s="721"/>
      <c r="Z23" s="721"/>
      <c r="AA23" s="721"/>
      <c r="AB23" s="721"/>
      <c r="AC23" s="721"/>
      <c r="AD23" s="340"/>
      <c r="AE23" s="340"/>
      <c r="AF23" s="340"/>
      <c r="AG23" s="340"/>
      <c r="AH23" s="340"/>
      <c r="AI23" s="340"/>
      <c r="AJ23" s="340"/>
      <c r="AK23" s="340"/>
      <c r="AL23" s="340"/>
      <c r="AM23" s="340"/>
      <c r="AN23" s="340"/>
      <c r="AO23" s="340"/>
      <c r="AP23" s="340"/>
      <c r="AQ23" s="340"/>
      <c r="AR23" s="343"/>
    </row>
    <row r="24" spans="2:52" ht="16.5" customHeight="1" x14ac:dyDescent="0.3">
      <c r="B24" s="337"/>
      <c r="C24" s="337"/>
      <c r="D24" s="709" t="s">
        <v>766</v>
      </c>
      <c r="E24" s="722"/>
      <c r="F24" s="722"/>
      <c r="G24" s="722"/>
      <c r="H24" s="722"/>
      <c r="I24" s="722"/>
      <c r="J24" s="722"/>
      <c r="K24" s="722"/>
      <c r="L24" s="722"/>
      <c r="M24" s="722"/>
      <c r="N24" s="337"/>
      <c r="O24" s="337"/>
      <c r="P24" s="338"/>
      <c r="Q24" s="721"/>
      <c r="R24" s="721"/>
      <c r="S24" s="721"/>
      <c r="T24" s="721"/>
      <c r="U24" s="721"/>
      <c r="V24" s="721"/>
      <c r="W24" s="721"/>
      <c r="X24" s="721"/>
      <c r="Y24" s="721"/>
      <c r="Z24" s="721"/>
      <c r="AA24" s="721"/>
      <c r="AB24" s="721"/>
      <c r="AC24" s="721"/>
      <c r="AD24" s="340"/>
      <c r="AE24" s="340"/>
      <c r="AF24" s="340"/>
      <c r="AG24" s="340"/>
      <c r="AH24" s="340"/>
      <c r="AI24" s="340"/>
      <c r="AJ24" s="340"/>
      <c r="AK24" s="340"/>
      <c r="AL24" s="340"/>
      <c r="AM24" s="340"/>
      <c r="AN24" s="340"/>
      <c r="AO24" s="340"/>
      <c r="AP24" s="340"/>
      <c r="AQ24" s="340"/>
      <c r="AR24" s="341"/>
      <c r="AT24" s="351"/>
      <c r="AU24" s="351"/>
      <c r="AV24" s="351"/>
      <c r="AW24" s="351"/>
      <c r="AX24" s="351"/>
      <c r="AY24" s="351"/>
      <c r="AZ24" s="351"/>
    </row>
    <row r="25" spans="2:52" ht="16.5" customHeight="1" x14ac:dyDescent="0.3">
      <c r="B25" s="338"/>
      <c r="C25" s="338"/>
      <c r="D25" s="349" t="s">
        <v>801</v>
      </c>
      <c r="E25" s="338"/>
      <c r="F25" s="338"/>
      <c r="G25" s="338"/>
      <c r="H25" s="338"/>
      <c r="I25" s="338"/>
      <c r="J25" s="338"/>
      <c r="K25" s="338"/>
      <c r="L25" s="338"/>
      <c r="M25" s="338"/>
      <c r="N25" s="338"/>
      <c r="O25" s="338"/>
      <c r="P25" s="348"/>
      <c r="Q25" s="721"/>
      <c r="R25" s="721"/>
      <c r="S25" s="721"/>
      <c r="T25" s="721"/>
      <c r="U25" s="721"/>
      <c r="V25" s="721"/>
      <c r="W25" s="721"/>
      <c r="X25" s="721"/>
      <c r="Y25" s="721"/>
      <c r="Z25" s="721"/>
      <c r="AA25" s="721"/>
      <c r="AB25" s="721"/>
      <c r="AC25" s="721"/>
      <c r="AD25" s="340"/>
      <c r="AE25" s="340"/>
      <c r="AF25" s="340"/>
      <c r="AG25" s="340"/>
      <c r="AH25" s="340"/>
      <c r="AI25" s="340"/>
      <c r="AJ25" s="340"/>
      <c r="AK25" s="340"/>
      <c r="AL25" s="340"/>
      <c r="AM25" s="340"/>
      <c r="AN25" s="340"/>
      <c r="AO25" s="340"/>
      <c r="AP25" s="340"/>
      <c r="AQ25" s="340"/>
      <c r="AR25" s="338"/>
      <c r="AS25" s="351"/>
      <c r="AT25" s="351"/>
      <c r="AU25" s="351"/>
      <c r="AV25" s="351"/>
      <c r="AW25" s="351"/>
      <c r="AX25" s="351"/>
      <c r="AY25" s="351"/>
      <c r="AZ25" s="351"/>
    </row>
    <row r="26" spans="2:52" ht="16.5" customHeight="1" x14ac:dyDescent="0.3">
      <c r="B26" s="338"/>
      <c r="C26" s="338"/>
      <c r="D26" s="338"/>
      <c r="E26" s="338"/>
      <c r="F26" s="338"/>
      <c r="G26" s="338"/>
      <c r="H26" s="338"/>
      <c r="I26" s="338"/>
      <c r="J26" s="338"/>
      <c r="K26" s="338"/>
      <c r="L26" s="338"/>
      <c r="M26" s="338"/>
      <c r="N26" s="338"/>
      <c r="O26" s="338"/>
      <c r="P26" s="338"/>
      <c r="Q26" s="338"/>
      <c r="R26" s="338"/>
      <c r="S26" s="338"/>
      <c r="T26" s="338"/>
      <c r="U26" s="338"/>
      <c r="V26" s="338"/>
      <c r="W26" s="338"/>
      <c r="X26" s="338"/>
      <c r="Y26" s="338"/>
      <c r="Z26" s="338"/>
      <c r="AA26" s="338"/>
      <c r="AB26" s="338"/>
      <c r="AC26" s="338"/>
      <c r="AD26" s="338"/>
      <c r="AE26" s="338"/>
      <c r="AF26" s="338"/>
      <c r="AG26" s="338"/>
      <c r="AH26" s="338"/>
      <c r="AI26" s="338"/>
      <c r="AJ26" s="338"/>
      <c r="AK26" s="338"/>
      <c r="AL26" s="338"/>
      <c r="AM26" s="338"/>
      <c r="AN26" s="338"/>
      <c r="AO26" s="338"/>
      <c r="AP26" s="338"/>
      <c r="AQ26" s="338"/>
      <c r="AR26" s="338"/>
    </row>
    <row r="27" spans="2:52" ht="16.5" customHeight="1" x14ac:dyDescent="0.3">
      <c r="B27" s="715" t="s">
        <v>821</v>
      </c>
      <c r="C27" s="715"/>
      <c r="D27" s="715"/>
      <c r="E27" s="715"/>
      <c r="F27" s="715"/>
      <c r="G27" s="715"/>
      <c r="H27" s="715"/>
      <c r="I27" s="715"/>
      <c r="J27" s="715"/>
      <c r="K27" s="715"/>
      <c r="L27" s="715"/>
      <c r="M27" s="715"/>
      <c r="N27" s="715"/>
      <c r="O27" s="715"/>
      <c r="P27" s="715"/>
      <c r="Q27" s="715"/>
      <c r="R27" s="719" t="str">
        <f>VERSION</f>
        <v>Trade Ally Application v3.1.1</v>
      </c>
      <c r="S27" s="719"/>
      <c r="T27" s="719"/>
      <c r="U27" s="719"/>
      <c r="V27" s="719"/>
      <c r="W27" s="719"/>
      <c r="X27" s="719"/>
      <c r="Y27" s="719"/>
      <c r="Z27" s="719"/>
      <c r="AA27" s="719"/>
      <c r="AB27" s="719"/>
      <c r="AC27" s="719"/>
      <c r="AD27" s="718" t="s">
        <v>876</v>
      </c>
      <c r="AE27" s="718"/>
      <c r="AF27" s="718"/>
      <c r="AG27" s="718"/>
      <c r="AH27" s="718"/>
      <c r="AI27" s="718"/>
      <c r="AJ27" s="718"/>
      <c r="AK27" s="718"/>
      <c r="AL27" s="718"/>
      <c r="AM27" s="718"/>
      <c r="AN27" s="718"/>
      <c r="AO27" s="718"/>
      <c r="AP27" s="718"/>
      <c r="AQ27" s="718"/>
      <c r="AR27" s="718"/>
    </row>
    <row r="28" spans="2:52" ht="16.5" customHeight="1" x14ac:dyDescent="0.3">
      <c r="B28" s="352" t="s">
        <v>722</v>
      </c>
      <c r="C28" s="352"/>
      <c r="D28" s="352"/>
      <c r="E28" s="352"/>
      <c r="F28" s="352"/>
      <c r="G28" s="352"/>
      <c r="H28" s="352"/>
      <c r="I28" s="352"/>
      <c r="J28" s="352"/>
      <c r="K28" s="713" t="s">
        <v>933</v>
      </c>
      <c r="L28" s="714"/>
      <c r="M28" s="714"/>
      <c r="N28" s="714"/>
      <c r="O28" s="714"/>
      <c r="P28" s="714"/>
      <c r="Q28" s="714"/>
      <c r="R28" s="719"/>
      <c r="S28" s="719"/>
      <c r="T28" s="719"/>
      <c r="U28" s="719"/>
      <c r="V28" s="719"/>
      <c r="W28" s="719"/>
      <c r="X28" s="719"/>
      <c r="Y28" s="719"/>
      <c r="Z28" s="719"/>
      <c r="AA28" s="719"/>
      <c r="AB28" s="719"/>
      <c r="AC28" s="719"/>
      <c r="AD28" s="718"/>
      <c r="AE28" s="718"/>
      <c r="AF28" s="718"/>
      <c r="AG28" s="718"/>
      <c r="AH28" s="718"/>
      <c r="AI28" s="718"/>
      <c r="AJ28" s="718"/>
      <c r="AK28" s="718"/>
      <c r="AL28" s="718"/>
      <c r="AM28" s="718"/>
      <c r="AN28" s="718"/>
      <c r="AO28" s="718"/>
      <c r="AP28" s="718"/>
      <c r="AQ28" s="718"/>
      <c r="AR28" s="718"/>
    </row>
    <row r="29" spans="2:52" ht="14" hidden="1" x14ac:dyDescent="0.3"/>
    <row r="30" spans="2:52" ht="14" hidden="1" x14ac:dyDescent="0.3"/>
    <row r="31" spans="2:52" ht="14" hidden="1" x14ac:dyDescent="0.3"/>
    <row r="32" spans="2:52" ht="14" hidden="1" x14ac:dyDescent="0.3"/>
    <row r="33" ht="14" hidden="1" x14ac:dyDescent="0.3"/>
    <row r="34" ht="14" hidden="1" x14ac:dyDescent="0.3"/>
    <row r="35" ht="14" hidden="1" x14ac:dyDescent="0.3"/>
  </sheetData>
  <sheetProtection algorithmName="SHA-512" hashValue="ciLv/RLTTXYbgO+vGwp+FM0o8YV3jeJWhl0gjW1AZGQlbOhb8rUY9KD7mrIqEWvi2sQfv8AU7jYLTW62DNa33w==" saltValue="eHiYqtqEdsXOF8UH7qss/w==" spinCount="100000" sheet="1" objects="1" scenarios="1" selectLockedCells="1"/>
  <mergeCells count="25">
    <mergeCell ref="K28:Q28"/>
    <mergeCell ref="B27:Q27"/>
    <mergeCell ref="D15:L15"/>
    <mergeCell ref="P15:X15"/>
    <mergeCell ref="AF16:AQ19"/>
    <mergeCell ref="AD27:AR28"/>
    <mergeCell ref="Q21:AC22"/>
    <mergeCell ref="R27:AC28"/>
    <mergeCell ref="AF20:AM20"/>
    <mergeCell ref="Q23:AC25"/>
    <mergeCell ref="D24:M24"/>
    <mergeCell ref="D23:M23"/>
    <mergeCell ref="AE15:AM15"/>
    <mergeCell ref="Q16:AB17"/>
    <mergeCell ref="D21:M21"/>
    <mergeCell ref="D22:M22"/>
    <mergeCell ref="M1:R1"/>
    <mergeCell ref="W1:AD1"/>
    <mergeCell ref="Q19:AC20"/>
    <mergeCell ref="D16:M16"/>
    <mergeCell ref="D17:M17"/>
    <mergeCell ref="D20:M20"/>
    <mergeCell ref="Q18:Y18"/>
    <mergeCell ref="D18:M18"/>
    <mergeCell ref="D19:M19"/>
  </mergeCells>
  <conditionalFormatting sqref="M1:R1">
    <cfRule type="expression" dxfId="11" priority="2">
      <formula>OFFER720="Inactive"</formula>
    </cfRule>
  </conditionalFormatting>
  <conditionalFormatting sqref="W1:AD1">
    <cfRule type="expression" dxfId="10" priority="1">
      <formula>COMPLETION730="Inactive"</formula>
    </cfRule>
  </conditionalFormatting>
  <conditionalFormatting sqref="AM3:AO4">
    <cfRule type="cellIs" dxfId="9" priority="11" operator="equal">
      <formula>"APP EXPIRED"</formula>
    </cfRule>
    <cfRule type="cellIs" dxfId="8" priority="13" operator="equal">
      <formula>"Install Date Not Eligible"</formula>
    </cfRule>
    <cfRule type="cellIs" dxfId="7" priority="17" operator="equal">
      <formula>"Requires Pre-Approval"</formula>
    </cfRule>
    <cfRule type="cellIs" dxfId="6" priority="18" operator="equal">
      <formula>"Less than $150"</formula>
    </cfRule>
    <cfRule type="cellIs" dxfId="5" priority="19" operator="equal">
      <formula>"Not Eligible"</formula>
    </cfRule>
  </conditionalFormatting>
  <conditionalFormatting sqref="AP3:AR4">
    <cfRule type="expression" dxfId="4" priority="5">
      <formula>$AM$3="APP EXPIRED"</formula>
    </cfRule>
    <cfRule type="expression" dxfId="3" priority="6">
      <formula>$AM$3="Install Date Not Eligible"</formula>
    </cfRule>
    <cfRule type="expression" dxfId="2" priority="7">
      <formula>$AM$3="Not Eligible"</formula>
    </cfRule>
    <cfRule type="expression" dxfId="1" priority="8">
      <formula>$AM$3="Less Than $150"</formula>
    </cfRule>
    <cfRule type="expression" dxfId="0" priority="9">
      <formula>$AM$3="Requires Pre-Approval"</formula>
    </cfRule>
  </conditionalFormatting>
  <hyperlinks>
    <hyperlink ref="Q18" r:id="rId1" xr:uid="{00000000-0004-0000-1900-000007000000}"/>
    <hyperlink ref="K28" r:id="rId2" xr:uid="{00000000-0004-0000-1900-000008000000}"/>
    <hyperlink ref="R14:AD14" location="'Insurance Request'!A1" display="Click here to access the faxable form." xr:uid="{00000000-0004-0000-1900-000009000000}"/>
    <hyperlink ref="D24:K24" location="'COMPLETE-AS'!A1" display="At least one qualifying measure entered?" xr:uid="{869CD465-89AD-4771-999D-BF6DCE6CC4D1}"/>
    <hyperlink ref="D24:M24" location="'COMPLETE-AS'!A1" display="Application Agreement &amp; Signature?" xr:uid="{68576DE7-61C7-4270-80D3-B86A89F1DF1E}"/>
    <hyperlink ref="D23:K23" location="'A - References'!A1" display="Payment options filled out?" xr:uid="{1BF0DBAD-1A26-44FD-96E9-8353F9648161}"/>
    <hyperlink ref="D23:M23" location="'A - References'!A1" display="Project References filled out?" xr:uid="{A8F58FE1-334C-4D12-B45F-70169501F612}"/>
    <hyperlink ref="D22:K22" location="'A - Add Contacts'!A1" display="Trade Ally information filled out?" xr:uid="{DCCA1775-17AD-4BCC-B98F-B1896FA9451D}"/>
    <hyperlink ref="D22:M22" location="'A - Add Contacts'!A1" display="Additional Contact information filled out?" xr:uid="{8755DE89-2FC5-4BFC-8B17-A548D58DD0AB}"/>
    <hyperlink ref="D21:K21" location="'A -Service &amp; Service Area'!A1" display="Project site information filled out?" xr:uid="{B5D46E81-E30D-469B-B273-3F2D18CFFC0C}"/>
    <hyperlink ref="D21:M21" location="'A -Service &amp; Service Area'!A1" display="Services &amp; Service Area information filled out?" xr:uid="{7611B254-0BD6-45A3-9986-39C819F6A929}"/>
    <hyperlink ref="D20:K20" location="'A - Company'!A1" display="Company information filled out?" xr:uid="{42A44CB1-A577-44ED-98A3-162B312A0B95}"/>
    <hyperlink ref="D20:M20" location="'A - Company'!A1" display="Company information filled out?" xr:uid="{C4A9FC0E-61D5-4431-AB31-B549297B5665}"/>
    <hyperlink ref="D17:K17" location="'A - TAX AND T''s AND C''s'!A1" display="Co-Branding Guildelines reviewed and signed?" xr:uid="{E1CF78A9-8588-4BB5-9BE5-65302CFB34BF}"/>
    <hyperlink ref="D17:M17" location="'A - TAX AND T''s AND C''s'!A1" display="Co-Branding Guildelines reviewed and signed?" xr:uid="{CE11D5E3-F2BB-4CB2-A1FD-04C903D718C8}"/>
    <hyperlink ref="D18:M19" location="'A - TAX AND T''s AND C''s'!A1" display="Continuous Improvement Plan reviewed and signed?" xr:uid="{925574D6-64A8-4425-96A0-9CE378016CF6}"/>
    <hyperlink ref="D16:M16" location="'A - TAX AND T''s AND C''s'!A1" display="Terms &amp; Conditions reviewed and signed?" xr:uid="{03885317-B51D-4715-B94F-9D489F029339}"/>
  </hyperlinks>
  <printOptions horizontalCentered="1"/>
  <pageMargins left="0.25" right="0.25" top="0.75" bottom="0.75" header="0.3" footer="0.3"/>
  <pageSetup scale="74" orientation="landscape" r:id="rId3"/>
  <headerFooter>
    <oddFooter>&amp;L&amp;"Book Antiqua,Regular"&amp;10Printed on &amp;D at &amp;T&amp;R&amp;"Book Antiqua,Regular"&amp;10Ameren Missouri BizSavers&amp;"Book Antiqua,Bold Italic" &amp;"Book Antiqua,Regular"Program&amp;C&amp;"Book Antiqua,Regular"&amp;10&amp;F &amp;A</oddFooter>
  </headerFooter>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8">
    <tabColor rgb="FF008000"/>
    <pageSetUpPr fitToPage="1"/>
  </sheetPr>
  <dimension ref="A1:J40"/>
  <sheetViews>
    <sheetView workbookViewId="0">
      <selection activeCell="D18" sqref="D18"/>
    </sheetView>
  </sheetViews>
  <sheetFormatPr defaultColWidth="0" defaultRowHeight="0" customHeight="1" zeroHeight="1" x14ac:dyDescent="0.35"/>
  <cols>
    <col min="1" max="1" width="4" customWidth="1"/>
    <col min="2" max="3" width="24.453125" customWidth="1"/>
    <col min="4" max="4" width="29.453125" customWidth="1"/>
    <col min="5" max="5" width="29.26953125" customWidth="1"/>
    <col min="6" max="6" width="19.1796875" customWidth="1"/>
    <col min="7" max="7" width="18.453125" customWidth="1"/>
    <col min="8" max="8" width="6.453125" customWidth="1"/>
    <col min="9" max="9" width="6.81640625" customWidth="1"/>
    <col min="10" max="10" width="7.26953125" customWidth="1"/>
    <col min="11" max="44" width="4" hidden="1" customWidth="1"/>
    <col min="45" max="16384" width="4" hidden="1"/>
  </cols>
  <sheetData>
    <row r="1" spans="1:10" ht="17.25" customHeight="1" x14ac:dyDescent="0.35">
      <c r="A1" s="1"/>
      <c r="B1" s="1"/>
      <c r="C1" s="1"/>
      <c r="D1" s="1"/>
      <c r="E1" s="1"/>
      <c r="F1" s="1"/>
      <c r="G1" s="1"/>
      <c r="H1" s="1"/>
      <c r="I1" s="1"/>
      <c r="J1" s="1"/>
    </row>
    <row r="2" spans="1:10" ht="17.25" customHeight="1" x14ac:dyDescent="0.35">
      <c r="A2" s="1"/>
      <c r="B2" s="17"/>
      <c r="C2" s="18"/>
      <c r="D2" s="1"/>
      <c r="E2" s="1"/>
      <c r="F2" s="1"/>
      <c r="G2" s="1"/>
      <c r="H2" s="1"/>
      <c r="I2" s="1"/>
      <c r="J2" s="1"/>
    </row>
    <row r="3" spans="1:10" ht="17.25" customHeight="1" x14ac:dyDescent="0.35">
      <c r="A3" s="1"/>
      <c r="B3" s="17"/>
      <c r="C3" s="18"/>
      <c r="D3" s="1"/>
      <c r="E3" s="1"/>
      <c r="F3" s="1"/>
      <c r="G3" s="1"/>
      <c r="H3" s="1"/>
      <c r="I3" s="1"/>
      <c r="J3" s="1"/>
    </row>
    <row r="4" spans="1:10" ht="17.25" customHeight="1" x14ac:dyDescent="0.35">
      <c r="A4" s="1"/>
      <c r="B4" s="17"/>
      <c r="C4" s="588"/>
      <c r="D4" s="588"/>
      <c r="E4" s="1"/>
      <c r="F4" s="1"/>
      <c r="G4" s="1"/>
      <c r="H4" s="1"/>
      <c r="I4" s="1"/>
      <c r="J4" s="1"/>
    </row>
    <row r="5" spans="1:10" ht="17.25" customHeight="1" x14ac:dyDescent="0.35">
      <c r="A5" s="1"/>
      <c r="B5" s="723" t="s">
        <v>104</v>
      </c>
      <c r="C5" s="723"/>
      <c r="D5" s="723"/>
      <c r="E5" s="723"/>
      <c r="F5" s="1"/>
      <c r="G5" s="1"/>
      <c r="H5" s="1"/>
      <c r="I5" s="1"/>
      <c r="J5" s="1"/>
    </row>
    <row r="6" spans="1:10" ht="17.25" customHeight="1" x14ac:dyDescent="0.35">
      <c r="A6" s="1"/>
      <c r="B6" s="723"/>
      <c r="C6" s="723"/>
      <c r="D6" s="723"/>
      <c r="E6" s="723"/>
      <c r="F6" s="19"/>
      <c r="G6" s="19"/>
      <c r="H6" s="1"/>
      <c r="I6" s="1"/>
      <c r="J6" s="1"/>
    </row>
    <row r="7" spans="1:10" ht="17.25" customHeight="1" thickBot="1" x14ac:dyDescent="0.4">
      <c r="A7" s="1"/>
      <c r="B7" s="60" t="s">
        <v>39</v>
      </c>
      <c r="C7" s="60" t="s">
        <v>40</v>
      </c>
      <c r="D7" s="60" t="s">
        <v>660</v>
      </c>
      <c r="E7" s="60" t="s">
        <v>690</v>
      </c>
      <c r="F7" s="60" t="s">
        <v>56</v>
      </c>
      <c r="G7" s="60" t="s">
        <v>159</v>
      </c>
    </row>
    <row r="8" spans="1:10" ht="27.75" customHeight="1" x14ac:dyDescent="0.35">
      <c r="A8" s="1"/>
      <c r="B8" s="61" t="s">
        <v>35</v>
      </c>
      <c r="C8" s="114">
        <f>'SM-LIGHTING'!AN33</f>
        <v>0</v>
      </c>
      <c r="D8" s="63">
        <f>'SM-LIGHTING'!AK33</f>
        <v>0</v>
      </c>
      <c r="E8" s="63">
        <f>'SM-LIGHTING'!AK33</f>
        <v>0</v>
      </c>
      <c r="F8" s="64">
        <f>'SM-LIGHTING'!AW33</f>
        <v>0</v>
      </c>
      <c r="G8" s="65">
        <f>'SM-LIGHTING'!AT33</f>
        <v>0</v>
      </c>
    </row>
    <row r="9" spans="1:10" ht="27.75" customHeight="1" x14ac:dyDescent="0.35">
      <c r="A9" s="1"/>
      <c r="B9" s="50" t="s">
        <v>34</v>
      </c>
      <c r="C9" s="115">
        <f>'SM-LIGHTING CONTROLS'!$AL$25</f>
        <v>0</v>
      </c>
      <c r="D9" s="51">
        <f>'SM-LIGHTING CONTROLS'!$AO$25</f>
        <v>0</v>
      </c>
      <c r="E9" s="51">
        <f>'SM-LIGHTING CONTROLS'!$AO$25</f>
        <v>0</v>
      </c>
      <c r="F9" s="74">
        <v>0</v>
      </c>
      <c r="G9" s="52">
        <f>SUM('SM-LIGHTING CONTROLS'!AV13:AV24)</f>
        <v>0</v>
      </c>
    </row>
    <row r="10" spans="1:10" ht="27.75" customHeight="1" x14ac:dyDescent="0.35">
      <c r="A10" s="1"/>
      <c r="B10" s="46" t="s">
        <v>36</v>
      </c>
      <c r="C10" s="116">
        <f>'SM-REFRIGERATION'!AJ25</f>
        <v>0</v>
      </c>
      <c r="D10" s="47">
        <f>'SM-REFRIGERATION'!AM25</f>
        <v>0</v>
      </c>
      <c r="E10" s="47">
        <f>'SM-REFRIGERATION'!AM25</f>
        <v>0</v>
      </c>
      <c r="F10" s="48">
        <f>'SM-REFRIGERATION'!AP25</f>
        <v>0</v>
      </c>
      <c r="G10" s="49">
        <f>SUM('SM-REFRIGERATION'!AV13:AV24)</f>
        <v>0</v>
      </c>
    </row>
    <row r="11" spans="1:10" ht="27.75" customHeight="1" x14ac:dyDescent="0.35">
      <c r="A11" s="1"/>
      <c r="B11" s="50" t="s">
        <v>637</v>
      </c>
      <c r="C11" s="117">
        <f>'SM-MOTORS'!AJ25</f>
        <v>0</v>
      </c>
      <c r="D11" s="51">
        <f>'SM-MOTORS'!AM25</f>
        <v>0</v>
      </c>
      <c r="E11" s="51">
        <f>'SM-MOTORS'!AM25</f>
        <v>0</v>
      </c>
      <c r="F11" s="53">
        <f>'SM-MOTORS'!AP25</f>
        <v>0</v>
      </c>
      <c r="G11" s="52">
        <f>SUM('SM-MOTORS'!AV13:AV24)</f>
        <v>0</v>
      </c>
    </row>
    <row r="12" spans="1:10" ht="27.75" customHeight="1" x14ac:dyDescent="0.35">
      <c r="A12" s="1"/>
      <c r="B12" s="54" t="s">
        <v>38</v>
      </c>
      <c r="C12" s="118">
        <f>'SM-COMM. COOKING'!AJ25</f>
        <v>0</v>
      </c>
      <c r="D12" s="47">
        <f>'SM-COMM. COOKING'!AM25</f>
        <v>0</v>
      </c>
      <c r="E12" s="47">
        <f>'SM-COMM. COOKING'!AM25</f>
        <v>0</v>
      </c>
      <c r="F12" s="48">
        <f>'SM-COMM. COOKING'!AP25</f>
        <v>0</v>
      </c>
      <c r="G12" s="49">
        <f>SUM('SM-COMM. COOKING'!AV13:AV24)</f>
        <v>0</v>
      </c>
    </row>
    <row r="13" spans="1:10" ht="27.75" customHeight="1" x14ac:dyDescent="0.35">
      <c r="A13" s="1"/>
      <c r="B13" s="55" t="s">
        <v>41</v>
      </c>
      <c r="C13" s="117">
        <f>'SM-COMPUTERIT'!AJ25</f>
        <v>0</v>
      </c>
      <c r="D13" s="51">
        <f>'SM-COMPUTERIT'!AM25</f>
        <v>0</v>
      </c>
      <c r="E13" s="51">
        <f>'SM-COMPUTERIT'!AM25</f>
        <v>0</v>
      </c>
      <c r="F13" s="53">
        <f>'SM-COMPUTERIT'!AP25</f>
        <v>0</v>
      </c>
      <c r="G13" s="52">
        <f>SUM('SM-COMPUTERIT'!AV13:AV24)</f>
        <v>0</v>
      </c>
    </row>
    <row r="14" spans="1:10" ht="27.75" customHeight="1" x14ac:dyDescent="0.35">
      <c r="A14" s="1"/>
      <c r="B14" s="46" t="s">
        <v>42</v>
      </c>
      <c r="C14" s="118">
        <f>'SM-ELECTRIC WATER HEAT'!AJ25</f>
        <v>0</v>
      </c>
      <c r="D14" s="47">
        <f>'SM-ELECTRIC WATER HEAT'!AM25</f>
        <v>0</v>
      </c>
      <c r="E14" s="47">
        <f>'SM-ELECTRIC WATER HEAT'!AM25</f>
        <v>0</v>
      </c>
      <c r="F14" s="48">
        <f>'SM-ELECTRIC WATER HEAT'!AP25</f>
        <v>0</v>
      </c>
      <c r="G14" s="49">
        <f>SUM('SM-ELECTRIC WATER HEAT'!AV13:AV24)</f>
        <v>0</v>
      </c>
    </row>
    <row r="15" spans="1:10" ht="27.75" customHeight="1" x14ac:dyDescent="0.35">
      <c r="A15" s="1"/>
      <c r="B15" s="55" t="s">
        <v>455</v>
      </c>
      <c r="C15" s="117" t="e">
        <f>#REF!</f>
        <v>#REF!</v>
      </c>
      <c r="D15" s="51" t="e">
        <f>#REF!</f>
        <v>#REF!</v>
      </c>
      <c r="E15" s="51" t="e">
        <f>#REF!</f>
        <v>#REF!</v>
      </c>
      <c r="F15" s="53" t="e">
        <f>#REF!</f>
        <v>#REF!</v>
      </c>
      <c r="G15" s="52" t="e">
        <f>#REF!</f>
        <v>#REF!</v>
      </c>
    </row>
    <row r="16" spans="1:10" ht="27.75" customHeight="1" x14ac:dyDescent="0.35">
      <c r="A16" s="1"/>
      <c r="B16" s="46" t="s">
        <v>456</v>
      </c>
      <c r="C16" s="118" t="e">
        <f>#REF!</f>
        <v>#REF!</v>
      </c>
      <c r="D16" s="47" t="e">
        <f>#REF!</f>
        <v>#REF!</v>
      </c>
      <c r="E16" s="47" t="e">
        <f>#REF!</f>
        <v>#REF!</v>
      </c>
      <c r="F16" s="48" t="e">
        <f>#REF!</f>
        <v>#REF!</v>
      </c>
      <c r="G16" s="49" t="e">
        <f>#REF!</f>
        <v>#REF!</v>
      </c>
    </row>
    <row r="17" spans="1:10" ht="27.75" customHeight="1" x14ac:dyDescent="0.35">
      <c r="A17" s="1"/>
      <c r="B17" s="55"/>
      <c r="C17" s="117"/>
      <c r="D17" s="51"/>
      <c r="E17" s="51"/>
      <c r="F17" s="53"/>
      <c r="G17" s="52"/>
    </row>
    <row r="18" spans="1:10" ht="27.75" customHeight="1" x14ac:dyDescent="0.35">
      <c r="A18" s="1"/>
      <c r="B18" s="46"/>
      <c r="C18" s="118"/>
      <c r="D18" s="47"/>
      <c r="E18" s="47"/>
      <c r="F18" s="48"/>
      <c r="G18" s="49"/>
    </row>
    <row r="19" spans="1:10" ht="27.75" customHeight="1" x14ac:dyDescent="0.35">
      <c r="A19" s="1"/>
      <c r="B19" s="55"/>
      <c r="C19" s="117"/>
      <c r="D19" s="51"/>
      <c r="E19" s="51"/>
      <c r="F19" s="53"/>
      <c r="G19" s="52"/>
    </row>
    <row r="20" spans="1:10" ht="27.75" customHeight="1" thickBot="1" x14ac:dyDescent="0.4">
      <c r="A20" s="1"/>
      <c r="B20" s="46"/>
      <c r="C20" s="118"/>
      <c r="D20" s="47"/>
      <c r="E20" s="47"/>
      <c r="F20" s="48"/>
      <c r="G20" s="49"/>
    </row>
    <row r="21" spans="1:10" ht="27.75" customHeight="1" thickBot="1" x14ac:dyDescent="0.4">
      <c r="A21" s="1"/>
      <c r="B21" s="56" t="s">
        <v>43</v>
      </c>
      <c r="C21" s="70" t="e">
        <f>IF('START-HOME'!P26="APPLICATION HAS EXPIRED","APP EXPIRED",IF('A - TAX AND T''s AND C''s'!#REF!="YES","Not Eligible",IF(SUM(C8:C20)=0,"- - -",IF(SUM(C8:C20)&lt;151,"Less Than $150",IF(SUM(C8:C20)&gt;10000,"Requires Pre-Inspection",SUM(C8:C20))))))</f>
        <v>#REF!</v>
      </c>
      <c r="D21" s="71" t="e">
        <f>IF('TOTAL SHEET'!C21="APP EXPIRED","- - -",IF('A - TAX AND T''s AND C''s'!#REF!="YES","- - -",IF('TOTAL SHEET'!C21="Requires Pre-Approval","- - -",IF('TOTAL SHEET'!C21="- - -","- - -",SUM('TOTAL SHEET'!D8:D20)))))</f>
        <v>#REF!</v>
      </c>
      <c r="E21" s="71" t="e">
        <f>IF(C21="APP EXPIRED","- - -",IF('A - TAX AND T''s AND C''s'!#REF!="YES","- - -",IF(C21="Requires Pre-Approval","- - -",IF(C21="- - -","- - -",IF(C21="Less Than $150","- - -",SUM(E8:E20))))))</f>
        <v>#REF!</v>
      </c>
      <c r="F21" s="130" t="e">
        <f>IF(C21="APP EXPIRED","- - -",IF('A - TAX AND T''s AND C''s'!#REF!="YES","- - -",IF(C21="Requires Pre-Approval","- - -",IF(C21="- - -","- - -",IF(C21="Less Than $150","- - -",SUM(F8:F20))))))</f>
        <v>#REF!</v>
      </c>
      <c r="G21" s="72" t="e">
        <f>IF(C21="APP EXPIRED","- - -",IF('A - TAX AND T''s AND C''s'!#REF!="YES","- - -",IF(C21="Requires Pre-Approval","- - -",IF(C21="- - -","- - -",IF(C21="Less Than $150","- - -",SUM(G8:G20))))))</f>
        <v>#REF!</v>
      </c>
    </row>
    <row r="22" spans="1:10" ht="27.75" customHeight="1" x14ac:dyDescent="0.35">
      <c r="A22" s="1"/>
      <c r="B22" s="56" t="s">
        <v>689</v>
      </c>
      <c r="C22" s="70" t="e">
        <f>SUM(C8:C20)</f>
        <v>#REF!</v>
      </c>
      <c r="D22" s="71" t="e">
        <f>SUM(D8:D20)</f>
        <v>#REF!</v>
      </c>
      <c r="E22" s="71" t="e">
        <f>SUM(E8:E20)</f>
        <v>#REF!</v>
      </c>
      <c r="F22" s="130" t="e">
        <f>SUM(F8:F20)</f>
        <v>#REF!</v>
      </c>
      <c r="G22" s="72" t="e">
        <f>SUM(G8:G20)</f>
        <v>#REF!</v>
      </c>
    </row>
    <row r="23" spans="1:10" ht="27.75" customHeight="1" x14ac:dyDescent="0.35">
      <c r="A23" s="1"/>
      <c r="B23" s="1" t="s">
        <v>44</v>
      </c>
      <c r="C23" s="1"/>
      <c r="D23" s="1"/>
      <c r="E23" s="1"/>
      <c r="F23" s="1"/>
      <c r="G23" s="1"/>
      <c r="H23" s="1"/>
      <c r="I23" s="1"/>
      <c r="J23" s="1"/>
    </row>
    <row r="24" spans="1:10" ht="27.75" customHeight="1" x14ac:dyDescent="0.35">
      <c r="A24" s="1"/>
      <c r="E24" s="1"/>
      <c r="F24" s="1"/>
      <c r="G24" s="1"/>
      <c r="H24" s="1"/>
      <c r="I24" s="1"/>
      <c r="J24" s="1"/>
    </row>
    <row r="25" spans="1:10" ht="27.75" customHeight="1" x14ac:dyDescent="0.35">
      <c r="A25" s="1"/>
      <c r="E25" s="1"/>
      <c r="F25" s="1"/>
      <c r="G25" s="1"/>
      <c r="H25" s="1"/>
      <c r="I25" s="1"/>
      <c r="J25" s="1"/>
    </row>
    <row r="26" spans="1:10" ht="27.75" hidden="1" customHeight="1" x14ac:dyDescent="0.35"/>
    <row r="27" spans="1:10" ht="27.75" hidden="1" customHeight="1" x14ac:dyDescent="0.35"/>
    <row r="28" spans="1:10" ht="27.75" hidden="1" customHeight="1" x14ac:dyDescent="0.35"/>
    <row r="29" spans="1:10" ht="27.75" hidden="1" customHeight="1" x14ac:dyDescent="0.35">
      <c r="B29" s="21"/>
    </row>
    <row r="30" spans="1:10" ht="27.75" hidden="1" customHeight="1" x14ac:dyDescent="0.35">
      <c r="B30" s="21"/>
      <c r="C30" s="21"/>
      <c r="D30" s="21"/>
    </row>
    <row r="31" spans="1:10" ht="27.75" hidden="1" customHeight="1" x14ac:dyDescent="0.35"/>
    <row r="32" spans="1:10" ht="27.75" hidden="1" customHeight="1" x14ac:dyDescent="0.35">
      <c r="F32" s="21"/>
      <c r="G32" s="21"/>
    </row>
    <row r="33" ht="14.5" hidden="1" x14ac:dyDescent="0.35"/>
    <row r="34" ht="14.5" hidden="1" x14ac:dyDescent="0.35"/>
    <row r="35" ht="14.5" hidden="1" x14ac:dyDescent="0.35"/>
    <row r="36" ht="14.5" hidden="1" x14ac:dyDescent="0.35"/>
    <row r="37" ht="14.5" hidden="1" x14ac:dyDescent="0.35"/>
    <row r="38" ht="14.5" hidden="1" x14ac:dyDescent="0.35"/>
    <row r="39" ht="14.5" hidden="1" x14ac:dyDescent="0.35"/>
    <row r="40" ht="14.5" hidden="1" x14ac:dyDescent="0.35"/>
  </sheetData>
  <sheetProtection algorithmName="SHA-512" hashValue="MdfAzoI3eZN4p1K4J4va2HDG6Xx5UkmMtqbIPk6Vro++lr/H3/zphz7La8G81TAglEDgzWfS9nXLs+U7LCFcfQ==" saltValue="87qWCiQL2gSvCPDxEhq/XA==" spinCount="100000" sheet="1" objects="1" scenarios="1"/>
  <mergeCells count="2">
    <mergeCell ref="C4:D4"/>
    <mergeCell ref="B5:E6"/>
  </mergeCells>
  <pageMargins left="0.25" right="0.25" top="0.75" bottom="0.75" header="0.3" footer="0.3"/>
  <pageSetup scale="78" orientation="landscape" r:id="rId1"/>
  <headerFooter>
    <oddFooter>&amp;L&amp;"Book Antiqua,Regular"&amp;10Printed on &amp;D at &amp;T&amp;R&amp;"Book Antiqua,Regular"&amp;10Ameren Missouri BizSavers&amp;"Book Antiqua,Bold Italic" &amp;"Book Antiqua,Regular"Program&amp;C&amp;"Book Antiqua,Regular"&amp;10&amp;F &amp;A</oddFooter>
  </headerFooter>
  <ignoredErrors>
    <ignoredError sqref="E10:F12 G9:G12 E9 E14:G14 C14 C9:C12" calculatedColumn="1"/>
  </ignoredError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9">
    <tabColor rgb="FF008000"/>
    <pageSetUpPr fitToPage="1"/>
  </sheetPr>
  <dimension ref="A1:G33"/>
  <sheetViews>
    <sheetView workbookViewId="0">
      <selection activeCell="D16" sqref="D16"/>
    </sheetView>
  </sheetViews>
  <sheetFormatPr defaultColWidth="0" defaultRowHeight="0" customHeight="1" zeroHeight="1" x14ac:dyDescent="0.35"/>
  <cols>
    <col min="1" max="1" width="4" customWidth="1"/>
    <col min="2" max="3" width="24.453125" customWidth="1"/>
    <col min="4" max="4" width="30.453125" bestFit="1" customWidth="1"/>
    <col min="5" max="5" width="22.81640625" bestFit="1" customWidth="1"/>
    <col min="6" max="6" width="4" customWidth="1"/>
    <col min="7" max="16384" width="4" hidden="1"/>
  </cols>
  <sheetData>
    <row r="1" spans="1:7" ht="17.25" customHeight="1" x14ac:dyDescent="0.35">
      <c r="A1" s="1"/>
      <c r="B1" s="1"/>
      <c r="C1" s="1"/>
      <c r="D1" s="1"/>
      <c r="E1" s="1"/>
      <c r="F1" s="1"/>
      <c r="G1" s="1"/>
    </row>
    <row r="2" spans="1:7" ht="17.25" customHeight="1" x14ac:dyDescent="0.35">
      <c r="A2" s="1"/>
      <c r="B2" s="17"/>
      <c r="C2" s="18"/>
      <c r="D2" s="1"/>
      <c r="E2" s="1"/>
      <c r="F2" s="1"/>
      <c r="G2" s="1"/>
    </row>
    <row r="3" spans="1:7" ht="17.25" customHeight="1" x14ac:dyDescent="0.35">
      <c r="A3" s="1"/>
      <c r="B3" s="17"/>
      <c r="C3" s="18"/>
      <c r="D3" s="1"/>
      <c r="E3" s="1"/>
      <c r="F3" s="1"/>
      <c r="G3" s="1"/>
    </row>
    <row r="4" spans="1:7" ht="17.25" customHeight="1" x14ac:dyDescent="0.35">
      <c r="A4" s="1"/>
      <c r="B4" s="17"/>
      <c r="C4" s="31"/>
      <c r="D4" s="31"/>
      <c r="E4" s="1"/>
      <c r="F4" s="1"/>
      <c r="G4" s="1"/>
    </row>
    <row r="5" spans="1:7" ht="17.25" customHeight="1" x14ac:dyDescent="0.35">
      <c r="A5" s="1"/>
      <c r="B5" s="1" t="s">
        <v>207</v>
      </c>
      <c r="C5" s="1"/>
      <c r="D5" s="1"/>
      <c r="E5" s="1"/>
      <c r="F5" s="1"/>
      <c r="G5" s="1"/>
    </row>
    <row r="6" spans="1:7" ht="17.25" customHeight="1" x14ac:dyDescent="0.35">
      <c r="A6" s="1"/>
      <c r="B6" s="1"/>
      <c r="C6" s="1"/>
      <c r="D6" s="1"/>
      <c r="E6" s="1"/>
      <c r="F6" s="1"/>
      <c r="G6" s="1"/>
    </row>
    <row r="7" spans="1:7" ht="17.25" customHeight="1" thickBot="1" x14ac:dyDescent="0.4">
      <c r="A7" s="1"/>
      <c r="B7" s="60" t="s">
        <v>213</v>
      </c>
      <c r="C7" s="60" t="s">
        <v>212</v>
      </c>
      <c r="D7" s="60" t="s">
        <v>214</v>
      </c>
      <c r="E7" s="60" t="s">
        <v>215</v>
      </c>
    </row>
    <row r="8" spans="1:7" ht="27.75" customHeight="1" x14ac:dyDescent="0.35">
      <c r="A8" s="1"/>
      <c r="B8" s="61" t="s">
        <v>208</v>
      </c>
      <c r="C8" s="62" t="e">
        <f>SUM('A - TAX AND T''s AND C''s'!BH3:BH4)</f>
        <v>#REF!</v>
      </c>
      <c r="D8" s="62">
        <f>'A - TAX AND T''s AND C''s'!BH5</f>
        <v>2</v>
      </c>
      <c r="E8" s="66" t="e">
        <f>IF(C8=0,0,IF(D8=0,0,C8/D8))</f>
        <v>#REF!</v>
      </c>
    </row>
    <row r="9" spans="1:7" ht="27.75" customHeight="1" x14ac:dyDescent="0.35">
      <c r="A9" s="1"/>
      <c r="B9" s="50" t="s">
        <v>193</v>
      </c>
      <c r="C9" s="58">
        <f>SUM('A - Company'!BH3:BH12)</f>
        <v>0</v>
      </c>
      <c r="D9" s="58">
        <f>'A - Company'!BH13</f>
        <v>10</v>
      </c>
      <c r="E9" s="67">
        <f t="shared" ref="E9:E15" si="0">IF(C9=0,0,IF(D9=0,0,C9/D9))</f>
        <v>0</v>
      </c>
    </row>
    <row r="10" spans="1:7" ht="27.75" customHeight="1" x14ac:dyDescent="0.35">
      <c r="A10" s="1"/>
      <c r="B10" s="46" t="s">
        <v>199</v>
      </c>
      <c r="C10" s="57" t="e">
        <f>SUM('A -Service &amp; Service Area'!BH3:BH22)</f>
        <v>#NAME?</v>
      </c>
      <c r="D10" s="57">
        <f>'A -Service &amp; Service Area'!BH23</f>
        <v>10</v>
      </c>
      <c r="E10" s="68" t="e">
        <f t="shared" si="0"/>
        <v>#NAME?</v>
      </c>
    </row>
    <row r="11" spans="1:7" ht="27.75" customHeight="1" x14ac:dyDescent="0.35">
      <c r="A11" s="1"/>
      <c r="B11" s="50" t="s">
        <v>200</v>
      </c>
      <c r="C11" s="58" t="e">
        <f>SUM('A - Add Contacts'!BH3:BH13)</f>
        <v>#NAME?</v>
      </c>
      <c r="D11" s="58">
        <f>'A - Add Contacts'!BH14</f>
        <v>11</v>
      </c>
      <c r="E11" s="67" t="e">
        <f t="shared" si="0"/>
        <v>#NAME?</v>
      </c>
    </row>
    <row r="12" spans="1:7" ht="27.75" customHeight="1" x14ac:dyDescent="0.35">
      <c r="A12" s="1"/>
      <c r="B12" s="54" t="s">
        <v>209</v>
      </c>
      <c r="C12" s="57" t="e">
        <f>SUM('A - References'!BH3:BH19)</f>
        <v>#NAME?</v>
      </c>
      <c r="D12" s="57">
        <f>'A - References'!BH20</f>
        <v>17</v>
      </c>
      <c r="E12" s="68" t="e">
        <f t="shared" si="0"/>
        <v>#NAME?</v>
      </c>
    </row>
    <row r="13" spans="1:7" ht="27.75" customHeight="1" x14ac:dyDescent="0.35">
      <c r="A13" s="1"/>
      <c r="B13" s="55" t="s">
        <v>210</v>
      </c>
      <c r="C13" s="58">
        <f>SUM('COMPLETE-AS'!BH3:BH5)</f>
        <v>0</v>
      </c>
      <c r="D13" s="58">
        <f>'COMPLETE-AS'!BH6</f>
        <v>3</v>
      </c>
      <c r="E13" s="67">
        <f t="shared" si="0"/>
        <v>0</v>
      </c>
    </row>
    <row r="14" spans="1:7" ht="27.75" customHeight="1" thickBot="1" x14ac:dyDescent="0.4">
      <c r="A14" s="1"/>
      <c r="B14" s="46" t="s">
        <v>211</v>
      </c>
      <c r="C14" s="57" t="e">
        <f>IF('TOTAL SHEET'!C21="- - -",0,IF('TOTAL SHEET'!C21="Not Eligible",0,IF('TOTAL SHEET'!C21="less than $150",0,IF('TOTAL SHEET'!C21="Requires Pre-Approval",0,IF('TOTAL SHEET'!C21&gt;0,5,0)))))</f>
        <v>#REF!</v>
      </c>
      <c r="D14" s="57">
        <v>5</v>
      </c>
      <c r="E14" s="68" t="e">
        <f t="shared" si="0"/>
        <v>#REF!</v>
      </c>
    </row>
    <row r="15" spans="1:7" ht="27.75" customHeight="1" x14ac:dyDescent="0.35">
      <c r="A15" s="1"/>
      <c r="B15" s="56" t="s">
        <v>43</v>
      </c>
      <c r="C15" s="59" t="e">
        <f>SUM(C8:C14)</f>
        <v>#REF!</v>
      </c>
      <c r="D15" s="59">
        <f>SUM(D8:D14)</f>
        <v>58</v>
      </c>
      <c r="E15" s="69" t="e">
        <f t="shared" si="0"/>
        <v>#REF!</v>
      </c>
    </row>
    <row r="16" spans="1:7" ht="27.75" customHeight="1" x14ac:dyDescent="0.35">
      <c r="A16" s="1"/>
      <c r="B16" s="1"/>
      <c r="C16" s="1"/>
      <c r="D16" s="1"/>
      <c r="E16" s="1"/>
      <c r="F16" s="1"/>
      <c r="G16" s="1"/>
    </row>
    <row r="17" spans="1:7" ht="27.75" customHeight="1" x14ac:dyDescent="0.35">
      <c r="A17" s="1"/>
      <c r="E17" s="1"/>
      <c r="F17" s="1"/>
      <c r="G17" s="1"/>
    </row>
    <row r="18" spans="1:7" ht="27.75" customHeight="1" x14ac:dyDescent="0.35">
      <c r="A18" s="1"/>
      <c r="E18" s="1"/>
      <c r="F18" s="1"/>
      <c r="G18" s="1"/>
    </row>
    <row r="19" spans="1:7" ht="27.75" hidden="1" customHeight="1" x14ac:dyDescent="0.35"/>
    <row r="20" spans="1:7" ht="27.75" hidden="1" customHeight="1" x14ac:dyDescent="0.35"/>
    <row r="21" spans="1:7" ht="27.75" hidden="1" customHeight="1" x14ac:dyDescent="0.35"/>
    <row r="22" spans="1:7" ht="27.75" hidden="1" customHeight="1" x14ac:dyDescent="0.35">
      <c r="B22" s="21"/>
    </row>
    <row r="23" spans="1:7" ht="27.75" hidden="1" customHeight="1" x14ac:dyDescent="0.35">
      <c r="B23" s="21"/>
      <c r="C23" s="21"/>
      <c r="D23" s="21"/>
    </row>
    <row r="24" spans="1:7" ht="27.75" hidden="1" customHeight="1" x14ac:dyDescent="0.35"/>
    <row r="25" spans="1:7" ht="27.75" hidden="1" customHeight="1" x14ac:dyDescent="0.35"/>
    <row r="26" spans="1:7" ht="14.5" hidden="1" x14ac:dyDescent="0.35"/>
    <row r="27" spans="1:7" ht="14.5" hidden="1" x14ac:dyDescent="0.35"/>
    <row r="28" spans="1:7" ht="14.5" hidden="1" x14ac:dyDescent="0.35"/>
    <row r="29" spans="1:7" ht="14.5" hidden="1" x14ac:dyDescent="0.35"/>
    <row r="30" spans="1:7" ht="14.5" hidden="1" x14ac:dyDescent="0.35"/>
    <row r="31" spans="1:7" ht="14.5" hidden="1" x14ac:dyDescent="0.35"/>
    <row r="32" spans="1:7" ht="14.5" hidden="1" x14ac:dyDescent="0.35"/>
    <row r="33" ht="14.5" hidden="1" x14ac:dyDescent="0.35"/>
  </sheetData>
  <sheetProtection algorithmName="SHA-512" hashValue="DJQRD06vGGJ5TmEZ+vPTWC5btbR+43uJo0Lxozz2NTiejzf9vvPaUGX0IFLasS3stuX9e8sWsZ+s2RLApl/sMw==" saltValue="++X9r3VpB69VTfvECHqiMA==" spinCount="100000" sheet="1" objects="1" scenarios="1"/>
  <pageMargins left="0.25" right="0.25" top="0.75" bottom="0.75" header="0.3" footer="0.3"/>
  <pageSetup orientation="landscape" r:id="rId1"/>
  <headerFooter>
    <oddFooter>&amp;L&amp;"Book Antiqua,Regular"&amp;10Printed on &amp;D at &amp;T&amp;R&amp;"Book Antiqua,Regular"&amp;10Ameren Missouri BizSavers&amp;"Book Antiqua,Bold Italic" &amp;"Book Antiqua,Regular"Program&amp;C&amp;"Book Antiqua,Regular"&amp;10&amp;F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0">
    <tabColor rgb="FFC00000"/>
  </sheetPr>
  <dimension ref="A1:P72"/>
  <sheetViews>
    <sheetView showGridLines="0" showRowColHeaders="0" workbookViewId="0"/>
  </sheetViews>
  <sheetFormatPr defaultColWidth="0" defaultRowHeight="14.5" zeroHeight="1" x14ac:dyDescent="0.35"/>
  <cols>
    <col min="1" max="1" width="5.7265625" customWidth="1"/>
    <col min="2" max="2" width="34.453125" customWidth="1"/>
    <col min="3" max="3" width="27.453125" customWidth="1"/>
    <col min="4" max="4" width="25.81640625" customWidth="1"/>
    <col min="5" max="5" width="12.1796875" customWidth="1"/>
    <col min="6" max="6" width="11.26953125" customWidth="1"/>
    <col min="7" max="7" width="5.7265625" customWidth="1"/>
    <col min="8" max="15" width="9.1796875" hidden="1" customWidth="1"/>
    <col min="16" max="16" width="9.1796875" hidden="1"/>
  </cols>
  <sheetData>
    <row r="1" spans="1:7" ht="19" x14ac:dyDescent="0.4">
      <c r="A1" s="172"/>
      <c r="B1" s="173" t="s">
        <v>544</v>
      </c>
      <c r="C1" s="172"/>
      <c r="D1" s="172"/>
      <c r="E1" s="172"/>
      <c r="F1" s="172"/>
      <c r="G1" s="172"/>
    </row>
    <row r="2" spans="1:7" x14ac:dyDescent="0.35">
      <c r="A2" s="172"/>
      <c r="B2" s="174" t="s">
        <v>545</v>
      </c>
      <c r="C2" s="172"/>
      <c r="D2" s="172"/>
      <c r="E2" s="172"/>
      <c r="F2" s="172"/>
      <c r="G2" s="172"/>
    </row>
    <row r="3" spans="1:7" x14ac:dyDescent="0.35">
      <c r="A3" s="172"/>
      <c r="B3" s="174"/>
      <c r="C3" s="172"/>
      <c r="D3" s="172"/>
      <c r="E3" s="172"/>
      <c r="F3" s="172"/>
      <c r="G3" s="172"/>
    </row>
    <row r="4" spans="1:7" ht="15" thickBot="1" x14ac:dyDescent="0.4">
      <c r="A4" s="172"/>
      <c r="B4" s="175" t="s">
        <v>539</v>
      </c>
      <c r="C4" s="172"/>
      <c r="D4" s="172"/>
      <c r="E4" s="172"/>
      <c r="F4" s="172"/>
      <c r="G4" s="172"/>
    </row>
    <row r="5" spans="1:7" ht="20.5" thickBot="1" x14ac:dyDescent="0.4">
      <c r="A5" s="172"/>
      <c r="B5" s="176" t="s">
        <v>468</v>
      </c>
      <c r="C5" s="177" t="s">
        <v>58</v>
      </c>
      <c r="D5" s="177" t="s">
        <v>57</v>
      </c>
      <c r="E5" s="177" t="s">
        <v>89</v>
      </c>
      <c r="F5" s="177" t="s">
        <v>59</v>
      </c>
      <c r="G5" s="172"/>
    </row>
    <row r="6" spans="1:7" ht="15" thickBot="1" x14ac:dyDescent="0.4">
      <c r="A6" s="172"/>
      <c r="B6" s="178" t="s">
        <v>469</v>
      </c>
      <c r="C6" s="179" t="s">
        <v>470</v>
      </c>
      <c r="D6" s="179" t="s">
        <v>471</v>
      </c>
      <c r="E6" s="180" t="s">
        <v>472</v>
      </c>
      <c r="F6" s="181">
        <v>2</v>
      </c>
      <c r="G6" s="172"/>
    </row>
    <row r="7" spans="1:7" ht="15" thickBot="1" x14ac:dyDescent="0.4">
      <c r="A7" s="172"/>
      <c r="B7" s="178" t="s">
        <v>473</v>
      </c>
      <c r="C7" s="179" t="s">
        <v>474</v>
      </c>
      <c r="D7" s="179" t="s">
        <v>475</v>
      </c>
      <c r="E7" s="180" t="s">
        <v>472</v>
      </c>
      <c r="F7" s="181">
        <v>5</v>
      </c>
      <c r="G7" s="172"/>
    </row>
    <row r="8" spans="1:7" ht="15" thickBot="1" x14ac:dyDescent="0.4">
      <c r="A8" s="172"/>
      <c r="B8" s="178" t="s">
        <v>476</v>
      </c>
      <c r="C8" s="179" t="s">
        <v>477</v>
      </c>
      <c r="D8" s="179" t="s">
        <v>478</v>
      </c>
      <c r="E8" s="180" t="s">
        <v>472</v>
      </c>
      <c r="F8" s="181">
        <v>11</v>
      </c>
      <c r="G8" s="172"/>
    </row>
    <row r="9" spans="1:7" x14ac:dyDescent="0.35">
      <c r="A9" s="172"/>
      <c r="B9" s="724" t="s">
        <v>479</v>
      </c>
      <c r="C9" s="724" t="s">
        <v>480</v>
      </c>
      <c r="D9" s="225" t="s">
        <v>481</v>
      </c>
      <c r="E9" s="727" t="s">
        <v>483</v>
      </c>
      <c r="F9" s="729">
        <v>12</v>
      </c>
      <c r="G9" s="172"/>
    </row>
    <row r="10" spans="1:7" ht="15" thickBot="1" x14ac:dyDescent="0.4">
      <c r="A10" s="172"/>
      <c r="B10" s="725"/>
      <c r="C10" s="726"/>
      <c r="D10" s="226" t="s">
        <v>482</v>
      </c>
      <c r="E10" s="728"/>
      <c r="F10" s="730"/>
      <c r="G10" s="172"/>
    </row>
    <row r="11" spans="1:7" x14ac:dyDescent="0.35">
      <c r="A11" s="172"/>
      <c r="B11" s="725"/>
      <c r="C11" s="724" t="s">
        <v>109</v>
      </c>
      <c r="D11" s="225" t="s">
        <v>481</v>
      </c>
      <c r="E11" s="727" t="s">
        <v>483</v>
      </c>
      <c r="F11" s="729">
        <v>12</v>
      </c>
      <c r="G11" s="172"/>
    </row>
    <row r="12" spans="1:7" ht="15" thickBot="1" x14ac:dyDescent="0.4">
      <c r="A12" s="172"/>
      <c r="B12" s="726"/>
      <c r="C12" s="726"/>
      <c r="D12" s="226" t="s">
        <v>482</v>
      </c>
      <c r="E12" s="728"/>
      <c r="F12" s="730"/>
      <c r="G12" s="172"/>
    </row>
    <row r="13" spans="1:7" x14ac:dyDescent="0.35">
      <c r="A13" s="172"/>
      <c r="B13" s="172"/>
      <c r="C13" s="172"/>
      <c r="D13" s="172"/>
      <c r="E13" s="182"/>
      <c r="F13" s="172"/>
      <c r="G13" s="172"/>
    </row>
    <row r="14" spans="1:7" ht="15" thickBot="1" x14ac:dyDescent="0.4">
      <c r="A14" s="172"/>
      <c r="B14" s="183" t="s">
        <v>543</v>
      </c>
      <c r="C14" s="172"/>
      <c r="D14" s="172"/>
      <c r="E14" s="182"/>
      <c r="F14" s="172"/>
      <c r="G14" s="172"/>
    </row>
    <row r="15" spans="1:7" ht="20.5" thickBot="1" x14ac:dyDescent="0.4">
      <c r="A15" s="172"/>
      <c r="B15" s="176" t="s">
        <v>468</v>
      </c>
      <c r="C15" s="177" t="s">
        <v>58</v>
      </c>
      <c r="D15" s="177" t="s">
        <v>57</v>
      </c>
      <c r="E15" s="177" t="s">
        <v>89</v>
      </c>
      <c r="F15" s="177" t="s">
        <v>59</v>
      </c>
      <c r="G15" s="172"/>
    </row>
    <row r="16" spans="1:7" ht="21" thickBot="1" x14ac:dyDescent="0.4">
      <c r="A16" s="172"/>
      <c r="B16" s="178" t="s">
        <v>646</v>
      </c>
      <c r="C16" s="179" t="s">
        <v>47</v>
      </c>
      <c r="D16" s="179" t="s">
        <v>484</v>
      </c>
      <c r="E16" s="180" t="s">
        <v>485</v>
      </c>
      <c r="F16" s="181">
        <v>15</v>
      </c>
      <c r="G16" s="172"/>
    </row>
    <row r="17" spans="1:7" ht="21" thickBot="1" x14ac:dyDescent="0.4">
      <c r="A17" s="172"/>
      <c r="B17" s="178" t="s">
        <v>647</v>
      </c>
      <c r="C17" s="179" t="s">
        <v>47</v>
      </c>
      <c r="D17" s="179" t="s">
        <v>486</v>
      </c>
      <c r="E17" s="180" t="s">
        <v>485</v>
      </c>
      <c r="F17" s="181">
        <v>35</v>
      </c>
      <c r="G17" s="172"/>
    </row>
    <row r="18" spans="1:7" ht="21.5" thickBot="1" x14ac:dyDescent="0.4">
      <c r="A18" s="172"/>
      <c r="B18" s="178" t="s">
        <v>487</v>
      </c>
      <c r="C18" s="179" t="s">
        <v>47</v>
      </c>
      <c r="D18" s="179" t="s">
        <v>488</v>
      </c>
      <c r="E18" s="180" t="s">
        <v>485</v>
      </c>
      <c r="F18" s="181">
        <v>15</v>
      </c>
      <c r="G18" s="172"/>
    </row>
    <row r="19" spans="1:7" ht="21.5" thickBot="1" x14ac:dyDescent="0.4">
      <c r="A19" s="172"/>
      <c r="B19" s="178" t="s">
        <v>487</v>
      </c>
      <c r="C19" s="179" t="s">
        <v>47</v>
      </c>
      <c r="D19" s="179" t="s">
        <v>489</v>
      </c>
      <c r="E19" s="180" t="s">
        <v>485</v>
      </c>
      <c r="F19" s="181">
        <v>35</v>
      </c>
      <c r="G19" s="172"/>
    </row>
    <row r="20" spans="1:7" ht="21.5" thickBot="1" x14ac:dyDescent="0.4">
      <c r="A20" s="172"/>
      <c r="B20" s="178" t="s">
        <v>490</v>
      </c>
      <c r="C20" s="179" t="s">
        <v>47</v>
      </c>
      <c r="D20" s="179" t="s">
        <v>491</v>
      </c>
      <c r="E20" s="180" t="s">
        <v>485</v>
      </c>
      <c r="F20" s="181">
        <v>45</v>
      </c>
      <c r="G20" s="172"/>
    </row>
    <row r="21" spans="1:7" x14ac:dyDescent="0.35">
      <c r="A21" s="172"/>
      <c r="B21" s="172"/>
      <c r="C21" s="172"/>
      <c r="D21" s="172"/>
      <c r="E21" s="182"/>
      <c r="F21" s="172"/>
      <c r="G21" s="172"/>
    </row>
    <row r="22" spans="1:7" ht="15" thickBot="1" x14ac:dyDescent="0.4">
      <c r="A22" s="172"/>
      <c r="B22" s="183" t="s">
        <v>65</v>
      </c>
      <c r="C22" s="172"/>
      <c r="D22" s="172"/>
      <c r="E22" s="182"/>
      <c r="F22" s="172"/>
      <c r="G22" s="172"/>
    </row>
    <row r="23" spans="1:7" ht="20.5" thickBot="1" x14ac:dyDescent="0.4">
      <c r="A23" s="172"/>
      <c r="B23" s="176" t="s">
        <v>468</v>
      </c>
      <c r="C23" s="177" t="s">
        <v>58</v>
      </c>
      <c r="D23" s="177" t="s">
        <v>57</v>
      </c>
      <c r="E23" s="177" t="s">
        <v>89</v>
      </c>
      <c r="F23" s="177" t="s">
        <v>59</v>
      </c>
      <c r="G23" s="172"/>
    </row>
    <row r="24" spans="1:7" ht="20.5" thickBot="1" x14ac:dyDescent="0.4">
      <c r="A24" s="172"/>
      <c r="B24" s="178" t="s">
        <v>492</v>
      </c>
      <c r="C24" s="179" t="s">
        <v>64</v>
      </c>
      <c r="D24" s="179" t="s">
        <v>63</v>
      </c>
      <c r="E24" s="180" t="s">
        <v>54</v>
      </c>
      <c r="F24" s="181">
        <v>132</v>
      </c>
      <c r="G24" s="172"/>
    </row>
    <row r="25" spans="1:7" ht="15" thickBot="1" x14ac:dyDescent="0.4">
      <c r="A25" s="172"/>
      <c r="B25" s="178" t="s">
        <v>493</v>
      </c>
      <c r="C25" s="179" t="s">
        <v>67</v>
      </c>
      <c r="D25" s="179" t="s">
        <v>66</v>
      </c>
      <c r="E25" s="180" t="s">
        <v>54</v>
      </c>
      <c r="F25" s="181">
        <v>80</v>
      </c>
      <c r="G25" s="172"/>
    </row>
    <row r="26" spans="1:7" ht="20.5" thickBot="1" x14ac:dyDescent="0.4">
      <c r="A26" s="172"/>
      <c r="B26" s="178" t="s">
        <v>494</v>
      </c>
      <c r="C26" s="179" t="s">
        <v>68</v>
      </c>
      <c r="D26" s="179" t="s">
        <v>495</v>
      </c>
      <c r="E26" s="180" t="s">
        <v>90</v>
      </c>
      <c r="F26" s="181">
        <v>100</v>
      </c>
      <c r="G26" s="172"/>
    </row>
    <row r="27" spans="1:7" ht="20.5" thickBot="1" x14ac:dyDescent="0.4">
      <c r="A27" s="172"/>
      <c r="B27" s="178" t="s">
        <v>496</v>
      </c>
      <c r="C27" s="179" t="s">
        <v>69</v>
      </c>
      <c r="D27" s="179" t="s">
        <v>52</v>
      </c>
      <c r="E27" s="180" t="s">
        <v>90</v>
      </c>
      <c r="F27" s="181">
        <v>25</v>
      </c>
      <c r="G27" s="172"/>
    </row>
    <row r="28" spans="1:7" ht="20.5" thickBot="1" x14ac:dyDescent="0.4">
      <c r="A28" s="172"/>
      <c r="B28" s="178" t="s">
        <v>467</v>
      </c>
      <c r="C28" s="179" t="s">
        <v>497</v>
      </c>
      <c r="D28" s="179" t="s">
        <v>467</v>
      </c>
      <c r="E28" s="180" t="s">
        <v>90</v>
      </c>
      <c r="F28" s="181">
        <v>50</v>
      </c>
      <c r="G28" s="172"/>
    </row>
    <row r="29" spans="1:7" ht="20.5" thickBot="1" x14ac:dyDescent="0.4">
      <c r="A29" s="172"/>
      <c r="B29" s="178" t="s">
        <v>498</v>
      </c>
      <c r="C29" s="179" t="s">
        <v>499</v>
      </c>
      <c r="D29" s="179" t="s">
        <v>70</v>
      </c>
      <c r="E29" s="180" t="s">
        <v>55</v>
      </c>
      <c r="F29" s="181">
        <v>2</v>
      </c>
      <c r="G29" s="172"/>
    </row>
    <row r="30" spans="1:7" ht="30.5" thickBot="1" x14ac:dyDescent="0.4">
      <c r="A30" s="172"/>
      <c r="B30" s="178" t="s">
        <v>53</v>
      </c>
      <c r="C30" s="179" t="s">
        <v>500</v>
      </c>
      <c r="D30" s="179" t="s">
        <v>53</v>
      </c>
      <c r="E30" s="180" t="s">
        <v>91</v>
      </c>
      <c r="F30" s="181">
        <v>30</v>
      </c>
      <c r="G30" s="172"/>
    </row>
    <row r="31" spans="1:7" ht="30.5" thickBot="1" x14ac:dyDescent="0.4">
      <c r="A31" s="172"/>
      <c r="B31" s="178" t="s">
        <v>501</v>
      </c>
      <c r="C31" s="179" t="s">
        <v>502</v>
      </c>
      <c r="D31" s="179" t="s">
        <v>73</v>
      </c>
      <c r="E31" s="180" t="s">
        <v>92</v>
      </c>
      <c r="F31" s="181">
        <v>30</v>
      </c>
      <c r="G31" s="172"/>
    </row>
    <row r="32" spans="1:7" ht="15" thickBot="1" x14ac:dyDescent="0.4">
      <c r="A32" s="172"/>
      <c r="B32" s="178" t="s">
        <v>503</v>
      </c>
      <c r="C32" s="179" t="s">
        <v>76</v>
      </c>
      <c r="D32" s="179" t="s">
        <v>75</v>
      </c>
      <c r="E32" s="180" t="s">
        <v>54</v>
      </c>
      <c r="F32" s="181">
        <v>25</v>
      </c>
      <c r="G32" s="172"/>
    </row>
    <row r="33" spans="1:7" ht="20.5" thickBot="1" x14ac:dyDescent="0.4">
      <c r="A33" s="172"/>
      <c r="B33" s="724" t="s">
        <v>504</v>
      </c>
      <c r="C33" s="724" t="s">
        <v>505</v>
      </c>
      <c r="D33" s="179" t="s">
        <v>506</v>
      </c>
      <c r="E33" s="180" t="s">
        <v>93</v>
      </c>
      <c r="F33" s="181">
        <v>25</v>
      </c>
      <c r="G33" s="172"/>
    </row>
    <row r="34" spans="1:7" ht="20.5" thickBot="1" x14ac:dyDescent="0.4">
      <c r="A34" s="172"/>
      <c r="B34" s="725"/>
      <c r="C34" s="725"/>
      <c r="D34" s="179" t="s">
        <v>507</v>
      </c>
      <c r="E34" s="180" t="s">
        <v>93</v>
      </c>
      <c r="F34" s="181">
        <v>40</v>
      </c>
      <c r="G34" s="172"/>
    </row>
    <row r="35" spans="1:7" ht="20.5" thickBot="1" x14ac:dyDescent="0.4">
      <c r="A35" s="172"/>
      <c r="B35" s="725"/>
      <c r="C35" s="725"/>
      <c r="D35" s="179" t="s">
        <v>508</v>
      </c>
      <c r="E35" s="180" t="s">
        <v>93</v>
      </c>
      <c r="F35" s="181">
        <v>73</v>
      </c>
      <c r="G35" s="172"/>
    </row>
    <row r="36" spans="1:7" ht="20.5" thickBot="1" x14ac:dyDescent="0.4">
      <c r="A36" s="172"/>
      <c r="B36" s="726"/>
      <c r="C36" s="726"/>
      <c r="D36" s="179" t="s">
        <v>509</v>
      </c>
      <c r="E36" s="180" t="s">
        <v>93</v>
      </c>
      <c r="F36" s="181">
        <v>204</v>
      </c>
      <c r="G36" s="172"/>
    </row>
    <row r="37" spans="1:7" ht="20.5" thickBot="1" x14ac:dyDescent="0.4">
      <c r="A37" s="172"/>
      <c r="B37" s="724" t="s">
        <v>510</v>
      </c>
      <c r="C37" s="724" t="s">
        <v>511</v>
      </c>
      <c r="D37" s="179" t="s">
        <v>512</v>
      </c>
      <c r="E37" s="180" t="s">
        <v>94</v>
      </c>
      <c r="F37" s="181">
        <v>29</v>
      </c>
      <c r="G37" s="172"/>
    </row>
    <row r="38" spans="1:7" ht="20.5" thickBot="1" x14ac:dyDescent="0.4">
      <c r="A38" s="172"/>
      <c r="B38" s="726"/>
      <c r="C38" s="726"/>
      <c r="D38" s="179" t="s">
        <v>513</v>
      </c>
      <c r="E38" s="180" t="s">
        <v>94</v>
      </c>
      <c r="F38" s="181">
        <v>60</v>
      </c>
      <c r="G38" s="172"/>
    </row>
    <row r="39" spans="1:7" ht="20.5" thickBot="1" x14ac:dyDescent="0.4">
      <c r="A39" s="172"/>
      <c r="B39" s="724" t="s">
        <v>514</v>
      </c>
      <c r="C39" s="724" t="s">
        <v>515</v>
      </c>
      <c r="D39" s="179" t="s">
        <v>516</v>
      </c>
      <c r="E39" s="180" t="s">
        <v>93</v>
      </c>
      <c r="F39" s="181">
        <v>71</v>
      </c>
      <c r="G39" s="172"/>
    </row>
    <row r="40" spans="1:7" ht="20.5" thickBot="1" x14ac:dyDescent="0.4">
      <c r="A40" s="172"/>
      <c r="B40" s="725"/>
      <c r="C40" s="725"/>
      <c r="D40" s="179" t="s">
        <v>517</v>
      </c>
      <c r="E40" s="180" t="s">
        <v>93</v>
      </c>
      <c r="F40" s="181">
        <v>85</v>
      </c>
      <c r="G40" s="172"/>
    </row>
    <row r="41" spans="1:7" ht="20.5" thickBot="1" x14ac:dyDescent="0.4">
      <c r="A41" s="172"/>
      <c r="B41" s="725"/>
      <c r="C41" s="725"/>
      <c r="D41" s="179" t="s">
        <v>518</v>
      </c>
      <c r="E41" s="180" t="s">
        <v>93</v>
      </c>
      <c r="F41" s="181">
        <v>162</v>
      </c>
      <c r="G41" s="172"/>
    </row>
    <row r="42" spans="1:7" ht="20.5" thickBot="1" x14ac:dyDescent="0.4">
      <c r="A42" s="172"/>
      <c r="B42" s="726"/>
      <c r="C42" s="726"/>
      <c r="D42" s="179" t="s">
        <v>519</v>
      </c>
      <c r="E42" s="180" t="s">
        <v>93</v>
      </c>
      <c r="F42" s="181">
        <v>387</v>
      </c>
      <c r="G42" s="172"/>
    </row>
    <row r="43" spans="1:7" ht="20.5" thickBot="1" x14ac:dyDescent="0.4">
      <c r="A43" s="172"/>
      <c r="B43" s="724" t="s">
        <v>520</v>
      </c>
      <c r="C43" s="724" t="s">
        <v>521</v>
      </c>
      <c r="D43" s="179" t="s">
        <v>522</v>
      </c>
      <c r="E43" s="180" t="s">
        <v>90</v>
      </c>
      <c r="F43" s="181">
        <v>69</v>
      </c>
      <c r="G43" s="172"/>
    </row>
    <row r="44" spans="1:7" ht="20.5" thickBot="1" x14ac:dyDescent="0.4">
      <c r="A44" s="172"/>
      <c r="B44" s="725"/>
      <c r="C44" s="725"/>
      <c r="D44" s="179" t="s">
        <v>523</v>
      </c>
      <c r="E44" s="180" t="s">
        <v>90</v>
      </c>
      <c r="F44" s="181">
        <v>113</v>
      </c>
      <c r="G44" s="172"/>
    </row>
    <row r="45" spans="1:7" ht="20.5" thickBot="1" x14ac:dyDescent="0.4">
      <c r="A45" s="172"/>
      <c r="B45" s="726"/>
      <c r="C45" s="726"/>
      <c r="D45" s="179" t="s">
        <v>524</v>
      </c>
      <c r="E45" s="180" t="s">
        <v>90</v>
      </c>
      <c r="F45" s="181">
        <v>254</v>
      </c>
      <c r="G45" s="172"/>
    </row>
    <row r="46" spans="1:7" x14ac:dyDescent="0.35">
      <c r="A46" s="172"/>
      <c r="B46" s="172"/>
      <c r="C46" s="172"/>
      <c r="D46" s="172"/>
      <c r="E46" s="182"/>
      <c r="F46" s="172"/>
      <c r="G46" s="172"/>
    </row>
    <row r="47" spans="1:7" ht="15" thickBot="1" x14ac:dyDescent="0.4">
      <c r="A47" s="172"/>
      <c r="B47" s="175" t="s">
        <v>83</v>
      </c>
      <c r="C47" s="172"/>
      <c r="D47" s="172"/>
      <c r="E47" s="182"/>
      <c r="F47" s="172"/>
      <c r="G47" s="172"/>
    </row>
    <row r="48" spans="1:7" ht="20.5" thickBot="1" x14ac:dyDescent="0.4">
      <c r="A48" s="172"/>
      <c r="B48" s="176" t="s">
        <v>468</v>
      </c>
      <c r="C48" s="177" t="s">
        <v>58</v>
      </c>
      <c r="D48" s="177" t="s">
        <v>57</v>
      </c>
      <c r="E48" s="177" t="s">
        <v>89</v>
      </c>
      <c r="F48" s="177" t="s">
        <v>59</v>
      </c>
      <c r="G48" s="172"/>
    </row>
    <row r="49" spans="1:7" ht="20.5" thickBot="1" x14ac:dyDescent="0.4">
      <c r="A49" s="172"/>
      <c r="B49" s="724" t="s">
        <v>525</v>
      </c>
      <c r="C49" s="731" t="s">
        <v>648</v>
      </c>
      <c r="D49" s="179" t="s">
        <v>82</v>
      </c>
      <c r="E49" s="180" t="s">
        <v>100</v>
      </c>
      <c r="F49" s="184">
        <v>450</v>
      </c>
      <c r="G49" s="172"/>
    </row>
    <row r="50" spans="1:7" ht="20.5" thickBot="1" x14ac:dyDescent="0.4">
      <c r="A50" s="172"/>
      <c r="B50" s="725"/>
      <c r="C50" s="732"/>
      <c r="D50" s="179" t="s">
        <v>84</v>
      </c>
      <c r="E50" s="180" t="s">
        <v>100</v>
      </c>
      <c r="F50" s="184">
        <v>485</v>
      </c>
      <c r="G50" s="172"/>
    </row>
    <row r="51" spans="1:7" ht="20.5" thickBot="1" x14ac:dyDescent="0.4">
      <c r="A51" s="172"/>
      <c r="B51" s="725"/>
      <c r="C51" s="732"/>
      <c r="D51" s="179" t="s">
        <v>85</v>
      </c>
      <c r="E51" s="180" t="s">
        <v>100</v>
      </c>
      <c r="F51" s="184">
        <v>660</v>
      </c>
      <c r="G51" s="172"/>
    </row>
    <row r="52" spans="1:7" ht="21" customHeight="1" thickBot="1" x14ac:dyDescent="0.4">
      <c r="A52" s="172"/>
      <c r="B52" s="726"/>
      <c r="C52" s="733"/>
      <c r="D52" s="179" t="s">
        <v>86</v>
      </c>
      <c r="E52" s="180" t="s">
        <v>100</v>
      </c>
      <c r="F52" s="184">
        <v>800</v>
      </c>
      <c r="G52" s="172"/>
    </row>
    <row r="53" spans="1:7" x14ac:dyDescent="0.35">
      <c r="A53" s="172"/>
      <c r="B53" s="172"/>
      <c r="C53" s="172"/>
      <c r="D53" s="172"/>
      <c r="E53" s="182"/>
      <c r="F53" s="172"/>
      <c r="G53" s="172"/>
    </row>
    <row r="54" spans="1:7" ht="15" thickBot="1" x14ac:dyDescent="0.4">
      <c r="A54" s="172"/>
      <c r="B54" s="175" t="s">
        <v>540</v>
      </c>
      <c r="C54" s="172"/>
      <c r="D54" s="172"/>
      <c r="E54" s="182"/>
      <c r="F54" s="172"/>
      <c r="G54" s="172"/>
    </row>
    <row r="55" spans="1:7" ht="24.75" customHeight="1" thickBot="1" x14ac:dyDescent="0.4">
      <c r="A55" s="172"/>
      <c r="B55" s="176" t="s">
        <v>468</v>
      </c>
      <c r="C55" s="177" t="s">
        <v>58</v>
      </c>
      <c r="D55" s="177" t="s">
        <v>57</v>
      </c>
      <c r="E55" s="177" t="s">
        <v>89</v>
      </c>
      <c r="F55" s="177" t="s">
        <v>59</v>
      </c>
      <c r="G55" s="172"/>
    </row>
    <row r="56" spans="1:7" ht="30.5" thickBot="1" x14ac:dyDescent="0.4">
      <c r="A56" s="172"/>
      <c r="B56" s="724" t="s">
        <v>526</v>
      </c>
      <c r="C56" s="724" t="s">
        <v>527</v>
      </c>
      <c r="D56" s="179" t="s">
        <v>528</v>
      </c>
      <c r="E56" s="180" t="s">
        <v>99</v>
      </c>
      <c r="F56" s="184">
        <v>846</v>
      </c>
      <c r="G56" s="172"/>
    </row>
    <row r="57" spans="1:7" ht="30.5" thickBot="1" x14ac:dyDescent="0.4">
      <c r="A57" s="172"/>
      <c r="B57" s="725"/>
      <c r="C57" s="725"/>
      <c r="D57" s="179" t="s">
        <v>529</v>
      </c>
      <c r="E57" s="180" t="s">
        <v>99</v>
      </c>
      <c r="F57" s="184">
        <v>2116</v>
      </c>
      <c r="G57" s="172"/>
    </row>
    <row r="58" spans="1:7" ht="33.75" customHeight="1" thickBot="1" x14ac:dyDescent="0.4">
      <c r="A58" s="172"/>
      <c r="B58" s="725"/>
      <c r="C58" s="725"/>
      <c r="D58" s="179" t="s">
        <v>530</v>
      </c>
      <c r="E58" s="180" t="s">
        <v>99</v>
      </c>
      <c r="F58" s="184">
        <v>5642</v>
      </c>
      <c r="G58" s="172"/>
    </row>
    <row r="59" spans="1:7" ht="33" thickBot="1" x14ac:dyDescent="0.4">
      <c r="A59" s="172"/>
      <c r="B59" s="725"/>
      <c r="C59" s="725"/>
      <c r="D59" s="179" t="s">
        <v>531</v>
      </c>
      <c r="E59" s="180" t="s">
        <v>99</v>
      </c>
      <c r="F59" s="184">
        <v>112831</v>
      </c>
      <c r="G59" s="172"/>
    </row>
    <row r="60" spans="1:7" ht="33" thickBot="1" x14ac:dyDescent="0.4">
      <c r="A60" s="172"/>
      <c r="B60" s="726"/>
      <c r="C60" s="726"/>
      <c r="D60" s="179" t="s">
        <v>532</v>
      </c>
      <c r="E60" s="180" t="s">
        <v>99</v>
      </c>
      <c r="F60" s="184">
        <v>169251</v>
      </c>
      <c r="G60" s="172"/>
    </row>
    <row r="61" spans="1:7" x14ac:dyDescent="0.35">
      <c r="A61" s="172"/>
      <c r="B61" s="172"/>
      <c r="C61" s="172"/>
      <c r="D61" s="172"/>
      <c r="E61" s="182"/>
      <c r="F61" s="172"/>
      <c r="G61" s="172"/>
    </row>
    <row r="62" spans="1:7" ht="15" thickBot="1" x14ac:dyDescent="0.4">
      <c r="A62" s="172"/>
      <c r="B62" s="175" t="s">
        <v>541</v>
      </c>
      <c r="C62" s="172"/>
      <c r="D62" s="172"/>
      <c r="E62" s="182"/>
      <c r="F62" s="172"/>
      <c r="G62" s="172"/>
    </row>
    <row r="63" spans="1:7" ht="20.5" thickBot="1" x14ac:dyDescent="0.4">
      <c r="A63" s="172"/>
      <c r="B63" s="176" t="s">
        <v>468</v>
      </c>
      <c r="C63" s="177" t="s">
        <v>58</v>
      </c>
      <c r="D63" s="177" t="s">
        <v>57</v>
      </c>
      <c r="E63" s="177" t="s">
        <v>89</v>
      </c>
      <c r="F63" s="177" t="s">
        <v>59</v>
      </c>
      <c r="G63" s="172"/>
    </row>
    <row r="64" spans="1:7" ht="20.5" thickBot="1" x14ac:dyDescent="0.4">
      <c r="A64" s="172"/>
      <c r="B64" s="178" t="s">
        <v>533</v>
      </c>
      <c r="C64" s="179" t="s">
        <v>77</v>
      </c>
      <c r="D64" s="179" t="s">
        <v>95</v>
      </c>
      <c r="E64" s="180" t="s">
        <v>96</v>
      </c>
      <c r="F64" s="184">
        <v>22</v>
      </c>
      <c r="G64" s="172"/>
    </row>
    <row r="65" spans="1:7" ht="20.5" thickBot="1" x14ac:dyDescent="0.4">
      <c r="A65" s="172"/>
      <c r="B65" s="178" t="s">
        <v>97</v>
      </c>
      <c r="C65" s="179" t="s">
        <v>534</v>
      </c>
      <c r="D65" s="179" t="s">
        <v>97</v>
      </c>
      <c r="E65" s="180" t="s">
        <v>96</v>
      </c>
      <c r="F65" s="184">
        <v>10</v>
      </c>
      <c r="G65" s="172"/>
    </row>
    <row r="66" spans="1:7" ht="20.5" thickBot="1" x14ac:dyDescent="0.4">
      <c r="A66" s="172"/>
      <c r="B66" s="178" t="s">
        <v>98</v>
      </c>
      <c r="C66" s="179" t="s">
        <v>80</v>
      </c>
      <c r="D66" s="179" t="s">
        <v>98</v>
      </c>
      <c r="E66" s="180" t="s">
        <v>96</v>
      </c>
      <c r="F66" s="184">
        <v>10</v>
      </c>
      <c r="G66" s="172"/>
    </row>
    <row r="67" spans="1:7" x14ac:dyDescent="0.35">
      <c r="A67" s="172"/>
      <c r="B67" s="172"/>
      <c r="C67" s="172"/>
      <c r="D67" s="172"/>
      <c r="E67" s="182"/>
      <c r="F67" s="172"/>
      <c r="G67" s="172"/>
    </row>
    <row r="68" spans="1:7" ht="15" thickBot="1" x14ac:dyDescent="0.4">
      <c r="A68" s="172"/>
      <c r="B68" s="183" t="s">
        <v>542</v>
      </c>
      <c r="C68" s="172"/>
      <c r="D68" s="172"/>
      <c r="E68" s="182"/>
      <c r="F68" s="172"/>
      <c r="G68" s="172"/>
    </row>
    <row r="69" spans="1:7" ht="20.5" thickBot="1" x14ac:dyDescent="0.4">
      <c r="A69" s="172"/>
      <c r="B69" s="176" t="s">
        <v>468</v>
      </c>
      <c r="C69" s="177" t="s">
        <v>58</v>
      </c>
      <c r="D69" s="177" t="s">
        <v>57</v>
      </c>
      <c r="E69" s="177" t="s">
        <v>89</v>
      </c>
      <c r="F69" s="177" t="s">
        <v>59</v>
      </c>
      <c r="G69" s="172"/>
    </row>
    <row r="70" spans="1:7" ht="15" thickBot="1" x14ac:dyDescent="0.4">
      <c r="A70" s="172"/>
      <c r="B70" s="178" t="s">
        <v>535</v>
      </c>
      <c r="C70" s="185" t="s">
        <v>536</v>
      </c>
      <c r="D70" s="185" t="s">
        <v>537</v>
      </c>
      <c r="E70" s="180" t="s">
        <v>538</v>
      </c>
      <c r="F70" s="181">
        <v>50</v>
      </c>
      <c r="G70" s="172"/>
    </row>
    <row r="71" spans="1:7" x14ac:dyDescent="0.35">
      <c r="A71" s="172"/>
      <c r="B71" s="172"/>
      <c r="C71" s="172"/>
      <c r="D71" s="172"/>
      <c r="E71" s="172"/>
      <c r="F71" s="172"/>
      <c r="G71" s="172"/>
    </row>
    <row r="72" spans="1:7" x14ac:dyDescent="0.35">
      <c r="A72" s="172"/>
      <c r="B72" s="172"/>
      <c r="C72" s="172"/>
      <c r="D72" s="172"/>
      <c r="E72" s="172"/>
      <c r="F72" s="172"/>
      <c r="G72" s="172"/>
    </row>
  </sheetData>
  <sheetProtection algorithmName="SHA-512" hashValue="pRBVN2PZfoZwF5d3TfVq3Yp0GXdyhHXBIdvn61iGTRCgI7Jpl/BF9NmTIXu24MYNSxkXn1+iKu/jQ/Dpf7Bs3Q==" saltValue="Yofb1hHrr85w4u7h1bn5Rg==" spinCount="100000" sheet="1" objects="1" scenarios="1" selectLockedCells="1" selectUnlockedCells="1"/>
  <mergeCells count="19">
    <mergeCell ref="B43:B45"/>
    <mergeCell ref="C43:C45"/>
    <mergeCell ref="B49:B52"/>
    <mergeCell ref="B56:B60"/>
    <mergeCell ref="C56:C60"/>
    <mergeCell ref="C49:C52"/>
    <mergeCell ref="B33:B36"/>
    <mergeCell ref="C33:C36"/>
    <mergeCell ref="B37:B38"/>
    <mergeCell ref="C37:C38"/>
    <mergeCell ref="B39:B42"/>
    <mergeCell ref="C39:C42"/>
    <mergeCell ref="B9:B12"/>
    <mergeCell ref="C9:C10"/>
    <mergeCell ref="E9:E10"/>
    <mergeCell ref="F9:F10"/>
    <mergeCell ref="C11:C12"/>
    <mergeCell ref="E11:E12"/>
    <mergeCell ref="F11:F1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9">
    <tabColor theme="3" tint="0.39997558519241921"/>
    <pageSetUpPr fitToPage="1"/>
  </sheetPr>
  <dimension ref="A1:BJ36"/>
  <sheetViews>
    <sheetView showGridLines="0" showRowColHeaders="0" workbookViewId="0">
      <selection activeCell="G16" sqref="G16:M16"/>
    </sheetView>
  </sheetViews>
  <sheetFormatPr defaultColWidth="0" defaultRowHeight="0" customHeight="1" zeroHeight="1" x14ac:dyDescent="0.3"/>
  <cols>
    <col min="1" max="44" width="4" style="248" customWidth="1"/>
    <col min="45" max="45" width="4" style="266" customWidth="1"/>
    <col min="46" max="59" width="4" style="266" hidden="1" customWidth="1"/>
    <col min="60" max="60" width="9.81640625" style="266" hidden="1" customWidth="1"/>
    <col min="61" max="62" width="0" style="266" hidden="1" customWidth="1"/>
    <col min="63" max="16384" width="4" style="266" hidden="1"/>
  </cols>
  <sheetData>
    <row r="1" spans="2:60" ht="16.5" customHeight="1" x14ac:dyDescent="0.3">
      <c r="M1" s="423" t="s">
        <v>683</v>
      </c>
      <c r="N1" s="423"/>
      <c r="O1" s="423"/>
      <c r="P1" s="423"/>
      <c r="Q1" s="423"/>
      <c r="R1" s="423"/>
      <c r="S1" s="174"/>
      <c r="T1" s="174"/>
      <c r="U1" s="174"/>
      <c r="V1" s="174"/>
      <c r="W1" s="423" t="s">
        <v>684</v>
      </c>
      <c r="X1" s="423"/>
      <c r="Y1" s="423"/>
      <c r="Z1" s="423"/>
      <c r="AA1" s="423"/>
      <c r="AB1" s="423"/>
      <c r="AC1" s="423"/>
      <c r="AD1" s="423"/>
      <c r="AM1" s="249"/>
      <c r="AN1" s="249"/>
      <c r="AO1" s="249"/>
      <c r="AP1" s="250"/>
      <c r="AQ1" s="250"/>
      <c r="AR1" s="250"/>
    </row>
    <row r="2" spans="2:60" ht="16.5" customHeight="1" x14ac:dyDescent="0.3">
      <c r="AM2" s="249"/>
      <c r="AN2" s="249"/>
      <c r="AO2" s="249"/>
      <c r="AP2" s="250"/>
      <c r="AQ2" s="250"/>
      <c r="AR2" s="250"/>
      <c r="BH2" s="267" t="e">
        <f>IF(SUM(BH3:BH4)=BH5,"Complete","Incomplete")</f>
        <v>#REF!</v>
      </c>
    </row>
    <row r="3" spans="2:60" ht="16.5" customHeight="1" x14ac:dyDescent="0.3">
      <c r="AM3" s="251"/>
      <c r="AN3" s="252"/>
      <c r="AO3" s="252"/>
      <c r="AP3" s="253"/>
      <c r="AQ3" s="253"/>
      <c r="AR3" s="253"/>
      <c r="BH3" s="268" t="e">
        <f>IF(#REF!&lt;&gt;0,1,0)</f>
        <v>#REF!</v>
      </c>
    </row>
    <row r="4" spans="2:60" ht="16.5" customHeight="1" x14ac:dyDescent="0.3">
      <c r="AM4" s="252"/>
      <c r="AN4" s="252"/>
      <c r="AO4" s="252"/>
      <c r="AP4" s="253"/>
      <c r="AQ4" s="253"/>
      <c r="AR4" s="253"/>
      <c r="BH4" s="268">
        <f>IF(G16=0,0,1)</f>
        <v>0</v>
      </c>
    </row>
    <row r="5" spans="2:60" ht="16.5" customHeight="1" x14ac:dyDescent="0.3">
      <c r="BH5" s="269">
        <v>2</v>
      </c>
    </row>
    <row r="6" spans="2:60" ht="16.5" customHeight="1" x14ac:dyDescent="0.3"/>
    <row r="7" spans="2:60" ht="16.5" customHeight="1" x14ac:dyDescent="0.3"/>
    <row r="8" spans="2:60" ht="16.5" customHeight="1" x14ac:dyDescent="0.3"/>
    <row r="9" spans="2:60" ht="16.5" customHeight="1" x14ac:dyDescent="0.3">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265"/>
      <c r="AL9" s="265"/>
      <c r="AM9" s="265"/>
      <c r="AN9" s="265"/>
      <c r="AO9" s="265"/>
      <c r="AP9" s="265"/>
      <c r="AQ9" s="265"/>
      <c r="AR9" s="265"/>
    </row>
    <row r="10" spans="2:60" ht="16.5" customHeight="1" x14ac:dyDescent="0.3">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70"/>
      <c r="AH10" s="265"/>
      <c r="AI10" s="265"/>
      <c r="AJ10" s="265"/>
      <c r="AK10" s="265"/>
      <c r="AL10" s="265"/>
      <c r="AM10" s="265"/>
      <c r="AN10" s="265"/>
      <c r="AO10" s="265"/>
      <c r="AP10" s="265"/>
      <c r="AQ10" s="265"/>
      <c r="AR10" s="265"/>
    </row>
    <row r="11" spans="2:60" ht="16.5" customHeight="1" x14ac:dyDescent="0.35">
      <c r="B11" s="264"/>
      <c r="C11" s="271" t="s">
        <v>731</v>
      </c>
      <c r="D11" s="271"/>
      <c r="E11" s="271"/>
      <c r="F11" s="271"/>
      <c r="G11" s="271"/>
      <c r="H11" s="271"/>
      <c r="I11" s="271"/>
      <c r="J11" s="271"/>
      <c r="K11" s="271"/>
      <c r="L11" s="271"/>
      <c r="M11" s="271"/>
      <c r="N11" s="271"/>
      <c r="O11" s="271"/>
      <c r="P11" s="271"/>
      <c r="Q11" s="271"/>
      <c r="R11" s="271"/>
      <c r="S11" s="271"/>
      <c r="T11" s="271"/>
      <c r="U11" s="271"/>
      <c r="V11" s="271"/>
      <c r="W11" s="271"/>
      <c r="X11" s="271"/>
      <c r="Y11" s="271"/>
      <c r="Z11" s="271"/>
      <c r="AA11" s="271"/>
      <c r="AB11" s="271"/>
      <c r="AC11" s="272"/>
      <c r="AD11" s="272"/>
      <c r="AE11" s="272"/>
      <c r="AF11" s="272"/>
      <c r="AG11" s="264"/>
      <c r="AH11" s="264"/>
      <c r="AI11" s="264"/>
      <c r="AJ11" s="264"/>
      <c r="AK11" s="264"/>
      <c r="AL11" s="264"/>
      <c r="AM11" s="264"/>
      <c r="AN11" s="264"/>
      <c r="AO11" s="264"/>
      <c r="AP11" s="265"/>
      <c r="AQ11" s="265"/>
      <c r="AR11" s="265"/>
    </row>
    <row r="12" spans="2:60" ht="16.5" customHeight="1" x14ac:dyDescent="0.3">
      <c r="B12" s="264"/>
      <c r="C12" s="273" t="s">
        <v>142</v>
      </c>
      <c r="D12" s="273"/>
      <c r="E12" s="273"/>
      <c r="F12" s="273"/>
      <c r="G12" s="273"/>
      <c r="H12" s="273"/>
      <c r="I12" s="273"/>
      <c r="J12" s="273"/>
      <c r="K12" s="273"/>
      <c r="L12" s="273"/>
      <c r="M12" s="264"/>
      <c r="N12" s="264"/>
      <c r="O12" s="264"/>
      <c r="P12" s="264"/>
      <c r="Q12" s="264"/>
      <c r="R12" s="264"/>
      <c r="S12" s="264"/>
      <c r="T12" s="264"/>
      <c r="U12" s="264"/>
      <c r="V12" s="264"/>
      <c r="W12" s="264"/>
      <c r="X12" s="264"/>
      <c r="Y12" s="264"/>
      <c r="Z12" s="264"/>
      <c r="AA12" s="264"/>
      <c r="AB12" s="264"/>
      <c r="AC12" s="264"/>
      <c r="AD12" s="264"/>
      <c r="AE12" s="264"/>
      <c r="AF12" s="264"/>
      <c r="AG12" s="264"/>
      <c r="AH12" s="264"/>
      <c r="AI12" s="264"/>
      <c r="AJ12" s="264"/>
      <c r="AK12" s="264"/>
      <c r="AL12" s="264"/>
      <c r="AM12" s="264"/>
      <c r="AN12" s="264"/>
      <c r="AO12" s="264"/>
      <c r="AP12" s="265"/>
      <c r="AQ12" s="265"/>
      <c r="AR12" s="265"/>
    </row>
    <row r="13" spans="2:60" ht="16.5" customHeight="1" x14ac:dyDescent="0.3">
      <c r="B13" s="264"/>
      <c r="C13" s="264"/>
      <c r="D13" s="264"/>
      <c r="E13" s="264"/>
      <c r="F13" s="264"/>
      <c r="G13" s="436" t="s">
        <v>807</v>
      </c>
      <c r="H13" s="436"/>
      <c r="I13" s="436"/>
      <c r="J13" s="436"/>
      <c r="K13" s="436"/>
      <c r="L13" s="436"/>
      <c r="M13" s="436"/>
      <c r="N13" s="436"/>
      <c r="O13" s="436"/>
      <c r="P13" s="436"/>
      <c r="Q13" s="436"/>
      <c r="R13" s="436"/>
      <c r="S13" s="436"/>
      <c r="T13" s="436"/>
      <c r="U13" s="436"/>
      <c r="V13" s="436"/>
      <c r="W13" s="436"/>
      <c r="X13" s="436"/>
      <c r="Y13" s="436"/>
      <c r="Z13" s="436"/>
      <c r="AA13" s="436"/>
      <c r="AB13" s="436"/>
      <c r="AC13" s="436"/>
      <c r="AD13" s="436"/>
      <c r="AE13" s="274"/>
      <c r="AF13" s="274"/>
      <c r="AG13" s="274"/>
      <c r="AH13" s="274"/>
      <c r="AI13" s="274"/>
      <c r="AJ13" s="274"/>
      <c r="AK13" s="274"/>
      <c r="AL13" s="274"/>
      <c r="AM13" s="274"/>
      <c r="AN13" s="274"/>
      <c r="AO13" s="274"/>
      <c r="AP13" s="274"/>
      <c r="AQ13" s="274"/>
      <c r="AR13" s="265"/>
    </row>
    <row r="14" spans="2:60" ht="16.5" customHeight="1" x14ac:dyDescent="0.35">
      <c r="B14" s="264"/>
      <c r="C14" s="264"/>
      <c r="D14" s="264"/>
      <c r="E14" s="264"/>
      <c r="F14" s="264"/>
      <c r="G14" s="436"/>
      <c r="H14" s="436"/>
      <c r="I14" s="436"/>
      <c r="J14" s="436"/>
      <c r="K14" s="436"/>
      <c r="L14" s="436"/>
      <c r="M14" s="436"/>
      <c r="N14" s="436"/>
      <c r="O14" s="436"/>
      <c r="P14" s="436"/>
      <c r="Q14" s="436"/>
      <c r="R14" s="436"/>
      <c r="S14" s="436"/>
      <c r="T14" s="436"/>
      <c r="U14" s="436"/>
      <c r="V14" s="436"/>
      <c r="W14" s="436"/>
      <c r="X14" s="436"/>
      <c r="Y14" s="436"/>
      <c r="Z14" s="436"/>
      <c r="AA14" s="436"/>
      <c r="AB14" s="436"/>
      <c r="AC14" s="436"/>
      <c r="AD14" s="436"/>
      <c r="AE14" s="274"/>
      <c r="AF14" s="274"/>
      <c r="AG14" s="272"/>
      <c r="AH14" s="272"/>
      <c r="AI14" s="272"/>
      <c r="AJ14" s="272"/>
      <c r="AK14" s="272"/>
      <c r="AL14" s="272"/>
      <c r="AM14" s="272"/>
      <c r="AN14" s="272"/>
      <c r="AO14" s="272"/>
      <c r="AP14" s="272"/>
      <c r="AQ14" s="272"/>
      <c r="AR14" s="265"/>
    </row>
    <row r="15" spans="2:60" ht="16.5" customHeight="1" thickBot="1" x14ac:dyDescent="0.4">
      <c r="B15" s="264"/>
      <c r="C15" s="264"/>
      <c r="D15" s="264"/>
      <c r="E15" s="264"/>
      <c r="F15" s="264"/>
      <c r="G15" s="444" t="s">
        <v>709</v>
      </c>
      <c r="H15" s="444"/>
      <c r="I15" s="444"/>
      <c r="J15" s="444"/>
      <c r="K15" s="444"/>
      <c r="L15" s="444"/>
      <c r="M15" s="444"/>
      <c r="N15" s="444"/>
      <c r="O15" s="444"/>
      <c r="P15" s="444"/>
      <c r="Q15" s="444"/>
      <c r="R15" s="444"/>
      <c r="S15" s="444"/>
      <c r="T15" s="444"/>
      <c r="U15" s="444"/>
      <c r="V15" s="444"/>
      <c r="W15" s="444"/>
      <c r="X15" s="444"/>
      <c r="Y15" s="444"/>
      <c r="Z15" s="444"/>
      <c r="AA15" s="444"/>
      <c r="AB15" s="444"/>
      <c r="AC15" s="444"/>
      <c r="AD15" s="444"/>
      <c r="AE15" s="444"/>
      <c r="AF15" s="444"/>
      <c r="AG15" s="272"/>
      <c r="AH15" s="272"/>
      <c r="AI15" s="264"/>
      <c r="AJ15" s="264"/>
      <c r="AK15" s="264"/>
      <c r="AL15" s="264"/>
      <c r="AM15" s="264"/>
      <c r="AN15" s="264"/>
      <c r="AO15" s="264"/>
      <c r="AP15" s="264"/>
      <c r="AQ15" s="265"/>
      <c r="AR15" s="265"/>
    </row>
    <row r="16" spans="2:60" ht="16.5" customHeight="1" thickBot="1" x14ac:dyDescent="0.35">
      <c r="B16" s="264"/>
      <c r="C16" s="264"/>
      <c r="D16" s="264"/>
      <c r="E16" s="264"/>
      <c r="F16" s="264"/>
      <c r="G16" s="437"/>
      <c r="H16" s="438"/>
      <c r="I16" s="438"/>
      <c r="J16" s="438"/>
      <c r="K16" s="438"/>
      <c r="L16" s="438"/>
      <c r="M16" s="439"/>
      <c r="N16" s="264"/>
      <c r="O16" s="264"/>
      <c r="P16" s="264"/>
      <c r="Q16" s="264"/>
      <c r="R16" s="264"/>
      <c r="S16" s="264"/>
      <c r="T16" s="264"/>
      <c r="U16" s="264"/>
      <c r="V16" s="264"/>
      <c r="W16" s="264"/>
      <c r="X16" s="264"/>
      <c r="Y16" s="264"/>
      <c r="Z16" s="264"/>
      <c r="AA16" s="264"/>
      <c r="AB16" s="264"/>
      <c r="AC16" s="264"/>
      <c r="AD16" s="44"/>
      <c r="AE16" s="44"/>
      <c r="AF16" s="45"/>
      <c r="AG16" s="264"/>
      <c r="AH16" s="264"/>
      <c r="AI16" s="264"/>
      <c r="AJ16" s="264"/>
      <c r="AK16" s="264"/>
      <c r="AL16" s="264"/>
      <c r="AM16" s="264"/>
      <c r="AN16" s="264"/>
      <c r="AO16" s="264"/>
      <c r="AP16" s="264"/>
      <c r="AQ16" s="265"/>
      <c r="AR16" s="265"/>
    </row>
    <row r="17" spans="2:45" ht="16.5" customHeight="1" x14ac:dyDescent="0.3">
      <c r="B17" s="264"/>
      <c r="C17" s="264"/>
      <c r="D17" s="264"/>
      <c r="E17" s="264"/>
      <c r="F17" s="264"/>
      <c r="G17" s="442" t="s">
        <v>728</v>
      </c>
      <c r="H17" s="442"/>
      <c r="I17" s="442"/>
      <c r="J17" s="442"/>
      <c r="K17" s="442"/>
      <c r="L17" s="442"/>
      <c r="M17" s="442"/>
      <c r="N17" s="442"/>
      <c r="O17" s="442"/>
      <c r="P17" s="442"/>
      <c r="Q17" s="442"/>
      <c r="R17" s="442"/>
      <c r="S17" s="442"/>
      <c r="T17" s="442"/>
      <c r="U17" s="442"/>
      <c r="V17" s="442"/>
      <c r="W17" s="442"/>
      <c r="X17" s="442"/>
      <c r="Y17" s="442"/>
      <c r="Z17" s="442"/>
      <c r="AA17" s="442"/>
      <c r="AB17" s="442"/>
      <c r="AC17" s="442"/>
      <c r="AD17" s="442"/>
      <c r="AE17" s="442"/>
      <c r="AF17" s="442"/>
      <c r="AG17" s="274"/>
      <c r="AH17" s="274"/>
      <c r="AI17" s="274"/>
      <c r="AJ17" s="274"/>
      <c r="AK17" s="274"/>
      <c r="AL17" s="274"/>
      <c r="AM17" s="274"/>
      <c r="AN17" s="274"/>
      <c r="AO17" s="274"/>
      <c r="AP17" s="274"/>
      <c r="AQ17" s="274"/>
      <c r="AR17" s="275"/>
    </row>
    <row r="18" spans="2:45" ht="16.5" customHeight="1" x14ac:dyDescent="0.3">
      <c r="B18" s="264"/>
      <c r="C18" s="275"/>
      <c r="D18" s="275"/>
      <c r="E18" s="275"/>
      <c r="F18" s="275"/>
      <c r="G18" s="275"/>
      <c r="H18" s="275"/>
      <c r="I18" s="275"/>
      <c r="J18" s="264"/>
      <c r="K18" s="264"/>
      <c r="L18" s="264"/>
      <c r="M18" s="264"/>
      <c r="N18" s="264"/>
      <c r="O18" s="264"/>
      <c r="P18" s="264"/>
      <c r="Q18" s="264"/>
      <c r="R18" s="264"/>
      <c r="S18" s="264"/>
      <c r="T18" s="264"/>
      <c r="U18" s="264"/>
      <c r="V18" s="264"/>
      <c r="W18" s="264"/>
      <c r="X18" s="264"/>
      <c r="Y18" s="264"/>
      <c r="Z18" s="264"/>
      <c r="AA18" s="264"/>
      <c r="AB18" s="264"/>
      <c r="AC18" s="264"/>
      <c r="AD18" s="264"/>
      <c r="AE18" s="264"/>
      <c r="AF18" s="264"/>
      <c r="AG18" s="274"/>
      <c r="AH18" s="274"/>
      <c r="AI18" s="274"/>
      <c r="AJ18" s="274"/>
      <c r="AK18" s="274"/>
      <c r="AL18" s="274"/>
      <c r="AM18" s="274"/>
      <c r="AN18" s="274"/>
      <c r="AO18" s="274"/>
      <c r="AP18" s="274"/>
      <c r="AQ18" s="274"/>
      <c r="AR18" s="275"/>
    </row>
    <row r="19" spans="2:45" ht="16.5" customHeight="1" x14ac:dyDescent="0.3">
      <c r="B19" s="264"/>
      <c r="C19" s="276" t="s">
        <v>729</v>
      </c>
      <c r="D19" s="275"/>
      <c r="E19" s="275"/>
      <c r="F19" s="275"/>
      <c r="G19" s="275"/>
      <c r="H19" s="275"/>
      <c r="I19" s="275"/>
      <c r="J19" s="264"/>
      <c r="K19" s="264"/>
      <c r="L19" s="264"/>
      <c r="M19" s="264"/>
      <c r="N19" s="264"/>
      <c r="O19" s="264"/>
      <c r="P19" s="264"/>
      <c r="Q19" s="264"/>
      <c r="R19" s="264"/>
      <c r="S19" s="264"/>
      <c r="T19" s="264"/>
      <c r="U19" s="264"/>
      <c r="V19" s="264"/>
      <c r="W19" s="264"/>
      <c r="X19" s="264"/>
      <c r="Y19" s="264"/>
      <c r="Z19" s="264"/>
      <c r="AA19" s="264"/>
      <c r="AB19" s="264"/>
      <c r="AC19" s="264"/>
      <c r="AD19" s="264"/>
      <c r="AE19" s="264"/>
      <c r="AF19" s="264"/>
      <c r="AG19" s="264"/>
      <c r="AH19" s="264"/>
      <c r="AI19" s="264"/>
      <c r="AJ19" s="264"/>
      <c r="AK19" s="264"/>
      <c r="AL19" s="264"/>
      <c r="AM19" s="264"/>
      <c r="AN19" s="265"/>
      <c r="AO19" s="265"/>
      <c r="AP19" s="275"/>
      <c r="AQ19" s="275"/>
      <c r="AR19" s="275"/>
    </row>
    <row r="20" spans="2:45" ht="16.5" customHeight="1" x14ac:dyDescent="0.3">
      <c r="B20" s="264"/>
      <c r="C20" s="273" t="s">
        <v>730</v>
      </c>
      <c r="D20" s="273"/>
      <c r="E20" s="273"/>
      <c r="F20" s="273"/>
      <c r="G20" s="273"/>
      <c r="H20" s="273"/>
      <c r="I20" s="273"/>
      <c r="J20" s="273"/>
      <c r="K20" s="273"/>
      <c r="L20" s="273"/>
      <c r="M20" s="273"/>
      <c r="N20" s="273"/>
      <c r="O20" s="265"/>
      <c r="P20" s="265"/>
      <c r="Q20" s="265"/>
      <c r="R20" s="265"/>
      <c r="S20" s="277"/>
      <c r="T20" s="277"/>
      <c r="U20" s="265"/>
      <c r="V20" s="265"/>
      <c r="W20" s="265"/>
      <c r="X20" s="265"/>
      <c r="Y20" s="265"/>
      <c r="Z20" s="277"/>
      <c r="AA20" s="277"/>
      <c r="AB20" s="265"/>
      <c r="AC20" s="265"/>
      <c r="AD20" s="265"/>
      <c r="AE20" s="265"/>
      <c r="AF20" s="265"/>
      <c r="AG20" s="265"/>
      <c r="AH20" s="44"/>
      <c r="AI20" s="264"/>
      <c r="AJ20" s="264"/>
      <c r="AK20" s="264"/>
      <c r="AL20" s="264"/>
      <c r="AM20" s="264"/>
      <c r="AN20" s="264"/>
      <c r="AO20" s="264"/>
      <c r="AP20" s="264"/>
      <c r="AQ20" s="265"/>
      <c r="AR20" s="265"/>
    </row>
    <row r="21" spans="2:45" ht="16.5" customHeight="1" x14ac:dyDescent="0.35">
      <c r="B21" s="264"/>
      <c r="C21" s="275"/>
      <c r="D21" s="275"/>
      <c r="E21" s="275"/>
      <c r="F21" s="275"/>
      <c r="G21" s="436" t="s">
        <v>819</v>
      </c>
      <c r="H21" s="436"/>
      <c r="I21" s="436"/>
      <c r="J21" s="436"/>
      <c r="K21" s="436"/>
      <c r="L21" s="436"/>
      <c r="M21" s="436"/>
      <c r="N21" s="436"/>
      <c r="O21" s="436"/>
      <c r="P21" s="436"/>
      <c r="Q21" s="436"/>
      <c r="R21" s="436"/>
      <c r="S21" s="436"/>
      <c r="T21" s="436"/>
      <c r="U21" s="436"/>
      <c r="V21" s="436"/>
      <c r="W21" s="436"/>
      <c r="X21" s="436"/>
      <c r="Y21" s="436"/>
      <c r="Z21" s="436"/>
      <c r="AA21" s="436"/>
      <c r="AB21" s="436"/>
      <c r="AC21" s="436"/>
      <c r="AD21" s="436"/>
      <c r="AE21" s="436"/>
      <c r="AF21" s="274"/>
      <c r="AG21" s="278"/>
      <c r="AH21" s="272"/>
      <c r="AI21" s="264"/>
      <c r="AJ21" s="264"/>
      <c r="AK21" s="264"/>
      <c r="AL21" s="264"/>
      <c r="AM21" s="264"/>
      <c r="AN21" s="264"/>
      <c r="AO21" s="264"/>
      <c r="AP21" s="264"/>
      <c r="AQ21" s="265"/>
      <c r="AR21" s="265"/>
    </row>
    <row r="22" spans="2:45" ht="16.5" customHeight="1" thickBot="1" x14ac:dyDescent="0.35">
      <c r="B22" s="264"/>
      <c r="C22" s="275"/>
      <c r="D22" s="275"/>
      <c r="E22" s="275"/>
      <c r="F22" s="275"/>
      <c r="G22" s="436"/>
      <c r="H22" s="436"/>
      <c r="I22" s="436"/>
      <c r="J22" s="436"/>
      <c r="K22" s="436"/>
      <c r="L22" s="436"/>
      <c r="M22" s="436"/>
      <c r="N22" s="436"/>
      <c r="O22" s="436"/>
      <c r="P22" s="436"/>
      <c r="Q22" s="436"/>
      <c r="R22" s="436"/>
      <c r="S22" s="436"/>
      <c r="T22" s="436"/>
      <c r="U22" s="436"/>
      <c r="V22" s="436"/>
      <c r="W22" s="436"/>
      <c r="X22" s="436"/>
      <c r="Y22" s="436"/>
      <c r="Z22" s="436"/>
      <c r="AA22" s="436"/>
      <c r="AB22" s="436"/>
      <c r="AC22" s="436"/>
      <c r="AD22" s="436"/>
      <c r="AE22" s="436"/>
      <c r="AF22" s="274"/>
      <c r="AG22" s="274"/>
      <c r="AH22" s="274"/>
      <c r="AI22" s="274"/>
      <c r="AJ22" s="275"/>
      <c r="AK22" s="275"/>
      <c r="AL22" s="264"/>
      <c r="AM22" s="264"/>
      <c r="AN22" s="264"/>
      <c r="AO22" s="264"/>
      <c r="AP22" s="275"/>
      <c r="AQ22" s="275"/>
      <c r="AR22" s="275"/>
    </row>
    <row r="23" spans="2:45" ht="16.5" customHeight="1" thickBot="1" x14ac:dyDescent="0.35">
      <c r="B23" s="264"/>
      <c r="C23" s="264"/>
      <c r="D23" s="264"/>
      <c r="E23" s="264"/>
      <c r="F23" s="264"/>
      <c r="G23" s="437"/>
      <c r="H23" s="438"/>
      <c r="I23" s="438"/>
      <c r="J23" s="438"/>
      <c r="K23" s="438"/>
      <c r="L23" s="438"/>
      <c r="M23" s="439"/>
      <c r="N23" s="440" t="s">
        <v>822</v>
      </c>
      <c r="O23" s="441"/>
      <c r="P23" s="441"/>
      <c r="Q23" s="441"/>
      <c r="R23" s="441"/>
      <c r="S23" s="441"/>
      <c r="T23" s="441"/>
      <c r="U23" s="441"/>
      <c r="V23" s="441"/>
      <c r="W23" s="441"/>
      <c r="X23" s="441"/>
      <c r="Y23" s="441"/>
      <c r="Z23" s="441"/>
      <c r="AA23" s="441"/>
      <c r="AB23" s="441"/>
      <c r="AC23" s="441"/>
      <c r="AD23" s="441"/>
      <c r="AE23" s="369"/>
      <c r="AF23" s="370"/>
      <c r="AG23" s="371"/>
      <c r="AH23" s="371"/>
      <c r="AI23" s="371"/>
      <c r="AJ23" s="372"/>
      <c r="AK23" s="372"/>
      <c r="AL23" s="372"/>
      <c r="AM23" s="372"/>
      <c r="AN23" s="372"/>
      <c r="AO23" s="372"/>
      <c r="AP23" s="372"/>
      <c r="AQ23" s="372"/>
      <c r="AR23" s="373"/>
      <c r="AS23" s="374"/>
    </row>
    <row r="24" spans="2:45" ht="16.5" customHeight="1" x14ac:dyDescent="0.3">
      <c r="B24" s="264"/>
      <c r="C24" s="264"/>
      <c r="D24" s="264"/>
      <c r="E24" s="264"/>
      <c r="F24" s="264"/>
      <c r="G24" s="442" t="s">
        <v>728</v>
      </c>
      <c r="H24" s="442"/>
      <c r="I24" s="442"/>
      <c r="J24" s="442"/>
      <c r="K24" s="442"/>
      <c r="L24" s="442"/>
      <c r="M24" s="442"/>
      <c r="N24" s="442"/>
      <c r="O24" s="442"/>
      <c r="P24" s="442"/>
      <c r="Q24" s="442"/>
      <c r="R24" s="442"/>
      <c r="S24" s="442"/>
      <c r="T24" s="442"/>
      <c r="U24" s="442"/>
      <c r="V24" s="442"/>
      <c r="W24" s="442"/>
      <c r="X24" s="442"/>
      <c r="Y24" s="442"/>
      <c r="Z24" s="442"/>
      <c r="AA24" s="442"/>
      <c r="AB24" s="442"/>
      <c r="AC24" s="442"/>
      <c r="AD24" s="442"/>
      <c r="AE24" s="442"/>
      <c r="AF24" s="442"/>
      <c r="AG24" s="274"/>
      <c r="AH24" s="274"/>
      <c r="AI24" s="274"/>
      <c r="AJ24" s="279"/>
      <c r="AK24" s="275"/>
      <c r="AL24" s="275"/>
      <c r="AM24" s="275"/>
      <c r="AN24" s="275"/>
      <c r="AO24" s="265"/>
      <c r="AP24" s="275"/>
      <c r="AQ24" s="275"/>
      <c r="AR24" s="275"/>
    </row>
    <row r="25" spans="2:45" ht="16.5" customHeight="1" x14ac:dyDescent="0.35">
      <c r="B25" s="264"/>
      <c r="C25" s="275"/>
      <c r="D25" s="275"/>
      <c r="E25" s="275"/>
      <c r="F25" s="275"/>
      <c r="G25" s="275"/>
      <c r="H25" s="275"/>
      <c r="I25" s="275"/>
      <c r="J25" s="272"/>
      <c r="K25" s="272"/>
      <c r="L25" s="272"/>
      <c r="M25" s="272"/>
      <c r="N25" s="272"/>
      <c r="O25" s="272"/>
      <c r="P25" s="264"/>
      <c r="Q25" s="264"/>
      <c r="R25" s="264"/>
      <c r="S25" s="264"/>
      <c r="T25" s="264"/>
      <c r="U25" s="264"/>
      <c r="V25" s="264"/>
      <c r="W25" s="276"/>
      <c r="X25" s="276"/>
      <c r="Y25" s="276"/>
      <c r="Z25" s="276"/>
      <c r="AA25" s="276"/>
      <c r="AB25" s="276"/>
      <c r="AC25" s="275"/>
      <c r="AD25" s="275"/>
      <c r="AE25" s="275"/>
      <c r="AF25" s="275"/>
      <c r="AG25" s="275"/>
      <c r="AH25" s="275"/>
      <c r="AI25" s="445"/>
      <c r="AJ25" s="445"/>
      <c r="AK25" s="445"/>
      <c r="AL25" s="445"/>
      <c r="AM25" s="445"/>
      <c r="AN25" s="443"/>
      <c r="AO25" s="443"/>
      <c r="AP25" s="443"/>
      <c r="AQ25" s="443"/>
      <c r="AR25" s="265"/>
    </row>
    <row r="26" spans="2:45" ht="16.5" customHeight="1" x14ac:dyDescent="0.35">
      <c r="B26" s="392"/>
      <c r="C26" s="276" t="s">
        <v>861</v>
      </c>
      <c r="D26" s="275"/>
      <c r="E26" s="275"/>
      <c r="F26" s="275"/>
      <c r="G26" s="275"/>
      <c r="H26" s="275"/>
      <c r="I26" s="275"/>
      <c r="J26" s="264"/>
      <c r="K26" s="264"/>
      <c r="L26" s="264"/>
      <c r="M26" s="264"/>
      <c r="N26" s="264"/>
      <c r="O26" s="264"/>
      <c r="P26" s="264"/>
      <c r="Q26" s="264"/>
      <c r="R26" s="264"/>
      <c r="S26" s="264"/>
      <c r="T26" s="264"/>
      <c r="U26" s="264"/>
      <c r="V26" s="264"/>
      <c r="W26" s="264"/>
      <c r="X26" s="264"/>
      <c r="Y26" s="264"/>
      <c r="Z26" s="264"/>
      <c r="AA26" s="264"/>
      <c r="AB26" s="264"/>
      <c r="AC26" s="264"/>
      <c r="AD26" s="44"/>
      <c r="AE26" s="44"/>
      <c r="AF26" s="45"/>
      <c r="AG26" s="44"/>
      <c r="AH26" s="44"/>
      <c r="AI26" s="328"/>
      <c r="AJ26" s="328"/>
      <c r="AK26" s="328"/>
      <c r="AL26" s="328"/>
      <c r="AM26" s="328"/>
      <c r="AN26" s="331"/>
      <c r="AO26" s="332"/>
      <c r="AP26" s="332"/>
      <c r="AQ26" s="332"/>
      <c r="AR26" s="265"/>
    </row>
    <row r="27" spans="2:45" ht="16.5" customHeight="1" x14ac:dyDescent="0.3">
      <c r="B27" s="328"/>
      <c r="C27" s="273" t="s">
        <v>862</v>
      </c>
      <c r="D27" s="273"/>
      <c r="E27" s="273"/>
      <c r="F27" s="273"/>
      <c r="G27" s="273"/>
      <c r="H27" s="273"/>
      <c r="I27" s="273"/>
      <c r="J27" s="273"/>
      <c r="K27" s="273"/>
      <c r="L27" s="273"/>
      <c r="M27" s="328"/>
      <c r="N27" s="328"/>
      <c r="O27" s="328"/>
      <c r="P27" s="328"/>
      <c r="Q27" s="328"/>
      <c r="R27" s="328"/>
      <c r="S27" s="328"/>
      <c r="T27" s="328"/>
      <c r="U27" s="328"/>
      <c r="V27" s="328"/>
      <c r="W27" s="328"/>
      <c r="X27" s="328"/>
      <c r="Y27" s="328"/>
      <c r="Z27" s="328"/>
      <c r="AA27" s="328"/>
      <c r="AB27" s="328"/>
      <c r="AC27" s="328"/>
      <c r="AD27" s="328"/>
      <c r="AE27" s="328"/>
      <c r="AF27" s="328"/>
      <c r="AG27" s="328"/>
      <c r="AH27" s="328"/>
      <c r="AI27" s="328"/>
      <c r="AJ27" s="328"/>
      <c r="AK27" s="328"/>
      <c r="AL27" s="328"/>
      <c r="AM27" s="328"/>
      <c r="AN27" s="328"/>
      <c r="AO27" s="328"/>
      <c r="AP27" s="328"/>
      <c r="AQ27" s="328"/>
      <c r="AR27" s="328"/>
    </row>
    <row r="28" spans="2:45" ht="16.5" customHeight="1" x14ac:dyDescent="0.3">
      <c r="B28" s="328"/>
      <c r="C28" s="328"/>
      <c r="D28" s="328"/>
      <c r="E28" s="328"/>
      <c r="F28" s="328"/>
      <c r="G28" s="436" t="s">
        <v>863</v>
      </c>
      <c r="H28" s="436"/>
      <c r="I28" s="436"/>
      <c r="J28" s="436"/>
      <c r="K28" s="436"/>
      <c r="L28" s="436"/>
      <c r="M28" s="436"/>
      <c r="N28" s="436"/>
      <c r="O28" s="436"/>
      <c r="P28" s="436"/>
      <c r="Q28" s="436"/>
      <c r="R28" s="436"/>
      <c r="S28" s="436"/>
      <c r="T28" s="436"/>
      <c r="U28" s="436"/>
      <c r="V28" s="436"/>
      <c r="W28" s="436"/>
      <c r="X28" s="436"/>
      <c r="Y28" s="436"/>
      <c r="Z28" s="436"/>
      <c r="AA28" s="436"/>
      <c r="AB28" s="436"/>
      <c r="AC28" s="436"/>
      <c r="AD28" s="436"/>
      <c r="AE28" s="436"/>
      <c r="AF28" s="328"/>
      <c r="AG28" s="328"/>
      <c r="AH28" s="328"/>
      <c r="AI28" s="328"/>
      <c r="AJ28" s="328"/>
      <c r="AK28" s="328"/>
      <c r="AL28" s="328"/>
      <c r="AM28" s="328"/>
      <c r="AN28" s="328"/>
      <c r="AO28" s="328"/>
      <c r="AP28" s="328"/>
      <c r="AQ28" s="328"/>
      <c r="AR28" s="328"/>
    </row>
    <row r="29" spans="2:45" ht="14.5" thickBot="1" x14ac:dyDescent="0.35">
      <c r="B29" s="328"/>
      <c r="C29" s="328"/>
      <c r="D29" s="328"/>
      <c r="E29" s="328"/>
      <c r="F29" s="328"/>
      <c r="G29" s="436"/>
      <c r="H29" s="436"/>
      <c r="I29" s="436"/>
      <c r="J29" s="436"/>
      <c r="K29" s="436"/>
      <c r="L29" s="436"/>
      <c r="M29" s="436"/>
      <c r="N29" s="436"/>
      <c r="O29" s="436"/>
      <c r="P29" s="436"/>
      <c r="Q29" s="436"/>
      <c r="R29" s="436"/>
      <c r="S29" s="436"/>
      <c r="T29" s="436"/>
      <c r="U29" s="436"/>
      <c r="V29" s="436"/>
      <c r="W29" s="436"/>
      <c r="X29" s="436"/>
      <c r="Y29" s="436"/>
      <c r="Z29" s="436"/>
      <c r="AA29" s="436"/>
      <c r="AB29" s="436"/>
      <c r="AC29" s="436"/>
      <c r="AD29" s="436"/>
      <c r="AE29" s="436"/>
      <c r="AF29" s="328"/>
      <c r="AG29" s="328"/>
      <c r="AH29" s="328"/>
      <c r="AI29" s="328"/>
      <c r="AJ29" s="328"/>
      <c r="AK29" s="328"/>
      <c r="AL29" s="328"/>
      <c r="AM29" s="328"/>
      <c r="AN29" s="328"/>
      <c r="AO29" s="328"/>
      <c r="AP29" s="328"/>
      <c r="AQ29" s="328"/>
      <c r="AR29" s="328"/>
    </row>
    <row r="30" spans="2:45" ht="14.5" thickBot="1" x14ac:dyDescent="0.35">
      <c r="B30" s="328"/>
      <c r="C30" s="328"/>
      <c r="D30" s="328"/>
      <c r="E30" s="328"/>
      <c r="F30" s="328"/>
      <c r="G30" s="437"/>
      <c r="H30" s="438"/>
      <c r="I30" s="438"/>
      <c r="J30" s="438"/>
      <c r="K30" s="438"/>
      <c r="L30" s="438"/>
      <c r="M30" s="439"/>
      <c r="N30" s="440"/>
      <c r="O30" s="441"/>
      <c r="P30" s="441"/>
      <c r="Q30" s="441"/>
      <c r="R30" s="441"/>
      <c r="S30" s="441"/>
      <c r="T30" s="441"/>
      <c r="U30" s="441"/>
      <c r="V30" s="441"/>
      <c r="W30" s="441"/>
      <c r="X30" s="441"/>
      <c r="Y30" s="441"/>
      <c r="Z30" s="441"/>
      <c r="AA30" s="441"/>
      <c r="AB30" s="441"/>
      <c r="AC30" s="441"/>
      <c r="AD30" s="441"/>
      <c r="AE30" s="328"/>
      <c r="AF30" s="328"/>
      <c r="AG30" s="328"/>
      <c r="AH30" s="328"/>
      <c r="AI30" s="328"/>
      <c r="AJ30" s="328"/>
      <c r="AK30" s="328"/>
      <c r="AL30" s="328"/>
      <c r="AM30" s="328"/>
      <c r="AN30" s="328"/>
      <c r="AO30" s="328"/>
      <c r="AP30" s="328"/>
      <c r="AQ30" s="328"/>
      <c r="AR30" s="328"/>
    </row>
    <row r="31" spans="2:45" ht="14" x14ac:dyDescent="0.3">
      <c r="B31" s="328"/>
      <c r="C31" s="328"/>
      <c r="D31" s="328"/>
      <c r="E31" s="328"/>
      <c r="F31" s="328"/>
      <c r="G31" s="442" t="s">
        <v>728</v>
      </c>
      <c r="H31" s="442"/>
      <c r="I31" s="442"/>
      <c r="J31" s="442"/>
      <c r="K31" s="442"/>
      <c r="L31" s="442"/>
      <c r="M31" s="442"/>
      <c r="N31" s="442"/>
      <c r="O31" s="442"/>
      <c r="P31" s="442"/>
      <c r="Q31" s="442"/>
      <c r="R31" s="442"/>
      <c r="S31" s="442"/>
      <c r="T31" s="442"/>
      <c r="U31" s="442"/>
      <c r="V31" s="442"/>
      <c r="W31" s="442"/>
      <c r="X31" s="442"/>
      <c r="Y31" s="442"/>
      <c r="Z31" s="442"/>
      <c r="AA31" s="442"/>
      <c r="AB31" s="442"/>
      <c r="AC31" s="442"/>
      <c r="AD31" s="442"/>
      <c r="AE31" s="442"/>
      <c r="AF31" s="442"/>
      <c r="AG31" s="328"/>
      <c r="AH31" s="328"/>
      <c r="AI31" s="328"/>
      <c r="AJ31" s="328"/>
      <c r="AK31" s="328"/>
      <c r="AL31" s="328"/>
      <c r="AM31" s="328"/>
      <c r="AN31" s="328"/>
      <c r="AO31" s="328"/>
      <c r="AP31" s="328"/>
      <c r="AQ31" s="328"/>
      <c r="AR31" s="328"/>
    </row>
    <row r="32" spans="2:45" ht="14" x14ac:dyDescent="0.3">
      <c r="B32" s="328"/>
      <c r="C32" s="328"/>
      <c r="D32" s="328"/>
      <c r="E32" s="328"/>
      <c r="F32" s="328"/>
      <c r="G32" s="328"/>
      <c r="H32" s="328"/>
      <c r="I32" s="328"/>
      <c r="J32" s="328"/>
      <c r="K32" s="328"/>
      <c r="L32" s="328"/>
      <c r="M32" s="328"/>
      <c r="N32" s="328"/>
      <c r="O32" s="328"/>
      <c r="P32" s="328"/>
      <c r="Q32" s="328"/>
      <c r="R32" s="328"/>
      <c r="S32" s="328"/>
      <c r="T32" s="328"/>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row>
    <row r="33" spans="2:44" ht="14" x14ac:dyDescent="0.3">
      <c r="B33" s="328"/>
      <c r="C33" s="328"/>
      <c r="D33" s="328"/>
      <c r="E33" s="328"/>
      <c r="F33" s="328"/>
      <c r="G33" s="328"/>
      <c r="H33" s="328"/>
      <c r="I33" s="328"/>
      <c r="J33" s="328"/>
      <c r="K33" s="328"/>
      <c r="L33" s="328"/>
      <c r="M33" s="328"/>
      <c r="N33" s="328"/>
      <c r="O33" s="328"/>
      <c r="P33" s="328"/>
      <c r="Q33" s="328"/>
      <c r="R33" s="328"/>
      <c r="S33" s="328"/>
      <c r="T33" s="328"/>
      <c r="U33" s="328"/>
      <c r="V33" s="328"/>
      <c r="W33" s="328"/>
      <c r="X33" s="328"/>
      <c r="Y33" s="328"/>
      <c r="Z33" s="328"/>
      <c r="AA33" s="328"/>
      <c r="AB33" s="328"/>
      <c r="AC33" s="328"/>
      <c r="AD33" s="328"/>
      <c r="AE33" s="328"/>
      <c r="AF33" s="328"/>
      <c r="AG33" s="328"/>
      <c r="AH33" s="328"/>
      <c r="AI33" s="328"/>
      <c r="AJ33" s="328"/>
      <c r="AK33" s="328"/>
      <c r="AL33" s="328"/>
      <c r="AM33" s="328"/>
      <c r="AN33" s="328"/>
      <c r="AO33" s="328"/>
      <c r="AP33" s="328"/>
      <c r="AQ33" s="328"/>
      <c r="AR33" s="328"/>
    </row>
    <row r="34" spans="2:44" ht="14" x14ac:dyDescent="0.3">
      <c r="B34" s="328" t="s">
        <v>806</v>
      </c>
      <c r="C34" s="328"/>
      <c r="D34" s="328"/>
      <c r="E34" s="328"/>
      <c r="F34" s="328"/>
      <c r="G34" s="328"/>
      <c r="H34" s="328"/>
      <c r="I34" s="328"/>
      <c r="J34" s="328"/>
      <c r="K34" s="328"/>
      <c r="L34" s="328"/>
      <c r="M34" s="328"/>
      <c r="N34" s="328"/>
      <c r="O34" s="328"/>
      <c r="P34" s="328"/>
      <c r="Q34" s="328"/>
      <c r="R34" s="328"/>
      <c r="S34" s="328"/>
      <c r="T34" s="328"/>
      <c r="U34" s="328"/>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row>
    <row r="35" spans="2:44" ht="14.25" customHeight="1" x14ac:dyDescent="0.3">
      <c r="B35" s="430" t="s">
        <v>821</v>
      </c>
      <c r="C35" s="430"/>
      <c r="D35" s="430"/>
      <c r="E35" s="430"/>
      <c r="F35" s="430"/>
      <c r="G35" s="430"/>
      <c r="H35" s="430"/>
      <c r="I35" s="430"/>
      <c r="J35" s="430"/>
      <c r="K35" s="430"/>
      <c r="L35" s="430"/>
      <c r="M35" s="430"/>
      <c r="N35" s="430"/>
      <c r="O35" s="430"/>
      <c r="P35" s="430"/>
      <c r="Q35" s="430"/>
      <c r="R35" s="433" t="str">
        <f>VERSION</f>
        <v>Trade Ally Application v3.1.1</v>
      </c>
      <c r="S35" s="433"/>
      <c r="T35" s="433"/>
      <c r="U35" s="433"/>
      <c r="V35" s="433"/>
      <c r="W35" s="433"/>
      <c r="X35" s="433"/>
      <c r="Y35" s="433"/>
      <c r="Z35" s="433"/>
      <c r="AA35" s="433"/>
      <c r="AB35" s="433"/>
      <c r="AC35" s="433"/>
      <c r="AD35" s="427" t="s">
        <v>876</v>
      </c>
      <c r="AE35" s="427"/>
      <c r="AF35" s="427"/>
      <c r="AG35" s="427"/>
      <c r="AH35" s="427"/>
      <c r="AI35" s="427"/>
      <c r="AJ35" s="427"/>
      <c r="AK35" s="427"/>
      <c r="AL35" s="427"/>
      <c r="AM35" s="427"/>
      <c r="AN35" s="427"/>
      <c r="AO35" s="427"/>
      <c r="AP35" s="427"/>
      <c r="AQ35" s="427"/>
      <c r="AR35" s="427"/>
    </row>
    <row r="36" spans="2:44" ht="0" hidden="1" customHeight="1" x14ac:dyDescent="0.3">
      <c r="B36" s="262" t="s">
        <v>722</v>
      </c>
      <c r="C36" s="262"/>
      <c r="D36" s="262"/>
      <c r="E36" s="262"/>
      <c r="F36" s="262"/>
      <c r="G36" s="262"/>
      <c r="H36" s="262"/>
      <c r="I36" s="262"/>
      <c r="J36" s="262"/>
      <c r="K36" s="434" t="s">
        <v>743</v>
      </c>
      <c r="L36" s="435"/>
      <c r="M36" s="435"/>
      <c r="N36" s="435"/>
      <c r="O36" s="435"/>
      <c r="P36" s="435"/>
      <c r="Q36" s="435"/>
      <c r="R36" s="433"/>
      <c r="S36" s="433"/>
      <c r="T36" s="433"/>
      <c r="U36" s="433"/>
      <c r="V36" s="433"/>
      <c r="W36" s="433"/>
      <c r="X36" s="433"/>
      <c r="Y36" s="433"/>
      <c r="Z36" s="433"/>
      <c r="AA36" s="433"/>
      <c r="AB36" s="433"/>
      <c r="AC36" s="433"/>
      <c r="AD36" s="427"/>
      <c r="AE36" s="427"/>
      <c r="AF36" s="427"/>
      <c r="AG36" s="427"/>
      <c r="AH36" s="427"/>
      <c r="AI36" s="427"/>
      <c r="AJ36" s="427"/>
      <c r="AK36" s="427"/>
      <c r="AL36" s="427"/>
      <c r="AM36" s="427"/>
      <c r="AN36" s="427"/>
      <c r="AO36" s="427"/>
      <c r="AP36" s="427"/>
      <c r="AQ36" s="427"/>
      <c r="AR36" s="427"/>
    </row>
  </sheetData>
  <sheetProtection algorithmName="SHA-512" hashValue="ccizI/y0//sr/d0nVM8xPlh8XM9EMCpPkYlAaOQg3ae/sznBl0WDwkJx+LpZqUgt+BUoJz08DQZUXHi6dIlPuQ==" saltValue="8x1apAznEMobLPaUmOpEdg==" spinCount="100000" sheet="1" objects="1" scenarios="1" selectLockedCells="1"/>
  <mergeCells count="20">
    <mergeCell ref="AN25:AQ25"/>
    <mergeCell ref="G23:M23"/>
    <mergeCell ref="G24:AF24"/>
    <mergeCell ref="N23:AD23"/>
    <mergeCell ref="M1:R1"/>
    <mergeCell ref="W1:AD1"/>
    <mergeCell ref="G16:M16"/>
    <mergeCell ref="G15:AF15"/>
    <mergeCell ref="AI25:AM25"/>
    <mergeCell ref="G17:AF17"/>
    <mergeCell ref="G21:AE22"/>
    <mergeCell ref="G13:AD14"/>
    <mergeCell ref="B35:Q35"/>
    <mergeCell ref="R35:AC36"/>
    <mergeCell ref="AD35:AR36"/>
    <mergeCell ref="K36:Q36"/>
    <mergeCell ref="G28:AE29"/>
    <mergeCell ref="G30:M30"/>
    <mergeCell ref="N30:AD30"/>
    <mergeCell ref="G31:AF31"/>
  </mergeCells>
  <conditionalFormatting sqref="M1:R1">
    <cfRule type="expression" dxfId="220" priority="2">
      <formula>OFFER720="Inactive"</formula>
    </cfRule>
  </conditionalFormatting>
  <conditionalFormatting sqref="W1:AD1">
    <cfRule type="expression" dxfId="219" priority="1">
      <formula>COMPLETION730="Inactive"</formula>
    </cfRule>
  </conditionalFormatting>
  <conditionalFormatting sqref="AM3:AO4">
    <cfRule type="cellIs" dxfId="218" priority="11" operator="equal">
      <formula>"APP EXPIRED"</formula>
    </cfRule>
    <cfRule type="cellIs" dxfId="217" priority="13" operator="equal">
      <formula>"Install Date Not Eligible"</formula>
    </cfRule>
    <cfRule type="cellIs" dxfId="216" priority="17" operator="equal">
      <formula>"Requires Pre-Approval"</formula>
    </cfRule>
    <cfRule type="cellIs" dxfId="215" priority="18" operator="equal">
      <formula>"Less than $150"</formula>
    </cfRule>
    <cfRule type="cellIs" dxfId="214" priority="19" operator="equal">
      <formula>"Not Eligible"</formula>
    </cfRule>
  </conditionalFormatting>
  <conditionalFormatting sqref="AN25:AQ25">
    <cfRule type="cellIs" dxfId="213" priority="39" operator="equal">
      <formula>"Incomplete"</formula>
    </cfRule>
    <cfRule type="cellIs" dxfId="212" priority="40" operator="equal">
      <formula>"Complete"</formula>
    </cfRule>
  </conditionalFormatting>
  <conditionalFormatting sqref="AP3:AR4">
    <cfRule type="expression" dxfId="211" priority="5">
      <formula>$AM$3="APP EXPIRED"</formula>
    </cfRule>
    <cfRule type="expression" dxfId="210" priority="6">
      <formula>$AM$3="Install Date Not Eligible"</formula>
    </cfRule>
    <cfRule type="expression" dxfId="209" priority="7">
      <formula>$AM$3="Not Eligible"</formula>
    </cfRule>
    <cfRule type="expression" dxfId="208" priority="8">
      <formula>$AM$3="Less Than $150"</formula>
    </cfRule>
    <cfRule type="expression" dxfId="207" priority="9">
      <formula>$AM$3="Requires Pre-Approval"</formula>
    </cfRule>
  </conditionalFormatting>
  <hyperlinks>
    <hyperlink ref="K36" r:id="rId1" xr:uid="{7281BA9E-BE7C-422A-B494-3ED94D7537AE}"/>
  </hyperlinks>
  <printOptions horizontalCentered="1"/>
  <pageMargins left="0.25" right="0.25" top="0.75" bottom="0.75" header="0.3" footer="0.3"/>
  <pageSetup scale="74" orientation="landscape" r:id="rId2"/>
  <headerFooter>
    <oddFooter>&amp;L&amp;"Book Antiqua,Regular"&amp;10Printed on &amp;D at &amp;T&amp;R&amp;"Book Antiqua,Regular"&amp;10Ameren Missouri BizSavers&amp;"Book Antiqua,Bold Italic" &amp;"Book Antiqua,Regular"Program&amp;C&amp;"Book Antiqua,Regular"&amp;10&amp;F &amp;A</oddFooter>
  </headerFooter>
  <drawing r:id="rId3"/>
  <extLst>
    <ext xmlns:x14="http://schemas.microsoft.com/office/spreadsheetml/2009/9/main" uri="{78C0D931-6437-407d-A8EE-F0AAD7539E65}">
      <x14:conditionalFormattings>
        <x14:conditionalFormatting xmlns:xm="http://schemas.microsoft.com/office/excel/2006/main">
          <x14:cfRule type="iconSet" priority="38" id="{953EA93A-BD10-4B3F-9B3F-1B5912F0B5D5}">
            <x14:iconSet iconSet="3Arrows" custom="1">
              <x14:cfvo type="percent">
                <xm:f>0</xm:f>
              </x14:cfvo>
              <x14:cfvo type="num">
                <xm:f>0.9</xm:f>
              </x14:cfvo>
              <x14:cfvo type="num">
                <xm:f>1</xm:f>
              </x14:cfvo>
              <x14:cfIcon iconSet="3Symbols" iconId="0"/>
              <x14:cfIcon iconSet="3Signs" iconId="1"/>
              <x14:cfIcon iconSet="3Symbols2" iconId="2"/>
            </x14:iconSet>
          </x14:cfRule>
          <xm:sqref>AN26:AQ26</xm:sqref>
        </x14:conditionalFormatting>
      </x14:conditionalFormatting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
    <tabColor rgb="FFC00000"/>
    <pageSetUpPr fitToPage="1"/>
  </sheetPr>
  <dimension ref="A1:Q91"/>
  <sheetViews>
    <sheetView tabSelected="1" zoomScaleNormal="100" workbookViewId="0">
      <selection activeCell="B91" sqref="B91"/>
    </sheetView>
  </sheetViews>
  <sheetFormatPr defaultColWidth="0" defaultRowHeight="15" customHeight="1" zeroHeight="1" x14ac:dyDescent="0.35"/>
  <cols>
    <col min="1" max="1" width="9.1796875" customWidth="1"/>
    <col min="2" max="2" width="4.81640625" style="383" customWidth="1"/>
    <col min="3" max="13" width="9.1796875" customWidth="1"/>
    <col min="14" max="14" width="4.81640625" customWidth="1"/>
    <col min="15" max="17" width="9.1796875" customWidth="1"/>
    <col min="18" max="16384" width="9.1796875" hidden="1"/>
  </cols>
  <sheetData>
    <row r="1" spans="1:17" ht="15" customHeight="1" x14ac:dyDescent="0.35">
      <c r="A1" s="402" t="s">
        <v>823</v>
      </c>
      <c r="B1" s="402"/>
      <c r="C1" s="402"/>
      <c r="D1" s="402"/>
      <c r="E1" s="402"/>
      <c r="F1" s="402"/>
      <c r="G1" s="402"/>
      <c r="H1" s="402"/>
      <c r="I1" s="402"/>
      <c r="J1" s="402"/>
      <c r="K1" s="402"/>
      <c r="L1" s="402"/>
      <c r="M1" s="402"/>
      <c r="N1" s="402"/>
      <c r="O1" s="402"/>
      <c r="P1" s="172"/>
      <c r="Q1" s="172"/>
    </row>
    <row r="2" spans="1:17" ht="15" customHeight="1" x14ac:dyDescent="0.35">
      <c r="A2" s="402"/>
      <c r="B2" s="402"/>
      <c r="C2" s="402"/>
      <c r="D2" s="402"/>
      <c r="E2" s="402"/>
      <c r="F2" s="402"/>
      <c r="G2" s="402"/>
      <c r="H2" s="402"/>
      <c r="I2" s="402"/>
      <c r="J2" s="402"/>
      <c r="K2" s="402"/>
      <c r="L2" s="402"/>
      <c r="M2" s="402"/>
      <c r="N2" s="402"/>
      <c r="O2" s="402"/>
      <c r="P2" s="172"/>
      <c r="Q2" s="172"/>
    </row>
    <row r="3" spans="1:17" ht="15.75" customHeight="1" x14ac:dyDescent="0.35">
      <c r="A3" s="233"/>
      <c r="B3" s="381"/>
      <c r="C3" s="172"/>
      <c r="D3" s="172"/>
      <c r="E3" s="172"/>
      <c r="F3" s="172"/>
      <c r="G3" s="172"/>
      <c r="H3" s="172"/>
      <c r="I3" s="172"/>
      <c r="J3" s="172"/>
      <c r="K3" s="172"/>
      <c r="L3" s="172"/>
      <c r="M3" s="172"/>
      <c r="N3" s="172"/>
      <c r="O3" s="172"/>
      <c r="P3" s="172"/>
      <c r="Q3" s="172"/>
    </row>
    <row r="4" spans="1:17" ht="15.75" customHeight="1" x14ac:dyDescent="0.35">
      <c r="A4" s="233"/>
      <c r="B4" s="381"/>
      <c r="C4" s="172"/>
      <c r="D4" s="172"/>
      <c r="E4" s="172"/>
      <c r="F4" s="172"/>
      <c r="G4" s="172"/>
      <c r="H4" s="172"/>
      <c r="I4" s="172"/>
      <c r="J4" s="172"/>
      <c r="K4" s="172"/>
      <c r="L4" s="172"/>
      <c r="M4" s="172"/>
      <c r="N4" s="172"/>
      <c r="O4" s="172"/>
      <c r="P4" s="172"/>
      <c r="Q4" s="172"/>
    </row>
    <row r="5" spans="1:17" ht="15.75" customHeight="1" x14ac:dyDescent="0.35">
      <c r="A5" s="233"/>
      <c r="B5" s="381"/>
      <c r="C5" s="172"/>
      <c r="D5" s="172"/>
      <c r="E5" s="172"/>
      <c r="F5" s="172"/>
      <c r="G5" s="172"/>
      <c r="H5" s="172"/>
      <c r="I5" s="172"/>
      <c r="J5" s="172"/>
      <c r="K5" s="172"/>
      <c r="L5" s="172"/>
      <c r="M5" s="172"/>
      <c r="N5" s="172"/>
      <c r="O5" s="172"/>
      <c r="P5" s="172"/>
      <c r="Q5" s="172"/>
    </row>
    <row r="6" spans="1:17" ht="14.5" x14ac:dyDescent="0.35">
      <c r="B6" s="172"/>
      <c r="C6" s="172"/>
      <c r="D6" s="172"/>
      <c r="E6" s="172"/>
      <c r="F6" s="172"/>
      <c r="G6" s="172"/>
      <c r="H6" s="172"/>
      <c r="I6" s="172"/>
      <c r="J6" s="172"/>
      <c r="K6" s="172"/>
      <c r="L6" s="172"/>
      <c r="M6" s="172"/>
      <c r="N6" s="172"/>
      <c r="O6" s="172"/>
      <c r="P6" s="172"/>
    </row>
    <row r="7" spans="1:17" ht="14.5" x14ac:dyDescent="0.35">
      <c r="B7" s="172"/>
      <c r="C7" s="172"/>
      <c r="D7" s="172"/>
      <c r="E7" s="172"/>
      <c r="F7" s="172"/>
      <c r="G7" s="172"/>
      <c r="H7" s="172"/>
      <c r="I7" s="172"/>
      <c r="J7" s="172"/>
      <c r="K7" s="172"/>
      <c r="L7" s="172"/>
      <c r="M7" s="172"/>
      <c r="N7" s="172"/>
      <c r="O7" s="172"/>
      <c r="P7" s="172"/>
    </row>
    <row r="8" spans="1:17" ht="15" customHeight="1" x14ac:dyDescent="0.35">
      <c r="B8" s="406"/>
      <c r="C8" s="407"/>
      <c r="D8" s="407"/>
      <c r="E8" s="407"/>
      <c r="F8" s="407"/>
      <c r="G8" s="172"/>
      <c r="H8" s="172"/>
      <c r="I8" s="172"/>
      <c r="J8" s="172"/>
      <c r="K8" s="172"/>
      <c r="L8" s="172"/>
      <c r="M8" s="172"/>
      <c r="N8" s="172"/>
      <c r="O8" s="172"/>
      <c r="P8" s="172"/>
    </row>
    <row r="9" spans="1:17" ht="14.5" x14ac:dyDescent="0.35">
      <c r="B9" s="406"/>
      <c r="C9" s="406"/>
      <c r="D9" s="406"/>
      <c r="E9" s="406"/>
      <c r="F9" s="406"/>
      <c r="G9" s="172"/>
      <c r="H9" s="172"/>
      <c r="I9" s="172"/>
      <c r="J9" s="172"/>
      <c r="K9" s="172"/>
      <c r="L9" s="172"/>
      <c r="M9" s="172"/>
      <c r="N9" s="172"/>
      <c r="O9" s="172"/>
      <c r="P9" s="172"/>
    </row>
    <row r="10" spans="1:17" ht="14.5" x14ac:dyDescent="0.35">
      <c r="B10" s="406"/>
      <c r="C10" s="406"/>
      <c r="D10" s="406"/>
      <c r="E10" s="406"/>
      <c r="F10" s="406"/>
      <c r="G10" s="172"/>
      <c r="H10" s="172"/>
      <c r="I10" s="172"/>
      <c r="J10" s="172"/>
      <c r="K10" s="172"/>
      <c r="L10" s="172"/>
      <c r="M10" s="172"/>
      <c r="N10" s="172"/>
      <c r="O10" s="172"/>
      <c r="P10" s="172"/>
    </row>
    <row r="11" spans="1:17" ht="14.5" x14ac:dyDescent="0.35">
      <c r="B11" s="172"/>
      <c r="C11" s="172"/>
      <c r="D11" s="172"/>
      <c r="E11" s="172"/>
      <c r="F11" s="172"/>
      <c r="G11" s="172"/>
      <c r="H11" s="172"/>
      <c r="I11" s="172"/>
      <c r="J11" s="172"/>
      <c r="K11" s="172"/>
      <c r="L11" s="172"/>
      <c r="M11" s="172"/>
      <c r="N11" s="172"/>
      <c r="O11" s="172"/>
      <c r="P11" s="172"/>
    </row>
    <row r="12" spans="1:17" ht="14.5" x14ac:dyDescent="0.35">
      <c r="B12" s="172"/>
      <c r="C12" s="172"/>
      <c r="D12" s="172"/>
      <c r="E12" s="172"/>
      <c r="F12" s="172"/>
      <c r="G12" s="172"/>
      <c r="H12" s="172"/>
      <c r="I12" s="172"/>
      <c r="J12" s="172"/>
      <c r="K12" s="172"/>
      <c r="L12" s="172"/>
      <c r="M12" s="172"/>
      <c r="N12" s="172"/>
      <c r="O12" s="172"/>
      <c r="P12" s="172"/>
    </row>
    <row r="13" spans="1:17" ht="14.5" x14ac:dyDescent="0.35">
      <c r="B13" s="172"/>
      <c r="C13" s="172"/>
      <c r="D13" s="172"/>
      <c r="E13" s="172"/>
      <c r="F13" s="172"/>
      <c r="G13" s="172"/>
      <c r="H13" s="172"/>
      <c r="I13" s="172"/>
      <c r="J13" s="172"/>
      <c r="K13" s="172"/>
      <c r="L13" s="172"/>
      <c r="M13" s="172"/>
      <c r="N13" s="172"/>
      <c r="O13" s="172"/>
      <c r="P13" s="172"/>
    </row>
    <row r="14" spans="1:17" ht="15.75" customHeight="1" x14ac:dyDescent="0.35">
      <c r="B14" s="408"/>
      <c r="C14" s="408"/>
      <c r="D14" s="408"/>
      <c r="E14" s="408"/>
      <c r="F14" s="408"/>
      <c r="G14" s="408"/>
      <c r="H14" s="408"/>
      <c r="I14" s="408"/>
      <c r="J14" s="408"/>
      <c r="K14" s="408"/>
      <c r="L14" s="408"/>
      <c r="M14" s="408"/>
      <c r="N14" s="408"/>
      <c r="O14" s="408"/>
      <c r="P14" s="408"/>
    </row>
    <row r="15" spans="1:17" ht="18" customHeight="1" x14ac:dyDescent="0.35">
      <c r="B15" s="409"/>
      <c r="C15" s="409"/>
      <c r="D15" s="409"/>
      <c r="E15" s="409"/>
      <c r="F15" s="409"/>
      <c r="G15" s="409"/>
      <c r="H15" s="409"/>
      <c r="I15" s="409"/>
      <c r="J15" s="409"/>
      <c r="K15" s="409"/>
      <c r="L15" s="409"/>
      <c r="M15" s="409"/>
      <c r="N15" s="409"/>
      <c r="O15" s="409"/>
      <c r="P15" s="409"/>
    </row>
    <row r="16" spans="1:17" ht="18" x14ac:dyDescent="0.35">
      <c r="B16"/>
      <c r="C16" s="172"/>
      <c r="D16" s="172"/>
      <c r="E16" s="172"/>
      <c r="F16" s="358"/>
      <c r="G16" s="172"/>
      <c r="H16" s="355"/>
      <c r="I16" s="172"/>
      <c r="J16" s="172"/>
      <c r="K16" s="172"/>
      <c r="L16" s="172"/>
      <c r="M16" s="172"/>
      <c r="N16" s="172"/>
      <c r="O16" s="172"/>
      <c r="P16" s="172"/>
    </row>
    <row r="17" spans="1:17" ht="14.5" x14ac:dyDescent="0.35">
      <c r="A17" s="384"/>
      <c r="B17" s="403"/>
      <c r="C17" s="403"/>
      <c r="D17" s="403"/>
      <c r="E17" s="403"/>
      <c r="F17" s="403"/>
      <c r="G17" s="403"/>
      <c r="H17" s="403"/>
      <c r="I17" s="403"/>
      <c r="J17" s="403"/>
      <c r="K17" s="403"/>
      <c r="L17" s="403"/>
      <c r="M17" s="403"/>
      <c r="N17" s="403"/>
      <c r="O17" s="403"/>
      <c r="P17" s="403"/>
      <c r="Q17" s="172"/>
    </row>
    <row r="18" spans="1:17" ht="72" customHeight="1" x14ac:dyDescent="0.35">
      <c r="A18" s="384"/>
      <c r="B18" s="258"/>
      <c r="C18" s="404"/>
      <c r="D18" s="404"/>
      <c r="E18" s="404"/>
      <c r="F18" s="404"/>
      <c r="G18" s="404"/>
      <c r="H18" s="404"/>
      <c r="I18" s="404"/>
      <c r="J18" s="404"/>
      <c r="K18" s="404"/>
      <c r="L18" s="404"/>
      <c r="M18" s="404"/>
      <c r="N18" s="404"/>
      <c r="O18" s="404"/>
      <c r="P18" s="404"/>
      <c r="Q18" s="172"/>
    </row>
    <row r="19" spans="1:17" ht="45.75" customHeight="1" x14ac:dyDescent="0.35">
      <c r="A19" s="384"/>
      <c r="B19" s="258"/>
      <c r="C19" s="404"/>
      <c r="D19" s="404"/>
      <c r="E19" s="404"/>
      <c r="F19" s="404"/>
      <c r="G19" s="404"/>
      <c r="H19" s="404"/>
      <c r="I19" s="404"/>
      <c r="J19" s="404"/>
      <c r="K19" s="404"/>
      <c r="L19" s="404"/>
      <c r="M19" s="404"/>
      <c r="N19" s="404"/>
      <c r="O19" s="404"/>
      <c r="P19" s="404"/>
      <c r="Q19" s="172"/>
    </row>
    <row r="20" spans="1:17" ht="14.5" x14ac:dyDescent="0.35">
      <c r="A20" s="384"/>
      <c r="B20" s="258"/>
      <c r="C20" s="405"/>
      <c r="D20" s="405"/>
      <c r="E20" s="405"/>
      <c r="F20" s="405"/>
      <c r="G20" s="405"/>
      <c r="H20" s="405"/>
      <c r="I20" s="405"/>
      <c r="J20" s="405"/>
      <c r="K20" s="405"/>
      <c r="L20" s="405"/>
      <c r="M20" s="405"/>
      <c r="N20" s="405"/>
      <c r="O20" s="405"/>
      <c r="P20" s="405"/>
      <c r="Q20" s="172"/>
    </row>
    <row r="21" spans="1:17" ht="59.25" customHeight="1" x14ac:dyDescent="0.35">
      <c r="A21" s="384"/>
      <c r="B21" s="258"/>
      <c r="C21" s="404"/>
      <c r="D21" s="404"/>
      <c r="E21" s="404"/>
      <c r="F21" s="404"/>
      <c r="G21" s="404"/>
      <c r="H21" s="404"/>
      <c r="I21" s="404"/>
      <c r="J21" s="404"/>
      <c r="K21" s="404"/>
      <c r="L21" s="404"/>
      <c r="M21" s="404"/>
      <c r="N21" s="404"/>
      <c r="O21" s="404"/>
      <c r="P21" s="404"/>
      <c r="Q21" s="172"/>
    </row>
    <row r="22" spans="1:17" ht="58.5" customHeight="1" x14ac:dyDescent="0.35">
      <c r="A22" s="384"/>
      <c r="B22" s="258"/>
      <c r="C22" s="404"/>
      <c r="D22" s="404"/>
      <c r="E22" s="404"/>
      <c r="F22" s="404"/>
      <c r="G22" s="404"/>
      <c r="H22" s="404"/>
      <c r="I22" s="404"/>
      <c r="J22" s="404"/>
      <c r="K22" s="404"/>
      <c r="L22" s="404"/>
      <c r="M22" s="404"/>
      <c r="N22" s="404"/>
      <c r="O22" s="404"/>
      <c r="P22" s="404"/>
      <c r="Q22" s="172"/>
    </row>
    <row r="23" spans="1:17" ht="14.5" x14ac:dyDescent="0.35">
      <c r="A23" s="384"/>
      <c r="B23" s="258"/>
      <c r="C23" s="385"/>
      <c r="D23" s="382"/>
      <c r="E23" s="382"/>
      <c r="F23" s="382"/>
      <c r="G23" s="382"/>
      <c r="H23" s="382"/>
      <c r="I23" s="382"/>
      <c r="J23" s="382"/>
      <c r="K23" s="382"/>
      <c r="L23" s="382"/>
      <c r="M23" s="382"/>
      <c r="N23" s="382"/>
      <c r="O23" s="382"/>
      <c r="P23" s="382"/>
      <c r="Q23" s="172"/>
    </row>
    <row r="24" spans="1:17" ht="14.5" x14ac:dyDescent="0.35">
      <c r="A24" s="384"/>
      <c r="B24" s="403"/>
      <c r="C24" s="403"/>
      <c r="D24" s="403"/>
      <c r="E24" s="403"/>
      <c r="F24" s="403"/>
      <c r="G24" s="403"/>
      <c r="H24" s="403"/>
      <c r="I24" s="403"/>
      <c r="J24" s="403"/>
      <c r="K24" s="403"/>
      <c r="L24" s="403"/>
      <c r="M24" s="403"/>
      <c r="N24" s="403"/>
      <c r="O24" s="403"/>
      <c r="P24" s="403"/>
      <c r="Q24" s="172"/>
    </row>
    <row r="25" spans="1:17" ht="15" customHeight="1" x14ac:dyDescent="0.35">
      <c r="A25" s="384"/>
      <c r="B25" s="258"/>
      <c r="C25" s="404"/>
      <c r="D25" s="404"/>
      <c r="E25" s="404"/>
      <c r="F25" s="404"/>
      <c r="G25" s="404"/>
      <c r="H25" s="404"/>
      <c r="I25" s="404"/>
      <c r="J25" s="404"/>
      <c r="K25" s="404"/>
      <c r="L25" s="404"/>
      <c r="M25" s="404"/>
      <c r="N25" s="404"/>
      <c r="O25" s="404"/>
      <c r="P25" s="404"/>
      <c r="Q25" s="172"/>
    </row>
    <row r="26" spans="1:17" ht="100.5" customHeight="1" x14ac:dyDescent="0.35">
      <c r="A26" s="384"/>
      <c r="B26" s="258"/>
      <c r="C26" s="404"/>
      <c r="D26" s="404"/>
      <c r="E26" s="404"/>
      <c r="F26" s="404"/>
      <c r="G26" s="404"/>
      <c r="H26" s="404"/>
      <c r="I26" s="404"/>
      <c r="J26" s="404"/>
      <c r="K26" s="404"/>
      <c r="L26" s="404"/>
      <c r="M26" s="404"/>
      <c r="N26" s="404"/>
      <c r="O26" s="404"/>
      <c r="P26" s="404"/>
      <c r="Q26" s="172"/>
    </row>
    <row r="27" spans="1:17" ht="75" customHeight="1" x14ac:dyDescent="0.35">
      <c r="A27" s="384"/>
      <c r="B27" s="258"/>
      <c r="C27" s="404"/>
      <c r="D27" s="404"/>
      <c r="E27" s="404"/>
      <c r="F27" s="404"/>
      <c r="G27" s="404"/>
      <c r="H27" s="404"/>
      <c r="I27" s="404"/>
      <c r="J27" s="404"/>
      <c r="K27" s="404"/>
      <c r="L27" s="404"/>
      <c r="M27" s="404"/>
      <c r="N27" s="404"/>
      <c r="O27" s="404"/>
      <c r="P27" s="404"/>
      <c r="Q27" s="172"/>
    </row>
    <row r="28" spans="1:17" ht="14.5" x14ac:dyDescent="0.35">
      <c r="A28" s="384"/>
      <c r="B28" s="258"/>
      <c r="C28" s="405"/>
      <c r="D28" s="405"/>
      <c r="E28" s="405"/>
      <c r="F28" s="405"/>
      <c r="G28" s="405"/>
      <c r="H28" s="405"/>
      <c r="I28" s="405"/>
      <c r="J28" s="405"/>
      <c r="K28" s="405"/>
      <c r="L28" s="405"/>
      <c r="M28" s="405"/>
      <c r="N28" s="405"/>
      <c r="O28" s="405"/>
      <c r="P28" s="405"/>
      <c r="Q28" s="172"/>
    </row>
    <row r="29" spans="1:17" ht="14.5" x14ac:dyDescent="0.35">
      <c r="A29" s="384"/>
      <c r="B29" s="258"/>
      <c r="C29" s="385"/>
      <c r="D29" s="385"/>
      <c r="E29" s="385"/>
      <c r="F29" s="385"/>
      <c r="G29" s="385"/>
      <c r="H29" s="385"/>
      <c r="I29" s="385"/>
      <c r="J29" s="385"/>
      <c r="K29" s="385"/>
      <c r="L29" s="385"/>
      <c r="M29" s="385"/>
      <c r="N29" s="385"/>
      <c r="O29" s="385"/>
      <c r="P29" s="385"/>
      <c r="Q29" s="172"/>
    </row>
    <row r="30" spans="1:17" ht="14.5" x14ac:dyDescent="0.35">
      <c r="A30" s="384"/>
      <c r="B30" s="403"/>
      <c r="C30" s="403"/>
      <c r="D30" s="403"/>
      <c r="E30" s="403"/>
      <c r="F30" s="403"/>
      <c r="G30" s="403"/>
      <c r="H30" s="403"/>
      <c r="I30" s="403"/>
      <c r="J30" s="403"/>
      <c r="K30" s="403"/>
      <c r="L30" s="403"/>
      <c r="M30" s="403"/>
      <c r="N30" s="403"/>
      <c r="O30" s="403"/>
      <c r="P30" s="403"/>
      <c r="Q30" s="172"/>
    </row>
    <row r="31" spans="1:17" ht="30" customHeight="1" x14ac:dyDescent="0.35">
      <c r="A31" s="384"/>
      <c r="B31" s="258"/>
      <c r="C31" s="404"/>
      <c r="D31" s="404"/>
      <c r="E31" s="404"/>
      <c r="F31" s="404"/>
      <c r="G31" s="404"/>
      <c r="H31" s="404"/>
      <c r="I31" s="404"/>
      <c r="J31" s="404"/>
      <c r="K31" s="404"/>
      <c r="L31" s="404"/>
      <c r="M31" s="404"/>
      <c r="N31" s="404"/>
      <c r="O31" s="404"/>
      <c r="P31" s="404"/>
      <c r="Q31" s="172"/>
    </row>
    <row r="32" spans="1:17" ht="14.5" x14ac:dyDescent="0.35">
      <c r="A32" s="384"/>
      <c r="B32" s="258"/>
      <c r="C32" s="405"/>
      <c r="D32" s="405"/>
      <c r="E32" s="405"/>
      <c r="F32" s="405"/>
      <c r="G32" s="405"/>
      <c r="H32" s="405"/>
      <c r="I32" s="405"/>
      <c r="J32" s="405"/>
      <c r="K32" s="405"/>
      <c r="L32" s="405"/>
      <c r="M32" s="405"/>
      <c r="N32" s="405"/>
      <c r="O32" s="405"/>
      <c r="P32" s="405"/>
      <c r="Q32" s="172"/>
    </row>
    <row r="33" spans="1:17" ht="14.5" x14ac:dyDescent="0.35">
      <c r="A33" s="384"/>
      <c r="B33" s="258"/>
      <c r="C33" s="405"/>
      <c r="D33" s="405"/>
      <c r="E33" s="405"/>
      <c r="F33" s="405"/>
      <c r="G33" s="405"/>
      <c r="H33" s="405"/>
      <c r="I33" s="405"/>
      <c r="J33" s="405"/>
      <c r="K33" s="405"/>
      <c r="L33" s="405"/>
      <c r="M33" s="405"/>
      <c r="N33" s="405"/>
      <c r="O33" s="405"/>
      <c r="P33" s="405"/>
      <c r="Q33" s="172"/>
    </row>
    <row r="34" spans="1:17" ht="30" customHeight="1" x14ac:dyDescent="0.35">
      <c r="A34" s="384"/>
      <c r="B34" s="258"/>
      <c r="C34" s="404"/>
      <c r="D34" s="404"/>
      <c r="E34" s="404"/>
      <c r="F34" s="404"/>
      <c r="G34" s="404"/>
      <c r="H34" s="404"/>
      <c r="I34" s="404"/>
      <c r="J34" s="404"/>
      <c r="K34" s="404"/>
      <c r="L34" s="404"/>
      <c r="M34" s="404"/>
      <c r="N34" s="404"/>
      <c r="O34" s="404"/>
      <c r="P34" s="404"/>
      <c r="Q34" s="172"/>
    </row>
    <row r="35" spans="1:17" ht="14.5" x14ac:dyDescent="0.35">
      <c r="A35" s="384"/>
      <c r="B35" s="258"/>
      <c r="C35" s="404"/>
      <c r="D35" s="404"/>
      <c r="E35" s="404"/>
      <c r="F35" s="404"/>
      <c r="G35" s="404"/>
      <c r="H35" s="404"/>
      <c r="I35" s="404"/>
      <c r="J35" s="404"/>
      <c r="K35" s="404"/>
      <c r="L35" s="404"/>
      <c r="M35" s="404"/>
      <c r="N35" s="404"/>
      <c r="O35" s="404"/>
      <c r="P35" s="404"/>
      <c r="Q35" s="172"/>
    </row>
    <row r="36" spans="1:17" ht="30" customHeight="1" x14ac:dyDescent="0.35">
      <c r="A36" s="384"/>
      <c r="B36" s="258"/>
      <c r="C36" s="404"/>
      <c r="D36" s="404"/>
      <c r="E36" s="404"/>
      <c r="F36" s="404"/>
      <c r="G36" s="404"/>
      <c r="H36" s="404"/>
      <c r="I36" s="404"/>
      <c r="J36" s="404"/>
      <c r="K36" s="404"/>
      <c r="L36" s="404"/>
      <c r="M36" s="404"/>
      <c r="N36" s="404"/>
      <c r="O36" s="404"/>
      <c r="P36" s="404"/>
      <c r="Q36" s="172"/>
    </row>
    <row r="37" spans="1:17" ht="15" customHeight="1" x14ac:dyDescent="0.35">
      <c r="A37" s="384"/>
      <c r="B37" s="258"/>
      <c r="C37" s="410"/>
      <c r="D37" s="410"/>
      <c r="E37" s="410"/>
      <c r="F37" s="410"/>
      <c r="G37" s="410"/>
      <c r="H37" s="410"/>
      <c r="I37" s="410"/>
      <c r="J37" s="410"/>
      <c r="K37" s="410"/>
      <c r="L37" s="410"/>
      <c r="M37" s="410"/>
      <c r="N37" s="410"/>
      <c r="O37" s="410"/>
      <c r="P37" s="410"/>
      <c r="Q37" s="172"/>
    </row>
    <row r="38" spans="1:17" ht="14.5" x14ac:dyDescent="0.35">
      <c r="A38" s="384"/>
      <c r="B38" s="258"/>
      <c r="C38" s="410"/>
      <c r="D38" s="410"/>
      <c r="E38" s="410"/>
      <c r="F38" s="410"/>
      <c r="G38" s="410"/>
      <c r="H38" s="410"/>
      <c r="I38" s="410"/>
      <c r="J38" s="410"/>
      <c r="K38" s="410"/>
      <c r="L38" s="410"/>
      <c r="M38" s="410"/>
      <c r="N38" s="410"/>
      <c r="O38" s="410"/>
      <c r="P38" s="410"/>
      <c r="Q38" s="172"/>
    </row>
    <row r="39" spans="1:17" ht="14.5" x14ac:dyDescent="0.35">
      <c r="A39" s="384"/>
      <c r="B39" s="258"/>
      <c r="C39" s="410"/>
      <c r="D39" s="410"/>
      <c r="E39" s="410"/>
      <c r="F39" s="410"/>
      <c r="G39" s="410"/>
      <c r="H39" s="410"/>
      <c r="I39" s="410"/>
      <c r="J39" s="410"/>
      <c r="K39" s="410"/>
      <c r="L39" s="410"/>
      <c r="M39" s="410"/>
      <c r="N39" s="410"/>
      <c r="O39" s="410"/>
      <c r="P39" s="410"/>
      <c r="Q39" s="172"/>
    </row>
    <row r="40" spans="1:17" ht="14.5" x14ac:dyDescent="0.35">
      <c r="A40" s="384"/>
      <c r="B40" s="258"/>
      <c r="C40" s="386"/>
      <c r="D40" s="386"/>
      <c r="E40" s="386"/>
      <c r="F40" s="386"/>
      <c r="G40" s="386"/>
      <c r="H40" s="386"/>
      <c r="I40" s="386"/>
      <c r="J40" s="386"/>
      <c r="K40" s="386"/>
      <c r="L40" s="386"/>
      <c r="M40" s="386"/>
      <c r="N40" s="386"/>
      <c r="O40" s="386"/>
      <c r="P40" s="386"/>
      <c r="Q40" s="172"/>
    </row>
    <row r="41" spans="1:17" ht="14.5" x14ac:dyDescent="0.35">
      <c r="A41" s="384"/>
      <c r="B41" s="403"/>
      <c r="C41" s="403"/>
      <c r="D41" s="403"/>
      <c r="E41" s="403"/>
      <c r="F41" s="403"/>
      <c r="G41" s="403"/>
      <c r="H41" s="403"/>
      <c r="I41" s="403"/>
      <c r="J41" s="403"/>
      <c r="K41" s="403"/>
      <c r="L41" s="403"/>
      <c r="M41" s="403"/>
      <c r="N41" s="403"/>
      <c r="O41" s="403"/>
      <c r="P41" s="403"/>
      <c r="Q41" s="172"/>
    </row>
    <row r="42" spans="1:17" ht="30" customHeight="1" x14ac:dyDescent="0.35">
      <c r="A42" s="384"/>
      <c r="B42" s="258"/>
      <c r="C42" s="404"/>
      <c r="D42" s="404"/>
      <c r="E42" s="404"/>
      <c r="F42" s="404"/>
      <c r="G42" s="404"/>
      <c r="H42" s="404"/>
      <c r="I42" s="404"/>
      <c r="J42" s="404"/>
      <c r="K42" s="404"/>
      <c r="L42" s="404"/>
      <c r="M42" s="404"/>
      <c r="N42" s="404"/>
      <c r="O42" s="404"/>
      <c r="P42" s="404"/>
      <c r="Q42" s="172"/>
    </row>
    <row r="43" spans="1:17" ht="58.5" customHeight="1" x14ac:dyDescent="0.35">
      <c r="A43" s="384"/>
      <c r="B43" s="258"/>
      <c r="C43" s="404"/>
      <c r="D43" s="404"/>
      <c r="E43" s="404"/>
      <c r="F43" s="404"/>
      <c r="G43" s="404"/>
      <c r="H43" s="404"/>
      <c r="I43" s="404"/>
      <c r="J43" s="404"/>
      <c r="K43" s="404"/>
      <c r="L43" s="404"/>
      <c r="M43" s="404"/>
      <c r="N43" s="404"/>
      <c r="O43" s="404"/>
      <c r="P43" s="404"/>
      <c r="Q43" s="172"/>
    </row>
    <row r="44" spans="1:17" ht="14.5" x14ac:dyDescent="0.35">
      <c r="A44" s="384"/>
      <c r="B44" s="258"/>
      <c r="C44" s="386"/>
      <c r="D44" s="386"/>
      <c r="E44" s="386"/>
      <c r="F44" s="386"/>
      <c r="G44" s="386"/>
      <c r="H44" s="386"/>
      <c r="I44" s="386"/>
      <c r="J44" s="386"/>
      <c r="K44" s="386"/>
      <c r="L44" s="386"/>
      <c r="M44" s="386"/>
      <c r="N44" s="386"/>
      <c r="O44" s="386"/>
      <c r="P44" s="386"/>
      <c r="Q44" s="172"/>
    </row>
    <row r="45" spans="1:17" ht="14.5" x14ac:dyDescent="0.35">
      <c r="A45" s="384"/>
      <c r="B45" s="258"/>
      <c r="C45" s="386"/>
      <c r="D45" s="386"/>
      <c r="E45" s="386"/>
      <c r="F45" s="386"/>
      <c r="G45" s="386"/>
      <c r="H45" s="386"/>
      <c r="I45" s="386"/>
      <c r="J45" s="386"/>
      <c r="K45" s="386"/>
      <c r="L45" s="386"/>
      <c r="M45" s="386"/>
      <c r="N45" s="386"/>
      <c r="O45" s="386"/>
      <c r="P45" s="386"/>
      <c r="Q45" s="172"/>
    </row>
    <row r="46" spans="1:17" ht="14.5" x14ac:dyDescent="0.35">
      <c r="A46" s="384"/>
      <c r="B46" s="258"/>
      <c r="C46" s="386"/>
      <c r="D46" s="386"/>
      <c r="E46" s="386"/>
      <c r="F46" s="386"/>
      <c r="G46" s="386"/>
      <c r="H46" s="386"/>
      <c r="I46" s="386"/>
      <c r="J46" s="386"/>
      <c r="K46" s="386"/>
      <c r="L46" s="386"/>
      <c r="M46" s="386"/>
      <c r="N46" s="386"/>
      <c r="O46" s="386"/>
      <c r="P46" s="386"/>
      <c r="Q46" s="172"/>
    </row>
    <row r="47" spans="1:17" ht="15.5" x14ac:dyDescent="0.35">
      <c r="A47" s="384"/>
      <c r="B47" s="400"/>
      <c r="C47" s="400"/>
      <c r="D47" s="400"/>
      <c r="E47" s="400"/>
      <c r="F47" s="174"/>
      <c r="G47" s="174"/>
      <c r="H47" s="174"/>
      <c r="I47" s="174"/>
      <c r="J47" s="174"/>
      <c r="K47" s="401"/>
      <c r="L47" s="401"/>
      <c r="M47" s="401"/>
      <c r="N47" s="401"/>
      <c r="O47" s="401"/>
      <c r="P47" s="401"/>
      <c r="Q47" s="172"/>
    </row>
    <row r="48" spans="1:17" ht="15.5" x14ac:dyDescent="0.35">
      <c r="A48" s="384"/>
      <c r="B48" s="266"/>
      <c r="C48" s="266"/>
      <c r="D48" s="266"/>
      <c r="E48" s="266"/>
      <c r="F48" s="174"/>
      <c r="G48" s="174"/>
      <c r="H48" s="174"/>
      <c r="I48" s="174"/>
      <c r="J48" s="174"/>
      <c r="K48" s="375"/>
      <c r="L48" s="375"/>
      <c r="M48" s="375"/>
      <c r="N48" s="375"/>
      <c r="O48" s="375"/>
      <c r="P48" s="375"/>
      <c r="Q48" s="172"/>
    </row>
    <row r="49" spans="1:17" ht="15.5" x14ac:dyDescent="0.35">
      <c r="A49" s="384"/>
      <c r="B49" s="266"/>
      <c r="C49" s="266"/>
      <c r="D49" s="266"/>
      <c r="E49" s="266"/>
      <c r="F49" s="174"/>
      <c r="G49" s="174"/>
      <c r="H49" s="174"/>
      <c r="I49" s="174"/>
      <c r="J49" s="174"/>
      <c r="K49" s="375"/>
      <c r="L49" s="375"/>
      <c r="M49" s="375"/>
      <c r="N49" s="375"/>
      <c r="O49" s="375"/>
      <c r="P49" s="375"/>
      <c r="Q49" s="172"/>
    </row>
    <row r="50" spans="1:17" ht="15.5" x14ac:dyDescent="0.35">
      <c r="A50" s="384"/>
      <c r="B50" s="266"/>
      <c r="C50" s="266"/>
      <c r="D50" s="266"/>
      <c r="E50" s="266"/>
      <c r="F50" s="174"/>
      <c r="G50" s="174"/>
      <c r="H50" s="174"/>
      <c r="I50" s="174"/>
      <c r="J50" s="174"/>
      <c r="K50" s="375"/>
      <c r="L50" s="375"/>
      <c r="M50" s="375"/>
      <c r="N50" s="375"/>
      <c r="O50" s="375"/>
      <c r="P50" s="375"/>
      <c r="Q50" s="172"/>
    </row>
    <row r="51" spans="1:17" ht="15.5" x14ac:dyDescent="0.35">
      <c r="A51" s="384"/>
      <c r="B51" s="266"/>
      <c r="C51" s="266"/>
      <c r="D51" s="266"/>
      <c r="E51" s="266"/>
      <c r="F51" s="174"/>
      <c r="G51" s="174"/>
      <c r="H51" s="174"/>
      <c r="I51" s="174"/>
      <c r="J51" s="174"/>
      <c r="K51" s="375"/>
      <c r="L51" s="375"/>
      <c r="M51" s="375"/>
      <c r="N51" s="375"/>
      <c r="O51" s="375"/>
      <c r="P51" s="375"/>
      <c r="Q51" s="172"/>
    </row>
    <row r="52" spans="1:17" ht="15.5" x14ac:dyDescent="0.35">
      <c r="A52" s="384"/>
      <c r="B52" s="266"/>
      <c r="C52" s="266"/>
      <c r="D52" s="266"/>
      <c r="E52" s="266"/>
      <c r="F52" s="174"/>
      <c r="G52" s="174"/>
      <c r="H52" s="174"/>
      <c r="I52" s="174"/>
      <c r="J52" s="174"/>
      <c r="K52" s="375"/>
      <c r="L52" s="375"/>
      <c r="M52" s="375"/>
      <c r="N52" s="375"/>
      <c r="O52" s="375"/>
      <c r="P52" s="375"/>
      <c r="Q52" s="172"/>
    </row>
    <row r="53" spans="1:17" ht="14.5" x14ac:dyDescent="0.35">
      <c r="B53" s="406"/>
      <c r="C53" s="406"/>
      <c r="D53" s="406"/>
      <c r="E53" s="406"/>
      <c r="F53" s="406"/>
      <c r="G53" s="172"/>
      <c r="H53" s="172"/>
      <c r="I53" s="172"/>
      <c r="J53" s="172"/>
      <c r="K53" s="172"/>
      <c r="L53" s="172"/>
      <c r="M53" s="172"/>
      <c r="N53" s="172"/>
      <c r="O53" s="172"/>
      <c r="P53" s="172"/>
    </row>
    <row r="54" spans="1:17" ht="14.5" x14ac:dyDescent="0.35">
      <c r="B54" s="406"/>
      <c r="C54" s="406"/>
      <c r="D54" s="406"/>
      <c r="E54" s="406"/>
      <c r="F54" s="406"/>
      <c r="G54" s="172"/>
      <c r="H54" s="172"/>
      <c r="I54" s="172"/>
      <c r="J54" s="172"/>
      <c r="K54" s="172"/>
      <c r="L54" s="172"/>
      <c r="M54" s="172"/>
      <c r="N54" s="172"/>
      <c r="O54" s="172"/>
      <c r="P54" s="172"/>
    </row>
    <row r="55" spans="1:17" ht="14.5" x14ac:dyDescent="0.35">
      <c r="B55" s="406"/>
      <c r="C55" s="406"/>
      <c r="D55" s="406"/>
      <c r="E55" s="406"/>
      <c r="F55" s="406"/>
      <c r="G55" s="172"/>
      <c r="H55" s="172"/>
      <c r="I55" s="172"/>
      <c r="J55" s="172"/>
      <c r="K55" s="172"/>
      <c r="L55" s="172"/>
      <c r="M55" s="172"/>
      <c r="N55" s="172"/>
      <c r="O55" s="172"/>
      <c r="P55" s="172"/>
    </row>
    <row r="56" spans="1:17" ht="14.5" x14ac:dyDescent="0.35">
      <c r="B56" s="172"/>
      <c r="C56" s="172"/>
      <c r="D56" s="172"/>
      <c r="E56" s="172"/>
      <c r="F56" s="172"/>
      <c r="G56" s="172"/>
      <c r="H56" s="172"/>
      <c r="I56" s="172"/>
      <c r="J56" s="172"/>
      <c r="K56" s="172"/>
      <c r="L56" s="172"/>
      <c r="M56" s="172"/>
      <c r="N56" s="172"/>
      <c r="O56" s="172"/>
      <c r="P56" s="172"/>
    </row>
    <row r="57" spans="1:17" ht="14.5" x14ac:dyDescent="0.35">
      <c r="B57" s="172"/>
      <c r="C57" s="172"/>
      <c r="D57" s="172"/>
      <c r="E57" s="172"/>
      <c r="F57" s="172"/>
      <c r="G57" s="172"/>
      <c r="H57" s="172"/>
      <c r="I57" s="172"/>
      <c r="J57" s="172"/>
      <c r="K57" s="172"/>
      <c r="L57" s="172"/>
      <c r="M57" s="172"/>
      <c r="N57" s="172"/>
      <c r="O57" s="172"/>
      <c r="P57" s="172"/>
    </row>
    <row r="58" spans="1:17" ht="14.5" x14ac:dyDescent="0.35">
      <c r="B58" s="172"/>
      <c r="C58" s="172"/>
      <c r="D58" s="172"/>
      <c r="E58" s="172"/>
      <c r="F58" s="172"/>
      <c r="G58" s="172"/>
      <c r="H58" s="172"/>
      <c r="I58" s="172"/>
      <c r="J58" s="172"/>
      <c r="K58" s="172"/>
      <c r="L58" s="172"/>
      <c r="M58" s="172"/>
      <c r="N58" s="172"/>
      <c r="O58" s="172"/>
      <c r="P58" s="172"/>
    </row>
    <row r="59" spans="1:17" ht="15.75" customHeight="1" x14ac:dyDescent="0.35">
      <c r="B59" s="408"/>
      <c r="C59" s="408"/>
      <c r="D59" s="408"/>
      <c r="E59" s="408"/>
      <c r="F59" s="408"/>
      <c r="G59" s="408"/>
      <c r="H59" s="408"/>
      <c r="I59" s="408"/>
      <c r="J59" s="408"/>
      <c r="K59" s="408"/>
      <c r="L59" s="408"/>
      <c r="M59" s="408"/>
      <c r="N59" s="408"/>
      <c r="O59" s="408"/>
      <c r="P59" s="408"/>
    </row>
    <row r="60" spans="1:17" ht="18" customHeight="1" x14ac:dyDescent="0.35">
      <c r="B60" s="409"/>
      <c r="C60" s="409"/>
      <c r="D60" s="409"/>
      <c r="E60" s="409"/>
      <c r="F60" s="409"/>
      <c r="G60" s="409"/>
      <c r="H60" s="409"/>
      <c r="I60" s="409"/>
      <c r="J60" s="409"/>
      <c r="K60" s="409"/>
      <c r="L60" s="409"/>
      <c r="M60" s="409"/>
      <c r="N60" s="409"/>
      <c r="O60" s="409"/>
      <c r="P60" s="409"/>
    </row>
    <row r="61" spans="1:17" ht="18" hidden="1" x14ac:dyDescent="0.35">
      <c r="B61"/>
      <c r="C61" s="172"/>
      <c r="D61" s="172"/>
      <c r="E61" s="172"/>
      <c r="F61" s="358"/>
      <c r="G61" s="172"/>
      <c r="H61" s="355"/>
      <c r="I61" s="172"/>
      <c r="J61" s="172"/>
      <c r="K61" s="172"/>
      <c r="L61" s="172"/>
      <c r="M61" s="172"/>
      <c r="N61" s="172"/>
      <c r="O61" s="172"/>
      <c r="P61" s="172"/>
    </row>
    <row r="62" spans="1:17" ht="14.5" hidden="1" x14ac:dyDescent="0.35">
      <c r="A62" s="384"/>
      <c r="B62" s="258"/>
      <c r="C62" s="386"/>
      <c r="D62" s="386"/>
      <c r="E62" s="386"/>
      <c r="F62" s="386"/>
      <c r="G62" s="386"/>
      <c r="H62" s="386"/>
      <c r="I62" s="386"/>
      <c r="J62" s="386"/>
      <c r="K62" s="386"/>
      <c r="L62" s="386"/>
      <c r="M62" s="386"/>
      <c r="N62" s="386"/>
      <c r="O62" s="386"/>
      <c r="P62" s="386"/>
      <c r="Q62" s="172"/>
    </row>
    <row r="63" spans="1:17" ht="14.5" hidden="1" x14ac:dyDescent="0.35">
      <c r="A63" s="384"/>
      <c r="B63" s="403"/>
      <c r="C63" s="403"/>
      <c r="D63" s="403"/>
      <c r="E63" s="403"/>
      <c r="F63" s="403"/>
      <c r="G63" s="403"/>
      <c r="H63" s="403"/>
      <c r="I63" s="403"/>
      <c r="J63" s="403"/>
      <c r="K63" s="403"/>
      <c r="L63" s="403"/>
      <c r="M63" s="403"/>
      <c r="N63" s="403"/>
      <c r="O63" s="403"/>
      <c r="P63" s="403"/>
      <c r="Q63" s="172"/>
    </row>
    <row r="64" spans="1:17" ht="14.5" hidden="1" x14ac:dyDescent="0.35">
      <c r="A64" s="384"/>
      <c r="B64" s="258"/>
      <c r="C64" s="404"/>
      <c r="D64" s="404"/>
      <c r="E64" s="404"/>
      <c r="F64" s="404"/>
      <c r="G64" s="404"/>
      <c r="H64" s="404"/>
      <c r="I64" s="404"/>
      <c r="J64" s="404"/>
      <c r="K64" s="404"/>
      <c r="L64" s="404"/>
      <c r="M64" s="404"/>
      <c r="N64" s="404"/>
      <c r="O64" s="404"/>
      <c r="P64" s="404"/>
      <c r="Q64" s="172"/>
    </row>
    <row r="65" spans="1:17" ht="30" hidden="1" customHeight="1" x14ac:dyDescent="0.35">
      <c r="A65" s="384"/>
      <c r="B65" s="258"/>
      <c r="C65" s="404"/>
      <c r="D65" s="404"/>
      <c r="E65" s="404"/>
      <c r="F65" s="404"/>
      <c r="G65" s="404"/>
      <c r="H65" s="404"/>
      <c r="I65" s="404"/>
      <c r="J65" s="404"/>
      <c r="K65" s="404"/>
      <c r="L65" s="404"/>
      <c r="M65" s="404"/>
      <c r="N65" s="404"/>
      <c r="O65" s="404"/>
      <c r="P65" s="404"/>
      <c r="Q65" s="172"/>
    </row>
    <row r="66" spans="1:17" ht="90" hidden="1" customHeight="1" x14ac:dyDescent="0.35">
      <c r="A66" s="384"/>
      <c r="B66" s="258"/>
      <c r="C66" s="404"/>
      <c r="D66" s="404"/>
      <c r="E66" s="404"/>
      <c r="F66" s="404"/>
      <c r="G66" s="404"/>
      <c r="H66" s="404"/>
      <c r="I66" s="404"/>
      <c r="J66" s="404"/>
      <c r="K66" s="404"/>
      <c r="L66" s="404"/>
      <c r="M66" s="404"/>
      <c r="N66" s="404"/>
      <c r="O66" s="404"/>
      <c r="P66" s="404"/>
      <c r="Q66" s="172"/>
    </row>
    <row r="67" spans="1:17" ht="45" hidden="1" customHeight="1" x14ac:dyDescent="0.35">
      <c r="A67" s="384"/>
      <c r="B67" s="258"/>
      <c r="C67" s="404"/>
      <c r="D67" s="404"/>
      <c r="E67" s="404"/>
      <c r="F67" s="404"/>
      <c r="G67" s="404"/>
      <c r="H67" s="404"/>
      <c r="I67" s="404"/>
      <c r="J67" s="404"/>
      <c r="K67" s="404"/>
      <c r="L67" s="404"/>
      <c r="M67" s="404"/>
      <c r="N67" s="404"/>
      <c r="O67" s="404"/>
      <c r="P67" s="404"/>
      <c r="Q67" s="172"/>
    </row>
    <row r="68" spans="1:17" ht="60.75" hidden="1" customHeight="1" x14ac:dyDescent="0.35">
      <c r="A68" s="384"/>
      <c r="B68" s="258"/>
      <c r="C68" s="404"/>
      <c r="D68" s="404"/>
      <c r="E68" s="404"/>
      <c r="F68" s="404"/>
      <c r="G68" s="404"/>
      <c r="H68" s="404"/>
      <c r="I68" s="404"/>
      <c r="J68" s="404"/>
      <c r="K68" s="404"/>
      <c r="L68" s="404"/>
      <c r="M68" s="404"/>
      <c r="N68" s="404"/>
      <c r="O68" s="404"/>
      <c r="P68" s="404"/>
      <c r="Q68" s="172"/>
    </row>
    <row r="69" spans="1:17" ht="43.5" hidden="1" customHeight="1" x14ac:dyDescent="0.35">
      <c r="A69" s="384"/>
      <c r="B69" s="258"/>
      <c r="C69" s="404"/>
      <c r="D69" s="404"/>
      <c r="E69" s="404"/>
      <c r="F69" s="404"/>
      <c r="G69" s="404"/>
      <c r="H69" s="404"/>
      <c r="I69" s="404"/>
      <c r="J69" s="404"/>
      <c r="K69" s="404"/>
      <c r="L69" s="404"/>
      <c r="M69" s="404"/>
      <c r="N69" s="404"/>
      <c r="O69" s="404"/>
      <c r="P69" s="404"/>
      <c r="Q69" s="172"/>
    </row>
    <row r="70" spans="1:17" ht="14.5" hidden="1" x14ac:dyDescent="0.35">
      <c r="A70" s="384"/>
      <c r="B70" s="258"/>
      <c r="C70" s="405"/>
      <c r="D70" s="405"/>
      <c r="E70" s="405"/>
      <c r="F70" s="405"/>
      <c r="G70" s="405"/>
      <c r="H70" s="405"/>
      <c r="I70" s="405"/>
      <c r="J70" s="405"/>
      <c r="K70" s="405"/>
      <c r="L70" s="405"/>
      <c r="M70" s="405"/>
      <c r="N70" s="405"/>
      <c r="O70" s="405"/>
      <c r="P70" s="405"/>
      <c r="Q70" s="172"/>
    </row>
    <row r="71" spans="1:17" ht="30" hidden="1" customHeight="1" x14ac:dyDescent="0.35">
      <c r="A71" s="384"/>
      <c r="B71" s="258"/>
      <c r="C71" s="404"/>
      <c r="D71" s="404"/>
      <c r="E71" s="404"/>
      <c r="F71" s="404"/>
      <c r="G71" s="404"/>
      <c r="H71" s="404"/>
      <c r="I71" s="404"/>
      <c r="J71" s="404"/>
      <c r="K71" s="404"/>
      <c r="L71" s="404"/>
      <c r="M71" s="404"/>
      <c r="N71" s="404"/>
      <c r="O71" s="404"/>
      <c r="P71" s="404"/>
      <c r="Q71" s="172"/>
    </row>
    <row r="72" spans="1:17" ht="45.75" hidden="1" customHeight="1" x14ac:dyDescent="0.35">
      <c r="A72" s="384"/>
      <c r="B72" s="258"/>
      <c r="C72" s="404"/>
      <c r="D72" s="404"/>
      <c r="E72" s="404"/>
      <c r="F72" s="404"/>
      <c r="G72" s="404"/>
      <c r="H72" s="404"/>
      <c r="I72" s="404"/>
      <c r="J72" s="404"/>
      <c r="K72" s="404"/>
      <c r="L72" s="404"/>
      <c r="M72" s="404"/>
      <c r="N72" s="404"/>
      <c r="O72" s="404"/>
      <c r="P72" s="404"/>
      <c r="Q72" s="172"/>
    </row>
    <row r="73" spans="1:17" ht="84.75" hidden="1" customHeight="1" x14ac:dyDescent="0.35">
      <c r="A73" s="384"/>
      <c r="B73" s="258"/>
      <c r="C73" s="404"/>
      <c r="D73" s="404"/>
      <c r="E73" s="404"/>
      <c r="F73" s="404"/>
      <c r="G73" s="404"/>
      <c r="H73" s="404"/>
      <c r="I73" s="404"/>
      <c r="J73" s="404"/>
      <c r="K73" s="404"/>
      <c r="L73" s="404"/>
      <c r="M73" s="404"/>
      <c r="N73" s="404"/>
      <c r="O73" s="404"/>
      <c r="P73" s="404"/>
      <c r="Q73" s="172"/>
    </row>
    <row r="74" spans="1:17" ht="14.5" hidden="1" x14ac:dyDescent="0.35">
      <c r="A74" s="384"/>
      <c r="B74" s="258"/>
      <c r="C74" s="387"/>
      <c r="D74" s="382"/>
      <c r="E74" s="382"/>
      <c r="F74" s="382"/>
      <c r="G74" s="382"/>
      <c r="H74" s="382"/>
      <c r="I74" s="382"/>
      <c r="J74" s="382"/>
      <c r="K74" s="382"/>
      <c r="L74" s="382"/>
      <c r="M74" s="382"/>
      <c r="N74" s="382"/>
      <c r="O74" s="382"/>
      <c r="P74" s="382"/>
      <c r="Q74" s="172"/>
    </row>
    <row r="75" spans="1:17" ht="14.5" hidden="1" x14ac:dyDescent="0.35">
      <c r="A75" s="384"/>
      <c r="B75" s="403"/>
      <c r="C75" s="403"/>
      <c r="D75" s="403"/>
      <c r="E75" s="403"/>
      <c r="F75" s="403"/>
      <c r="G75" s="403"/>
      <c r="H75" s="403"/>
      <c r="I75" s="403"/>
      <c r="J75" s="403"/>
      <c r="K75" s="403"/>
      <c r="L75" s="403"/>
      <c r="M75" s="403"/>
      <c r="N75" s="403"/>
      <c r="O75" s="403"/>
      <c r="P75" s="403"/>
      <c r="Q75" s="172"/>
    </row>
    <row r="76" spans="1:17" ht="74.25" hidden="1" customHeight="1" x14ac:dyDescent="0.35">
      <c r="A76" s="384"/>
      <c r="B76" s="258"/>
      <c r="C76" s="404"/>
      <c r="D76" s="404"/>
      <c r="E76" s="404"/>
      <c r="F76" s="404"/>
      <c r="G76" s="404"/>
      <c r="H76" s="404"/>
      <c r="I76" s="404"/>
      <c r="J76" s="404"/>
      <c r="K76" s="404"/>
      <c r="L76" s="404"/>
      <c r="M76" s="404"/>
      <c r="N76" s="404"/>
      <c r="O76" s="404"/>
      <c r="P76" s="404"/>
      <c r="Q76" s="172"/>
    </row>
    <row r="77" spans="1:17" ht="45.75" hidden="1" customHeight="1" x14ac:dyDescent="0.35">
      <c r="A77" s="384"/>
      <c r="B77" s="258"/>
      <c r="C77" s="404"/>
      <c r="D77" s="404"/>
      <c r="E77" s="404"/>
      <c r="F77" s="404"/>
      <c r="G77" s="404"/>
      <c r="H77" s="404"/>
      <c r="I77" s="404"/>
      <c r="J77" s="404"/>
      <c r="K77" s="404"/>
      <c r="L77" s="404"/>
      <c r="M77" s="404"/>
      <c r="N77" s="404"/>
      <c r="O77" s="404"/>
      <c r="P77" s="404"/>
      <c r="Q77" s="172"/>
    </row>
    <row r="78" spans="1:17" ht="30" hidden="1" customHeight="1" x14ac:dyDescent="0.35">
      <c r="A78" s="384"/>
      <c r="B78" s="258"/>
      <c r="C78" s="386"/>
      <c r="D78" s="386"/>
      <c r="E78" s="386"/>
      <c r="F78" s="386"/>
      <c r="G78" s="386"/>
      <c r="H78" s="386"/>
      <c r="I78" s="386"/>
      <c r="J78" s="386"/>
      <c r="K78" s="386"/>
      <c r="L78" s="386"/>
      <c r="M78" s="386"/>
      <c r="N78" s="386"/>
      <c r="O78" s="386"/>
      <c r="P78" s="386"/>
      <c r="Q78" s="172"/>
    </row>
    <row r="79" spans="1:17" ht="45.75" hidden="1" customHeight="1" x14ac:dyDescent="0.35">
      <c r="A79" s="384"/>
      <c r="B79" s="258"/>
      <c r="C79" s="386"/>
      <c r="D79" s="386"/>
      <c r="E79" s="386"/>
      <c r="F79" s="386"/>
      <c r="G79" s="386"/>
      <c r="H79" s="386"/>
      <c r="I79" s="386"/>
      <c r="J79" s="386"/>
      <c r="K79" s="386"/>
      <c r="L79" s="386"/>
      <c r="M79" s="386"/>
      <c r="N79" s="386"/>
      <c r="O79" s="386"/>
      <c r="P79" s="386"/>
      <c r="Q79" s="172"/>
    </row>
    <row r="80" spans="1:17" ht="45.75" hidden="1" customHeight="1" x14ac:dyDescent="0.35">
      <c r="A80" s="384"/>
      <c r="B80" s="258"/>
      <c r="C80" s="386"/>
      <c r="D80" s="386"/>
      <c r="E80" s="386"/>
      <c r="F80" s="386"/>
      <c r="G80" s="386"/>
      <c r="H80" s="386"/>
      <c r="I80" s="386"/>
      <c r="J80" s="386"/>
      <c r="K80" s="386"/>
      <c r="L80" s="386"/>
      <c r="M80" s="386"/>
      <c r="N80" s="386"/>
      <c r="O80" s="386"/>
      <c r="P80" s="386"/>
      <c r="Q80" s="172"/>
    </row>
    <row r="81" spans="1:17" ht="45.75" hidden="1" customHeight="1" x14ac:dyDescent="0.35">
      <c r="A81" s="384"/>
      <c r="B81" s="258"/>
      <c r="C81" s="386"/>
      <c r="D81" s="386"/>
      <c r="E81" s="386"/>
      <c r="F81" s="386"/>
      <c r="G81" s="386"/>
      <c r="H81" s="386"/>
      <c r="I81" s="386"/>
      <c r="J81" s="386"/>
      <c r="K81" s="386"/>
      <c r="L81" s="386"/>
      <c r="M81" s="386"/>
      <c r="N81" s="386"/>
      <c r="O81" s="386"/>
      <c r="P81" s="386"/>
      <c r="Q81" s="172"/>
    </row>
    <row r="82" spans="1:17" ht="14.5" hidden="1" x14ac:dyDescent="0.35">
      <c r="A82" s="380"/>
      <c r="B82" s="258"/>
      <c r="C82" s="368" t="s">
        <v>824</v>
      </c>
      <c r="D82" s="174"/>
      <c r="E82" s="174"/>
      <c r="F82" s="174"/>
      <c r="G82" s="174"/>
      <c r="H82" s="174"/>
      <c r="I82" s="174"/>
      <c r="J82" s="174"/>
      <c r="K82" s="174"/>
      <c r="L82" s="174"/>
      <c r="M82" s="174"/>
      <c r="N82" s="174"/>
      <c r="O82" s="174"/>
      <c r="P82" s="174"/>
      <c r="Q82" s="172"/>
    </row>
    <row r="83" spans="1:17" ht="14.5" hidden="1" x14ac:dyDescent="0.35">
      <c r="A83" s="174"/>
      <c r="B83" s="382"/>
      <c r="C83" s="174"/>
      <c r="D83" s="174"/>
      <c r="E83" s="174"/>
      <c r="F83" s="174"/>
      <c r="G83" s="174"/>
      <c r="H83" s="174"/>
      <c r="I83" s="174"/>
      <c r="J83" s="174"/>
      <c r="K83" s="174"/>
      <c r="L83" s="174"/>
      <c r="M83" s="174"/>
      <c r="N83" s="174"/>
      <c r="O83" s="174"/>
      <c r="P83" s="174"/>
      <c r="Q83" s="172"/>
    </row>
    <row r="84" spans="1:17" ht="14.5" hidden="1" x14ac:dyDescent="0.35">
      <c r="A84" s="172"/>
      <c r="B84" s="381"/>
      <c r="C84" s="172"/>
      <c r="D84" s="172"/>
      <c r="E84" s="172"/>
      <c r="F84" s="172"/>
      <c r="G84" s="172"/>
      <c r="H84" s="172"/>
      <c r="I84" s="172"/>
      <c r="J84" s="172"/>
      <c r="K84" s="172"/>
      <c r="L84" s="172"/>
      <c r="M84" s="172"/>
      <c r="N84" s="172"/>
      <c r="O84" s="172"/>
      <c r="P84" s="172"/>
      <c r="Q84" s="172"/>
    </row>
    <row r="85" spans="1:17" ht="15.5" x14ac:dyDescent="0.35">
      <c r="A85" s="172"/>
      <c r="B85" s="400" t="s">
        <v>936</v>
      </c>
      <c r="C85" s="400"/>
      <c r="D85" s="400"/>
      <c r="E85" s="400"/>
      <c r="F85" s="174"/>
      <c r="G85" s="174"/>
      <c r="H85" s="174"/>
      <c r="I85" s="174"/>
      <c r="J85" s="174"/>
      <c r="K85" s="401" t="s">
        <v>816</v>
      </c>
      <c r="L85" s="401"/>
      <c r="M85" s="401"/>
      <c r="N85" s="401"/>
      <c r="O85" s="401"/>
      <c r="P85" s="401"/>
      <c r="Q85" s="172"/>
    </row>
    <row r="86" spans="1:17" ht="14.5" hidden="1" x14ac:dyDescent="0.35">
      <c r="A86" s="172"/>
      <c r="B86" s="381"/>
      <c r="C86" s="172"/>
      <c r="D86" s="172"/>
      <c r="E86" s="172"/>
      <c r="F86" s="172"/>
      <c r="G86" s="172"/>
      <c r="H86" s="172"/>
      <c r="I86" s="172"/>
      <c r="J86" s="172"/>
      <c r="K86" s="172"/>
      <c r="L86" s="172"/>
      <c r="M86" s="172"/>
      <c r="N86" s="172"/>
      <c r="O86" s="172"/>
      <c r="P86" s="172"/>
      <c r="Q86" s="172"/>
    </row>
    <row r="87" spans="1:17" ht="14.5" hidden="1" x14ac:dyDescent="0.35">
      <c r="A87" s="172"/>
      <c r="B87" s="381"/>
      <c r="C87" s="172"/>
      <c r="D87" s="172"/>
      <c r="E87" s="172"/>
      <c r="F87" s="172"/>
      <c r="G87" s="172"/>
      <c r="H87" s="172"/>
      <c r="I87" s="172"/>
      <c r="J87" s="172"/>
      <c r="K87" s="172"/>
      <c r="L87" s="172"/>
      <c r="M87" s="172"/>
      <c r="N87" s="172"/>
      <c r="O87" s="172"/>
      <c r="P87" s="172"/>
      <c r="Q87" s="172"/>
    </row>
    <row r="88" spans="1:17" ht="14.5" hidden="1" x14ac:dyDescent="0.35">
      <c r="A88" s="172"/>
      <c r="B88" s="381"/>
      <c r="C88" s="172"/>
      <c r="D88" s="172"/>
      <c r="E88" s="172"/>
      <c r="F88" s="172"/>
      <c r="G88" s="172"/>
      <c r="H88" s="172"/>
      <c r="I88" s="172"/>
      <c r="J88" s="172"/>
      <c r="K88" s="172"/>
      <c r="L88" s="172"/>
      <c r="M88" s="172"/>
      <c r="N88" s="172"/>
      <c r="O88" s="172"/>
      <c r="P88" s="172"/>
      <c r="Q88" s="172"/>
    </row>
    <row r="89" spans="1:17" ht="14.5" hidden="1" x14ac:dyDescent="0.35">
      <c r="A89" s="172"/>
      <c r="B89" s="381"/>
      <c r="C89" s="172"/>
      <c r="D89" s="172"/>
      <c r="E89" s="172"/>
      <c r="F89" s="172"/>
      <c r="G89" s="172"/>
      <c r="H89" s="172"/>
      <c r="I89" s="172"/>
      <c r="J89" s="172"/>
      <c r="K89" s="172"/>
      <c r="L89" s="172"/>
      <c r="M89" s="172"/>
      <c r="N89" s="172"/>
      <c r="O89" s="172"/>
      <c r="P89" s="172"/>
      <c r="Q89" s="172"/>
    </row>
    <row r="90" spans="1:17" ht="14.5" hidden="1" x14ac:dyDescent="0.35">
      <c r="A90" s="172"/>
      <c r="B90" s="381"/>
      <c r="C90" s="172"/>
      <c r="D90" s="172"/>
      <c r="E90" s="172"/>
      <c r="F90" s="172"/>
      <c r="G90" s="172"/>
      <c r="H90" s="172"/>
      <c r="I90" s="172"/>
      <c r="J90" s="172"/>
      <c r="K90" s="172"/>
      <c r="L90" s="172"/>
      <c r="M90" s="172"/>
      <c r="N90" s="172"/>
      <c r="O90" s="172"/>
      <c r="P90" s="172"/>
      <c r="Q90" s="172"/>
    </row>
    <row r="91" spans="1:17" ht="14.5" hidden="1" x14ac:dyDescent="0.35">
      <c r="A91" s="172"/>
      <c r="B91" s="381"/>
      <c r="C91" s="172"/>
      <c r="D91" s="172"/>
      <c r="E91" s="172"/>
      <c r="F91" s="172"/>
      <c r="G91" s="172"/>
      <c r="H91" s="172"/>
      <c r="I91" s="172"/>
      <c r="J91" s="172"/>
      <c r="K91" s="172"/>
      <c r="L91" s="172"/>
      <c r="M91" s="172"/>
      <c r="N91" s="172"/>
      <c r="O91" s="172"/>
      <c r="P91" s="172"/>
      <c r="Q91" s="172"/>
    </row>
  </sheetData>
  <sheetProtection algorithmName="SHA-512" hashValue="Uy2XCljXbNL2eGhkJ8o9uQgr0eg7VwX0lY7wqPD0be0H+ytGStX6f7ekLET5U+rMxITqeECO7pV3mKXyk3WJLw==" saltValue="PkXfalgz2bMJor/7d53leQ==" spinCount="100000" sheet="1" objects="1" scenarios="1" selectLockedCells="1"/>
  <mergeCells count="49">
    <mergeCell ref="C72:P72"/>
    <mergeCell ref="C73:P73"/>
    <mergeCell ref="B75:P75"/>
    <mergeCell ref="C76:P76"/>
    <mergeCell ref="C77:P77"/>
    <mergeCell ref="C67:P67"/>
    <mergeCell ref="C68:P68"/>
    <mergeCell ref="C69:P69"/>
    <mergeCell ref="C70:P70"/>
    <mergeCell ref="C71:P71"/>
    <mergeCell ref="B41:P41"/>
    <mergeCell ref="C42:P42"/>
    <mergeCell ref="B63:P63"/>
    <mergeCell ref="C64:P65"/>
    <mergeCell ref="C66:P66"/>
    <mergeCell ref="C43:P43"/>
    <mergeCell ref="B47:E47"/>
    <mergeCell ref="K47:P47"/>
    <mergeCell ref="B53:F53"/>
    <mergeCell ref="B54:F54"/>
    <mergeCell ref="B55:F55"/>
    <mergeCell ref="B59:P59"/>
    <mergeCell ref="B60:P60"/>
    <mergeCell ref="C32:P32"/>
    <mergeCell ref="C33:P33"/>
    <mergeCell ref="C34:P34"/>
    <mergeCell ref="C35:P36"/>
    <mergeCell ref="C37:P39"/>
    <mergeCell ref="C26:P26"/>
    <mergeCell ref="C27:P27"/>
    <mergeCell ref="C28:P28"/>
    <mergeCell ref="B30:P30"/>
    <mergeCell ref="C31:P31"/>
    <mergeCell ref="B85:E85"/>
    <mergeCell ref="K85:P85"/>
    <mergeCell ref="A1:O2"/>
    <mergeCell ref="B17:P17"/>
    <mergeCell ref="C19:P19"/>
    <mergeCell ref="C18:P18"/>
    <mergeCell ref="C20:P20"/>
    <mergeCell ref="B10:F10"/>
    <mergeCell ref="B9:F9"/>
    <mergeCell ref="B8:F8"/>
    <mergeCell ref="B14:P14"/>
    <mergeCell ref="B15:P15"/>
    <mergeCell ref="C21:P21"/>
    <mergeCell ref="C22:P22"/>
    <mergeCell ref="B24:P24"/>
    <mergeCell ref="C25:P25"/>
  </mergeCells>
  <hyperlinks>
    <hyperlink ref="A1:F2" location="'PI - TAX AND T''s AND C''s'!A1" display="Terms and Conditions" xr:uid="{00000000-0004-0000-1D00-000000000000}"/>
  </hyperlinks>
  <pageMargins left="0.15" right="0.15" top="0.15" bottom="0.15" header="0" footer="0"/>
  <pageSetup scale="10" fitToWidth="0" orientation="landscape" r:id="rId1"/>
  <rowBreaks count="1" manualBreakCount="1">
    <brk id="49" max="16"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
    <tabColor rgb="FFC00000"/>
    <pageSetUpPr fitToPage="1"/>
  </sheetPr>
  <dimension ref="A1:P192"/>
  <sheetViews>
    <sheetView zoomScaleNormal="100" workbookViewId="0">
      <selection sqref="A1:N2"/>
    </sheetView>
  </sheetViews>
  <sheetFormatPr defaultColWidth="0" defaultRowHeight="15" customHeight="1" zeroHeight="1" x14ac:dyDescent="0.35"/>
  <cols>
    <col min="1" max="1" width="9" customWidth="1"/>
    <col min="2" max="16" width="9.1796875" customWidth="1"/>
    <col min="17" max="16384" width="9.1796875" hidden="1"/>
  </cols>
  <sheetData>
    <row r="1" spans="1:16" ht="15" customHeight="1" x14ac:dyDescent="0.35">
      <c r="A1" s="737" t="s">
        <v>864</v>
      </c>
      <c r="B1" s="737"/>
      <c r="C1" s="737"/>
      <c r="D1" s="737"/>
      <c r="E1" s="737"/>
      <c r="F1" s="737"/>
      <c r="G1" s="737"/>
      <c r="H1" s="737"/>
      <c r="I1" s="737"/>
      <c r="J1" s="737"/>
      <c r="K1" s="737"/>
      <c r="L1" s="737"/>
      <c r="M1" s="737"/>
      <c r="N1" s="737"/>
      <c r="O1" s="172"/>
      <c r="P1" s="172"/>
    </row>
    <row r="2" spans="1:16" ht="15" customHeight="1" x14ac:dyDescent="0.35">
      <c r="A2" s="737"/>
      <c r="B2" s="737"/>
      <c r="C2" s="737"/>
      <c r="D2" s="737"/>
      <c r="E2" s="737"/>
      <c r="F2" s="737"/>
      <c r="G2" s="737"/>
      <c r="H2" s="737"/>
      <c r="I2" s="737"/>
      <c r="J2" s="737"/>
      <c r="K2" s="737"/>
      <c r="L2" s="737"/>
      <c r="M2" s="737"/>
      <c r="N2" s="737"/>
      <c r="O2" s="172"/>
      <c r="P2" s="172"/>
    </row>
    <row r="3" spans="1:16" ht="15.75" customHeight="1" x14ac:dyDescent="0.35">
      <c r="B3" s="233"/>
      <c r="C3" s="172"/>
      <c r="D3" s="172"/>
      <c r="E3" s="172"/>
      <c r="F3" s="172"/>
      <c r="G3" s="172"/>
      <c r="H3" s="172"/>
      <c r="I3" s="172"/>
      <c r="J3" s="172"/>
      <c r="K3" s="172"/>
      <c r="L3" s="172"/>
      <c r="M3" s="172"/>
      <c r="N3" s="172"/>
      <c r="O3" s="172"/>
      <c r="P3" s="172"/>
    </row>
    <row r="4" spans="1:16" ht="14.5" x14ac:dyDescent="0.35">
      <c r="B4" s="172"/>
      <c r="C4" s="172"/>
      <c r="D4" s="172"/>
      <c r="E4" s="172"/>
      <c r="F4" s="172"/>
      <c r="G4" s="172"/>
      <c r="H4" s="172"/>
      <c r="I4" s="172"/>
      <c r="J4" s="172"/>
      <c r="K4" s="172"/>
      <c r="L4" s="172"/>
      <c r="M4" s="172"/>
      <c r="N4" s="172"/>
      <c r="O4" s="172"/>
      <c r="P4" s="172"/>
    </row>
    <row r="5" spans="1:16" ht="14.5" x14ac:dyDescent="0.35">
      <c r="B5" s="172"/>
      <c r="C5" s="172"/>
      <c r="D5" s="172"/>
      <c r="E5" s="172"/>
      <c r="F5" s="172"/>
      <c r="G5" s="172"/>
      <c r="H5" s="172"/>
      <c r="I5" s="172"/>
      <c r="J5" s="172"/>
      <c r="K5" s="172"/>
      <c r="L5" s="172"/>
      <c r="M5" s="172"/>
      <c r="N5" s="172"/>
      <c r="O5" s="172"/>
      <c r="P5" s="172"/>
    </row>
    <row r="6" spans="1:16" ht="14.5" x14ac:dyDescent="0.35">
      <c r="B6" s="172"/>
      <c r="C6" s="172"/>
      <c r="D6" s="172"/>
      <c r="E6" s="172"/>
      <c r="F6" s="172"/>
      <c r="G6" s="172"/>
      <c r="H6" s="172"/>
      <c r="I6" s="172"/>
      <c r="J6" s="172"/>
      <c r="K6" s="172"/>
      <c r="L6" s="172"/>
      <c r="M6" s="172"/>
      <c r="N6" s="172"/>
      <c r="O6" s="172"/>
      <c r="P6" s="172"/>
    </row>
    <row r="7" spans="1:16" ht="14.5" x14ac:dyDescent="0.35">
      <c r="B7" s="172"/>
      <c r="C7" s="172"/>
      <c r="D7" s="172"/>
      <c r="E7" s="172"/>
      <c r="F7" s="172"/>
      <c r="G7" s="172"/>
      <c r="H7" s="172"/>
      <c r="I7" s="172"/>
      <c r="J7" s="172"/>
      <c r="K7" s="172"/>
      <c r="L7" s="172"/>
      <c r="M7" s="172"/>
      <c r="N7" s="172"/>
      <c r="O7" s="172"/>
      <c r="P7" s="172"/>
    </row>
    <row r="8" spans="1:16" ht="14.5" x14ac:dyDescent="0.35">
      <c r="B8" s="354"/>
      <c r="C8" s="172"/>
      <c r="D8" s="172"/>
      <c r="E8" s="172"/>
      <c r="F8" s="172"/>
      <c r="G8" s="172"/>
      <c r="H8" s="172"/>
      <c r="I8" s="172"/>
      <c r="J8" s="172"/>
      <c r="K8" s="172"/>
      <c r="L8" s="172"/>
      <c r="M8" s="172"/>
      <c r="N8" s="172"/>
      <c r="O8" s="172"/>
      <c r="P8" s="172"/>
    </row>
    <row r="9" spans="1:16" ht="14.5" x14ac:dyDescent="0.35">
      <c r="B9" s="354" t="s">
        <v>815</v>
      </c>
      <c r="C9" s="172"/>
      <c r="D9" s="172"/>
      <c r="E9" s="172"/>
      <c r="F9" s="172"/>
      <c r="G9" s="172"/>
      <c r="H9" s="172"/>
      <c r="I9" s="172"/>
      <c r="J9" s="172"/>
      <c r="K9" s="172"/>
      <c r="L9" s="172"/>
      <c r="M9" s="172"/>
      <c r="N9" s="172"/>
      <c r="O9" s="172"/>
      <c r="P9" s="172"/>
    </row>
    <row r="10" spans="1:16" ht="14.5" x14ac:dyDescent="0.35">
      <c r="B10" s="354" t="s">
        <v>893</v>
      </c>
      <c r="C10" s="172"/>
      <c r="D10" s="172"/>
      <c r="E10" s="172"/>
      <c r="F10" s="172"/>
      <c r="G10" s="172"/>
      <c r="H10" s="172"/>
      <c r="I10" s="172"/>
      <c r="J10" s="172"/>
      <c r="K10" s="172"/>
      <c r="L10" s="172"/>
      <c r="M10" s="172"/>
      <c r="N10" s="172"/>
      <c r="O10" s="172"/>
      <c r="P10" s="172"/>
    </row>
    <row r="11" spans="1:16" ht="14.5" x14ac:dyDescent="0.35">
      <c r="B11" s="172"/>
      <c r="C11" s="172"/>
      <c r="D11" s="172"/>
      <c r="E11" s="172"/>
      <c r="F11" s="172"/>
      <c r="G11" s="172"/>
      <c r="H11" s="172"/>
      <c r="I11" s="172"/>
      <c r="J11" s="172"/>
      <c r="K11" s="172"/>
      <c r="L11" s="172"/>
      <c r="M11" s="172"/>
      <c r="N11" s="172"/>
      <c r="O11" s="172"/>
      <c r="P11" s="172"/>
    </row>
    <row r="12" spans="1:16" ht="14.5" x14ac:dyDescent="0.35">
      <c r="B12" s="172"/>
      <c r="C12" s="172"/>
      <c r="D12" s="172"/>
      <c r="E12" s="172"/>
      <c r="F12" s="172"/>
      <c r="G12" s="172"/>
      <c r="H12" s="172"/>
      <c r="I12" s="172"/>
      <c r="J12" s="172"/>
      <c r="K12" s="172"/>
      <c r="L12" s="172"/>
      <c r="M12" s="172"/>
      <c r="N12" s="172"/>
      <c r="O12" s="172"/>
      <c r="P12" s="172"/>
    </row>
    <row r="13" spans="1:16" ht="14.5" x14ac:dyDescent="0.35">
      <c r="B13" s="172"/>
      <c r="C13" s="172"/>
      <c r="D13" s="172"/>
      <c r="E13" s="172"/>
      <c r="F13" s="172"/>
      <c r="G13" s="172"/>
      <c r="H13" s="172"/>
      <c r="I13" s="172"/>
      <c r="J13" s="172"/>
      <c r="K13" s="172"/>
      <c r="L13" s="172"/>
      <c r="M13" s="172"/>
      <c r="N13" s="172"/>
      <c r="O13" s="172"/>
      <c r="P13" s="172"/>
    </row>
    <row r="14" spans="1:16" ht="20.5" x14ac:dyDescent="0.45">
      <c r="C14" s="172"/>
      <c r="D14" s="172"/>
      <c r="E14" s="172"/>
      <c r="F14" s="393"/>
      <c r="G14" s="394"/>
      <c r="H14" s="395" t="s">
        <v>872</v>
      </c>
      <c r="I14" s="394"/>
      <c r="J14" s="394"/>
      <c r="K14" s="172"/>
      <c r="L14" s="172"/>
      <c r="M14" s="172"/>
      <c r="N14" s="172"/>
      <c r="O14" s="172"/>
      <c r="P14" s="172"/>
    </row>
    <row r="15" spans="1:16" ht="18.5" x14ac:dyDescent="0.45">
      <c r="C15" s="172"/>
      <c r="D15" s="172"/>
      <c r="E15" s="172"/>
      <c r="F15" s="393"/>
      <c r="G15" s="394"/>
      <c r="H15" s="395" t="s">
        <v>815</v>
      </c>
      <c r="I15" s="394"/>
      <c r="J15" s="394"/>
      <c r="K15" s="172"/>
      <c r="L15" s="172"/>
      <c r="M15" s="172"/>
      <c r="N15" s="172"/>
      <c r="O15" s="172"/>
      <c r="P15" s="172"/>
    </row>
    <row r="16" spans="1:16" ht="18" x14ac:dyDescent="0.35">
      <c r="C16" s="172"/>
      <c r="D16" s="172"/>
      <c r="E16" s="172"/>
      <c r="F16" s="358"/>
      <c r="G16" s="172"/>
      <c r="H16" s="355"/>
      <c r="I16" s="172"/>
      <c r="J16" s="172"/>
      <c r="K16" s="172"/>
      <c r="L16" s="172"/>
      <c r="M16" s="172"/>
      <c r="N16" s="172"/>
      <c r="O16" s="172"/>
      <c r="P16" s="172"/>
    </row>
    <row r="17" spans="2:16" ht="14.5" x14ac:dyDescent="0.35">
      <c r="B17" s="356"/>
      <c r="C17" s="172"/>
      <c r="D17" s="172"/>
      <c r="E17" s="172"/>
      <c r="F17" s="172"/>
      <c r="G17" s="172"/>
      <c r="H17" s="172"/>
      <c r="I17" s="172"/>
      <c r="J17" s="172"/>
      <c r="K17" s="172"/>
      <c r="L17" s="172"/>
      <c r="M17" s="172"/>
      <c r="N17" s="172"/>
      <c r="O17" s="172"/>
      <c r="P17" s="172"/>
    </row>
    <row r="18" spans="2:16" ht="44.25" customHeight="1" x14ac:dyDescent="0.35">
      <c r="B18" s="734"/>
      <c r="C18" s="734"/>
      <c r="D18" s="734"/>
      <c r="E18" s="734"/>
      <c r="F18" s="734"/>
      <c r="G18" s="734"/>
      <c r="H18" s="734"/>
      <c r="I18" s="734"/>
      <c r="J18" s="734"/>
      <c r="K18" s="734"/>
      <c r="L18" s="734"/>
      <c r="M18" s="734"/>
      <c r="N18" s="734"/>
      <c r="O18" s="172"/>
      <c r="P18" s="172"/>
    </row>
    <row r="19" spans="2:16" ht="14.5" x14ac:dyDescent="0.35">
      <c r="B19" s="357"/>
      <c r="C19" s="174"/>
      <c r="D19" s="174"/>
      <c r="E19" s="174"/>
      <c r="F19" s="174"/>
      <c r="G19" s="174"/>
      <c r="H19" s="174"/>
      <c r="I19" s="174"/>
      <c r="J19" s="174"/>
      <c r="K19" s="174"/>
      <c r="L19" s="174"/>
      <c r="M19" s="174"/>
      <c r="N19" s="174"/>
      <c r="O19" s="172"/>
      <c r="P19" s="172"/>
    </row>
    <row r="20" spans="2:16" ht="14.5" x14ac:dyDescent="0.35">
      <c r="B20" s="735"/>
      <c r="C20" s="735"/>
      <c r="D20" s="735"/>
      <c r="E20" s="735"/>
      <c r="F20" s="735"/>
      <c r="G20" s="735"/>
      <c r="H20" s="735"/>
      <c r="I20" s="735"/>
      <c r="J20" s="735"/>
      <c r="K20" s="735"/>
      <c r="L20" s="735"/>
      <c r="M20" s="735"/>
      <c r="N20" s="735"/>
      <c r="O20" s="172"/>
      <c r="P20" s="172"/>
    </row>
    <row r="21" spans="2:16" ht="14.5" x14ac:dyDescent="0.35">
      <c r="B21" s="736"/>
      <c r="C21" s="736"/>
      <c r="D21" s="736"/>
      <c r="E21" s="736"/>
      <c r="F21" s="736"/>
      <c r="G21" s="736"/>
      <c r="H21" s="736"/>
      <c r="I21" s="736"/>
      <c r="J21" s="736"/>
      <c r="K21" s="736"/>
      <c r="L21" s="736"/>
      <c r="M21" s="736"/>
      <c r="N21" s="736"/>
      <c r="O21" s="172"/>
      <c r="P21" s="172"/>
    </row>
    <row r="22" spans="2:16" ht="14.5" x14ac:dyDescent="0.35">
      <c r="B22" s="359"/>
      <c r="C22" s="359"/>
      <c r="D22" s="359"/>
      <c r="E22" s="359"/>
      <c r="F22" s="359"/>
      <c r="G22" s="359"/>
      <c r="H22" s="359"/>
      <c r="I22" s="359"/>
      <c r="J22" s="359"/>
      <c r="K22" s="359"/>
      <c r="L22" s="359"/>
      <c r="M22" s="359"/>
      <c r="N22" s="359"/>
      <c r="O22" s="172"/>
      <c r="P22" s="172"/>
    </row>
    <row r="23" spans="2:16" ht="14.5" x14ac:dyDescent="0.35">
      <c r="B23" s="361"/>
      <c r="C23" s="738"/>
      <c r="D23" s="738"/>
      <c r="E23" s="738"/>
      <c r="F23" s="738"/>
      <c r="G23" s="738"/>
      <c r="H23" s="738"/>
      <c r="I23" s="738"/>
      <c r="J23" s="738"/>
      <c r="K23" s="738"/>
      <c r="L23" s="738"/>
      <c r="M23" s="738"/>
      <c r="N23" s="738"/>
      <c r="O23" s="172"/>
      <c r="P23" s="172"/>
    </row>
    <row r="24" spans="2:16" ht="30" customHeight="1" x14ac:dyDescent="0.35">
      <c r="B24" s="367"/>
      <c r="C24" s="734"/>
      <c r="D24" s="734"/>
      <c r="E24" s="734"/>
      <c r="F24" s="734"/>
      <c r="G24" s="734"/>
      <c r="H24" s="734"/>
      <c r="I24" s="734"/>
      <c r="J24" s="734"/>
      <c r="K24" s="734"/>
      <c r="L24" s="734"/>
      <c r="M24" s="734"/>
      <c r="N24" s="734"/>
      <c r="O24" s="172"/>
      <c r="P24" s="172"/>
    </row>
    <row r="25" spans="2:16" ht="14.5" x14ac:dyDescent="0.35">
      <c r="B25" s="361"/>
      <c r="C25" s="739"/>
      <c r="D25" s="739"/>
      <c r="E25" s="739"/>
      <c r="F25" s="739"/>
      <c r="G25" s="739"/>
      <c r="H25" s="739"/>
      <c r="I25" s="739"/>
      <c r="J25" s="739"/>
      <c r="K25" s="739"/>
      <c r="L25" s="739"/>
      <c r="M25" s="739"/>
      <c r="N25" s="739"/>
      <c r="O25" s="172"/>
      <c r="P25" s="172"/>
    </row>
    <row r="26" spans="2:16" ht="14.5" x14ac:dyDescent="0.35">
      <c r="B26" s="361"/>
      <c r="C26" s="739"/>
      <c r="D26" s="739"/>
      <c r="E26" s="739"/>
      <c r="F26" s="739"/>
      <c r="G26" s="739"/>
      <c r="H26" s="739"/>
      <c r="I26" s="739"/>
      <c r="J26" s="739"/>
      <c r="K26" s="739"/>
      <c r="L26" s="739"/>
      <c r="M26" s="739"/>
      <c r="N26" s="739"/>
      <c r="O26" s="172"/>
      <c r="P26" s="172"/>
    </row>
    <row r="27" spans="2:16" ht="30" customHeight="1" x14ac:dyDescent="0.35">
      <c r="B27" s="367"/>
      <c r="C27" s="734"/>
      <c r="D27" s="734"/>
      <c r="E27" s="734"/>
      <c r="F27" s="734"/>
      <c r="G27" s="734"/>
      <c r="H27" s="734"/>
      <c r="I27" s="734"/>
      <c r="J27" s="734"/>
      <c r="K27" s="734"/>
      <c r="L27" s="734"/>
      <c r="M27" s="734"/>
      <c r="N27" s="734"/>
      <c r="O27" s="172"/>
      <c r="P27" s="172"/>
    </row>
    <row r="28" spans="2:16" ht="14.5" x14ac:dyDescent="0.35">
      <c r="D28" s="174"/>
      <c r="E28" s="174"/>
      <c r="F28" s="174"/>
      <c r="G28" s="174"/>
      <c r="H28" s="174"/>
      <c r="I28" s="174"/>
      <c r="J28" s="174"/>
      <c r="K28" s="174"/>
      <c r="L28" s="174"/>
      <c r="M28" s="174"/>
      <c r="N28" s="174"/>
      <c r="O28" s="172"/>
      <c r="P28" s="172"/>
    </row>
    <row r="29" spans="2:16" ht="14.5" x14ac:dyDescent="0.35">
      <c r="D29" s="174"/>
      <c r="E29" s="174"/>
      <c r="F29" s="174"/>
      <c r="G29" s="174"/>
      <c r="H29" s="174"/>
      <c r="I29" s="174"/>
      <c r="J29" s="174"/>
      <c r="K29" s="174"/>
      <c r="L29" s="174"/>
      <c r="M29" s="174"/>
      <c r="N29" s="174"/>
      <c r="O29" s="172"/>
      <c r="P29" s="172"/>
    </row>
    <row r="30" spans="2:16" ht="14.5" x14ac:dyDescent="0.35">
      <c r="D30" s="174"/>
      <c r="E30" s="174"/>
      <c r="F30" s="174"/>
      <c r="G30" s="174"/>
      <c r="H30" s="174"/>
      <c r="I30" s="174"/>
      <c r="J30" s="174"/>
      <c r="K30" s="174"/>
      <c r="L30" s="174"/>
      <c r="M30" s="174"/>
      <c r="N30" s="174"/>
      <c r="O30" s="172"/>
      <c r="P30" s="172"/>
    </row>
    <row r="31" spans="2:16" ht="14.5" x14ac:dyDescent="0.35">
      <c r="B31" s="172"/>
      <c r="C31" s="172"/>
      <c r="D31" s="172"/>
      <c r="E31" s="172"/>
      <c r="F31" s="172"/>
      <c r="G31" s="172"/>
      <c r="H31" s="172"/>
      <c r="I31" s="172"/>
      <c r="J31" s="172"/>
      <c r="K31" s="172"/>
      <c r="L31" s="172"/>
      <c r="M31" s="172"/>
      <c r="N31" s="172"/>
      <c r="O31" s="172"/>
      <c r="P31" s="172"/>
    </row>
    <row r="32" spans="2:16" ht="14.5" x14ac:dyDescent="0.35">
      <c r="B32" s="172"/>
      <c r="C32" s="172"/>
      <c r="D32" s="172"/>
      <c r="E32" s="172"/>
      <c r="F32" s="172"/>
      <c r="G32" s="172"/>
      <c r="H32" s="172"/>
      <c r="I32" s="172"/>
      <c r="J32" s="172"/>
      <c r="K32" s="172"/>
      <c r="L32" s="172"/>
      <c r="M32" s="172"/>
      <c r="N32" s="172"/>
      <c r="O32" s="172"/>
      <c r="P32" s="172"/>
    </row>
    <row r="33" spans="2:16" ht="14.5" x14ac:dyDescent="0.35">
      <c r="B33" s="172"/>
      <c r="C33" s="172"/>
      <c r="D33" s="172"/>
      <c r="E33" s="172"/>
      <c r="F33" s="172"/>
      <c r="G33" s="172"/>
      <c r="H33" s="172"/>
      <c r="I33" s="172"/>
      <c r="J33" s="172"/>
      <c r="K33" s="172"/>
      <c r="L33" s="172"/>
      <c r="M33" s="172"/>
      <c r="N33" s="172"/>
      <c r="O33" s="172"/>
      <c r="P33" s="172"/>
    </row>
    <row r="34" spans="2:16" ht="14.5" x14ac:dyDescent="0.35">
      <c r="B34" s="172"/>
      <c r="C34" s="172"/>
      <c r="D34" s="172"/>
      <c r="E34" s="172"/>
      <c r="F34" s="172"/>
      <c r="G34" s="172"/>
      <c r="H34" s="172"/>
      <c r="I34" s="172"/>
      <c r="J34" s="172"/>
      <c r="K34" s="172"/>
      <c r="L34" s="172"/>
      <c r="M34" s="172"/>
      <c r="N34" s="172"/>
      <c r="O34" s="172"/>
      <c r="P34" s="172"/>
    </row>
    <row r="35" spans="2:16" ht="14.5" x14ac:dyDescent="0.35">
      <c r="B35" s="172"/>
      <c r="C35" s="172"/>
      <c r="D35" s="172"/>
      <c r="E35" s="172"/>
      <c r="F35" s="172"/>
      <c r="G35" s="172"/>
      <c r="H35" s="172"/>
      <c r="I35" s="172"/>
      <c r="J35" s="172"/>
      <c r="K35" s="172"/>
      <c r="L35" s="172"/>
      <c r="M35" s="172"/>
      <c r="N35" s="172"/>
      <c r="O35" s="172"/>
      <c r="P35" s="172"/>
    </row>
    <row r="36" spans="2:16" ht="14.5" x14ac:dyDescent="0.35">
      <c r="B36" s="172"/>
      <c r="C36" s="172"/>
      <c r="D36" s="172"/>
      <c r="E36" s="172"/>
      <c r="F36" s="172"/>
      <c r="G36" s="172"/>
      <c r="H36" s="172"/>
      <c r="I36" s="172"/>
      <c r="J36" s="172"/>
      <c r="K36" s="172"/>
      <c r="L36" s="172"/>
      <c r="M36" s="172"/>
      <c r="N36" s="172"/>
      <c r="O36" s="172"/>
      <c r="P36" s="172"/>
    </row>
    <row r="37" spans="2:16" ht="14.5" x14ac:dyDescent="0.35">
      <c r="B37" s="172"/>
      <c r="C37" s="172"/>
      <c r="D37" s="172"/>
      <c r="E37" s="172"/>
      <c r="F37" s="172"/>
      <c r="G37" s="172"/>
      <c r="H37" s="172"/>
      <c r="I37" s="172"/>
      <c r="J37" s="172"/>
      <c r="K37" s="172"/>
      <c r="L37" s="172"/>
      <c r="M37" s="172"/>
      <c r="N37" s="172"/>
      <c r="O37" s="172"/>
      <c r="P37" s="172"/>
    </row>
    <row r="38" spans="2:16" ht="14.5" x14ac:dyDescent="0.35">
      <c r="B38" s="172"/>
      <c r="C38" s="172"/>
      <c r="D38" s="172"/>
      <c r="E38" s="172"/>
      <c r="F38" s="172"/>
      <c r="G38" s="172"/>
      <c r="H38" s="172"/>
      <c r="I38" s="172"/>
      <c r="J38" s="172"/>
      <c r="K38" s="172"/>
      <c r="L38" s="172"/>
      <c r="M38" s="172"/>
      <c r="N38" s="172"/>
      <c r="O38" s="172"/>
      <c r="P38" s="172"/>
    </row>
    <row r="39" spans="2:16" ht="14.5" x14ac:dyDescent="0.35">
      <c r="B39" s="172"/>
      <c r="C39" s="172"/>
      <c r="D39" s="172"/>
      <c r="E39" s="172"/>
      <c r="F39" s="172"/>
      <c r="G39" s="172"/>
      <c r="H39" s="172"/>
      <c r="I39" s="172"/>
      <c r="J39" s="172"/>
      <c r="K39" s="172"/>
      <c r="L39" s="172"/>
      <c r="M39" s="172"/>
      <c r="N39" s="172"/>
      <c r="O39" s="172"/>
      <c r="P39" s="172"/>
    </row>
    <row r="40" spans="2:16" ht="14.5" x14ac:dyDescent="0.35">
      <c r="B40" s="172"/>
      <c r="C40" s="172"/>
      <c r="D40" s="172"/>
      <c r="E40" s="172"/>
      <c r="F40" s="172"/>
      <c r="G40" s="172"/>
      <c r="H40" s="172"/>
      <c r="I40" s="172"/>
      <c r="J40" s="172"/>
      <c r="K40" s="172"/>
      <c r="L40" s="172"/>
      <c r="M40" s="172"/>
      <c r="N40" s="172"/>
      <c r="O40" s="172"/>
      <c r="P40" s="172"/>
    </row>
    <row r="41" spans="2:16" ht="14.5" x14ac:dyDescent="0.35">
      <c r="B41" s="172"/>
      <c r="C41" s="172"/>
      <c r="D41" s="172"/>
      <c r="E41" s="172"/>
      <c r="F41" s="172"/>
      <c r="G41" s="172"/>
      <c r="H41" s="172"/>
      <c r="I41" s="172"/>
      <c r="J41" s="172"/>
      <c r="K41" s="172"/>
      <c r="L41" s="172"/>
      <c r="M41" s="172"/>
      <c r="N41" s="172"/>
      <c r="O41" s="172"/>
      <c r="P41" s="172"/>
    </row>
    <row r="42" spans="2:16" ht="14.5" x14ac:dyDescent="0.35">
      <c r="B42" s="356"/>
      <c r="C42" s="174"/>
      <c r="D42" s="174"/>
      <c r="E42" s="174"/>
      <c r="F42" s="174"/>
      <c r="G42" s="174"/>
      <c r="H42" s="174"/>
      <c r="I42" s="174"/>
      <c r="J42" s="174"/>
      <c r="K42" s="174"/>
      <c r="L42" s="174"/>
      <c r="M42" s="174"/>
      <c r="N42" s="174"/>
      <c r="O42" s="174"/>
      <c r="P42" s="172"/>
    </row>
    <row r="43" spans="2:16" ht="14.5" x14ac:dyDescent="0.35">
      <c r="B43" s="248"/>
      <c r="C43" s="174"/>
      <c r="D43" s="174"/>
      <c r="E43" s="174"/>
      <c r="F43" s="174"/>
      <c r="G43" s="174"/>
      <c r="H43" s="174"/>
      <c r="I43" s="174"/>
      <c r="J43" s="174"/>
      <c r="K43" s="174"/>
      <c r="L43" s="174"/>
      <c r="M43" s="174"/>
      <c r="N43" s="174"/>
      <c r="O43" s="174"/>
      <c r="P43" s="172"/>
    </row>
    <row r="44" spans="2:16" ht="14.5" x14ac:dyDescent="0.35">
      <c r="B44" s="361"/>
      <c r="C44" s="739"/>
      <c r="D44" s="739"/>
      <c r="E44" s="739"/>
      <c r="F44" s="739"/>
      <c r="G44" s="739"/>
      <c r="H44" s="739"/>
      <c r="I44" s="739"/>
      <c r="J44" s="739"/>
      <c r="K44" s="739"/>
      <c r="L44" s="739"/>
      <c r="M44" s="739"/>
      <c r="N44" s="739"/>
      <c r="O44" s="174"/>
      <c r="P44" s="172"/>
    </row>
    <row r="45" spans="2:16" ht="14.5" x14ac:dyDescent="0.35">
      <c r="B45" s="361"/>
      <c r="C45" s="739"/>
      <c r="D45" s="739"/>
      <c r="E45" s="739"/>
      <c r="F45" s="739"/>
      <c r="G45" s="739"/>
      <c r="H45" s="739"/>
      <c r="I45" s="739"/>
      <c r="J45" s="739"/>
      <c r="K45" s="739"/>
      <c r="L45" s="739"/>
      <c r="M45" s="739"/>
      <c r="N45" s="739"/>
      <c r="O45" s="174"/>
      <c r="P45" s="172"/>
    </row>
    <row r="46" spans="2:16" ht="14.5" x14ac:dyDescent="0.35">
      <c r="B46" s="361"/>
      <c r="C46" s="739"/>
      <c r="D46" s="739"/>
      <c r="E46" s="739"/>
      <c r="F46" s="739"/>
      <c r="G46" s="739"/>
      <c r="H46" s="739"/>
      <c r="I46" s="739"/>
      <c r="J46" s="739"/>
      <c r="K46" s="739"/>
      <c r="L46" s="739"/>
      <c r="M46" s="739"/>
      <c r="N46" s="739"/>
      <c r="O46" s="739"/>
      <c r="P46" s="172"/>
    </row>
    <row r="47" spans="2:16" ht="14.5" x14ac:dyDescent="0.35">
      <c r="B47" s="361"/>
      <c r="C47" s="739"/>
      <c r="D47" s="739"/>
      <c r="E47" s="739"/>
      <c r="F47" s="739"/>
      <c r="G47" s="739"/>
      <c r="H47" s="739"/>
      <c r="I47" s="739"/>
      <c r="J47" s="739"/>
      <c r="K47" s="739"/>
      <c r="L47" s="739"/>
      <c r="M47" s="739"/>
      <c r="N47" s="739"/>
      <c r="O47" s="739"/>
      <c r="P47" s="172"/>
    </row>
    <row r="48" spans="2:16" ht="14.5" x14ac:dyDescent="0.35">
      <c r="B48" s="361"/>
      <c r="C48" s="739"/>
      <c r="D48" s="739"/>
      <c r="E48" s="739"/>
      <c r="F48" s="739"/>
      <c r="G48" s="739"/>
      <c r="H48" s="739"/>
      <c r="I48" s="739"/>
      <c r="J48" s="739"/>
      <c r="K48" s="739"/>
      <c r="L48" s="739"/>
      <c r="M48" s="739"/>
      <c r="N48" s="739"/>
      <c r="O48" s="739"/>
      <c r="P48" s="172"/>
    </row>
    <row r="49" spans="2:16" ht="14.5" x14ac:dyDescent="0.35">
      <c r="B49" s="361"/>
      <c r="C49" s="739"/>
      <c r="D49" s="739"/>
      <c r="E49" s="739"/>
      <c r="F49" s="739"/>
      <c r="G49" s="739"/>
      <c r="H49" s="739"/>
      <c r="I49" s="739"/>
      <c r="J49" s="739"/>
      <c r="K49" s="739"/>
      <c r="L49" s="739"/>
      <c r="M49" s="739"/>
      <c r="N49" s="739"/>
      <c r="O49" s="739"/>
      <c r="P49" s="172"/>
    </row>
    <row r="50" spans="2:16" ht="14.5" x14ac:dyDescent="0.35">
      <c r="B50" s="361"/>
      <c r="C50" s="739"/>
      <c r="D50" s="739"/>
      <c r="E50" s="739"/>
      <c r="F50" s="739"/>
      <c r="G50" s="739"/>
      <c r="H50" s="739"/>
      <c r="I50" s="739"/>
      <c r="J50" s="739"/>
      <c r="K50" s="739"/>
      <c r="L50" s="739"/>
      <c r="M50" s="739"/>
      <c r="N50" s="739"/>
      <c r="O50" s="739"/>
      <c r="P50" s="172"/>
    </row>
    <row r="51" spans="2:16" ht="14.5" x14ac:dyDescent="0.35">
      <c r="B51" s="248"/>
      <c r="C51" s="174"/>
      <c r="D51" s="174"/>
      <c r="E51" s="174"/>
      <c r="F51" s="174"/>
      <c r="G51" s="174"/>
      <c r="H51" s="174"/>
      <c r="I51" s="174"/>
      <c r="J51" s="174"/>
      <c r="K51" s="174"/>
      <c r="L51" s="174"/>
      <c r="M51" s="174"/>
      <c r="N51" s="174"/>
      <c r="O51" s="174"/>
      <c r="P51" s="172"/>
    </row>
    <row r="52" spans="2:16" ht="17.5" x14ac:dyDescent="0.35">
      <c r="B52" s="360"/>
      <c r="C52" s="174"/>
      <c r="D52" s="174"/>
      <c r="E52" s="174"/>
      <c r="F52" s="174"/>
      <c r="G52" s="174"/>
      <c r="H52" s="174"/>
      <c r="I52" s="174"/>
      <c r="J52" s="174"/>
      <c r="K52" s="174"/>
      <c r="L52" s="174"/>
      <c r="M52" s="174"/>
      <c r="N52" s="174"/>
      <c r="O52" s="174"/>
      <c r="P52" s="172"/>
    </row>
    <row r="53" spans="2:16" ht="29.25" customHeight="1" x14ac:dyDescent="0.35">
      <c r="O53" s="174"/>
      <c r="P53" s="172"/>
    </row>
    <row r="54" spans="2:16" ht="15" customHeight="1" x14ac:dyDescent="0.35">
      <c r="B54" s="742"/>
      <c r="C54" s="742"/>
      <c r="D54" s="742"/>
      <c r="E54" s="742"/>
      <c r="F54" s="742"/>
      <c r="G54" s="742"/>
      <c r="H54" s="742"/>
      <c r="I54" s="742"/>
      <c r="J54" s="742"/>
      <c r="K54" s="742"/>
      <c r="L54" s="742"/>
      <c r="M54" s="742"/>
      <c r="N54" s="742"/>
      <c r="O54" s="174"/>
      <c r="P54" s="172"/>
    </row>
    <row r="55" spans="2:16" ht="14.5" x14ac:dyDescent="0.35">
      <c r="B55" s="742"/>
      <c r="C55" s="742"/>
      <c r="D55" s="742"/>
      <c r="E55" s="742"/>
      <c r="F55" s="742"/>
      <c r="G55" s="742"/>
      <c r="H55" s="742"/>
      <c r="I55" s="742"/>
      <c r="J55" s="742"/>
      <c r="K55" s="742"/>
      <c r="L55" s="742"/>
      <c r="M55" s="742"/>
      <c r="N55" s="742"/>
      <c r="O55" s="174"/>
      <c r="P55" s="172"/>
    </row>
    <row r="56" spans="2:16" ht="14.5" x14ac:dyDescent="0.35">
      <c r="B56" s="174"/>
      <c r="C56" s="174"/>
      <c r="D56" s="174"/>
      <c r="E56" s="174"/>
      <c r="F56" s="174"/>
      <c r="G56" s="174"/>
      <c r="H56" s="174"/>
      <c r="I56" s="174"/>
      <c r="J56" s="174"/>
      <c r="K56" s="174"/>
      <c r="L56" s="174"/>
      <c r="M56" s="174"/>
      <c r="N56" s="174"/>
      <c r="O56" s="174"/>
      <c r="P56" s="172"/>
    </row>
    <row r="57" spans="2:16" ht="14.5" x14ac:dyDescent="0.35">
      <c r="B57" s="174"/>
      <c r="C57" s="174"/>
      <c r="D57" s="174"/>
      <c r="E57" s="174"/>
      <c r="F57" s="174"/>
      <c r="G57" s="174"/>
      <c r="H57" s="174"/>
      <c r="I57" s="174"/>
      <c r="J57" s="174"/>
      <c r="K57" s="174"/>
      <c r="L57" s="174"/>
      <c r="M57" s="174"/>
      <c r="N57" s="174"/>
      <c r="O57" s="174"/>
      <c r="P57" s="172"/>
    </row>
    <row r="58" spans="2:16" ht="14.5" x14ac:dyDescent="0.35">
      <c r="B58" s="174"/>
      <c r="C58" s="174"/>
      <c r="D58" s="174"/>
      <c r="E58" s="174"/>
      <c r="F58" s="174"/>
      <c r="G58" s="174"/>
      <c r="H58" s="174"/>
      <c r="I58" s="174"/>
      <c r="J58" s="174"/>
      <c r="K58" s="174"/>
      <c r="L58" s="174"/>
      <c r="M58" s="174"/>
      <c r="N58" s="174"/>
      <c r="O58" s="174"/>
      <c r="P58" s="172"/>
    </row>
    <row r="59" spans="2:16" ht="14.5" x14ac:dyDescent="0.35">
      <c r="B59" s="174"/>
      <c r="C59" s="174"/>
      <c r="D59" s="174"/>
      <c r="E59" s="174"/>
      <c r="F59" s="174"/>
      <c r="G59" s="174"/>
      <c r="H59" s="174"/>
      <c r="I59" s="174"/>
      <c r="J59" s="174"/>
      <c r="K59" s="174"/>
      <c r="L59" s="174"/>
      <c r="M59" s="174"/>
      <c r="N59" s="174"/>
      <c r="O59" s="174"/>
      <c r="P59" s="172"/>
    </row>
    <row r="60" spans="2:16" ht="14.5" x14ac:dyDescent="0.35">
      <c r="B60" s="174"/>
      <c r="C60" s="174"/>
      <c r="D60" s="174"/>
      <c r="E60" s="174"/>
      <c r="F60" s="174"/>
      <c r="G60" s="174"/>
      <c r="H60" s="174"/>
      <c r="I60" s="174"/>
      <c r="J60" s="174"/>
      <c r="K60" s="174"/>
      <c r="L60" s="174"/>
      <c r="M60" s="174"/>
      <c r="N60" s="174"/>
      <c r="O60" s="174"/>
      <c r="P60" s="172"/>
    </row>
    <row r="61" spans="2:16" ht="14.5" x14ac:dyDescent="0.35">
      <c r="B61" s="174"/>
      <c r="C61" s="174"/>
      <c r="D61" s="174"/>
      <c r="E61" s="174"/>
      <c r="F61" s="174"/>
      <c r="G61" s="174"/>
      <c r="H61" s="174"/>
      <c r="I61" s="174"/>
      <c r="J61" s="174"/>
      <c r="K61" s="174"/>
      <c r="L61" s="174"/>
      <c r="M61" s="174"/>
      <c r="N61" s="174"/>
      <c r="O61" s="174"/>
      <c r="P61" s="172"/>
    </row>
    <row r="62" spans="2:16" ht="14.5" x14ac:dyDescent="0.35">
      <c r="B62" s="174"/>
      <c r="C62" s="174"/>
      <c r="D62" s="174"/>
      <c r="E62" s="174"/>
      <c r="F62" s="174"/>
      <c r="G62" s="174"/>
      <c r="H62" s="174"/>
      <c r="I62" s="174"/>
      <c r="J62" s="174"/>
      <c r="K62" s="174"/>
      <c r="L62" s="174"/>
      <c r="M62" s="174"/>
      <c r="N62" s="174"/>
      <c r="O62" s="174"/>
      <c r="P62" s="172"/>
    </row>
    <row r="63" spans="2:16" ht="15.5" x14ac:dyDescent="0.35">
      <c r="B63" s="400"/>
      <c r="C63" s="400"/>
      <c r="D63" s="400"/>
      <c r="E63" s="400"/>
      <c r="F63" s="174"/>
      <c r="G63" s="174"/>
      <c r="H63" s="174"/>
      <c r="I63" s="174"/>
      <c r="J63" s="174"/>
      <c r="K63" s="401"/>
      <c r="L63" s="401"/>
      <c r="M63" s="401"/>
      <c r="N63" s="401"/>
      <c r="O63" s="174"/>
      <c r="P63" s="172"/>
    </row>
    <row r="64" spans="2:16" ht="14.5" x14ac:dyDescent="0.35">
      <c r="B64" s="174"/>
      <c r="C64" s="174"/>
      <c r="D64" s="174"/>
      <c r="E64" s="174"/>
      <c r="F64" s="174"/>
      <c r="G64" s="174"/>
      <c r="H64" s="174"/>
      <c r="I64" s="174"/>
      <c r="J64" s="174"/>
      <c r="K64" s="174"/>
      <c r="L64" s="174"/>
      <c r="M64" s="174"/>
      <c r="N64" s="174"/>
      <c r="O64" s="174"/>
      <c r="P64" s="172"/>
    </row>
    <row r="65" spans="2:16" ht="14.5" x14ac:dyDescent="0.35">
      <c r="B65" s="174"/>
      <c r="C65" s="174"/>
      <c r="D65" s="174"/>
      <c r="E65" s="174"/>
      <c r="F65" s="174"/>
      <c r="G65" s="174"/>
      <c r="H65" s="174"/>
      <c r="I65" s="174"/>
      <c r="J65" s="174"/>
      <c r="K65" s="174"/>
      <c r="L65" s="174"/>
      <c r="M65" s="174"/>
      <c r="N65" s="174"/>
      <c r="O65" s="174"/>
      <c r="P65" s="172"/>
    </row>
    <row r="66" spans="2:16" ht="14.5" x14ac:dyDescent="0.35">
      <c r="B66" s="174"/>
      <c r="C66" s="174"/>
      <c r="D66" s="174"/>
      <c r="E66" s="174"/>
      <c r="F66" s="174"/>
      <c r="G66" s="174"/>
      <c r="H66" s="174"/>
      <c r="I66" s="174"/>
      <c r="J66" s="174"/>
      <c r="K66" s="174"/>
      <c r="L66" s="174"/>
      <c r="M66" s="174"/>
      <c r="N66" s="174"/>
      <c r="O66" s="174"/>
      <c r="P66" s="172"/>
    </row>
    <row r="67" spans="2:16" ht="14.5" x14ac:dyDescent="0.35">
      <c r="B67" s="174"/>
      <c r="C67" s="174"/>
      <c r="D67" s="174"/>
      <c r="E67" s="174"/>
      <c r="F67" s="174"/>
      <c r="G67" s="174"/>
      <c r="H67" s="174"/>
      <c r="I67" s="174"/>
      <c r="J67" s="174"/>
      <c r="K67" s="174"/>
      <c r="L67" s="174"/>
      <c r="M67" s="174"/>
      <c r="N67" s="174"/>
      <c r="O67" s="174"/>
      <c r="P67" s="172"/>
    </row>
    <row r="68" spans="2:16" ht="14.5" x14ac:dyDescent="0.35">
      <c r="B68" s="174"/>
      <c r="C68" s="174"/>
      <c r="D68" s="174"/>
      <c r="E68" s="174"/>
      <c r="F68" s="174"/>
      <c r="G68" s="174"/>
      <c r="H68" s="174"/>
      <c r="I68" s="174"/>
      <c r="J68" s="174"/>
      <c r="K68" s="174"/>
      <c r="L68" s="174"/>
      <c r="M68" s="174"/>
      <c r="N68" s="174"/>
      <c r="O68" s="174"/>
      <c r="P68" s="172"/>
    </row>
    <row r="69" spans="2:16" ht="14.5" x14ac:dyDescent="0.35">
      <c r="B69" s="172"/>
      <c r="C69" s="172"/>
      <c r="D69" s="172"/>
      <c r="E69" s="172"/>
      <c r="F69" s="172"/>
      <c r="G69" s="172"/>
      <c r="H69" s="172"/>
      <c r="I69" s="172"/>
      <c r="J69" s="172"/>
      <c r="K69" s="172"/>
      <c r="L69" s="172"/>
      <c r="M69" s="172"/>
      <c r="N69" s="172"/>
      <c r="O69" s="172"/>
      <c r="P69" s="172"/>
    </row>
    <row r="70" spans="2:16" ht="14.5" x14ac:dyDescent="0.35">
      <c r="B70" s="172"/>
      <c r="C70" s="172"/>
      <c r="D70" s="172"/>
      <c r="E70" s="172"/>
      <c r="F70" s="172"/>
      <c r="G70" s="172"/>
      <c r="H70" s="172"/>
      <c r="I70" s="172"/>
      <c r="J70" s="172"/>
      <c r="K70" s="172"/>
      <c r="L70" s="172"/>
      <c r="M70" s="172"/>
      <c r="N70" s="172"/>
      <c r="O70" s="172"/>
      <c r="P70" s="172"/>
    </row>
    <row r="71" spans="2:16" ht="14.5" x14ac:dyDescent="0.35">
      <c r="B71" s="354"/>
      <c r="C71" s="172"/>
      <c r="D71" s="172"/>
      <c r="E71" s="172"/>
      <c r="F71" s="172"/>
      <c r="G71" s="172"/>
      <c r="H71" s="172"/>
      <c r="I71" s="172"/>
      <c r="J71" s="172"/>
      <c r="K71" s="172"/>
      <c r="L71" s="172"/>
      <c r="M71" s="172"/>
      <c r="N71" s="172"/>
      <c r="O71" s="172"/>
      <c r="P71" s="172"/>
    </row>
    <row r="72" spans="2:16" ht="14.5" x14ac:dyDescent="0.35">
      <c r="B72" s="354"/>
      <c r="C72" s="172"/>
      <c r="D72" s="172"/>
      <c r="E72" s="172"/>
      <c r="F72" s="172"/>
      <c r="G72" s="172"/>
      <c r="H72" s="172"/>
      <c r="I72" s="172"/>
      <c r="J72" s="172"/>
      <c r="K72" s="172"/>
      <c r="L72" s="172"/>
      <c r="M72" s="172"/>
      <c r="N72" s="172"/>
      <c r="O72" s="172"/>
      <c r="P72" s="172"/>
    </row>
    <row r="73" spans="2:16" ht="14.5" x14ac:dyDescent="0.35">
      <c r="B73" s="354"/>
      <c r="C73" s="172"/>
      <c r="D73" s="172"/>
      <c r="E73" s="172"/>
      <c r="F73" s="172"/>
      <c r="G73" s="172"/>
      <c r="H73" s="172"/>
      <c r="I73" s="172"/>
      <c r="J73" s="172"/>
      <c r="K73" s="172"/>
      <c r="L73" s="172"/>
      <c r="M73" s="172"/>
      <c r="N73" s="172"/>
      <c r="O73" s="172"/>
      <c r="P73" s="172"/>
    </row>
    <row r="74" spans="2:16" ht="14.5" x14ac:dyDescent="0.35">
      <c r="B74" s="172"/>
      <c r="C74" s="172"/>
      <c r="D74" s="172"/>
      <c r="E74" s="172"/>
      <c r="F74" s="172"/>
      <c r="G74" s="172"/>
      <c r="H74" s="172"/>
      <c r="I74" s="172"/>
      <c r="J74" s="172"/>
      <c r="K74" s="172"/>
      <c r="L74" s="172"/>
      <c r="M74" s="172"/>
      <c r="N74" s="172"/>
      <c r="O74" s="172"/>
      <c r="P74" s="172"/>
    </row>
    <row r="75" spans="2:16" ht="14.5" x14ac:dyDescent="0.35">
      <c r="B75" s="174"/>
      <c r="C75" s="174"/>
      <c r="D75" s="174"/>
      <c r="E75" s="174"/>
      <c r="F75" s="174"/>
      <c r="G75" s="174"/>
      <c r="H75" s="174"/>
      <c r="I75" s="174"/>
      <c r="J75" s="174"/>
      <c r="K75" s="174"/>
      <c r="L75" s="174"/>
      <c r="M75" s="174"/>
      <c r="N75" s="174"/>
      <c r="O75" s="174"/>
      <c r="P75" s="172"/>
    </row>
    <row r="76" spans="2:16" ht="14.5" x14ac:dyDescent="0.35">
      <c r="B76" s="353"/>
      <c r="C76" s="174"/>
      <c r="D76" s="174"/>
      <c r="E76" s="174"/>
      <c r="F76" s="174"/>
      <c r="G76" s="174"/>
      <c r="H76" s="174"/>
      <c r="I76" s="174"/>
      <c r="J76" s="174"/>
      <c r="K76" s="174"/>
      <c r="L76" s="174"/>
      <c r="M76" s="174"/>
      <c r="N76" s="174"/>
      <c r="O76" s="174"/>
      <c r="P76" s="172"/>
    </row>
    <row r="77" spans="2:16" ht="45" customHeight="1" x14ac:dyDescent="0.35">
      <c r="B77" s="740"/>
      <c r="C77" s="740"/>
      <c r="D77" s="740"/>
      <c r="E77" s="740"/>
      <c r="F77" s="740"/>
      <c r="G77" s="740"/>
      <c r="H77" s="740"/>
      <c r="I77" s="740"/>
      <c r="J77" s="740"/>
      <c r="K77" s="740"/>
      <c r="L77" s="740"/>
      <c r="M77" s="740"/>
      <c r="N77" s="740"/>
      <c r="O77" s="174"/>
      <c r="P77" s="172"/>
    </row>
    <row r="78" spans="2:16" ht="14.5" x14ac:dyDescent="0.35">
      <c r="B78" s="362"/>
      <c r="C78" s="362"/>
      <c r="D78" s="362"/>
      <c r="E78" s="362"/>
      <c r="F78" s="362"/>
      <c r="G78" s="362"/>
      <c r="H78" s="362"/>
      <c r="I78" s="362"/>
      <c r="J78" s="362"/>
      <c r="K78" s="362"/>
      <c r="L78" s="362"/>
      <c r="M78" s="362"/>
      <c r="N78" s="362"/>
      <c r="O78" s="172"/>
      <c r="P78" s="172"/>
    </row>
    <row r="79" spans="2:16" ht="14.5" hidden="1" x14ac:dyDescent="0.35">
      <c r="B79" s="741"/>
      <c r="C79" s="741"/>
      <c r="D79" s="741"/>
      <c r="E79" s="741"/>
      <c r="F79" s="741"/>
      <c r="G79" s="741"/>
      <c r="H79" s="741"/>
      <c r="I79" s="741"/>
      <c r="J79" s="741"/>
      <c r="K79" s="741"/>
      <c r="L79" s="741"/>
      <c r="M79" s="741"/>
      <c r="N79" s="741"/>
      <c r="O79" s="172"/>
      <c r="P79" s="172"/>
    </row>
    <row r="80" spans="2:16" ht="14.5" hidden="1" x14ac:dyDescent="0.35">
      <c r="B80" s="172"/>
      <c r="C80" s="172"/>
      <c r="D80" s="172"/>
      <c r="E80" s="172"/>
      <c r="F80" s="172"/>
      <c r="G80" s="172"/>
      <c r="H80" s="172"/>
      <c r="I80" s="172"/>
      <c r="J80" s="172"/>
      <c r="K80" s="172"/>
      <c r="L80" s="172"/>
      <c r="M80" s="172"/>
      <c r="N80" s="172"/>
      <c r="O80" s="172"/>
      <c r="P80" s="172"/>
    </row>
    <row r="81" spans="2:16" ht="14.5" hidden="1" x14ac:dyDescent="0.35">
      <c r="B81" s="172"/>
      <c r="C81" s="172"/>
      <c r="D81" s="172"/>
      <c r="E81" s="172"/>
      <c r="F81" s="172"/>
      <c r="G81" s="172"/>
      <c r="H81" s="172"/>
      <c r="I81" s="172"/>
      <c r="J81" s="172"/>
      <c r="K81" s="172"/>
      <c r="L81" s="172"/>
      <c r="M81" s="172"/>
      <c r="N81" s="172"/>
      <c r="O81" s="172"/>
      <c r="P81" s="172"/>
    </row>
    <row r="82" spans="2:16" ht="14.5" hidden="1" x14ac:dyDescent="0.35">
      <c r="B82" s="172"/>
      <c r="C82" s="172"/>
      <c r="D82" s="172"/>
      <c r="E82" s="172"/>
      <c r="F82" s="172"/>
      <c r="G82" s="172"/>
      <c r="H82" s="172"/>
      <c r="I82" s="172"/>
      <c r="J82" s="172"/>
      <c r="K82" s="172"/>
      <c r="L82" s="172"/>
      <c r="M82" s="172"/>
      <c r="N82" s="172"/>
      <c r="O82" s="172"/>
      <c r="P82" s="172"/>
    </row>
    <row r="83" spans="2:16" ht="14.5" hidden="1" x14ac:dyDescent="0.35">
      <c r="B83" s="172"/>
      <c r="C83" s="172"/>
      <c r="D83" s="172"/>
      <c r="E83" s="172"/>
      <c r="F83" s="172"/>
      <c r="G83" s="172"/>
      <c r="H83" s="172"/>
      <c r="I83" s="172"/>
      <c r="J83" s="172"/>
      <c r="K83" s="172"/>
      <c r="L83" s="172"/>
      <c r="M83" s="172"/>
      <c r="N83" s="172"/>
      <c r="O83" s="172"/>
      <c r="P83" s="172"/>
    </row>
    <row r="84" spans="2:16" ht="14.5" hidden="1" x14ac:dyDescent="0.35">
      <c r="B84" s="172"/>
      <c r="C84" s="172"/>
      <c r="D84" s="172"/>
      <c r="E84" s="172"/>
      <c r="F84" s="172"/>
      <c r="G84" s="172"/>
      <c r="H84" s="172"/>
      <c r="I84" s="172"/>
      <c r="J84" s="172"/>
      <c r="K84" s="172"/>
      <c r="L84" s="172"/>
      <c r="M84" s="172"/>
      <c r="N84" s="172"/>
      <c r="O84" s="172"/>
      <c r="P84" s="172"/>
    </row>
    <row r="85" spans="2:16" ht="14.5" hidden="1" x14ac:dyDescent="0.35">
      <c r="B85" s="172"/>
      <c r="C85" s="172"/>
      <c r="D85" s="172"/>
      <c r="E85" s="172"/>
      <c r="F85" s="172"/>
      <c r="G85" s="172"/>
      <c r="H85" s="172"/>
      <c r="I85" s="172"/>
      <c r="J85" s="172"/>
      <c r="K85" s="172"/>
      <c r="L85" s="172"/>
      <c r="M85" s="172"/>
      <c r="N85" s="172"/>
      <c r="O85" s="172"/>
      <c r="P85" s="172"/>
    </row>
    <row r="86" spans="2:16" ht="14.5" hidden="1" x14ac:dyDescent="0.35">
      <c r="B86" s="172"/>
      <c r="C86" s="172"/>
      <c r="D86" s="172"/>
      <c r="E86" s="172"/>
      <c r="F86" s="172"/>
      <c r="G86" s="172"/>
      <c r="H86" s="172"/>
      <c r="I86" s="172"/>
      <c r="J86" s="172"/>
      <c r="K86" s="172"/>
      <c r="L86" s="172"/>
      <c r="M86" s="172"/>
      <c r="N86" s="172"/>
      <c r="O86" s="172"/>
      <c r="P86" s="172"/>
    </row>
    <row r="87" spans="2:16" ht="14.5" hidden="1" x14ac:dyDescent="0.35">
      <c r="B87" s="172"/>
      <c r="C87" s="172"/>
      <c r="D87" s="172"/>
      <c r="E87" s="172"/>
      <c r="F87" s="172"/>
      <c r="G87" s="172"/>
      <c r="H87" s="172"/>
      <c r="I87" s="172"/>
      <c r="J87" s="172"/>
      <c r="K87" s="172"/>
      <c r="L87" s="172"/>
      <c r="M87" s="172"/>
      <c r="N87" s="172"/>
      <c r="O87" s="172"/>
      <c r="P87" s="172"/>
    </row>
    <row r="88" spans="2:16" ht="14.5" hidden="1" x14ac:dyDescent="0.35">
      <c r="B88" s="172"/>
      <c r="C88" s="172"/>
      <c r="D88" s="172"/>
      <c r="E88" s="172"/>
      <c r="F88" s="172"/>
      <c r="G88" s="172"/>
      <c r="H88" s="172"/>
      <c r="I88" s="172"/>
      <c r="J88" s="172"/>
      <c r="K88" s="172"/>
      <c r="L88" s="172"/>
      <c r="M88" s="172"/>
      <c r="N88" s="172"/>
      <c r="O88" s="172"/>
      <c r="P88" s="172"/>
    </row>
    <row r="89" spans="2:16" ht="14.5" hidden="1" x14ac:dyDescent="0.35">
      <c r="B89" s="172"/>
      <c r="C89" s="172"/>
      <c r="D89" s="172"/>
      <c r="E89" s="172"/>
      <c r="F89" s="172"/>
      <c r="G89" s="172"/>
      <c r="H89" s="172"/>
      <c r="I89" s="172"/>
      <c r="J89" s="172"/>
      <c r="K89" s="172"/>
      <c r="L89" s="172"/>
      <c r="M89" s="172"/>
      <c r="N89" s="172"/>
      <c r="O89" s="172"/>
      <c r="P89" s="172"/>
    </row>
    <row r="90" spans="2:16" ht="14.5" hidden="1" x14ac:dyDescent="0.35">
      <c r="B90" s="172"/>
      <c r="C90" s="172"/>
      <c r="D90" s="172"/>
      <c r="E90" s="172"/>
      <c r="F90" s="172"/>
      <c r="G90" s="172"/>
      <c r="H90" s="172"/>
      <c r="I90" s="172"/>
      <c r="J90" s="172"/>
      <c r="K90" s="172"/>
      <c r="L90" s="172"/>
      <c r="M90" s="172"/>
      <c r="N90" s="172"/>
      <c r="O90" s="172"/>
      <c r="P90" s="172"/>
    </row>
    <row r="91" spans="2:16" ht="14.5" hidden="1" x14ac:dyDescent="0.35">
      <c r="B91" s="736"/>
      <c r="C91" s="736"/>
      <c r="D91" s="736"/>
      <c r="E91" s="736"/>
      <c r="F91" s="736"/>
      <c r="G91" s="736"/>
      <c r="H91" s="736"/>
      <c r="I91" s="736"/>
      <c r="J91" s="736"/>
      <c r="K91" s="736"/>
      <c r="L91" s="736"/>
      <c r="M91" s="736"/>
      <c r="N91" s="736"/>
      <c r="O91" s="172"/>
      <c r="P91" s="172"/>
    </row>
    <row r="92" spans="2:16" ht="14.5" hidden="1" x14ac:dyDescent="0.35">
      <c r="B92" s="738"/>
      <c r="C92" s="738"/>
      <c r="D92" s="738"/>
      <c r="E92" s="738"/>
      <c r="F92" s="738"/>
      <c r="G92" s="738"/>
      <c r="H92" s="738"/>
      <c r="I92" s="738"/>
      <c r="J92" s="738"/>
      <c r="K92" s="738"/>
      <c r="L92" s="738"/>
      <c r="M92" s="738"/>
      <c r="N92" s="738"/>
      <c r="O92" s="172"/>
      <c r="P92" s="172"/>
    </row>
    <row r="93" spans="2:16" ht="14.5" hidden="1" x14ac:dyDescent="0.35">
      <c r="B93" s="361"/>
      <c r="C93" s="739"/>
      <c r="D93" s="739"/>
      <c r="E93" s="739"/>
      <c r="F93" s="739"/>
      <c r="G93" s="739"/>
      <c r="H93" s="739"/>
      <c r="I93" s="739"/>
      <c r="J93" s="739"/>
      <c r="K93" s="739"/>
      <c r="L93" s="739"/>
      <c r="M93" s="739"/>
      <c r="N93" s="739"/>
      <c r="O93" s="172"/>
      <c r="P93" s="172"/>
    </row>
    <row r="94" spans="2:16" ht="14.5" hidden="1" x14ac:dyDescent="0.35">
      <c r="B94" s="361"/>
      <c r="C94" s="739"/>
      <c r="D94" s="739"/>
      <c r="E94" s="739"/>
      <c r="F94" s="739"/>
      <c r="G94" s="739"/>
      <c r="H94" s="739"/>
      <c r="I94" s="739"/>
      <c r="J94" s="739"/>
      <c r="K94" s="739"/>
      <c r="L94" s="739"/>
      <c r="M94" s="739"/>
      <c r="N94" s="739"/>
      <c r="O94" s="172"/>
      <c r="P94" s="172"/>
    </row>
    <row r="95" spans="2:16" ht="14.5" hidden="1" x14ac:dyDescent="0.35">
      <c r="B95" s="361"/>
      <c r="C95" s="739"/>
      <c r="D95" s="739"/>
      <c r="E95" s="739"/>
      <c r="F95" s="739"/>
      <c r="G95" s="739"/>
      <c r="H95" s="739"/>
      <c r="I95" s="739"/>
      <c r="J95" s="739"/>
      <c r="K95" s="739"/>
      <c r="L95" s="739"/>
      <c r="M95" s="739"/>
      <c r="N95" s="739"/>
      <c r="O95" s="172"/>
      <c r="P95" s="172"/>
    </row>
    <row r="96" spans="2:16" ht="14.5" hidden="1" x14ac:dyDescent="0.35">
      <c r="B96" s="361"/>
      <c r="C96" s="739"/>
      <c r="D96" s="739"/>
      <c r="E96" s="739"/>
      <c r="F96" s="739"/>
      <c r="G96" s="739"/>
      <c r="H96" s="739"/>
      <c r="I96" s="739"/>
      <c r="J96" s="739"/>
      <c r="K96" s="739"/>
      <c r="L96" s="739"/>
      <c r="M96" s="739"/>
      <c r="N96" s="739"/>
      <c r="O96" s="172"/>
      <c r="P96" s="172"/>
    </row>
    <row r="97" spans="2:16" ht="14.5" hidden="1" x14ac:dyDescent="0.35">
      <c r="B97" s="361"/>
      <c r="C97" s="739"/>
      <c r="D97" s="739"/>
      <c r="E97" s="739"/>
      <c r="F97" s="739"/>
      <c r="G97" s="739"/>
      <c r="H97" s="739"/>
      <c r="I97" s="739"/>
      <c r="J97" s="739"/>
      <c r="K97" s="739"/>
      <c r="L97" s="739"/>
      <c r="M97" s="739"/>
      <c r="N97" s="739"/>
      <c r="O97" s="172"/>
      <c r="P97" s="172"/>
    </row>
    <row r="98" spans="2:16" ht="14.5" hidden="1" x14ac:dyDescent="0.35">
      <c r="B98" s="357"/>
      <c r="C98" s="174"/>
      <c r="D98" s="174"/>
      <c r="E98" s="174"/>
      <c r="F98" s="174"/>
      <c r="G98" s="174"/>
      <c r="H98" s="174"/>
      <c r="I98" s="174"/>
      <c r="J98" s="174"/>
      <c r="K98" s="174"/>
      <c r="L98" s="174"/>
      <c r="M98" s="174"/>
      <c r="N98" s="174"/>
      <c r="O98" s="172"/>
      <c r="P98" s="172"/>
    </row>
    <row r="99" spans="2:16" ht="14.5" hidden="1" x14ac:dyDescent="0.35">
      <c r="B99" s="735"/>
      <c r="C99" s="735"/>
      <c r="D99" s="735"/>
      <c r="E99" s="735"/>
      <c r="F99" s="735"/>
      <c r="G99" s="735"/>
      <c r="H99" s="735"/>
      <c r="I99" s="735"/>
      <c r="J99" s="735"/>
      <c r="K99" s="735"/>
      <c r="L99" s="735"/>
      <c r="M99" s="735"/>
      <c r="N99" s="735"/>
      <c r="O99" s="172"/>
      <c r="P99" s="172"/>
    </row>
    <row r="100" spans="2:16" ht="14.5" hidden="1" x14ac:dyDescent="0.35">
      <c r="B100" s="743"/>
      <c r="C100" s="743"/>
      <c r="D100" s="743"/>
      <c r="E100" s="743"/>
      <c r="F100" s="743"/>
      <c r="G100" s="743"/>
      <c r="H100" s="743"/>
      <c r="I100" s="743"/>
      <c r="J100" s="743"/>
      <c r="K100" s="743"/>
      <c r="L100" s="743"/>
      <c r="M100" s="743"/>
      <c r="N100" s="743"/>
      <c r="O100" s="172"/>
      <c r="P100" s="172"/>
    </row>
    <row r="101" spans="2:16" ht="14.5" hidden="1" x14ac:dyDescent="0.35">
      <c r="B101" s="744"/>
      <c r="C101" s="744"/>
      <c r="D101" s="744"/>
      <c r="E101" s="744"/>
      <c r="F101" s="744"/>
      <c r="G101" s="744"/>
      <c r="H101" s="744"/>
      <c r="I101" s="744"/>
      <c r="J101" s="744"/>
      <c r="K101" s="744"/>
      <c r="L101" s="744"/>
      <c r="M101" s="744"/>
      <c r="N101" s="744"/>
      <c r="O101" s="172"/>
      <c r="P101" s="172"/>
    </row>
    <row r="102" spans="2:16" ht="14.5" hidden="1" x14ac:dyDescent="0.35">
      <c r="B102" s="366"/>
      <c r="C102" s="366"/>
      <c r="D102" s="366"/>
      <c r="E102" s="366"/>
      <c r="F102" s="366"/>
      <c r="G102" s="366"/>
      <c r="H102" s="366"/>
      <c r="I102" s="366"/>
      <c r="J102" s="366"/>
      <c r="K102" s="366"/>
      <c r="L102" s="366"/>
      <c r="M102" s="366"/>
      <c r="N102" s="366"/>
      <c r="O102" s="172"/>
      <c r="P102" s="172"/>
    </row>
    <row r="103" spans="2:16" ht="14.5" hidden="1" x14ac:dyDescent="0.35">
      <c r="B103" s="738"/>
      <c r="C103" s="738"/>
      <c r="D103" s="738"/>
      <c r="E103" s="738"/>
      <c r="F103" s="738"/>
      <c r="G103" s="738"/>
      <c r="H103" s="738"/>
      <c r="I103" s="738"/>
      <c r="J103" s="738"/>
      <c r="K103" s="738"/>
      <c r="L103" s="738"/>
      <c r="M103" s="738"/>
      <c r="N103" s="738"/>
      <c r="O103" s="172"/>
      <c r="P103" s="172"/>
    </row>
    <row r="104" spans="2:16" ht="30.75" hidden="1" customHeight="1" x14ac:dyDescent="0.35">
      <c r="B104" s="734"/>
      <c r="C104" s="734"/>
      <c r="D104" s="734"/>
      <c r="E104" s="734"/>
      <c r="F104" s="734"/>
      <c r="G104" s="734"/>
      <c r="H104" s="734"/>
      <c r="I104" s="734"/>
      <c r="J104" s="734"/>
      <c r="K104" s="734"/>
      <c r="L104" s="734"/>
      <c r="M104" s="734"/>
      <c r="N104" s="734"/>
    </row>
    <row r="105" spans="2:16" ht="15" hidden="1" customHeight="1" x14ac:dyDescent="0.35">
      <c r="B105" s="363"/>
      <c r="C105" s="248"/>
      <c r="D105" s="248"/>
      <c r="E105" s="248"/>
      <c r="F105" s="248"/>
      <c r="G105" s="248"/>
      <c r="H105" s="248"/>
      <c r="I105" s="248"/>
      <c r="J105" s="248"/>
      <c r="K105" s="248"/>
      <c r="L105" s="248"/>
      <c r="M105" s="248"/>
      <c r="N105" s="248"/>
    </row>
    <row r="106" spans="2:16" ht="15" hidden="1" customHeight="1" x14ac:dyDescent="0.35">
      <c r="B106" s="738"/>
      <c r="C106" s="738"/>
      <c r="D106" s="738"/>
      <c r="E106" s="738"/>
      <c r="F106" s="738"/>
      <c r="G106" s="738"/>
      <c r="H106" s="738"/>
      <c r="I106" s="738"/>
      <c r="J106" s="738"/>
      <c r="K106" s="738"/>
      <c r="L106" s="738"/>
      <c r="M106" s="738"/>
      <c r="N106" s="738"/>
    </row>
    <row r="107" spans="2:16" ht="30" hidden="1" customHeight="1" x14ac:dyDescent="0.35">
      <c r="B107" s="734"/>
      <c r="C107" s="734"/>
      <c r="D107" s="734"/>
      <c r="E107" s="734"/>
      <c r="F107" s="734"/>
      <c r="G107" s="734"/>
      <c r="H107" s="734"/>
      <c r="I107" s="734"/>
      <c r="J107" s="734"/>
      <c r="K107" s="734"/>
      <c r="L107" s="734"/>
      <c r="M107" s="734"/>
      <c r="N107" s="734"/>
    </row>
    <row r="108" spans="2:16" ht="15" hidden="1" customHeight="1" x14ac:dyDescent="0.35">
      <c r="B108" s="363"/>
      <c r="C108" s="248"/>
      <c r="D108" s="248"/>
      <c r="E108" s="248"/>
      <c r="F108" s="248"/>
      <c r="G108" s="248"/>
      <c r="H108" s="248"/>
      <c r="I108" s="248"/>
      <c r="J108" s="248"/>
      <c r="K108" s="248"/>
      <c r="L108" s="248"/>
      <c r="M108" s="248"/>
      <c r="N108" s="248"/>
    </row>
    <row r="109" spans="2:16" ht="15" hidden="1" customHeight="1" x14ac:dyDescent="0.35">
      <c r="B109" s="738"/>
      <c r="C109" s="738"/>
      <c r="D109" s="738"/>
      <c r="E109" s="738"/>
      <c r="F109" s="738"/>
      <c r="G109" s="738"/>
      <c r="H109" s="738"/>
      <c r="I109" s="738"/>
      <c r="J109" s="738"/>
      <c r="K109" s="738"/>
      <c r="L109" s="738"/>
      <c r="M109" s="738"/>
      <c r="N109" s="738"/>
    </row>
    <row r="110" spans="2:16" ht="15" hidden="1" customHeight="1" x14ac:dyDescent="0.35">
      <c r="B110" s="739"/>
      <c r="C110" s="739"/>
      <c r="D110" s="739"/>
      <c r="E110" s="739"/>
      <c r="F110" s="739"/>
      <c r="G110" s="739"/>
      <c r="H110" s="739"/>
      <c r="I110" s="739"/>
      <c r="J110" s="739"/>
      <c r="K110" s="739"/>
      <c r="L110" s="739"/>
      <c r="M110" s="739"/>
      <c r="N110" s="739"/>
    </row>
    <row r="111" spans="2:16" ht="15" hidden="1" customHeight="1" x14ac:dyDescent="0.35">
      <c r="B111" s="363"/>
      <c r="C111" s="248"/>
      <c r="D111" s="248"/>
      <c r="E111" s="248"/>
      <c r="F111" s="248"/>
      <c r="G111" s="248"/>
      <c r="H111" s="248"/>
      <c r="I111" s="248"/>
      <c r="J111" s="248"/>
      <c r="K111" s="248"/>
      <c r="L111" s="248"/>
      <c r="M111" s="248"/>
      <c r="N111" s="248"/>
    </row>
    <row r="112" spans="2:16" ht="15" hidden="1" customHeight="1" x14ac:dyDescent="0.35">
      <c r="B112" s="738"/>
      <c r="C112" s="738"/>
      <c r="D112" s="738"/>
      <c r="E112" s="738"/>
      <c r="F112" s="738"/>
      <c r="G112" s="738"/>
      <c r="H112" s="738"/>
      <c r="I112" s="738"/>
      <c r="J112" s="738"/>
      <c r="K112" s="738"/>
      <c r="L112" s="738"/>
      <c r="M112" s="738"/>
      <c r="N112" s="738"/>
    </row>
    <row r="113" spans="2:14" ht="30" hidden="1" customHeight="1" x14ac:dyDescent="0.35">
      <c r="B113" s="734"/>
      <c r="C113" s="734"/>
      <c r="D113" s="734"/>
      <c r="E113" s="734"/>
      <c r="F113" s="734"/>
      <c r="G113" s="734"/>
      <c r="H113" s="734"/>
      <c r="I113" s="734"/>
      <c r="J113" s="734"/>
      <c r="K113" s="734"/>
      <c r="L113" s="734"/>
      <c r="M113" s="734"/>
      <c r="N113" s="734"/>
    </row>
    <row r="114" spans="2:14" ht="15" hidden="1" customHeight="1" x14ac:dyDescent="0.35">
      <c r="B114" s="363"/>
      <c r="C114" s="248"/>
      <c r="D114" s="248"/>
      <c r="E114" s="248"/>
      <c r="F114" s="248"/>
      <c r="G114" s="248"/>
      <c r="H114" s="248"/>
      <c r="I114" s="248"/>
      <c r="J114" s="248"/>
      <c r="K114" s="248"/>
      <c r="L114" s="248"/>
      <c r="M114" s="248"/>
      <c r="N114" s="248"/>
    </row>
    <row r="115" spans="2:14" ht="15" hidden="1" customHeight="1" x14ac:dyDescent="0.35">
      <c r="B115" s="738"/>
      <c r="C115" s="738"/>
      <c r="D115" s="738"/>
      <c r="E115" s="738"/>
      <c r="F115" s="738"/>
      <c r="G115" s="738"/>
      <c r="H115" s="738"/>
      <c r="I115" s="738"/>
      <c r="J115" s="738"/>
      <c r="K115" s="738"/>
      <c r="L115" s="738"/>
      <c r="M115" s="738"/>
      <c r="N115" s="738"/>
    </row>
    <row r="116" spans="2:14" ht="30" hidden="1" customHeight="1" x14ac:dyDescent="0.35">
      <c r="B116" s="734"/>
      <c r="C116" s="734"/>
      <c r="D116" s="734"/>
      <c r="E116" s="734"/>
      <c r="F116" s="734"/>
      <c r="G116" s="734"/>
      <c r="H116" s="734"/>
      <c r="I116" s="734"/>
      <c r="J116" s="734"/>
      <c r="K116" s="734"/>
      <c r="L116" s="734"/>
      <c r="M116" s="734"/>
      <c r="N116" s="734"/>
    </row>
    <row r="117" spans="2:14" ht="15" hidden="1" customHeight="1" x14ac:dyDescent="0.35">
      <c r="B117" s="365"/>
      <c r="C117" s="365"/>
      <c r="D117" s="365"/>
      <c r="E117" s="365"/>
      <c r="F117" s="365"/>
      <c r="G117" s="365"/>
      <c r="H117" s="365"/>
      <c r="I117" s="365"/>
      <c r="J117" s="365"/>
      <c r="K117" s="365"/>
      <c r="L117" s="365"/>
      <c r="M117" s="365"/>
      <c r="N117" s="365"/>
    </row>
    <row r="118" spans="2:14" ht="15" hidden="1" customHeight="1" x14ac:dyDescent="0.35">
      <c r="B118" s="739"/>
      <c r="C118" s="739"/>
      <c r="D118" s="739"/>
      <c r="E118" s="739"/>
      <c r="F118" s="739"/>
      <c r="G118" s="739"/>
      <c r="H118" s="739"/>
      <c r="I118" s="739"/>
      <c r="J118" s="739"/>
      <c r="K118" s="739"/>
      <c r="L118" s="739"/>
      <c r="M118" s="739"/>
      <c r="N118" s="739"/>
    </row>
    <row r="119" spans="2:14" ht="15" hidden="1" customHeight="1" x14ac:dyDescent="0.35">
      <c r="B119" s="361"/>
      <c r="C119" s="739"/>
      <c r="D119" s="739"/>
      <c r="E119" s="739"/>
      <c r="F119" s="739"/>
      <c r="G119" s="739"/>
      <c r="H119" s="739"/>
      <c r="I119" s="739"/>
      <c r="J119" s="739"/>
      <c r="K119" s="739"/>
      <c r="L119" s="739"/>
      <c r="M119" s="739"/>
      <c r="N119" s="739"/>
    </row>
    <row r="120" spans="2:14" ht="15" hidden="1" customHeight="1" x14ac:dyDescent="0.35">
      <c r="B120" s="361"/>
      <c r="C120" s="739"/>
      <c r="D120" s="739"/>
      <c r="E120" s="739"/>
      <c r="F120" s="739"/>
      <c r="G120" s="739"/>
      <c r="H120" s="739"/>
      <c r="I120" s="739"/>
      <c r="J120" s="739"/>
      <c r="K120" s="739"/>
      <c r="L120" s="739"/>
      <c r="M120" s="739"/>
      <c r="N120" s="739"/>
    </row>
    <row r="121" spans="2:14" ht="15" hidden="1" customHeight="1" x14ac:dyDescent="0.35">
      <c r="B121" s="363"/>
      <c r="C121" s="248"/>
      <c r="D121" s="248"/>
      <c r="E121" s="248"/>
      <c r="F121" s="248"/>
      <c r="G121" s="248"/>
      <c r="H121" s="248"/>
      <c r="I121" s="248"/>
      <c r="J121" s="248"/>
      <c r="K121" s="248"/>
      <c r="L121" s="248"/>
      <c r="M121" s="248"/>
      <c r="N121" s="248"/>
    </row>
    <row r="122" spans="2:14" ht="15" hidden="1" customHeight="1" x14ac:dyDescent="0.35">
      <c r="B122" s="363"/>
      <c r="C122" s="248"/>
      <c r="D122" s="248"/>
      <c r="E122" s="248"/>
      <c r="F122" s="248"/>
      <c r="G122" s="248"/>
      <c r="H122" s="248"/>
      <c r="I122" s="248"/>
      <c r="J122" s="248"/>
      <c r="K122" s="248"/>
      <c r="L122" s="248"/>
      <c r="M122" s="248"/>
      <c r="N122" s="248"/>
    </row>
    <row r="124" spans="2:14" ht="15" hidden="1" customHeight="1" x14ac:dyDescent="0.35">
      <c r="B124" s="363"/>
      <c r="C124" s="248"/>
      <c r="D124" s="248"/>
      <c r="E124" s="248"/>
      <c r="F124" s="248"/>
      <c r="G124" s="248"/>
      <c r="H124" s="248"/>
      <c r="I124" s="248"/>
      <c r="J124" s="248"/>
      <c r="K124" s="248"/>
      <c r="L124" s="248"/>
      <c r="M124" s="248"/>
      <c r="N124" s="248"/>
    </row>
    <row r="126" spans="2:14" ht="15" hidden="1" customHeight="1" x14ac:dyDescent="0.35">
      <c r="B126" s="400"/>
      <c r="C126" s="400"/>
      <c r="D126" s="400"/>
      <c r="E126" s="400"/>
      <c r="F126" s="174"/>
      <c r="G126" s="174"/>
      <c r="H126" s="174"/>
      <c r="I126" s="174"/>
      <c r="J126" s="174"/>
      <c r="K126" s="401"/>
      <c r="L126" s="401"/>
      <c r="M126" s="401"/>
      <c r="N126" s="401"/>
    </row>
    <row r="128" spans="2:14" ht="15" hidden="1" customHeight="1" x14ac:dyDescent="0.35">
      <c r="B128" s="363"/>
      <c r="C128" s="248"/>
      <c r="D128" s="248"/>
      <c r="E128" s="248"/>
      <c r="F128" s="248"/>
      <c r="G128" s="248"/>
      <c r="H128" s="248"/>
      <c r="I128" s="248"/>
      <c r="J128" s="248"/>
      <c r="K128" s="248"/>
      <c r="L128" s="248"/>
      <c r="M128" s="248"/>
      <c r="N128" s="248"/>
    </row>
    <row r="130" spans="2:16" ht="15" hidden="1" customHeight="1" x14ac:dyDescent="0.35">
      <c r="B130" s="363"/>
      <c r="C130" s="248"/>
      <c r="D130" s="248"/>
      <c r="E130" s="248"/>
      <c r="F130" s="248"/>
      <c r="G130" s="248"/>
      <c r="H130" s="248"/>
      <c r="I130" s="248"/>
      <c r="J130" s="248"/>
      <c r="K130" s="248"/>
      <c r="L130" s="248"/>
      <c r="M130" s="248"/>
      <c r="N130" s="248"/>
    </row>
    <row r="131" spans="2:16" ht="15" hidden="1" customHeight="1" x14ac:dyDescent="0.35">
      <c r="B131" s="363"/>
      <c r="C131" s="248"/>
      <c r="D131" s="248"/>
      <c r="E131" s="248"/>
      <c r="F131" s="248"/>
      <c r="G131" s="248"/>
      <c r="H131" s="248"/>
      <c r="I131" s="248"/>
      <c r="J131" s="248"/>
      <c r="K131" s="248"/>
      <c r="L131" s="248"/>
      <c r="M131" s="248"/>
      <c r="N131" s="248"/>
    </row>
    <row r="132" spans="2:16" ht="15" hidden="1" customHeight="1" x14ac:dyDescent="0.35">
      <c r="B132" s="363"/>
      <c r="C132" s="248"/>
      <c r="D132" s="248"/>
      <c r="E132" s="248"/>
      <c r="F132" s="248"/>
      <c r="G132" s="248"/>
      <c r="H132" s="248"/>
      <c r="I132" s="248"/>
      <c r="J132" s="248"/>
      <c r="K132" s="248"/>
      <c r="L132" s="248"/>
      <c r="M132" s="248"/>
      <c r="N132" s="248"/>
    </row>
    <row r="133" spans="2:16" ht="14.5" hidden="1" x14ac:dyDescent="0.35">
      <c r="B133" s="172"/>
      <c r="C133" s="172"/>
      <c r="D133" s="172"/>
      <c r="E133" s="172"/>
      <c r="F133" s="172"/>
      <c r="G133" s="172"/>
      <c r="H133" s="172"/>
      <c r="I133" s="172"/>
      <c r="J133" s="172"/>
      <c r="K133" s="172"/>
      <c r="L133" s="172"/>
      <c r="M133" s="172"/>
      <c r="N133" s="172"/>
      <c r="O133" s="172"/>
      <c r="P133" s="172"/>
    </row>
    <row r="134" spans="2:16" ht="14.5" hidden="1" x14ac:dyDescent="0.35">
      <c r="B134" s="354"/>
      <c r="C134" s="172"/>
      <c r="D134" s="172"/>
      <c r="E134" s="172"/>
      <c r="F134" s="172"/>
      <c r="G134" s="172"/>
      <c r="H134" s="172"/>
      <c r="I134" s="172"/>
      <c r="J134" s="172"/>
      <c r="K134" s="172"/>
      <c r="L134" s="172"/>
      <c r="M134" s="172"/>
      <c r="N134" s="172"/>
      <c r="O134" s="172"/>
      <c r="P134" s="172"/>
    </row>
    <row r="135" spans="2:16" ht="14.5" hidden="1" x14ac:dyDescent="0.35">
      <c r="B135" s="354"/>
      <c r="C135" s="172"/>
      <c r="D135" s="172"/>
      <c r="E135" s="172"/>
      <c r="F135" s="172"/>
      <c r="G135" s="172"/>
      <c r="H135" s="172"/>
      <c r="I135" s="172"/>
      <c r="J135" s="172"/>
      <c r="K135" s="172"/>
      <c r="L135" s="172"/>
      <c r="M135" s="172"/>
      <c r="N135" s="172"/>
      <c r="O135" s="172"/>
      <c r="P135" s="172"/>
    </row>
    <row r="136" spans="2:16" ht="14.5" hidden="1" x14ac:dyDescent="0.35">
      <c r="B136" s="354"/>
      <c r="C136" s="172"/>
      <c r="D136" s="172"/>
      <c r="E136" s="172"/>
      <c r="F136" s="172"/>
      <c r="G136" s="172"/>
      <c r="H136" s="172"/>
      <c r="I136" s="172"/>
      <c r="J136" s="172"/>
      <c r="K136" s="172"/>
      <c r="L136" s="172"/>
      <c r="M136" s="172"/>
      <c r="N136" s="172"/>
      <c r="O136" s="172"/>
      <c r="P136" s="172"/>
    </row>
    <row r="137" spans="2:16" ht="14.5" hidden="1" x14ac:dyDescent="0.35">
      <c r="B137" s="172"/>
      <c r="C137" s="172"/>
      <c r="D137" s="172"/>
      <c r="E137" s="172"/>
      <c r="F137" s="172"/>
      <c r="G137" s="172"/>
      <c r="H137" s="172"/>
      <c r="I137" s="172"/>
      <c r="J137" s="172"/>
      <c r="K137" s="172"/>
      <c r="L137" s="172"/>
      <c r="M137" s="172"/>
      <c r="N137" s="172"/>
      <c r="O137" s="172"/>
      <c r="P137" s="172"/>
    </row>
    <row r="138" spans="2:16" ht="14.5" hidden="1" x14ac:dyDescent="0.35">
      <c r="B138" s="172"/>
      <c r="C138" s="172"/>
      <c r="D138" s="172"/>
      <c r="E138" s="172"/>
      <c r="F138" s="172"/>
      <c r="G138" s="172"/>
      <c r="H138" s="172"/>
      <c r="I138" s="172"/>
      <c r="J138" s="172"/>
      <c r="K138" s="172"/>
      <c r="L138" s="172"/>
      <c r="M138" s="172"/>
      <c r="N138" s="172"/>
      <c r="O138" s="172"/>
      <c r="P138" s="172"/>
    </row>
    <row r="139" spans="2:16" ht="15" hidden="1" customHeight="1" x14ac:dyDescent="0.35">
      <c r="B139" s="738"/>
      <c r="C139" s="738"/>
      <c r="D139" s="738"/>
      <c r="E139" s="738"/>
      <c r="F139" s="738"/>
      <c r="G139" s="738"/>
      <c r="H139" s="738"/>
      <c r="I139" s="738"/>
      <c r="J139" s="738"/>
      <c r="K139" s="738"/>
      <c r="L139" s="738"/>
      <c r="M139" s="738"/>
      <c r="N139" s="738"/>
    </row>
    <row r="140" spans="2:16" ht="30" hidden="1" customHeight="1" x14ac:dyDescent="0.35">
      <c r="B140" s="745"/>
      <c r="C140" s="745"/>
      <c r="D140" s="745"/>
      <c r="E140" s="745"/>
      <c r="F140" s="745"/>
      <c r="G140" s="745"/>
      <c r="H140" s="745"/>
      <c r="I140" s="745"/>
      <c r="J140" s="745"/>
      <c r="K140" s="745"/>
      <c r="L140" s="745"/>
      <c r="M140" s="745"/>
      <c r="N140" s="745"/>
    </row>
    <row r="141" spans="2:16" ht="15" hidden="1" customHeight="1" x14ac:dyDescent="0.35">
      <c r="B141" s="248"/>
      <c r="C141" s="248"/>
      <c r="D141" s="248"/>
      <c r="E141" s="248"/>
      <c r="F141" s="248"/>
      <c r="G141" s="248"/>
      <c r="H141" s="248"/>
      <c r="I141" s="248"/>
      <c r="J141" s="248"/>
      <c r="K141" s="248"/>
      <c r="L141" s="248"/>
      <c r="M141" s="248"/>
      <c r="N141" s="248"/>
    </row>
    <row r="142" spans="2:16" ht="15" hidden="1" customHeight="1" x14ac:dyDescent="0.35">
      <c r="B142" s="738"/>
      <c r="C142" s="738"/>
      <c r="D142" s="738"/>
      <c r="E142" s="738"/>
      <c r="F142" s="738"/>
      <c r="G142" s="738"/>
      <c r="H142" s="738"/>
      <c r="I142" s="738"/>
      <c r="J142" s="738"/>
      <c r="K142" s="738"/>
      <c r="L142" s="738"/>
      <c r="M142" s="738"/>
      <c r="N142" s="738"/>
    </row>
    <row r="143" spans="2:16" ht="30" hidden="1" customHeight="1" x14ac:dyDescent="0.35">
      <c r="B143" s="734"/>
      <c r="C143" s="734"/>
      <c r="D143" s="734"/>
      <c r="E143" s="734"/>
      <c r="F143" s="734"/>
      <c r="G143" s="734"/>
      <c r="H143" s="734"/>
      <c r="I143" s="734"/>
      <c r="J143" s="734"/>
      <c r="K143" s="734"/>
      <c r="L143" s="734"/>
      <c r="M143" s="734"/>
      <c r="N143" s="734"/>
    </row>
    <row r="144" spans="2:16" ht="15" hidden="1" customHeight="1" x14ac:dyDescent="0.35">
      <c r="B144" s="357"/>
      <c r="C144" s="248"/>
      <c r="D144" s="248"/>
      <c r="E144" s="248"/>
      <c r="F144" s="248"/>
      <c r="G144" s="248"/>
      <c r="H144" s="248"/>
      <c r="I144" s="248"/>
      <c r="J144" s="248"/>
      <c r="K144" s="248"/>
      <c r="L144" s="248"/>
      <c r="M144" s="248"/>
      <c r="N144" s="248"/>
    </row>
    <row r="145" spans="2:14" ht="15" hidden="1" customHeight="1" x14ac:dyDescent="0.35">
      <c r="B145" s="735"/>
      <c r="C145" s="735"/>
      <c r="D145" s="735"/>
      <c r="E145" s="735"/>
      <c r="F145" s="735"/>
      <c r="G145" s="735"/>
      <c r="H145" s="735"/>
      <c r="I145" s="735"/>
      <c r="J145" s="735"/>
      <c r="K145" s="735"/>
      <c r="L145" s="735"/>
      <c r="M145" s="735"/>
      <c r="N145" s="735"/>
    </row>
    <row r="146" spans="2:14" ht="15" hidden="1" customHeight="1" x14ac:dyDescent="0.35">
      <c r="B146" s="739"/>
      <c r="C146" s="739"/>
      <c r="D146" s="739"/>
      <c r="E146" s="739"/>
      <c r="F146" s="739"/>
      <c r="G146" s="739"/>
      <c r="H146" s="739"/>
      <c r="I146" s="739"/>
      <c r="J146" s="739"/>
      <c r="K146" s="739"/>
      <c r="L146" s="739"/>
      <c r="M146" s="739"/>
      <c r="N146" s="739"/>
    </row>
    <row r="147" spans="2:14" ht="15" hidden="1" customHeight="1" x14ac:dyDescent="0.35">
      <c r="B147" s="739"/>
      <c r="C147" s="739"/>
      <c r="D147" s="739"/>
      <c r="E147" s="739"/>
      <c r="F147" s="739"/>
      <c r="G147" s="739"/>
      <c r="H147" s="739"/>
      <c r="I147" s="739"/>
      <c r="J147" s="739"/>
      <c r="K147" s="739"/>
      <c r="L147" s="739"/>
      <c r="M147" s="739"/>
      <c r="N147" s="739"/>
    </row>
    <row r="148" spans="2:14" ht="15" hidden="1" customHeight="1" x14ac:dyDescent="0.35">
      <c r="B148" s="357"/>
      <c r="C148" s="248"/>
      <c r="D148" s="248"/>
      <c r="E148" s="248"/>
      <c r="F148" s="248"/>
      <c r="G148" s="248"/>
      <c r="H148" s="248"/>
      <c r="I148" s="248"/>
      <c r="J148" s="248"/>
      <c r="K148" s="248"/>
      <c r="L148" s="248"/>
      <c r="M148" s="248"/>
      <c r="N148" s="248"/>
    </row>
    <row r="149" spans="2:14" ht="15" hidden="1" customHeight="1" x14ac:dyDescent="0.35">
      <c r="B149" s="735"/>
      <c r="C149" s="735"/>
      <c r="D149" s="735"/>
      <c r="E149" s="735"/>
      <c r="F149" s="735"/>
      <c r="G149" s="735"/>
      <c r="H149" s="735"/>
      <c r="I149" s="735"/>
      <c r="J149" s="735"/>
      <c r="K149" s="735"/>
      <c r="L149" s="735"/>
      <c r="M149" s="735"/>
      <c r="N149" s="735"/>
    </row>
    <row r="150" spans="2:14" ht="45.75" hidden="1" customHeight="1" x14ac:dyDescent="0.35">
      <c r="B150" s="740"/>
      <c r="C150" s="740"/>
      <c r="D150" s="740"/>
      <c r="E150" s="740"/>
      <c r="F150" s="740"/>
      <c r="G150" s="740"/>
      <c r="H150" s="740"/>
      <c r="I150" s="740"/>
      <c r="J150" s="740"/>
      <c r="K150" s="740"/>
      <c r="L150" s="740"/>
      <c r="M150" s="740"/>
      <c r="N150" s="740"/>
    </row>
    <row r="151" spans="2:14" ht="15" hidden="1" customHeight="1" x14ac:dyDescent="0.35">
      <c r="B151" s="364"/>
      <c r="C151" s="248"/>
      <c r="D151" s="248"/>
      <c r="E151" s="248"/>
      <c r="F151" s="248"/>
      <c r="G151" s="248"/>
      <c r="H151" s="248"/>
      <c r="I151" s="248"/>
      <c r="J151" s="248"/>
      <c r="K151" s="248"/>
      <c r="L151" s="248"/>
      <c r="M151" s="248"/>
      <c r="N151" s="248"/>
    </row>
    <row r="152" spans="2:14" ht="15" hidden="1" customHeight="1" x14ac:dyDescent="0.35">
      <c r="B152" s="364"/>
      <c r="C152" s="248"/>
      <c r="D152" s="248"/>
      <c r="E152" s="248"/>
      <c r="F152" s="248"/>
      <c r="G152" s="248"/>
      <c r="H152" s="248"/>
      <c r="I152" s="248"/>
      <c r="J152" s="248"/>
      <c r="K152" s="248"/>
      <c r="L152" s="248"/>
      <c r="M152" s="248"/>
      <c r="N152" s="248"/>
    </row>
    <row r="153" spans="2:14" ht="15" hidden="1" customHeight="1" x14ac:dyDescent="0.35">
      <c r="B153" s="746"/>
      <c r="C153" s="746"/>
      <c r="D153" s="746"/>
      <c r="E153" s="746"/>
      <c r="F153" s="746"/>
      <c r="G153" s="746"/>
      <c r="H153" s="746"/>
      <c r="I153" s="746"/>
      <c r="J153" s="746"/>
      <c r="K153" s="746"/>
      <c r="L153" s="746"/>
      <c r="M153" s="746"/>
      <c r="N153" s="746"/>
    </row>
    <row r="154" spans="2:14" ht="15" hidden="1" customHeight="1" x14ac:dyDescent="0.35">
      <c r="B154" s="364"/>
      <c r="C154" s="248"/>
      <c r="D154" s="248"/>
      <c r="E154" s="248"/>
      <c r="F154" s="248"/>
      <c r="G154" s="248"/>
      <c r="H154" s="248"/>
      <c r="I154" s="248"/>
      <c r="J154" s="248"/>
      <c r="K154" s="248"/>
      <c r="L154" s="248"/>
      <c r="M154" s="248"/>
      <c r="N154" s="248"/>
    </row>
    <row r="155" spans="2:14" ht="15" hidden="1" customHeight="1" x14ac:dyDescent="0.35">
      <c r="B155" s="364"/>
      <c r="C155" s="248"/>
      <c r="D155" s="248"/>
      <c r="E155" s="248"/>
      <c r="F155" s="248"/>
      <c r="G155" s="248"/>
      <c r="H155" s="248"/>
      <c r="I155" s="248"/>
      <c r="J155" s="248"/>
      <c r="K155" s="248"/>
      <c r="L155" s="248"/>
      <c r="M155" s="248"/>
      <c r="N155" s="248"/>
    </row>
    <row r="156" spans="2:14" ht="15" hidden="1" customHeight="1" x14ac:dyDescent="0.35">
      <c r="B156" s="744"/>
      <c r="C156" s="744"/>
      <c r="D156" s="744"/>
      <c r="E156" s="744"/>
      <c r="F156" s="744"/>
      <c r="G156" s="744"/>
      <c r="H156" s="744"/>
      <c r="I156" s="744"/>
      <c r="J156" s="744"/>
      <c r="K156" s="744"/>
      <c r="L156" s="744"/>
      <c r="M156" s="744"/>
      <c r="N156" s="744"/>
    </row>
    <row r="157" spans="2:14" ht="15" hidden="1" customHeight="1" x14ac:dyDescent="0.35">
      <c r="B157" s="353"/>
      <c r="C157" s="248"/>
      <c r="D157" s="248"/>
      <c r="E157" s="248"/>
      <c r="F157" s="248"/>
      <c r="G157" s="248"/>
      <c r="H157" s="248"/>
      <c r="I157" s="248"/>
      <c r="J157" s="248"/>
      <c r="K157" s="248"/>
      <c r="L157" s="248"/>
      <c r="M157" s="248"/>
      <c r="N157" s="248"/>
    </row>
    <row r="158" spans="2:14" ht="15" hidden="1" customHeight="1" x14ac:dyDescent="0.35">
      <c r="B158" s="736"/>
      <c r="C158" s="736"/>
      <c r="D158" s="736"/>
      <c r="E158" s="736"/>
      <c r="F158" s="736"/>
      <c r="G158" s="736"/>
      <c r="H158" s="736"/>
      <c r="I158" s="736"/>
      <c r="J158" s="736"/>
      <c r="K158" s="736"/>
      <c r="L158" s="736"/>
      <c r="M158" s="736"/>
      <c r="N158" s="736"/>
    </row>
    <row r="159" spans="2:14" ht="15" hidden="1" customHeight="1" x14ac:dyDescent="0.35">
      <c r="B159" s="747"/>
      <c r="C159" s="747"/>
      <c r="D159" s="747"/>
      <c r="E159" s="747"/>
      <c r="F159" s="747"/>
      <c r="G159" s="747"/>
      <c r="H159" s="747"/>
      <c r="I159" s="747"/>
      <c r="J159" s="747"/>
      <c r="K159" s="747"/>
      <c r="L159" s="747"/>
      <c r="M159" s="747"/>
      <c r="N159" s="747"/>
    </row>
    <row r="160" spans="2:14" ht="15" hidden="1" customHeight="1" x14ac:dyDescent="0.35">
      <c r="B160" s="739"/>
      <c r="C160" s="739"/>
      <c r="D160" s="739"/>
      <c r="E160" s="739"/>
      <c r="F160" s="739"/>
      <c r="G160" s="739"/>
      <c r="H160" s="739"/>
      <c r="I160" s="739"/>
      <c r="J160" s="739"/>
      <c r="K160" s="739"/>
      <c r="L160" s="739"/>
      <c r="M160" s="739"/>
      <c r="N160" s="739"/>
    </row>
    <row r="161" spans="2:14" ht="15" hidden="1" customHeight="1" x14ac:dyDescent="0.35">
      <c r="B161" s="748"/>
      <c r="C161" s="748"/>
      <c r="D161" s="748"/>
      <c r="E161" s="748"/>
      <c r="F161" s="748"/>
      <c r="G161" s="748"/>
      <c r="H161" s="748"/>
      <c r="I161" s="748"/>
      <c r="J161" s="748"/>
      <c r="K161" s="748"/>
      <c r="L161" s="748"/>
      <c r="M161" s="748"/>
      <c r="N161" s="748"/>
    </row>
    <row r="190" spans="2:14" ht="15" customHeight="1" x14ac:dyDescent="0.35"/>
    <row r="191" spans="2:14" ht="15" customHeight="1" x14ac:dyDescent="0.35">
      <c r="B191" s="400"/>
      <c r="C191" s="400"/>
      <c r="D191" s="400"/>
      <c r="E191" s="400"/>
      <c r="F191" s="174"/>
      <c r="G191" s="174"/>
      <c r="H191" s="174"/>
      <c r="I191" s="174"/>
      <c r="J191" s="174"/>
      <c r="K191" s="401"/>
      <c r="L191" s="401"/>
      <c r="M191" s="401"/>
      <c r="N191" s="401"/>
    </row>
    <row r="192" spans="2:14" ht="15" customHeight="1" x14ac:dyDescent="0.35"/>
  </sheetData>
  <sheetProtection algorithmName="SHA-512" hashValue="a8ZwMLrToL4Nfvz1ugkgAHvExrWUOT637xjBJvNiCiScOo9FBNMUjuyKuMCjgT9D6qiU4TcDwX4+fD8MPT032A==" saltValue="g4svt3rsozI3K6XycPrsiA==" spinCount="100000" sheet="1" objects="1" scenarios="1" selectLockedCells="1"/>
  <mergeCells count="63">
    <mergeCell ref="B191:E191"/>
    <mergeCell ref="K191:N191"/>
    <mergeCell ref="B156:N156"/>
    <mergeCell ref="B158:N158"/>
    <mergeCell ref="B159:N159"/>
    <mergeCell ref="B160:N160"/>
    <mergeCell ref="B161:N161"/>
    <mergeCell ref="B145:N145"/>
    <mergeCell ref="B146:N146"/>
    <mergeCell ref="B147:N147"/>
    <mergeCell ref="B149:N149"/>
    <mergeCell ref="B153:N153"/>
    <mergeCell ref="B150:N150"/>
    <mergeCell ref="C120:N120"/>
    <mergeCell ref="B139:N139"/>
    <mergeCell ref="B140:N140"/>
    <mergeCell ref="B142:N142"/>
    <mergeCell ref="B143:N143"/>
    <mergeCell ref="B126:E126"/>
    <mergeCell ref="K126:N126"/>
    <mergeCell ref="B113:N113"/>
    <mergeCell ref="B115:N115"/>
    <mergeCell ref="B116:N116"/>
    <mergeCell ref="B118:N118"/>
    <mergeCell ref="C119:N119"/>
    <mergeCell ref="B106:N106"/>
    <mergeCell ref="B107:N107"/>
    <mergeCell ref="B109:N109"/>
    <mergeCell ref="B110:N110"/>
    <mergeCell ref="B112:N112"/>
    <mergeCell ref="B103:N103"/>
    <mergeCell ref="B104:N104"/>
    <mergeCell ref="C93:N93"/>
    <mergeCell ref="C94:N94"/>
    <mergeCell ref="C95:N95"/>
    <mergeCell ref="C96:N96"/>
    <mergeCell ref="C97:N97"/>
    <mergeCell ref="B91:N91"/>
    <mergeCell ref="B92:N92"/>
    <mergeCell ref="B99:N99"/>
    <mergeCell ref="B100:N100"/>
    <mergeCell ref="B101:N101"/>
    <mergeCell ref="C50:O50"/>
    <mergeCell ref="B77:N77"/>
    <mergeCell ref="B79:N79"/>
    <mergeCell ref="B63:E63"/>
    <mergeCell ref="K63:N63"/>
    <mergeCell ref="B54:N55"/>
    <mergeCell ref="C45:N45"/>
    <mergeCell ref="C46:O46"/>
    <mergeCell ref="C47:O47"/>
    <mergeCell ref="C48:O48"/>
    <mergeCell ref="C49:O49"/>
    <mergeCell ref="C24:N24"/>
    <mergeCell ref="C25:N25"/>
    <mergeCell ref="C26:N26"/>
    <mergeCell ref="C27:N27"/>
    <mergeCell ref="C44:N44"/>
    <mergeCell ref="B18:N18"/>
    <mergeCell ref="B20:N20"/>
    <mergeCell ref="B21:N21"/>
    <mergeCell ref="A1:N2"/>
    <mergeCell ref="C23:N23"/>
  </mergeCells>
  <hyperlinks>
    <hyperlink ref="B1:G2" location="'PI - TAX AND T''s AND C''s'!A1" display="Terms and Conditions" xr:uid="{00000000-0004-0000-1E00-000000000000}"/>
  </hyperlinks>
  <pageMargins left="0.15" right="0.15" top="0.15" bottom="0.15" header="0" footer="0"/>
  <pageSetup scale="71" fitToHeight="0"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06389-0914-494E-8E20-CE08106AD1D3}">
  <sheetPr codeName="Sheet35">
    <tabColor rgb="FFC00000"/>
  </sheetPr>
  <dimension ref="A1:P63"/>
  <sheetViews>
    <sheetView workbookViewId="0"/>
  </sheetViews>
  <sheetFormatPr defaultColWidth="0" defaultRowHeight="14.5" zeroHeight="1" x14ac:dyDescent="0.35"/>
  <cols>
    <col min="1" max="16" width="9.1796875" customWidth="1"/>
    <col min="17" max="18" width="9.1796875" hidden="1" customWidth="1"/>
    <col min="19" max="16384" width="9.1796875" hidden="1"/>
  </cols>
  <sheetData>
    <row r="1" x14ac:dyDescent="0.35"/>
    <row r="2" x14ac:dyDescent="0.35"/>
    <row r="3" x14ac:dyDescent="0.35"/>
    <row r="4" x14ac:dyDescent="0.35"/>
    <row r="5" x14ac:dyDescent="0.35"/>
    <row r="6" x14ac:dyDescent="0.35"/>
    <row r="7" x14ac:dyDescent="0.35"/>
    <row r="8" x14ac:dyDescent="0.35"/>
    <row r="9" x14ac:dyDescent="0.35"/>
    <row r="10" x14ac:dyDescent="0.35"/>
    <row r="11" x14ac:dyDescent="0.35"/>
    <row r="12" x14ac:dyDescent="0.35"/>
    <row r="13" x14ac:dyDescent="0.35"/>
    <row r="14" x14ac:dyDescent="0.35"/>
    <row r="15" x14ac:dyDescent="0.35"/>
    <row r="16" x14ac:dyDescent="0.35"/>
    <row r="17" x14ac:dyDescent="0.35"/>
    <row r="18" x14ac:dyDescent="0.35"/>
    <row r="19" x14ac:dyDescent="0.35"/>
    <row r="20" x14ac:dyDescent="0.35"/>
    <row r="21" x14ac:dyDescent="0.35"/>
    <row r="22" x14ac:dyDescent="0.35"/>
    <row r="23" x14ac:dyDescent="0.35"/>
    <row r="24" x14ac:dyDescent="0.35"/>
    <row r="25" x14ac:dyDescent="0.35"/>
    <row r="26" x14ac:dyDescent="0.35"/>
    <row r="27" x14ac:dyDescent="0.35"/>
    <row r="28" x14ac:dyDescent="0.35"/>
    <row r="29" x14ac:dyDescent="0.35"/>
    <row r="30" x14ac:dyDescent="0.35"/>
    <row r="31" x14ac:dyDescent="0.35"/>
    <row r="32" x14ac:dyDescent="0.35"/>
    <row r="33" x14ac:dyDescent="0.35"/>
    <row r="34" x14ac:dyDescent="0.35"/>
    <row r="35" x14ac:dyDescent="0.35"/>
    <row r="36" x14ac:dyDescent="0.35"/>
    <row r="37" x14ac:dyDescent="0.35"/>
    <row r="38" x14ac:dyDescent="0.35"/>
    <row r="39" x14ac:dyDescent="0.35"/>
    <row r="40" x14ac:dyDescent="0.35"/>
    <row r="41" x14ac:dyDescent="0.35"/>
    <row r="42" x14ac:dyDescent="0.35"/>
    <row r="43" x14ac:dyDescent="0.35"/>
    <row r="44" x14ac:dyDescent="0.35"/>
    <row r="45" x14ac:dyDescent="0.35"/>
    <row r="46" x14ac:dyDescent="0.35"/>
    <row r="47" x14ac:dyDescent="0.35"/>
    <row r="48"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sheetData>
  <sheetProtection algorithmName="SHA-512" hashValue="SHylNjMa/5jG6ypw/1vzalOF3wUJROmChMiVyPu6cX57+0/FFenNhgFSdTVZh3l8tqhzaQa9g37ESABcw0Df1Q==" saltValue="nngp5JjfDj8qzT6+qpswlg==" spinCount="100000" sheet="1" objects="1" scenarios="1"/>
  <pageMargins left="0.7" right="0.7" top="0.75" bottom="0.75" header="0.3" footer="0.3"/>
  <pageSetup orientation="portrait" horizontalDpi="1200" verticalDpi="12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
    <tabColor rgb="FFC00000"/>
    <pageSetUpPr fitToPage="1"/>
  </sheetPr>
  <dimension ref="A1:S89"/>
  <sheetViews>
    <sheetView showGridLines="0" showRowColHeaders="0" workbookViewId="0"/>
  </sheetViews>
  <sheetFormatPr defaultColWidth="0" defaultRowHeight="15" customHeight="1" x14ac:dyDescent="0.35"/>
  <cols>
    <col min="1" max="1" width="9" customWidth="1"/>
    <col min="2" max="16" width="9.1796875" customWidth="1"/>
    <col min="17" max="16384" width="9.1796875" hidden="1"/>
  </cols>
  <sheetData>
    <row r="1" spans="2:16" ht="15" customHeight="1" x14ac:dyDescent="0.35">
      <c r="B1" s="402" t="s">
        <v>785</v>
      </c>
      <c r="C1" s="402"/>
      <c r="D1" s="402"/>
      <c r="E1" s="402"/>
      <c r="F1" s="402"/>
      <c r="G1" s="402"/>
      <c r="H1" s="402"/>
      <c r="I1" s="402"/>
      <c r="J1" s="402"/>
      <c r="K1" s="402"/>
      <c r="L1" s="402"/>
      <c r="M1" s="402"/>
      <c r="N1" s="402"/>
      <c r="O1" s="172"/>
      <c r="P1" s="172"/>
    </row>
    <row r="2" spans="2:16" ht="15" customHeight="1" x14ac:dyDescent="0.35">
      <c r="B2" s="402"/>
      <c r="C2" s="402"/>
      <c r="D2" s="402"/>
      <c r="E2" s="402"/>
      <c r="F2" s="402"/>
      <c r="G2" s="402"/>
      <c r="H2" s="402"/>
      <c r="I2" s="402"/>
      <c r="J2" s="402"/>
      <c r="K2" s="402"/>
      <c r="L2" s="402"/>
      <c r="M2" s="402"/>
      <c r="N2" s="402"/>
      <c r="O2" s="172"/>
      <c r="P2" s="172"/>
    </row>
    <row r="3" spans="2:16" ht="15.75" customHeight="1" x14ac:dyDescent="0.35">
      <c r="B3" s="233"/>
      <c r="C3" s="172"/>
      <c r="D3" s="172"/>
      <c r="E3" s="172"/>
      <c r="F3" s="172"/>
      <c r="G3" s="172"/>
      <c r="H3" s="172"/>
      <c r="I3" s="172"/>
      <c r="J3" s="172"/>
      <c r="K3" s="172"/>
      <c r="L3" s="172"/>
      <c r="M3" s="172"/>
      <c r="N3" s="172"/>
      <c r="O3" s="172"/>
      <c r="P3" s="172"/>
    </row>
    <row r="4" spans="2:16" ht="14.5" x14ac:dyDescent="0.35">
      <c r="B4" s="172"/>
      <c r="C4" s="172"/>
      <c r="D4" s="172"/>
      <c r="E4" s="172"/>
      <c r="F4" s="172"/>
      <c r="G4" s="172"/>
      <c r="H4" s="172"/>
      <c r="I4" s="172"/>
      <c r="J4" s="172"/>
      <c r="K4" s="172"/>
      <c r="L4" s="172"/>
      <c r="M4" s="172"/>
      <c r="N4" s="172"/>
      <c r="O4" s="172"/>
      <c r="P4" s="172"/>
    </row>
    <row r="5" spans="2:16" ht="14.5" x14ac:dyDescent="0.35">
      <c r="B5" s="172"/>
      <c r="C5" s="172"/>
      <c r="D5" s="172"/>
      <c r="E5" s="172"/>
      <c r="F5" s="172"/>
      <c r="G5" s="172"/>
      <c r="H5" s="172"/>
      <c r="I5" s="172"/>
      <c r="J5" s="172"/>
      <c r="K5" s="172"/>
      <c r="L5" s="172"/>
      <c r="M5" s="172"/>
      <c r="N5" s="172"/>
      <c r="O5" s="172"/>
      <c r="P5" s="172"/>
    </row>
    <row r="6" spans="2:16" ht="14.5" x14ac:dyDescent="0.35">
      <c r="B6" s="172"/>
      <c r="C6" s="172"/>
      <c r="D6" s="172"/>
      <c r="E6" s="172"/>
      <c r="F6" s="172"/>
      <c r="G6" s="172"/>
      <c r="H6" s="172"/>
      <c r="I6" s="172"/>
      <c r="J6" s="172"/>
      <c r="K6" s="172"/>
      <c r="L6" s="172"/>
      <c r="M6" s="172"/>
      <c r="N6" s="172"/>
      <c r="O6" s="172"/>
      <c r="P6" s="172"/>
    </row>
    <row r="7" spans="2:16" ht="14.5" x14ac:dyDescent="0.35">
      <c r="B7" s="172"/>
      <c r="C7" s="172"/>
      <c r="D7" s="172"/>
      <c r="E7" s="172"/>
      <c r="F7" s="172"/>
      <c r="G7" s="172"/>
      <c r="H7" s="172"/>
      <c r="I7" s="172"/>
      <c r="J7" s="172"/>
      <c r="K7" s="172"/>
      <c r="L7" s="172"/>
      <c r="M7" s="172"/>
      <c r="N7" s="172"/>
      <c r="O7" s="172"/>
      <c r="P7" s="172"/>
    </row>
    <row r="8" spans="2:16" ht="14.5" x14ac:dyDescent="0.35"/>
    <row r="9" spans="2:16" ht="14.5" x14ac:dyDescent="0.35"/>
    <row r="10" spans="2:16" ht="14.5" x14ac:dyDescent="0.35"/>
    <row r="11" spans="2:16" ht="14.5" x14ac:dyDescent="0.35"/>
    <row r="12" spans="2:16" ht="14.5" x14ac:dyDescent="0.35">
      <c r="B12" s="752" t="s">
        <v>798</v>
      </c>
      <c r="C12" s="752"/>
      <c r="D12" s="752"/>
      <c r="E12" s="752"/>
      <c r="F12" s="752"/>
      <c r="G12" s="752"/>
      <c r="H12" s="752"/>
      <c r="I12" s="752"/>
      <c r="J12" s="752"/>
      <c r="K12" s="752"/>
      <c r="L12" s="752"/>
      <c r="M12" s="752"/>
      <c r="N12" s="752"/>
    </row>
    <row r="13" spans="2:16" ht="14.5" x14ac:dyDescent="0.35"/>
    <row r="14" spans="2:16" ht="14.5" x14ac:dyDescent="0.35">
      <c r="B14" s="756" t="s">
        <v>773</v>
      </c>
      <c r="C14" s="756"/>
      <c r="D14" s="756"/>
      <c r="E14" s="756"/>
      <c r="F14" s="756"/>
      <c r="G14" s="756"/>
      <c r="H14" s="756"/>
      <c r="I14" s="756"/>
      <c r="J14" s="756"/>
      <c r="K14" s="756"/>
      <c r="L14" s="756"/>
      <c r="M14" s="756"/>
      <c r="N14" s="756"/>
      <c r="O14" s="172"/>
      <c r="P14" s="172"/>
    </row>
    <row r="15" spans="2:16" ht="15" customHeight="1" x14ac:dyDescent="0.35">
      <c r="B15" s="753" t="s">
        <v>780</v>
      </c>
      <c r="C15" s="753"/>
      <c r="D15" s="753"/>
      <c r="E15" s="753"/>
      <c r="F15" s="753"/>
      <c r="G15" s="753"/>
      <c r="H15" s="753"/>
      <c r="I15" s="753"/>
      <c r="J15" s="753"/>
      <c r="K15" s="753"/>
      <c r="L15" s="753"/>
      <c r="M15" s="753"/>
      <c r="N15" s="236"/>
      <c r="O15" s="172"/>
      <c r="P15" s="172"/>
    </row>
    <row r="16" spans="2:16" ht="14.5" x14ac:dyDescent="0.35">
      <c r="B16" s="236"/>
      <c r="C16" s="236"/>
      <c r="D16" s="236"/>
      <c r="E16" s="236"/>
      <c r="F16" s="236"/>
      <c r="G16" s="236"/>
      <c r="H16" s="236"/>
      <c r="I16" s="236"/>
      <c r="J16" s="236"/>
      <c r="K16" s="236"/>
      <c r="L16" s="236"/>
      <c r="M16" s="236"/>
      <c r="N16" s="236"/>
      <c r="O16" s="172"/>
      <c r="P16" s="172"/>
    </row>
    <row r="17" spans="2:16" ht="14.5" x14ac:dyDescent="0.35">
      <c r="B17" s="236"/>
      <c r="C17" s="236"/>
      <c r="D17" s="236"/>
      <c r="E17" s="236"/>
      <c r="F17" s="236"/>
      <c r="G17" s="236"/>
      <c r="H17" s="236"/>
      <c r="I17" s="236"/>
      <c r="J17" s="236"/>
      <c r="K17" s="236"/>
      <c r="L17" s="236"/>
      <c r="M17" s="236"/>
      <c r="N17" s="235"/>
      <c r="O17" s="172"/>
      <c r="P17" s="172"/>
    </row>
    <row r="18" spans="2:16" ht="14.5" x14ac:dyDescent="0.35">
      <c r="B18" s="756" t="s">
        <v>774</v>
      </c>
      <c r="C18" s="756"/>
      <c r="D18" s="756"/>
      <c r="E18" s="756"/>
      <c r="F18" s="756"/>
      <c r="G18" s="756"/>
      <c r="H18" s="756"/>
      <c r="I18" s="756"/>
      <c r="J18" s="756"/>
      <c r="K18" s="756"/>
      <c r="L18" s="756"/>
      <c r="M18" s="756"/>
      <c r="N18" s="172"/>
      <c r="O18" s="172"/>
      <c r="P18" s="172"/>
    </row>
    <row r="19" spans="2:16" ht="14.5" x14ac:dyDescent="0.35">
      <c r="B19" s="755" t="s">
        <v>786</v>
      </c>
      <c r="C19" s="755"/>
      <c r="D19" s="755"/>
      <c r="E19" s="755"/>
      <c r="F19" s="755"/>
      <c r="G19" s="755"/>
      <c r="H19" s="755"/>
      <c r="I19" s="755"/>
      <c r="J19" s="755"/>
      <c r="K19" s="755"/>
      <c r="L19" s="755"/>
      <c r="M19" s="755"/>
      <c r="N19" s="755"/>
    </row>
    <row r="20" spans="2:16" ht="14.5" x14ac:dyDescent="0.35">
      <c r="M20" s="172"/>
      <c r="N20" s="172"/>
      <c r="O20" s="172"/>
      <c r="P20" s="172"/>
    </row>
    <row r="21" spans="2:16" ht="14.5" x14ac:dyDescent="0.35">
      <c r="B21" s="757" t="s">
        <v>799</v>
      </c>
      <c r="C21" s="757"/>
      <c r="D21" s="757"/>
      <c r="E21" s="757"/>
      <c r="F21" s="757"/>
      <c r="G21" s="757"/>
      <c r="H21" s="757"/>
      <c r="I21" s="757"/>
      <c r="J21" s="757"/>
      <c r="K21" s="757"/>
      <c r="L21" s="757"/>
      <c r="M21" s="757"/>
      <c r="N21" s="757"/>
      <c r="O21" s="172"/>
      <c r="P21" s="172"/>
    </row>
    <row r="22" spans="2:16" ht="14.5" x14ac:dyDescent="0.35">
      <c r="M22" s="172"/>
      <c r="N22" s="172"/>
      <c r="O22" s="172"/>
      <c r="P22" s="172"/>
    </row>
    <row r="23" spans="2:16" ht="14.5" x14ac:dyDescent="0.35">
      <c r="B23" s="755" t="s">
        <v>800</v>
      </c>
      <c r="C23" s="755"/>
      <c r="D23" s="755"/>
      <c r="E23" s="755"/>
      <c r="F23" s="755"/>
      <c r="G23" s="755"/>
      <c r="H23" s="755"/>
      <c r="I23" s="755"/>
      <c r="J23" s="755"/>
      <c r="K23" s="755"/>
      <c r="L23" s="755"/>
      <c r="M23" s="755"/>
      <c r="N23" s="755"/>
      <c r="O23" s="172"/>
      <c r="P23" s="172"/>
    </row>
    <row r="24" spans="2:16" ht="14.5" x14ac:dyDescent="0.35">
      <c r="B24" s="235"/>
      <c r="C24" s="235"/>
      <c r="D24" s="235"/>
      <c r="E24" s="235"/>
      <c r="F24" s="235"/>
      <c r="G24" s="235"/>
      <c r="H24" s="235"/>
      <c r="I24" s="235"/>
      <c r="J24" s="235"/>
      <c r="K24" s="235"/>
      <c r="L24" s="235"/>
      <c r="M24" s="235"/>
      <c r="N24" s="172"/>
      <c r="O24" s="172"/>
      <c r="P24" s="172"/>
    </row>
    <row r="25" spans="2:16" ht="14.5" x14ac:dyDescent="0.35">
      <c r="B25" s="235"/>
      <c r="C25" s="235"/>
      <c r="D25" s="235"/>
      <c r="E25" s="235"/>
      <c r="F25" s="235"/>
      <c r="G25" s="235"/>
      <c r="H25" s="235"/>
      <c r="I25" s="235"/>
      <c r="J25" s="235"/>
      <c r="K25" s="235"/>
      <c r="L25" s="235"/>
      <c r="M25" s="235"/>
      <c r="N25" s="172"/>
      <c r="O25" s="172"/>
      <c r="P25" s="172"/>
    </row>
    <row r="26" spans="2:16" ht="14.5" x14ac:dyDescent="0.35">
      <c r="B26" s="233" t="s">
        <v>781</v>
      </c>
      <c r="C26" s="172"/>
      <c r="D26" s="172"/>
      <c r="E26" s="172"/>
      <c r="F26" s="172"/>
      <c r="G26" s="172"/>
      <c r="H26" s="172"/>
      <c r="I26" s="172"/>
      <c r="J26" s="172"/>
      <c r="K26" s="172"/>
      <c r="L26" s="172"/>
      <c r="M26" s="172"/>
      <c r="N26" s="172"/>
      <c r="O26" s="172"/>
      <c r="P26" s="172"/>
    </row>
    <row r="27" spans="2:16" ht="44.25" customHeight="1" x14ac:dyDescent="0.35">
      <c r="B27" s="753" t="s">
        <v>782</v>
      </c>
      <c r="C27" s="753"/>
      <c r="D27" s="753"/>
      <c r="E27" s="753"/>
      <c r="F27" s="753"/>
      <c r="G27" s="753"/>
      <c r="H27" s="753"/>
      <c r="I27" s="753"/>
      <c r="J27" s="753"/>
      <c r="K27" s="753"/>
      <c r="L27" s="753"/>
      <c r="M27" s="753"/>
      <c r="N27" s="753"/>
      <c r="O27" s="172"/>
      <c r="P27" s="172"/>
    </row>
    <row r="28" spans="2:16" ht="14.5" x14ac:dyDescent="0.35">
      <c r="B28" s="235"/>
      <c r="C28" s="235"/>
      <c r="D28" s="235"/>
      <c r="E28" s="235"/>
      <c r="F28" s="235"/>
      <c r="G28" s="235"/>
      <c r="H28" s="235"/>
      <c r="I28" s="235"/>
      <c r="J28" s="235"/>
      <c r="K28" s="235"/>
      <c r="L28" s="235"/>
      <c r="M28" s="235"/>
      <c r="N28" s="172"/>
      <c r="O28" s="172"/>
      <c r="P28" s="172"/>
    </row>
    <row r="29" spans="2:16" ht="57.75" customHeight="1" x14ac:dyDescent="0.35">
      <c r="B29" s="753" t="s">
        <v>787</v>
      </c>
      <c r="C29" s="753"/>
      <c r="D29" s="753"/>
      <c r="E29" s="753"/>
      <c r="F29" s="753"/>
      <c r="G29" s="753"/>
      <c r="H29" s="753"/>
      <c r="I29" s="753"/>
      <c r="J29" s="753"/>
      <c r="K29" s="753"/>
      <c r="L29" s="753"/>
      <c r="M29" s="753"/>
      <c r="N29" s="753"/>
      <c r="O29" s="172"/>
      <c r="P29" s="172"/>
    </row>
    <row r="30" spans="2:16" ht="14.5" x14ac:dyDescent="0.35">
      <c r="C30" s="172"/>
      <c r="D30" s="172"/>
      <c r="E30" s="172"/>
      <c r="F30" s="172"/>
      <c r="G30" s="172"/>
      <c r="H30" s="172"/>
      <c r="I30" s="172"/>
      <c r="J30" s="172"/>
      <c r="K30" s="172"/>
      <c r="L30" s="172"/>
      <c r="M30" s="172"/>
      <c r="N30" s="172"/>
      <c r="O30" s="172"/>
      <c r="P30" s="172"/>
    </row>
    <row r="31" spans="2:16" ht="30" customHeight="1" x14ac:dyDescent="0.35">
      <c r="B31" s="237" t="s">
        <v>795</v>
      </c>
      <c r="C31" s="753" t="s">
        <v>788</v>
      </c>
      <c r="D31" s="753"/>
      <c r="E31" s="753"/>
      <c r="F31" s="753"/>
      <c r="G31" s="753"/>
      <c r="H31" s="753"/>
      <c r="I31" s="753"/>
      <c r="J31" s="753"/>
      <c r="K31" s="753"/>
      <c r="L31" s="753"/>
      <c r="M31" s="753"/>
      <c r="N31" s="753"/>
      <c r="O31" s="172"/>
      <c r="P31" s="172"/>
    </row>
    <row r="32" spans="2:16" ht="30" customHeight="1" x14ac:dyDescent="0.35">
      <c r="C32" s="238" t="s">
        <v>794</v>
      </c>
      <c r="D32" s="753" t="s">
        <v>789</v>
      </c>
      <c r="E32" s="753"/>
      <c r="F32" s="753"/>
      <c r="G32" s="753"/>
      <c r="H32" s="753"/>
      <c r="I32" s="753"/>
      <c r="J32" s="753"/>
      <c r="K32" s="753"/>
      <c r="L32" s="753"/>
      <c r="M32" s="753"/>
      <c r="N32" s="753"/>
      <c r="O32" s="172"/>
      <c r="P32" s="172"/>
    </row>
    <row r="33" spans="2:19" ht="14.5" x14ac:dyDescent="0.35">
      <c r="B33" s="172" t="s">
        <v>791</v>
      </c>
      <c r="C33" s="234" t="s">
        <v>794</v>
      </c>
      <c r="D33" s="172" t="s">
        <v>790</v>
      </c>
      <c r="E33" s="172"/>
      <c r="F33" s="172"/>
      <c r="G33" s="172"/>
      <c r="H33" s="172"/>
      <c r="I33" s="172"/>
      <c r="J33" s="172"/>
      <c r="K33" s="172"/>
      <c r="L33" s="172"/>
      <c r="M33" s="172"/>
      <c r="N33" s="172"/>
      <c r="O33" s="172"/>
      <c r="P33" s="172"/>
    </row>
    <row r="34" spans="2:19" ht="30" customHeight="1" x14ac:dyDescent="0.35">
      <c r="B34" s="234" t="s">
        <v>795</v>
      </c>
      <c r="C34" s="753" t="s">
        <v>792</v>
      </c>
      <c r="D34" s="753"/>
      <c r="E34" s="753"/>
      <c r="F34" s="753"/>
      <c r="G34" s="753"/>
      <c r="H34" s="753"/>
      <c r="I34" s="753"/>
      <c r="J34" s="753"/>
      <c r="K34" s="753"/>
      <c r="L34" s="753"/>
      <c r="M34" s="753"/>
      <c r="N34" s="753"/>
      <c r="O34" s="172"/>
      <c r="P34" s="172"/>
    </row>
    <row r="35" spans="2:19" ht="30" customHeight="1" x14ac:dyDescent="0.35">
      <c r="B35" s="238" t="s">
        <v>795</v>
      </c>
      <c r="C35" s="753" t="s">
        <v>793</v>
      </c>
      <c r="D35" s="753"/>
      <c r="E35" s="753"/>
      <c r="F35" s="753"/>
      <c r="G35" s="753"/>
      <c r="H35" s="753"/>
      <c r="I35" s="753"/>
      <c r="J35" s="753"/>
      <c r="K35" s="753"/>
      <c r="L35" s="753"/>
      <c r="M35" s="753"/>
      <c r="N35" s="753"/>
      <c r="O35" s="172"/>
      <c r="P35" s="172"/>
    </row>
    <row r="36" spans="2:19" ht="45" customHeight="1" x14ac:dyDescent="0.35">
      <c r="B36" s="753" t="s">
        <v>775</v>
      </c>
      <c r="C36" s="753"/>
      <c r="D36" s="753"/>
      <c r="E36" s="753"/>
      <c r="F36" s="753"/>
      <c r="G36" s="753"/>
      <c r="H36" s="753"/>
      <c r="I36" s="753"/>
      <c r="J36" s="753"/>
      <c r="K36" s="753"/>
      <c r="L36" s="753"/>
      <c r="M36" s="753"/>
      <c r="N36" s="753"/>
      <c r="O36" s="172"/>
      <c r="P36" s="172"/>
    </row>
    <row r="37" spans="2:19" ht="14.5" x14ac:dyDescent="0.35">
      <c r="B37" s="172"/>
      <c r="C37" s="172"/>
      <c r="D37" s="172"/>
      <c r="E37" s="172"/>
      <c r="G37" s="172"/>
      <c r="H37" s="172"/>
      <c r="I37" s="172"/>
      <c r="J37" s="172"/>
      <c r="K37" s="172"/>
      <c r="L37" s="172"/>
      <c r="M37" s="172"/>
      <c r="N37" s="172"/>
      <c r="O37" s="172"/>
      <c r="P37" s="172"/>
    </row>
    <row r="38" spans="2:19" ht="14.5" x14ac:dyDescent="0.35">
      <c r="B38" s="172"/>
      <c r="C38" s="172"/>
      <c r="D38" s="172"/>
      <c r="E38" s="172"/>
      <c r="G38" s="172"/>
      <c r="H38" s="172"/>
      <c r="I38" s="172"/>
      <c r="J38" s="172"/>
      <c r="K38" s="172"/>
      <c r="L38" s="172"/>
      <c r="M38" s="172"/>
      <c r="N38" s="172"/>
      <c r="O38" s="172"/>
      <c r="P38" s="172"/>
      <c r="S38" t="s">
        <v>784</v>
      </c>
    </row>
    <row r="39" spans="2:19" ht="14.5" x14ac:dyDescent="0.35">
      <c r="B39" s="239"/>
      <c r="C39" s="240"/>
      <c r="D39" s="240"/>
      <c r="E39" s="240"/>
      <c r="F39" s="754" t="s">
        <v>776</v>
      </c>
      <c r="G39" s="754"/>
      <c r="H39" s="754"/>
      <c r="I39" s="754"/>
      <c r="J39" s="754"/>
      <c r="K39" s="240"/>
      <c r="L39" s="240"/>
      <c r="M39" s="240"/>
      <c r="N39" s="241"/>
      <c r="O39" s="172"/>
      <c r="P39" s="172"/>
    </row>
    <row r="40" spans="2:19" ht="14.5" x14ac:dyDescent="0.35">
      <c r="B40" s="242"/>
      <c r="C40" s="172"/>
      <c r="D40" s="172"/>
      <c r="E40" s="172"/>
      <c r="F40" s="247"/>
      <c r="G40" s="247"/>
      <c r="H40" s="247"/>
      <c r="I40" s="247"/>
      <c r="J40" s="247"/>
      <c r="K40" s="172"/>
      <c r="L40" s="172"/>
      <c r="M40" s="172"/>
      <c r="N40" s="243"/>
      <c r="O40" s="172"/>
      <c r="P40" s="172"/>
    </row>
    <row r="41" spans="2:19" ht="14.5" x14ac:dyDescent="0.35">
      <c r="B41" s="242"/>
      <c r="C41" s="172"/>
      <c r="D41" s="172"/>
      <c r="E41" s="172"/>
      <c r="F41" s="755" t="s">
        <v>796</v>
      </c>
      <c r="G41" s="755"/>
      <c r="H41" s="755"/>
      <c r="I41" s="755"/>
      <c r="J41" s="755"/>
      <c r="K41" s="172"/>
      <c r="L41" s="172"/>
      <c r="M41" s="172"/>
      <c r="N41" s="243"/>
      <c r="O41" s="172"/>
      <c r="P41" s="172"/>
    </row>
    <row r="42" spans="2:19" ht="14.5" x14ac:dyDescent="0.35">
      <c r="B42" s="242"/>
      <c r="C42" s="172"/>
      <c r="D42" s="172"/>
      <c r="E42" s="172"/>
      <c r="F42" s="755" t="s">
        <v>777</v>
      </c>
      <c r="G42" s="755"/>
      <c r="H42" s="755"/>
      <c r="I42" s="755"/>
      <c r="J42" s="755"/>
      <c r="K42" s="172"/>
      <c r="L42" s="172"/>
      <c r="M42" s="172"/>
      <c r="N42" s="243"/>
      <c r="O42" s="172"/>
      <c r="P42" s="172"/>
    </row>
    <row r="43" spans="2:19" ht="14.5" x14ac:dyDescent="0.35">
      <c r="B43" s="242"/>
      <c r="C43" s="172"/>
      <c r="D43" s="172"/>
      <c r="E43" s="172"/>
      <c r="F43" s="755" t="s">
        <v>778</v>
      </c>
      <c r="G43" s="755"/>
      <c r="H43" s="755"/>
      <c r="I43" s="755"/>
      <c r="J43" s="755"/>
      <c r="K43" s="172"/>
      <c r="L43" s="172"/>
      <c r="M43" s="172"/>
      <c r="N43" s="243"/>
      <c r="O43" s="172"/>
      <c r="P43" s="172"/>
    </row>
    <row r="44" spans="2:19" ht="14.5" x14ac:dyDescent="0.35">
      <c r="B44" s="242"/>
      <c r="C44" s="172"/>
      <c r="D44" s="172"/>
      <c r="E44" s="172"/>
      <c r="F44" s="749" t="s">
        <v>779</v>
      </c>
      <c r="G44" s="749"/>
      <c r="H44" s="749"/>
      <c r="I44" s="749"/>
      <c r="J44" s="749"/>
      <c r="K44" s="172"/>
      <c r="L44" s="172"/>
      <c r="M44" s="172"/>
      <c r="N44" s="243"/>
      <c r="O44" s="172"/>
      <c r="P44" s="172"/>
    </row>
    <row r="45" spans="2:19" ht="14.5" x14ac:dyDescent="0.35">
      <c r="B45" s="242"/>
      <c r="C45" s="172"/>
      <c r="D45" s="172"/>
      <c r="E45" s="172"/>
      <c r="F45" s="749" t="s">
        <v>783</v>
      </c>
      <c r="G45" s="749"/>
      <c r="H45" s="749"/>
      <c r="I45" s="749"/>
      <c r="J45" s="749"/>
      <c r="K45" s="172"/>
      <c r="L45" s="172"/>
      <c r="M45" s="172"/>
      <c r="N45" s="243"/>
      <c r="O45" s="172"/>
      <c r="P45" s="172"/>
    </row>
    <row r="46" spans="2:19" ht="14.5" x14ac:dyDescent="0.35">
      <c r="B46" s="244"/>
      <c r="C46" s="245"/>
      <c r="D46" s="245"/>
      <c r="E46" s="245"/>
      <c r="F46" s="750" t="s">
        <v>784</v>
      </c>
      <c r="G46" s="750"/>
      <c r="H46" s="750"/>
      <c r="I46" s="750"/>
      <c r="J46" s="750"/>
      <c r="K46" s="245"/>
      <c r="L46" s="245"/>
      <c r="M46" s="245"/>
      <c r="N46" s="246"/>
      <c r="O46" s="172"/>
      <c r="P46" s="172"/>
    </row>
    <row r="47" spans="2:19" ht="14.5" x14ac:dyDescent="0.35">
      <c r="B47" s="172"/>
      <c r="C47" s="172"/>
      <c r="D47" s="172"/>
      <c r="E47" s="172"/>
      <c r="F47" s="172"/>
      <c r="G47" s="172"/>
      <c r="H47" s="172"/>
      <c r="I47" s="172"/>
      <c r="J47" s="172"/>
      <c r="K47" s="172"/>
      <c r="L47" s="172"/>
      <c r="M47" s="172"/>
      <c r="N47" s="172"/>
      <c r="O47" s="172"/>
      <c r="P47" s="172"/>
    </row>
    <row r="48" spans="2:19" ht="14.5" x14ac:dyDescent="0.35">
      <c r="B48" s="172"/>
      <c r="C48" s="172"/>
      <c r="D48" s="172"/>
      <c r="E48" s="172"/>
      <c r="F48" s="172"/>
      <c r="G48" s="172"/>
      <c r="H48" s="172"/>
      <c r="I48" s="172"/>
      <c r="J48" s="172"/>
      <c r="K48" s="172"/>
      <c r="L48" s="172"/>
      <c r="M48" s="172"/>
      <c r="N48" s="172"/>
      <c r="O48" s="172"/>
      <c r="P48" s="172"/>
    </row>
    <row r="49" spans="2:16" ht="14.5" x14ac:dyDescent="0.35">
      <c r="B49" s="172"/>
      <c r="C49" s="172"/>
      <c r="D49" s="172"/>
      <c r="E49" s="172"/>
      <c r="F49" s="172"/>
      <c r="G49" s="172"/>
      <c r="H49" s="172"/>
      <c r="I49" s="172"/>
      <c r="J49" s="172"/>
      <c r="K49" s="172"/>
      <c r="L49" s="172"/>
      <c r="M49" s="172"/>
      <c r="N49" s="172"/>
      <c r="O49" s="172"/>
      <c r="P49" s="172"/>
    </row>
    <row r="50" spans="2:16" ht="14.5" x14ac:dyDescent="0.35">
      <c r="B50" s="172"/>
      <c r="C50" s="172"/>
      <c r="D50" s="172"/>
      <c r="E50" s="172"/>
      <c r="F50" s="172"/>
      <c r="G50" s="172"/>
      <c r="H50" s="172"/>
      <c r="I50" s="172"/>
      <c r="J50" s="751" t="s">
        <v>797</v>
      </c>
      <c r="K50" s="751"/>
      <c r="L50" s="751"/>
      <c r="M50" s="751"/>
      <c r="N50" s="751"/>
      <c r="O50" s="172"/>
      <c r="P50" s="172"/>
    </row>
    <row r="51" spans="2:16" ht="14.5" x14ac:dyDescent="0.35">
      <c r="B51" s="172"/>
      <c r="C51" s="172"/>
      <c r="D51" s="172"/>
      <c r="E51" s="172"/>
      <c r="F51" s="172"/>
      <c r="G51" s="172"/>
      <c r="H51" s="172"/>
      <c r="I51" s="172"/>
      <c r="J51" s="172"/>
      <c r="K51" s="172"/>
      <c r="L51" s="172"/>
      <c r="M51" s="172"/>
      <c r="N51" s="172"/>
      <c r="O51" s="172"/>
      <c r="P51" s="172"/>
    </row>
    <row r="52" spans="2:16" ht="14.5" x14ac:dyDescent="0.35">
      <c r="B52" s="172"/>
      <c r="C52" s="172"/>
      <c r="D52" s="172"/>
      <c r="E52" s="172"/>
      <c r="F52" s="172"/>
      <c r="G52" s="172"/>
      <c r="H52" s="172"/>
      <c r="I52" s="172"/>
      <c r="J52" s="172"/>
      <c r="K52" s="172"/>
      <c r="L52" s="172"/>
      <c r="M52" s="172"/>
      <c r="N52" s="172"/>
      <c r="O52" s="172"/>
      <c r="P52" s="172"/>
    </row>
    <row r="53" spans="2:16" ht="14.5" x14ac:dyDescent="0.35">
      <c r="B53" s="172"/>
      <c r="C53" s="172"/>
      <c r="D53" s="172"/>
      <c r="E53" s="172"/>
      <c r="F53" s="172"/>
      <c r="G53" s="172"/>
      <c r="H53" s="172"/>
      <c r="I53" s="172"/>
      <c r="J53" s="172"/>
      <c r="K53" s="172"/>
      <c r="L53" s="172"/>
      <c r="M53" s="172"/>
      <c r="N53" s="172"/>
      <c r="O53" s="172"/>
      <c r="P53" s="172"/>
    </row>
    <row r="54" spans="2:16" ht="14.5" x14ac:dyDescent="0.35">
      <c r="B54" s="172"/>
      <c r="C54" s="172"/>
      <c r="D54" s="172"/>
      <c r="E54" s="172"/>
      <c r="F54" s="172"/>
      <c r="G54" s="172"/>
      <c r="H54" s="172"/>
      <c r="I54" s="172"/>
      <c r="J54" s="172"/>
      <c r="K54" s="172"/>
      <c r="L54" s="172"/>
      <c r="M54" s="172"/>
      <c r="N54" s="172"/>
      <c r="O54" s="172"/>
      <c r="P54" s="172"/>
    </row>
    <row r="55" spans="2:16" ht="14.5" x14ac:dyDescent="0.35">
      <c r="B55" s="172"/>
      <c r="C55" s="172"/>
      <c r="D55" s="172"/>
      <c r="E55" s="172"/>
      <c r="F55" s="172"/>
      <c r="G55" s="172"/>
      <c r="H55" s="172"/>
      <c r="I55" s="172"/>
      <c r="J55" s="172"/>
      <c r="K55" s="172"/>
      <c r="L55" s="172"/>
      <c r="M55" s="172"/>
      <c r="N55" s="172"/>
      <c r="O55" s="172"/>
      <c r="P55" s="172"/>
    </row>
    <row r="56" spans="2:16" ht="14.5" x14ac:dyDescent="0.35">
      <c r="B56" s="172"/>
      <c r="C56" s="172"/>
      <c r="D56" s="172"/>
      <c r="E56" s="172"/>
      <c r="F56" s="172"/>
      <c r="G56" s="172"/>
      <c r="H56" s="172"/>
      <c r="I56" s="172"/>
      <c r="J56" s="172"/>
      <c r="K56" s="172"/>
      <c r="L56" s="172"/>
      <c r="M56" s="172"/>
      <c r="N56" s="172"/>
      <c r="O56" s="172"/>
      <c r="P56" s="172"/>
    </row>
    <row r="57" spans="2:16" ht="14.5" x14ac:dyDescent="0.35">
      <c r="B57" s="172"/>
      <c r="C57" s="172"/>
      <c r="D57" s="172"/>
      <c r="E57" s="172"/>
      <c r="F57" s="172"/>
      <c r="G57" s="172"/>
      <c r="H57" s="172"/>
      <c r="I57" s="172"/>
      <c r="J57" s="172"/>
      <c r="K57" s="172"/>
      <c r="L57" s="172"/>
      <c r="M57" s="172"/>
      <c r="N57" s="172"/>
      <c r="O57" s="172"/>
      <c r="P57" s="172"/>
    </row>
    <row r="58" spans="2:16" ht="14.5" x14ac:dyDescent="0.35">
      <c r="B58" s="172"/>
      <c r="C58" s="172"/>
      <c r="D58" s="172"/>
      <c r="E58" s="172"/>
      <c r="F58" s="172"/>
      <c r="G58" s="172"/>
      <c r="H58" s="172"/>
      <c r="I58" s="172"/>
      <c r="J58" s="172"/>
      <c r="K58" s="172"/>
      <c r="L58" s="172"/>
      <c r="M58" s="172"/>
      <c r="N58" s="172"/>
      <c r="O58" s="172"/>
      <c r="P58" s="172"/>
    </row>
    <row r="59" spans="2:16" ht="14.5" x14ac:dyDescent="0.35">
      <c r="B59" s="172"/>
      <c r="C59" s="172"/>
      <c r="D59" s="172"/>
      <c r="E59" s="172"/>
      <c r="F59" s="172"/>
      <c r="G59" s="172"/>
      <c r="H59" s="172"/>
      <c r="I59" s="172"/>
      <c r="J59" s="172"/>
      <c r="K59" s="172"/>
      <c r="L59" s="172"/>
      <c r="M59" s="172"/>
      <c r="N59" s="172"/>
      <c r="O59" s="172"/>
      <c r="P59" s="172"/>
    </row>
    <row r="60" spans="2:16" ht="14.5" x14ac:dyDescent="0.35">
      <c r="B60" s="172"/>
      <c r="C60" s="172"/>
      <c r="D60" s="172"/>
      <c r="E60" s="172"/>
      <c r="F60" s="172"/>
      <c r="G60" s="172"/>
      <c r="H60" s="172"/>
      <c r="I60" s="172"/>
      <c r="J60" s="172"/>
      <c r="K60" s="172"/>
      <c r="L60" s="172"/>
      <c r="M60" s="172"/>
      <c r="N60" s="172"/>
      <c r="O60" s="172"/>
      <c r="P60" s="172"/>
    </row>
    <row r="61" spans="2:16" ht="14.5" x14ac:dyDescent="0.35">
      <c r="B61" s="172"/>
      <c r="C61" s="172"/>
      <c r="D61" s="172"/>
      <c r="E61" s="172"/>
      <c r="F61" s="172"/>
      <c r="G61" s="172"/>
      <c r="H61" s="172"/>
      <c r="I61" s="172"/>
      <c r="J61" s="172"/>
      <c r="K61" s="172"/>
      <c r="L61" s="172"/>
      <c r="M61" s="172"/>
      <c r="N61" s="172"/>
      <c r="O61" s="172"/>
      <c r="P61" s="172"/>
    </row>
    <row r="62" spans="2:16" ht="14.5" x14ac:dyDescent="0.35">
      <c r="B62" s="172"/>
      <c r="C62" s="172"/>
      <c r="D62" s="172"/>
      <c r="E62" s="172"/>
      <c r="F62" s="172"/>
      <c r="G62" s="172"/>
      <c r="H62" s="172"/>
      <c r="I62" s="172"/>
      <c r="J62" s="172"/>
      <c r="K62" s="172"/>
      <c r="L62" s="172"/>
      <c r="M62" s="172"/>
      <c r="N62" s="172"/>
      <c r="O62" s="172"/>
      <c r="P62" s="172"/>
    </row>
    <row r="63" spans="2:16" ht="14.5" x14ac:dyDescent="0.35">
      <c r="B63" s="172"/>
      <c r="C63" s="172"/>
      <c r="D63" s="172"/>
      <c r="E63" s="172"/>
      <c r="F63" s="172"/>
      <c r="G63" s="172"/>
      <c r="H63" s="172"/>
      <c r="I63" s="172"/>
      <c r="J63" s="172"/>
      <c r="K63" s="172"/>
      <c r="L63" s="172"/>
      <c r="M63" s="172"/>
      <c r="N63" s="172"/>
      <c r="O63" s="172"/>
      <c r="P63" s="172"/>
    </row>
    <row r="64" spans="2:16" ht="14.5" x14ac:dyDescent="0.35">
      <c r="B64" s="172"/>
      <c r="C64" s="172"/>
      <c r="D64" s="172"/>
      <c r="E64" s="172"/>
      <c r="F64" s="172"/>
      <c r="G64" s="172"/>
      <c r="H64" s="172"/>
      <c r="I64" s="172"/>
      <c r="J64" s="172"/>
      <c r="K64" s="172"/>
      <c r="L64" s="172"/>
      <c r="M64" s="172"/>
      <c r="N64" s="172"/>
      <c r="O64" s="172"/>
      <c r="P64" s="172"/>
    </row>
    <row r="65" spans="2:16" ht="14.5" x14ac:dyDescent="0.35">
      <c r="B65" s="172"/>
      <c r="C65" s="172"/>
      <c r="D65" s="172"/>
      <c r="E65" s="172"/>
      <c r="F65" s="172"/>
      <c r="G65" s="172"/>
      <c r="H65" s="172"/>
      <c r="I65" s="172"/>
      <c r="J65" s="172"/>
      <c r="K65" s="172"/>
      <c r="L65" s="172"/>
      <c r="M65" s="172"/>
      <c r="N65" s="172"/>
      <c r="O65" s="172"/>
      <c r="P65" s="172"/>
    </row>
    <row r="66" spans="2:16" ht="14.5" x14ac:dyDescent="0.35">
      <c r="B66" s="172"/>
      <c r="C66" s="172"/>
      <c r="D66" s="172"/>
      <c r="E66" s="172"/>
      <c r="F66" s="172"/>
      <c r="G66" s="172"/>
      <c r="H66" s="172"/>
      <c r="I66" s="172"/>
      <c r="J66" s="172"/>
      <c r="K66" s="172"/>
      <c r="L66" s="172"/>
      <c r="M66" s="172"/>
      <c r="N66" s="172"/>
      <c r="O66" s="172"/>
      <c r="P66" s="172"/>
    </row>
    <row r="67" spans="2:16" ht="14.5" x14ac:dyDescent="0.35">
      <c r="B67" s="172"/>
      <c r="C67" s="172"/>
      <c r="D67" s="172"/>
      <c r="E67" s="172"/>
      <c r="F67" s="172"/>
      <c r="G67" s="172"/>
      <c r="H67" s="172"/>
      <c r="I67" s="172"/>
      <c r="J67" s="172"/>
      <c r="K67" s="172"/>
      <c r="L67" s="172"/>
      <c r="M67" s="172"/>
      <c r="N67" s="172"/>
      <c r="O67" s="172"/>
      <c r="P67" s="172"/>
    </row>
    <row r="68" spans="2:16" ht="14.5" x14ac:dyDescent="0.35">
      <c r="B68" s="172"/>
      <c r="C68" s="172"/>
      <c r="D68" s="172"/>
      <c r="E68" s="172"/>
      <c r="F68" s="172"/>
      <c r="G68" s="172"/>
      <c r="H68" s="172"/>
      <c r="I68" s="172"/>
      <c r="J68" s="172"/>
      <c r="K68" s="172"/>
      <c r="L68" s="172"/>
      <c r="M68" s="172"/>
      <c r="N68" s="172"/>
      <c r="O68" s="172"/>
      <c r="P68" s="172"/>
    </row>
    <row r="69" spans="2:16" ht="14.5" x14ac:dyDescent="0.35">
      <c r="B69" s="172"/>
      <c r="C69" s="172"/>
      <c r="D69" s="172"/>
      <c r="E69" s="172"/>
      <c r="F69" s="172"/>
      <c r="G69" s="172"/>
      <c r="H69" s="172"/>
      <c r="I69" s="172"/>
      <c r="J69" s="172"/>
      <c r="K69" s="172"/>
      <c r="L69" s="172"/>
      <c r="M69" s="172"/>
      <c r="N69" s="172"/>
      <c r="O69" s="172"/>
      <c r="P69" s="172"/>
    </row>
    <row r="70" spans="2:16" ht="14.5" x14ac:dyDescent="0.35">
      <c r="B70" s="172"/>
      <c r="C70" s="172"/>
      <c r="D70" s="172"/>
      <c r="E70" s="172"/>
      <c r="F70" s="172"/>
      <c r="G70" s="172"/>
      <c r="H70" s="172"/>
      <c r="I70" s="172"/>
      <c r="J70" s="172"/>
      <c r="K70" s="172"/>
      <c r="L70" s="172"/>
      <c r="M70" s="172"/>
      <c r="N70" s="172"/>
      <c r="O70" s="172"/>
      <c r="P70" s="172"/>
    </row>
    <row r="71" spans="2:16" ht="14.5" x14ac:dyDescent="0.35">
      <c r="B71" s="172"/>
      <c r="C71" s="172"/>
      <c r="D71" s="172"/>
      <c r="E71" s="172"/>
      <c r="F71" s="172"/>
      <c r="G71" s="172"/>
      <c r="H71" s="172"/>
      <c r="I71" s="172"/>
      <c r="J71" s="172"/>
      <c r="K71" s="172"/>
      <c r="L71" s="172"/>
      <c r="M71" s="172"/>
      <c r="N71" s="172"/>
      <c r="O71" s="172"/>
      <c r="P71" s="172"/>
    </row>
    <row r="72" spans="2:16" ht="14.5" x14ac:dyDescent="0.35">
      <c r="B72" s="172"/>
      <c r="C72" s="172"/>
      <c r="D72" s="172"/>
      <c r="E72" s="172"/>
      <c r="F72" s="172"/>
      <c r="G72" s="172"/>
      <c r="H72" s="172"/>
      <c r="I72" s="172"/>
      <c r="J72" s="172"/>
      <c r="K72" s="172"/>
      <c r="L72" s="172"/>
      <c r="M72" s="172"/>
      <c r="N72" s="172"/>
      <c r="O72" s="172"/>
      <c r="P72" s="172"/>
    </row>
    <row r="73" spans="2:16" ht="14.5" x14ac:dyDescent="0.35">
      <c r="B73" s="172"/>
      <c r="C73" s="172"/>
      <c r="D73" s="172"/>
      <c r="E73" s="172"/>
      <c r="F73" s="172"/>
      <c r="G73" s="172"/>
      <c r="H73" s="172"/>
      <c r="I73" s="172"/>
      <c r="J73" s="172"/>
      <c r="K73" s="172"/>
      <c r="L73" s="172"/>
      <c r="M73" s="172"/>
      <c r="N73" s="172"/>
      <c r="O73" s="172"/>
      <c r="P73" s="172"/>
    </row>
    <row r="74" spans="2:16" ht="14.5" x14ac:dyDescent="0.35">
      <c r="B74" s="172"/>
      <c r="C74" s="172"/>
      <c r="D74" s="172"/>
      <c r="E74" s="172"/>
      <c r="F74" s="172"/>
      <c r="G74" s="172"/>
      <c r="H74" s="172"/>
      <c r="I74" s="172"/>
      <c r="J74" s="172"/>
      <c r="K74" s="172"/>
      <c r="L74" s="172"/>
      <c r="M74" s="172"/>
      <c r="N74" s="172"/>
      <c r="O74" s="172"/>
      <c r="P74" s="172"/>
    </row>
    <row r="75" spans="2:16" ht="14.5" x14ac:dyDescent="0.35">
      <c r="B75" s="172"/>
      <c r="C75" s="172"/>
      <c r="D75" s="172"/>
      <c r="E75" s="172"/>
      <c r="F75" s="172"/>
      <c r="G75" s="172"/>
      <c r="H75" s="172"/>
      <c r="I75" s="172"/>
      <c r="J75" s="172"/>
      <c r="K75" s="172"/>
      <c r="L75" s="172"/>
      <c r="M75" s="172"/>
      <c r="N75" s="172"/>
      <c r="O75" s="172"/>
      <c r="P75" s="172"/>
    </row>
    <row r="76" spans="2:16" ht="14.5" x14ac:dyDescent="0.35">
      <c r="B76" s="172"/>
      <c r="C76" s="172"/>
      <c r="D76" s="172"/>
      <c r="E76" s="172"/>
      <c r="F76" s="172"/>
      <c r="G76" s="172"/>
      <c r="H76" s="172"/>
      <c r="I76" s="172"/>
      <c r="J76" s="172"/>
      <c r="K76" s="172"/>
      <c r="L76" s="172"/>
      <c r="M76" s="172"/>
      <c r="N76" s="172"/>
      <c r="O76" s="172"/>
      <c r="P76" s="172"/>
    </row>
    <row r="77" spans="2:16" ht="14.5" x14ac:dyDescent="0.35">
      <c r="B77" s="172"/>
      <c r="C77" s="172"/>
      <c r="D77" s="172"/>
      <c r="E77" s="172"/>
      <c r="F77" s="172"/>
      <c r="G77" s="172"/>
      <c r="H77" s="172"/>
      <c r="I77" s="172"/>
      <c r="J77" s="172"/>
      <c r="K77" s="172"/>
      <c r="L77" s="172"/>
      <c r="M77" s="172"/>
      <c r="N77" s="172"/>
      <c r="O77" s="172"/>
      <c r="P77" s="172"/>
    </row>
    <row r="78" spans="2:16" ht="14.5" x14ac:dyDescent="0.35">
      <c r="B78" s="172"/>
      <c r="C78" s="172"/>
      <c r="D78" s="172"/>
      <c r="E78" s="172"/>
      <c r="F78" s="172"/>
      <c r="G78" s="172"/>
      <c r="H78" s="172"/>
      <c r="I78" s="172"/>
      <c r="J78" s="172"/>
      <c r="K78" s="172"/>
      <c r="L78" s="172"/>
      <c r="M78" s="172"/>
      <c r="N78" s="172"/>
      <c r="O78" s="172"/>
      <c r="P78" s="172"/>
    </row>
    <row r="79" spans="2:16" ht="14.5" x14ac:dyDescent="0.35">
      <c r="B79" s="172"/>
      <c r="C79" s="172"/>
      <c r="D79" s="172"/>
      <c r="E79" s="172"/>
      <c r="F79" s="172"/>
      <c r="G79" s="172"/>
      <c r="H79" s="172"/>
      <c r="I79" s="172"/>
      <c r="J79" s="172"/>
      <c r="K79" s="172"/>
      <c r="L79" s="172"/>
      <c r="M79" s="172"/>
      <c r="N79" s="172"/>
      <c r="O79" s="172"/>
      <c r="P79" s="172"/>
    </row>
    <row r="80" spans="2:16" ht="14.5" x14ac:dyDescent="0.35">
      <c r="B80" s="172"/>
      <c r="C80" s="172"/>
      <c r="D80" s="172"/>
      <c r="E80" s="172"/>
      <c r="F80" s="172"/>
      <c r="G80" s="172"/>
      <c r="H80" s="172"/>
      <c r="I80" s="172"/>
      <c r="J80" s="172"/>
      <c r="K80" s="172"/>
      <c r="L80" s="172"/>
      <c r="M80" s="172"/>
      <c r="N80" s="172"/>
      <c r="O80" s="172"/>
      <c r="P80" s="172"/>
    </row>
    <row r="81" spans="2:16" ht="14.5" x14ac:dyDescent="0.35">
      <c r="B81" s="172"/>
      <c r="C81" s="172"/>
      <c r="D81" s="172"/>
      <c r="E81" s="172"/>
      <c r="F81" s="172"/>
      <c r="G81" s="172"/>
      <c r="H81" s="172"/>
      <c r="I81" s="172"/>
      <c r="J81" s="172"/>
      <c r="K81" s="172"/>
      <c r="L81" s="172"/>
      <c r="M81" s="172"/>
      <c r="N81" s="172"/>
      <c r="O81" s="172"/>
      <c r="P81" s="172"/>
    </row>
    <row r="82" spans="2:16" ht="14.5" x14ac:dyDescent="0.35">
      <c r="B82" s="172"/>
      <c r="C82" s="172"/>
      <c r="D82" s="172"/>
      <c r="E82" s="172"/>
      <c r="F82" s="172"/>
      <c r="G82" s="172"/>
      <c r="H82" s="172"/>
      <c r="I82" s="172"/>
      <c r="J82" s="172"/>
      <c r="K82" s="172"/>
      <c r="L82" s="172"/>
      <c r="M82" s="172"/>
      <c r="N82" s="172"/>
      <c r="O82" s="172"/>
      <c r="P82" s="172"/>
    </row>
    <row r="83" spans="2:16" ht="14.5" x14ac:dyDescent="0.35">
      <c r="B83" s="172"/>
      <c r="C83" s="172"/>
      <c r="D83" s="172"/>
      <c r="E83" s="172"/>
      <c r="F83" s="172"/>
      <c r="G83" s="172"/>
      <c r="H83" s="172"/>
      <c r="I83" s="172"/>
      <c r="J83" s="172"/>
      <c r="K83" s="172"/>
      <c r="L83" s="172"/>
      <c r="M83" s="172"/>
      <c r="N83" s="172"/>
      <c r="O83" s="172"/>
      <c r="P83" s="172"/>
    </row>
    <row r="84" spans="2:16" ht="14.5" x14ac:dyDescent="0.35">
      <c r="B84" s="172"/>
      <c r="C84" s="172"/>
      <c r="D84" s="172"/>
      <c r="E84" s="172"/>
      <c r="F84" s="172"/>
      <c r="G84" s="172"/>
      <c r="H84" s="172"/>
      <c r="I84" s="172"/>
      <c r="J84" s="172"/>
      <c r="K84" s="172"/>
      <c r="L84" s="172"/>
      <c r="M84" s="172"/>
      <c r="N84" s="172"/>
      <c r="O84" s="172"/>
      <c r="P84" s="172"/>
    </row>
    <row r="85" spans="2:16" ht="14.5" x14ac:dyDescent="0.35">
      <c r="B85" s="172"/>
      <c r="C85" s="172"/>
      <c r="D85" s="172"/>
      <c r="E85" s="172"/>
      <c r="F85" s="172"/>
      <c r="G85" s="172"/>
      <c r="H85" s="172"/>
      <c r="I85" s="172"/>
      <c r="J85" s="172"/>
      <c r="K85" s="172"/>
      <c r="L85" s="172"/>
      <c r="M85" s="172"/>
      <c r="N85" s="172"/>
      <c r="O85" s="172"/>
      <c r="P85" s="172"/>
    </row>
    <row r="86" spans="2:16" ht="14.5" x14ac:dyDescent="0.35">
      <c r="B86" s="172"/>
      <c r="C86" s="172"/>
      <c r="D86" s="172"/>
      <c r="E86" s="172"/>
      <c r="F86" s="172"/>
      <c r="G86" s="172"/>
      <c r="H86" s="172"/>
      <c r="I86" s="172"/>
      <c r="J86" s="172"/>
      <c r="K86" s="172"/>
      <c r="L86" s="172"/>
      <c r="M86" s="172"/>
      <c r="N86" s="172"/>
      <c r="O86" s="172"/>
      <c r="P86" s="172"/>
    </row>
    <row r="87" spans="2:16" ht="14.5" x14ac:dyDescent="0.35">
      <c r="B87" s="172"/>
      <c r="C87" s="172"/>
      <c r="D87" s="172"/>
      <c r="E87" s="172"/>
      <c r="F87" s="172"/>
      <c r="G87" s="172"/>
      <c r="H87" s="172"/>
      <c r="I87" s="172"/>
      <c r="J87" s="172"/>
      <c r="K87" s="172"/>
      <c r="L87" s="172"/>
      <c r="M87" s="172"/>
      <c r="N87" s="172"/>
      <c r="O87" s="172"/>
      <c r="P87" s="172"/>
    </row>
    <row r="88" spans="2:16" ht="14.5" x14ac:dyDescent="0.35">
      <c r="B88" s="172"/>
      <c r="C88" s="172"/>
      <c r="D88" s="172"/>
      <c r="E88" s="172"/>
      <c r="F88" s="172"/>
      <c r="G88" s="172"/>
      <c r="H88" s="172"/>
      <c r="I88" s="172"/>
      <c r="J88" s="172"/>
      <c r="K88" s="172"/>
      <c r="L88" s="172"/>
      <c r="M88" s="172"/>
      <c r="N88" s="172"/>
      <c r="O88" s="172"/>
      <c r="P88" s="172"/>
    </row>
    <row r="89" spans="2:16" ht="14.5" x14ac:dyDescent="0.35">
      <c r="B89" s="172"/>
      <c r="C89" s="172"/>
      <c r="D89" s="172"/>
      <c r="E89" s="172"/>
      <c r="F89" s="172"/>
      <c r="G89" s="172"/>
      <c r="H89" s="172"/>
      <c r="I89" s="172"/>
      <c r="J89" s="172"/>
      <c r="K89" s="172"/>
      <c r="L89" s="172"/>
      <c r="M89" s="172"/>
      <c r="N89" s="172"/>
      <c r="O89" s="172"/>
      <c r="P89" s="172"/>
    </row>
  </sheetData>
  <sheetProtection algorithmName="SHA-512" hashValue="drMlrG6e9RUXhOdiQP5FsWeDevEh59oG/15Uatuzd+01B1JsMQPs/Ja4vsM14Q7WpG5A58oLCirhC9pdq9l7zg==" saltValue="KAhMsqKjKBXQSRR8AQ/oYA==" spinCount="100000" sheet="1" objects="1" scenarios="1" selectLockedCells="1"/>
  <mergeCells count="23">
    <mergeCell ref="B14:N14"/>
    <mergeCell ref="B1:N2"/>
    <mergeCell ref="B27:N27"/>
    <mergeCell ref="B23:N23"/>
    <mergeCell ref="B21:N21"/>
    <mergeCell ref="B18:M18"/>
    <mergeCell ref="B19:N19"/>
    <mergeCell ref="F45:J45"/>
    <mergeCell ref="F46:J46"/>
    <mergeCell ref="J50:N50"/>
    <mergeCell ref="B12:N12"/>
    <mergeCell ref="B15:M15"/>
    <mergeCell ref="F39:J39"/>
    <mergeCell ref="F41:J41"/>
    <mergeCell ref="F42:J42"/>
    <mergeCell ref="F43:J43"/>
    <mergeCell ref="F44:J44"/>
    <mergeCell ref="C31:N31"/>
    <mergeCell ref="C34:N34"/>
    <mergeCell ref="D32:N32"/>
    <mergeCell ref="C35:N35"/>
    <mergeCell ref="B36:N36"/>
    <mergeCell ref="B29:N29"/>
  </mergeCells>
  <hyperlinks>
    <hyperlink ref="B1:G2" location="'PI - TAX AND T''s AND C''s'!A1" display="Terms and Conditions" xr:uid="{00000000-0004-0000-1F00-000000000000}"/>
  </hyperlinks>
  <pageMargins left="1" right="1" top="1" bottom="1" header="0.5" footer="0.5"/>
  <pageSetup scale="56"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41">
    <tabColor theme="9" tint="-0.249977111117893"/>
    <pageSetUpPr fitToPage="1"/>
  </sheetPr>
  <dimension ref="A1:AK140"/>
  <sheetViews>
    <sheetView showGridLines="0" showRowColHeaders="0" topLeftCell="A16" workbookViewId="0">
      <selection activeCell="D6" sqref="D6:G6"/>
    </sheetView>
  </sheetViews>
  <sheetFormatPr defaultColWidth="0" defaultRowHeight="14.5" zeroHeight="1" x14ac:dyDescent="0.35"/>
  <cols>
    <col min="1" max="1" width="5.7265625" customWidth="1"/>
    <col min="2" max="2" width="10.81640625" customWidth="1"/>
    <col min="3" max="3" width="9.7265625" bestFit="1" customWidth="1"/>
    <col min="4" max="13" width="9.1796875" customWidth="1"/>
    <col min="14" max="14" width="9.7265625" bestFit="1" customWidth="1"/>
    <col min="15" max="15" width="5.7265625" customWidth="1"/>
    <col min="16" max="53" width="9.1796875" hidden="1" customWidth="1"/>
    <col min="54" max="16384" width="9.1796875" hidden="1"/>
  </cols>
  <sheetData>
    <row r="1" spans="2:14" s="131" customFormat="1" ht="20.149999999999999" customHeight="1" x14ac:dyDescent="0.35">
      <c r="B1" s="197" t="s">
        <v>443</v>
      </c>
      <c r="C1" s="133"/>
      <c r="D1" s="133"/>
      <c r="E1" s="133"/>
      <c r="F1" s="133"/>
      <c r="G1" s="133"/>
      <c r="H1" s="133"/>
      <c r="I1" s="133"/>
      <c r="J1" s="133"/>
      <c r="K1" s="133"/>
      <c r="L1" s="133"/>
      <c r="M1" s="133"/>
      <c r="N1" s="133"/>
    </row>
    <row r="2" spans="2:14" s="131" customFormat="1" ht="20.149999999999999" customHeight="1" x14ac:dyDescent="0.35">
      <c r="B2" s="198" t="s">
        <v>567</v>
      </c>
      <c r="C2" s="136"/>
      <c r="D2" s="136"/>
      <c r="E2" s="136"/>
      <c r="F2" s="136"/>
      <c r="G2" s="137"/>
      <c r="H2" s="134"/>
      <c r="I2" s="134"/>
      <c r="J2" s="134"/>
      <c r="K2" s="134"/>
      <c r="L2" s="134"/>
      <c r="M2" s="134"/>
      <c r="N2" s="134"/>
    </row>
    <row r="3" spans="2:14" s="131" customFormat="1" ht="20.149999999999999" customHeight="1" x14ac:dyDescent="0.35">
      <c r="B3" s="199" t="s">
        <v>566</v>
      </c>
      <c r="C3" s="134"/>
      <c r="D3" s="134"/>
      <c r="E3" s="134"/>
      <c r="F3" s="134"/>
      <c r="G3" s="134"/>
      <c r="H3" s="134"/>
      <c r="I3" s="134"/>
      <c r="J3" s="134"/>
      <c r="K3" s="134"/>
      <c r="L3" s="134"/>
      <c r="M3" s="134"/>
      <c r="N3" s="134"/>
    </row>
    <row r="4" spans="2:14" s="131" customFormat="1" ht="20.149999999999999" customHeight="1" x14ac:dyDescent="0.35">
      <c r="B4" s="201"/>
      <c r="C4" s="202"/>
      <c r="D4" s="202"/>
      <c r="E4" s="202"/>
      <c r="F4" s="202"/>
      <c r="G4" s="202"/>
      <c r="H4" s="148"/>
      <c r="I4" s="202"/>
      <c r="J4" s="202"/>
      <c r="K4" s="202"/>
      <c r="L4" s="202"/>
      <c r="M4" s="202"/>
      <c r="N4" s="203"/>
    </row>
    <row r="5" spans="2:14" s="131" customFormat="1" ht="20.149999999999999" customHeight="1" x14ac:dyDescent="0.35">
      <c r="B5" s="810" t="s">
        <v>466</v>
      </c>
      <c r="C5" s="811"/>
      <c r="D5" s="811"/>
      <c r="E5" s="811"/>
      <c r="F5" s="811"/>
      <c r="G5" s="812"/>
      <c r="H5" s="200"/>
      <c r="I5" s="851" t="s">
        <v>418</v>
      </c>
      <c r="J5" s="852"/>
      <c r="K5" s="852"/>
      <c r="L5" s="852"/>
      <c r="M5" s="852"/>
      <c r="N5" s="853"/>
    </row>
    <row r="6" spans="2:14" s="131" customFormat="1" ht="20.149999999999999" customHeight="1" x14ac:dyDescent="0.35">
      <c r="B6" s="815" t="s">
        <v>436</v>
      </c>
      <c r="C6" s="816"/>
      <c r="D6" s="820"/>
      <c r="E6" s="820"/>
      <c r="F6" s="820"/>
      <c r="G6" s="820"/>
      <c r="H6" s="153"/>
      <c r="I6" s="825" t="s">
        <v>419</v>
      </c>
      <c r="J6" s="826"/>
      <c r="K6" s="854" t="e">
        <f>INCENTOTAL</f>
        <v>#NAME?</v>
      </c>
      <c r="L6" s="854"/>
      <c r="M6" s="854"/>
      <c r="N6" s="854"/>
    </row>
    <row r="7" spans="2:14" s="131" customFormat="1" ht="20.149999999999999" customHeight="1" x14ac:dyDescent="0.35">
      <c r="B7" s="813" t="s">
        <v>435</v>
      </c>
      <c r="C7" s="814"/>
      <c r="D7" s="819" t="e">
        <f>PIPS4</f>
        <v>#NAME?</v>
      </c>
      <c r="E7" s="819"/>
      <c r="F7" s="819"/>
      <c r="G7" s="819"/>
      <c r="H7" s="154"/>
      <c r="I7" s="830" t="s">
        <v>420</v>
      </c>
      <c r="J7" s="831"/>
      <c r="K7" s="857" t="e">
        <f>BASEKWHTOTAL</f>
        <v>#NAME?</v>
      </c>
      <c r="L7" s="857"/>
      <c r="M7" s="857"/>
      <c r="N7" s="857"/>
    </row>
    <row r="8" spans="2:14" s="131" customFormat="1" ht="20.149999999999999" customHeight="1" x14ac:dyDescent="0.35">
      <c r="B8" s="813" t="s">
        <v>437</v>
      </c>
      <c r="C8" s="814"/>
      <c r="D8" s="821"/>
      <c r="E8" s="821"/>
      <c r="F8" s="821"/>
      <c r="G8" s="821"/>
      <c r="H8" s="154"/>
      <c r="I8" s="830" t="s">
        <v>421</v>
      </c>
      <c r="J8" s="831"/>
      <c r="K8" s="858" t="e">
        <f>#REF!</f>
        <v>#REF!</v>
      </c>
      <c r="L8" s="859"/>
      <c r="M8" s="859"/>
      <c r="N8" s="860"/>
    </row>
    <row r="9" spans="2:14" s="131" customFormat="1" ht="20.149999999999999" customHeight="1" x14ac:dyDescent="0.35">
      <c r="B9" s="817" t="s">
        <v>438</v>
      </c>
      <c r="C9" s="818"/>
      <c r="D9" s="822"/>
      <c r="E9" s="822"/>
      <c r="F9" s="822"/>
      <c r="G9" s="822"/>
      <c r="H9" s="155"/>
      <c r="I9" s="830" t="s">
        <v>422</v>
      </c>
      <c r="J9" s="831"/>
      <c r="K9" s="861" t="e">
        <f>COSTTOTAL</f>
        <v>#NAME?</v>
      </c>
      <c r="L9" s="862"/>
      <c r="M9" s="862"/>
      <c r="N9" s="863"/>
    </row>
    <row r="10" spans="2:14" s="131" customFormat="1" ht="20.149999999999999" customHeight="1" x14ac:dyDescent="0.35">
      <c r="B10" s="813" t="s">
        <v>439</v>
      </c>
      <c r="C10" s="814"/>
      <c r="D10" s="821"/>
      <c r="E10" s="821"/>
      <c r="F10" s="821"/>
      <c r="G10" s="821"/>
      <c r="H10" s="155"/>
      <c r="I10" s="830" t="s">
        <v>565</v>
      </c>
      <c r="J10" s="831"/>
      <c r="K10" s="839" t="e">
        <f>MAX(#REF!)</f>
        <v>#REF!</v>
      </c>
      <c r="L10" s="839"/>
      <c r="M10" s="839"/>
      <c r="N10" s="839"/>
    </row>
    <row r="11" spans="2:14" s="131" customFormat="1" ht="20.149999999999999" customHeight="1" x14ac:dyDescent="0.35">
      <c r="B11" s="813" t="s">
        <v>440</v>
      </c>
      <c r="C11" s="814"/>
      <c r="D11" s="823"/>
      <c r="E11" s="821"/>
      <c r="F11" s="821"/>
      <c r="G11" s="821"/>
      <c r="H11" s="154"/>
      <c r="I11" s="148"/>
      <c r="J11" s="148"/>
      <c r="K11" s="840" t="e">
        <f>IF('START-HOME'!P26="APPLICATION HAS EXPIRED","APPLICATION  HAS EXPIRED",IF('A - TAX AND T''s AND C''s'!#REF!="YES","Not Eligible",IF(SUM('TOTAL SHEET'!C8:C20)=0,"",IF(SUM('TOTAL SHEET'!C8:C20)&lt;151,"Less Than $150",IF(SUM('TOTAL SHEET'!C8:C20)&gt;10000,"Requires Pre-Inspection","")))))</f>
        <v>#REF!</v>
      </c>
      <c r="L11" s="841"/>
      <c r="M11" s="841"/>
      <c r="N11" s="842"/>
    </row>
    <row r="12" spans="2:14" s="131" customFormat="1" ht="20.149999999999999" customHeight="1" thickBot="1" x14ac:dyDescent="0.4">
      <c r="B12" s="149" t="s">
        <v>710</v>
      </c>
      <c r="C12" s="150"/>
      <c r="D12" s="758" t="str">
        <f>'START-HOME'!R27</f>
        <v>Trade Ally Application v3.1.1</v>
      </c>
      <c r="E12" s="758"/>
      <c r="F12" s="758"/>
      <c r="G12" s="758"/>
      <c r="H12" s="151"/>
      <c r="I12" s="150"/>
      <c r="J12" s="150"/>
      <c r="K12" s="150"/>
      <c r="L12" s="150"/>
      <c r="M12" s="150"/>
      <c r="N12" s="152"/>
    </row>
    <row r="13" spans="2:14" s="131" customFormat="1" ht="20.149999999999999" customHeight="1" thickTop="1" thickBot="1" x14ac:dyDescent="0.4">
      <c r="B13" s="779" t="s">
        <v>387</v>
      </c>
      <c r="C13" s="779"/>
      <c r="D13" s="845"/>
      <c r="E13" s="845"/>
      <c r="F13" s="845"/>
      <c r="G13" s="845"/>
      <c r="H13" s="143"/>
      <c r="I13" s="779" t="s">
        <v>396</v>
      </c>
      <c r="J13" s="779"/>
      <c r="K13" s="779"/>
      <c r="L13" s="779"/>
      <c r="M13" s="779"/>
      <c r="N13" s="779"/>
    </row>
    <row r="14" spans="2:14" s="131" customFormat="1" ht="20.149999999999999" customHeight="1" thickTop="1" thickBot="1" x14ac:dyDescent="0.4">
      <c r="B14" s="850" t="s">
        <v>388</v>
      </c>
      <c r="C14" s="850"/>
      <c r="D14" s="809" t="e">
        <f>PICO1</f>
        <v>#NAME?</v>
      </c>
      <c r="E14" s="809"/>
      <c r="F14" s="809"/>
      <c r="G14" s="809"/>
      <c r="H14" s="143"/>
      <c r="I14" s="835" t="s">
        <v>574</v>
      </c>
      <c r="J14" s="835"/>
      <c r="K14" s="759" t="e">
        <f>PIPS27</f>
        <v>#NAME?</v>
      </c>
      <c r="L14" s="760"/>
      <c r="M14" s="760" t="e">
        <f>PIPS28</f>
        <v>#NAME?</v>
      </c>
      <c r="N14" s="761"/>
    </row>
    <row r="15" spans="2:14" s="131" customFormat="1" ht="20.149999999999999" customHeight="1" thickTop="1" thickBot="1" x14ac:dyDescent="0.4">
      <c r="B15" s="846" t="s">
        <v>389</v>
      </c>
      <c r="C15" s="846"/>
      <c r="D15" s="804" t="e">
        <f>PICO8</f>
        <v>#NAME?</v>
      </c>
      <c r="E15" s="804"/>
      <c r="F15" s="804"/>
      <c r="G15" s="804"/>
      <c r="H15" s="143"/>
      <c r="I15" s="131" t="s">
        <v>573</v>
      </c>
      <c r="K15" s="763" t="e">
        <f>PIPS29</f>
        <v>#NAME?</v>
      </c>
      <c r="L15" s="763"/>
      <c r="M15" s="763" t="e">
        <f>PIPS30</f>
        <v>#NAME?</v>
      </c>
      <c r="N15" s="763"/>
    </row>
    <row r="16" spans="2:14" s="131" customFormat="1" ht="20.149999999999999" customHeight="1" thickTop="1" thickBot="1" x14ac:dyDescent="0.4">
      <c r="B16" s="850" t="s">
        <v>390</v>
      </c>
      <c r="C16" s="850"/>
      <c r="D16" s="809" t="e">
        <f>PICO9</f>
        <v>#NAME?</v>
      </c>
      <c r="E16" s="809"/>
      <c r="F16" s="144" t="e">
        <f>PICO10</f>
        <v>#NAME?</v>
      </c>
      <c r="G16" s="222" t="e">
        <f>PICO11</f>
        <v>#NAME?</v>
      </c>
      <c r="H16" s="145"/>
      <c r="I16" s="835" t="s">
        <v>397</v>
      </c>
      <c r="J16" s="835"/>
      <c r="K16" s="844" t="e">
        <f>PIPS1</f>
        <v>#NAME?</v>
      </c>
      <c r="L16" s="844"/>
      <c r="M16" s="844"/>
      <c r="N16" s="844"/>
    </row>
    <row r="17" spans="2:14" s="131" customFormat="1" ht="20.149999999999999" customHeight="1" thickTop="1" thickBot="1" x14ac:dyDescent="0.4">
      <c r="B17" s="775" t="s">
        <v>441</v>
      </c>
      <c r="C17" s="775"/>
      <c r="D17" s="804" t="e">
        <f>PICO2</f>
        <v>#NAME?</v>
      </c>
      <c r="E17" s="804"/>
      <c r="F17" s="804" t="e">
        <f>PICO3</f>
        <v>#NAME?</v>
      </c>
      <c r="G17" s="804"/>
      <c r="H17" s="145"/>
      <c r="I17" s="775" t="s">
        <v>176</v>
      </c>
      <c r="J17" s="775"/>
      <c r="K17" s="804" t="e">
        <f>PIPS16</f>
        <v>#NAME?</v>
      </c>
      <c r="L17" s="804"/>
      <c r="M17" s="804"/>
      <c r="N17" s="804"/>
    </row>
    <row r="18" spans="2:14" s="131" customFormat="1" ht="20.149999999999999" customHeight="1" thickTop="1" thickBot="1" x14ac:dyDescent="0.4">
      <c r="B18" s="800" t="s">
        <v>392</v>
      </c>
      <c r="C18" s="800"/>
      <c r="D18" s="809" t="e">
        <f>PICO4</f>
        <v>#NAME?</v>
      </c>
      <c r="E18" s="809"/>
      <c r="F18" s="809"/>
      <c r="G18" s="809"/>
      <c r="H18" s="146"/>
      <c r="I18" s="835" t="s">
        <v>398</v>
      </c>
      <c r="J18" s="835"/>
      <c r="K18" s="844" t="e">
        <f>PIPS24</f>
        <v>#NAME?</v>
      </c>
      <c r="L18" s="844"/>
      <c r="M18" s="844"/>
      <c r="N18" s="844"/>
    </row>
    <row r="19" spans="2:14" s="131" customFormat="1" ht="20.149999999999999" customHeight="1" thickTop="1" thickBot="1" x14ac:dyDescent="0.4">
      <c r="B19" s="775" t="s">
        <v>447</v>
      </c>
      <c r="C19" s="775"/>
      <c r="D19" s="801" t="e">
        <f>PICO5</f>
        <v>#NAME?</v>
      </c>
      <c r="E19" s="802"/>
      <c r="F19" s="802" t="e">
        <f>PICO6</f>
        <v>#NAME?</v>
      </c>
      <c r="G19" s="828"/>
      <c r="H19" s="146"/>
      <c r="I19" s="775" t="s">
        <v>434</v>
      </c>
      <c r="J19" s="775"/>
      <c r="K19" s="804" t="e">
        <f>PICO2</f>
        <v>#NAME?</v>
      </c>
      <c r="L19" s="804"/>
      <c r="M19" s="804" t="e">
        <f>PICO3</f>
        <v>#NAME?</v>
      </c>
      <c r="N19" s="804"/>
    </row>
    <row r="20" spans="2:14" s="131" customFormat="1" ht="20.149999999999999" customHeight="1" thickTop="1" thickBot="1" x14ac:dyDescent="0.4">
      <c r="B20" s="800" t="s">
        <v>394</v>
      </c>
      <c r="C20" s="800"/>
      <c r="D20" s="809" t="e">
        <f>PICO7</f>
        <v>#NAME?</v>
      </c>
      <c r="E20" s="809"/>
      <c r="F20" s="809"/>
      <c r="G20" s="809"/>
      <c r="H20" s="146"/>
      <c r="I20" s="835" t="s">
        <v>393</v>
      </c>
      <c r="J20" s="835"/>
      <c r="K20" s="856" t="e">
        <f>PICO5</f>
        <v>#NAME?</v>
      </c>
      <c r="L20" s="856"/>
      <c r="M20" s="856"/>
      <c r="N20" s="856"/>
    </row>
    <row r="21" spans="2:14" s="131" customFormat="1" ht="20.149999999999999" customHeight="1" thickTop="1" thickBot="1" x14ac:dyDescent="0.4">
      <c r="B21" s="797"/>
      <c r="C21" s="798"/>
      <c r="D21" s="798"/>
      <c r="E21" s="798"/>
      <c r="F21" s="798"/>
      <c r="G21" s="799"/>
      <c r="H21" s="146"/>
      <c r="I21" s="775" t="s">
        <v>399</v>
      </c>
      <c r="J21" s="775"/>
      <c r="K21" s="804" t="e">
        <f>PIPS17</f>
        <v>#NAME?</v>
      </c>
      <c r="L21" s="804"/>
      <c r="M21" s="804"/>
      <c r="N21" s="804"/>
    </row>
    <row r="22" spans="2:14" s="131" customFormat="1" ht="20.149999999999999" customHeight="1" thickTop="1" thickBot="1" x14ac:dyDescent="0.4">
      <c r="B22" s="779" t="s">
        <v>442</v>
      </c>
      <c r="C22" s="779"/>
      <c r="D22" s="779"/>
      <c r="E22" s="779"/>
      <c r="F22" s="779"/>
      <c r="G22" s="779"/>
      <c r="H22" s="146"/>
      <c r="I22" s="835" t="s">
        <v>400</v>
      </c>
      <c r="J22" s="835"/>
      <c r="K22" s="844" t="e">
        <f>PIPS12</f>
        <v>#NAME?</v>
      </c>
      <c r="L22" s="844"/>
      <c r="M22" s="844"/>
      <c r="N22" s="844"/>
    </row>
    <row r="23" spans="2:14" s="131" customFormat="1" ht="20.149999999999999" customHeight="1" thickTop="1" thickBot="1" x14ac:dyDescent="0.4">
      <c r="B23" s="824" t="s">
        <v>442</v>
      </c>
      <c r="C23" s="824"/>
      <c r="D23" s="843" t="e">
        <f>PIPS6</f>
        <v>#NAME?</v>
      </c>
      <c r="E23" s="843"/>
      <c r="F23" s="843" t="e">
        <f>PIPS7</f>
        <v>#NAME?</v>
      </c>
      <c r="G23" s="843"/>
      <c r="H23" s="146"/>
      <c r="I23" s="775" t="s">
        <v>390</v>
      </c>
      <c r="J23" s="775"/>
      <c r="K23" s="804" t="e">
        <f>PIPS13</f>
        <v>#NAME?</v>
      </c>
      <c r="L23" s="804"/>
      <c r="M23" s="207" t="e">
        <f>PIPS14</f>
        <v>#NAME?</v>
      </c>
      <c r="N23" s="224" t="e">
        <f>PIPS15</f>
        <v>#NAME?</v>
      </c>
    </row>
    <row r="24" spans="2:14" s="131" customFormat="1" ht="20.149999999999999" customHeight="1" thickTop="1" thickBot="1" x14ac:dyDescent="0.4">
      <c r="B24" s="775" t="s">
        <v>444</v>
      </c>
      <c r="C24" s="775"/>
      <c r="D24" s="804" t="e">
        <f>PIPS8</f>
        <v>#NAME?</v>
      </c>
      <c r="E24" s="804"/>
      <c r="F24" s="804"/>
      <c r="G24" s="804"/>
      <c r="H24" s="146"/>
      <c r="I24" s="835" t="s">
        <v>401</v>
      </c>
      <c r="J24" s="835"/>
      <c r="K24" s="844" t="e">
        <f>PIPS20</f>
        <v>#NAME?</v>
      </c>
      <c r="L24" s="844"/>
      <c r="M24" s="844"/>
      <c r="N24" s="844"/>
    </row>
    <row r="25" spans="2:14" s="131" customFormat="1" ht="20.149999999999999" customHeight="1" thickTop="1" thickBot="1" x14ac:dyDescent="0.4">
      <c r="B25" s="824" t="s">
        <v>447</v>
      </c>
      <c r="C25" s="824"/>
      <c r="D25" s="803" t="e">
        <f>PIPS9</f>
        <v>#NAME?</v>
      </c>
      <c r="E25" s="803"/>
      <c r="F25" s="803" t="e">
        <f>PIPS10</f>
        <v>#NAME?</v>
      </c>
      <c r="G25" s="803"/>
      <c r="H25" s="146"/>
      <c r="I25" s="775" t="s">
        <v>402</v>
      </c>
      <c r="J25" s="775"/>
      <c r="K25" s="855" t="e">
        <f>PIPS21</f>
        <v>#NAME?</v>
      </c>
      <c r="L25" s="855"/>
      <c r="M25" s="855"/>
      <c r="N25" s="855"/>
    </row>
    <row r="26" spans="2:14" s="131" customFormat="1" ht="20.149999999999999" customHeight="1" thickTop="1" thickBot="1" x14ac:dyDescent="0.4">
      <c r="B26" s="775" t="s">
        <v>394</v>
      </c>
      <c r="C26" s="775"/>
      <c r="D26" s="804" t="e">
        <f>PIPS11</f>
        <v>#NAME?</v>
      </c>
      <c r="E26" s="804"/>
      <c r="F26" s="804"/>
      <c r="G26" s="804"/>
      <c r="H26" s="143"/>
      <c r="I26" s="835" t="s">
        <v>403</v>
      </c>
      <c r="J26" s="835"/>
      <c r="K26" s="844" t="e">
        <f>PIPS17.1</f>
        <v>#NAME?</v>
      </c>
      <c r="L26" s="844"/>
      <c r="M26" s="844"/>
      <c r="N26" s="844"/>
    </row>
    <row r="27" spans="2:14" s="131" customFormat="1" ht="20.149999999999999" customHeight="1" thickTop="1" thickBot="1" x14ac:dyDescent="0.4">
      <c r="B27" s="780"/>
      <c r="C27" s="780"/>
      <c r="D27" s="780"/>
      <c r="E27" s="780"/>
      <c r="F27" s="780"/>
      <c r="G27" s="781"/>
      <c r="H27" s="143"/>
      <c r="I27" s="775" t="s">
        <v>404</v>
      </c>
      <c r="J27" s="775"/>
      <c r="K27" s="804" t="e">
        <f>PIPS22</f>
        <v>#NAME?</v>
      </c>
      <c r="L27" s="804"/>
      <c r="M27" s="804"/>
      <c r="N27" s="804"/>
    </row>
    <row r="28" spans="2:14" s="131" customFormat="1" ht="20.149999999999999" customHeight="1" thickTop="1" thickBot="1" x14ac:dyDescent="0.4">
      <c r="B28" s="779" t="s">
        <v>417</v>
      </c>
      <c r="C28" s="779"/>
      <c r="D28" s="779"/>
      <c r="E28" s="779"/>
      <c r="F28" s="779"/>
      <c r="G28" s="779"/>
      <c r="H28" s="143"/>
      <c r="I28" s="837" t="s">
        <v>405</v>
      </c>
      <c r="J28" s="838"/>
      <c r="K28" s="208" t="e">
        <f>PIPS23</f>
        <v>#NAME?</v>
      </c>
      <c r="L28" s="762" t="s">
        <v>406</v>
      </c>
      <c r="M28" s="762"/>
      <c r="N28" s="209" t="e">
        <f>PIPS18</f>
        <v>#NAME?</v>
      </c>
    </row>
    <row r="29" spans="2:14" s="131" customFormat="1" ht="20.149999999999999" customHeight="1" thickTop="1" thickBot="1" x14ac:dyDescent="0.4">
      <c r="B29" s="776" t="s">
        <v>395</v>
      </c>
      <c r="C29" s="776"/>
      <c r="D29" s="778" t="e">
        <f>PITA1</f>
        <v>#NAME?</v>
      </c>
      <c r="E29" s="778"/>
      <c r="F29" s="778"/>
      <c r="G29" s="778"/>
      <c r="H29" s="145"/>
      <c r="I29" s="847" t="e">
        <f>IF(PIPS16="Lodging","Make sure Guest Room lighting do not exceed 2500 hrs","")</f>
        <v>#NAME?</v>
      </c>
      <c r="J29" s="848"/>
      <c r="K29" s="848"/>
      <c r="L29" s="848"/>
      <c r="M29" s="848"/>
      <c r="N29" s="849"/>
    </row>
    <row r="30" spans="2:14" s="131" customFormat="1" ht="20.149999999999999" customHeight="1" thickTop="1" thickBot="1" x14ac:dyDescent="0.4">
      <c r="B30" s="775" t="s">
        <v>391</v>
      </c>
      <c r="C30" s="775"/>
      <c r="D30" s="804" t="e">
        <f>PITA2</f>
        <v>#NAME?</v>
      </c>
      <c r="E30" s="804"/>
      <c r="F30" s="804" t="e">
        <f>PITA3</f>
        <v>#NAME?</v>
      </c>
      <c r="G30" s="804"/>
      <c r="H30" s="145"/>
      <c r="I30" s="779" t="s">
        <v>407</v>
      </c>
      <c r="J30" s="779"/>
      <c r="K30" s="779"/>
      <c r="L30" s="779"/>
      <c r="M30" s="779"/>
      <c r="N30" s="779"/>
    </row>
    <row r="31" spans="2:14" s="131" customFormat="1" ht="20.149999999999999" customHeight="1" thickTop="1" thickBot="1" x14ac:dyDescent="0.4">
      <c r="B31" s="776" t="s">
        <v>392</v>
      </c>
      <c r="C31" s="776"/>
      <c r="D31" s="778" t="e">
        <f>PITA4</f>
        <v>#NAME?</v>
      </c>
      <c r="E31" s="778"/>
      <c r="F31" s="778"/>
      <c r="G31" s="778"/>
      <c r="H31" s="143"/>
      <c r="I31" s="834" t="s">
        <v>408</v>
      </c>
      <c r="J31" s="834"/>
      <c r="K31" s="832" t="e">
        <f>PIPA1</f>
        <v>#NAME?</v>
      </c>
      <c r="L31" s="832"/>
      <c r="M31" s="832"/>
      <c r="N31" s="832"/>
    </row>
    <row r="32" spans="2:14" s="131" customFormat="1" ht="20.149999999999999" customHeight="1" thickTop="1" thickBot="1" x14ac:dyDescent="0.4">
      <c r="B32" s="775" t="s">
        <v>447</v>
      </c>
      <c r="C32" s="775"/>
      <c r="D32" s="801" t="e">
        <f>PITA5</f>
        <v>#NAME?</v>
      </c>
      <c r="E32" s="802"/>
      <c r="F32" s="802" t="e">
        <f>PITA6</f>
        <v>#NAME?</v>
      </c>
      <c r="G32" s="828"/>
      <c r="H32" s="143"/>
      <c r="I32" s="775" t="s">
        <v>409</v>
      </c>
      <c r="J32" s="775"/>
      <c r="K32" s="804" t="e">
        <f>PIPA2</f>
        <v>#NAME?</v>
      </c>
      <c r="L32" s="804"/>
      <c r="M32" s="804"/>
      <c r="N32" s="804"/>
    </row>
    <row r="33" spans="2:37" s="131" customFormat="1" ht="20.149999999999999" customHeight="1" thickTop="1" thickBot="1" x14ac:dyDescent="0.4">
      <c r="B33" s="776" t="s">
        <v>394</v>
      </c>
      <c r="C33" s="776"/>
      <c r="D33" s="778" t="e">
        <f>PITA7</f>
        <v>#NAME?</v>
      </c>
      <c r="E33" s="778"/>
      <c r="F33" s="778"/>
      <c r="G33" s="778"/>
      <c r="H33" s="143"/>
      <c r="I33" s="834" t="s">
        <v>410</v>
      </c>
      <c r="J33" s="834"/>
      <c r="K33" s="832" t="e">
        <f>PIPA3</f>
        <v>#NAME?</v>
      </c>
      <c r="L33" s="832"/>
      <c r="M33" s="832"/>
      <c r="N33" s="832"/>
      <c r="AH33" s="132"/>
      <c r="AI33" s="132"/>
      <c r="AJ33" s="132"/>
      <c r="AK33" s="132"/>
    </row>
    <row r="34" spans="2:37" s="131" customFormat="1" ht="20.149999999999999" customHeight="1" thickTop="1" thickBot="1" x14ac:dyDescent="0.4">
      <c r="B34" s="775" t="s">
        <v>389</v>
      </c>
      <c r="C34" s="775"/>
      <c r="D34" s="804" t="e">
        <f>PITA8</f>
        <v>#NAME?</v>
      </c>
      <c r="E34" s="804"/>
      <c r="F34" s="804"/>
      <c r="G34" s="804"/>
      <c r="H34" s="143"/>
      <c r="I34" s="782"/>
      <c r="J34" s="783"/>
      <c r="K34" s="783"/>
      <c r="L34" s="783"/>
      <c r="M34" s="783"/>
      <c r="N34" s="784"/>
    </row>
    <row r="35" spans="2:37" s="131" customFormat="1" ht="20.149999999999999" customHeight="1" thickTop="1" thickBot="1" x14ac:dyDescent="0.4">
      <c r="B35" s="776" t="s">
        <v>390</v>
      </c>
      <c r="C35" s="776"/>
      <c r="D35" s="778" t="e">
        <f>PITA9</f>
        <v>#NAME?</v>
      </c>
      <c r="E35" s="778"/>
      <c r="F35" s="147" t="e">
        <f>PITA10</f>
        <v>#NAME?</v>
      </c>
      <c r="G35" s="223" t="e">
        <f>PITA11</f>
        <v>#NAME?</v>
      </c>
      <c r="H35" s="143"/>
      <c r="I35" s="779" t="s">
        <v>411</v>
      </c>
      <c r="J35" s="779"/>
      <c r="K35" s="779"/>
      <c r="L35" s="779"/>
      <c r="M35" s="779"/>
      <c r="N35" s="779"/>
      <c r="O35" s="142"/>
      <c r="P35" s="142"/>
      <c r="Q35" s="142"/>
    </row>
    <row r="36" spans="2:37" s="131" customFormat="1" ht="20.149999999999999" customHeight="1" thickTop="1" thickBot="1" x14ac:dyDescent="0.4">
      <c r="B36" s="780"/>
      <c r="C36" s="780"/>
      <c r="D36" s="780"/>
      <c r="E36" s="780"/>
      <c r="F36" s="780"/>
      <c r="G36" s="781"/>
      <c r="H36" s="211"/>
      <c r="I36" s="827" t="s">
        <v>388</v>
      </c>
      <c r="J36" s="827"/>
      <c r="K36" s="833" t="e">
        <f>PIPA3.1</f>
        <v>#NAME?</v>
      </c>
      <c r="L36" s="833"/>
      <c r="M36" s="833"/>
      <c r="N36" s="833"/>
      <c r="P36" s="142"/>
      <c r="Q36" s="142"/>
    </row>
    <row r="37" spans="2:37" s="131" customFormat="1" ht="20.149999999999999" customHeight="1" thickTop="1" thickBot="1" x14ac:dyDescent="0.4">
      <c r="B37" s="779" t="s">
        <v>416</v>
      </c>
      <c r="C37" s="779"/>
      <c r="D37" s="779"/>
      <c r="E37" s="779"/>
      <c r="F37" s="779"/>
      <c r="G37" s="779"/>
      <c r="H37" s="211"/>
      <c r="I37" s="775" t="s">
        <v>414</v>
      </c>
      <c r="J37" s="775"/>
      <c r="K37" s="794" t="e">
        <f>CONCATENATE(PIPA4," ",PIPA5)</f>
        <v>#NAME?</v>
      </c>
      <c r="L37" s="795"/>
      <c r="M37" s="795"/>
      <c r="N37" s="796"/>
    </row>
    <row r="38" spans="2:37" s="131" customFormat="1" ht="20.149999999999999" customHeight="1" thickTop="1" thickBot="1" x14ac:dyDescent="0.4">
      <c r="B38" s="785" t="e">
        <f>PIPS5</f>
        <v>#NAME?</v>
      </c>
      <c r="C38" s="786"/>
      <c r="D38" s="786"/>
      <c r="E38" s="786"/>
      <c r="F38" s="786"/>
      <c r="G38" s="787"/>
      <c r="H38" s="212"/>
      <c r="I38" s="827" t="s">
        <v>389</v>
      </c>
      <c r="J38" s="827"/>
      <c r="K38" s="833" t="e">
        <f>PIPA11</f>
        <v>#NAME?</v>
      </c>
      <c r="L38" s="833"/>
      <c r="M38" s="833"/>
      <c r="N38" s="833"/>
    </row>
    <row r="39" spans="2:37" s="131" customFormat="1" ht="20.149999999999999" customHeight="1" thickTop="1" thickBot="1" x14ac:dyDescent="0.4">
      <c r="B39" s="788"/>
      <c r="C39" s="789"/>
      <c r="D39" s="789"/>
      <c r="E39" s="789"/>
      <c r="F39" s="789"/>
      <c r="G39" s="790"/>
      <c r="H39" s="212"/>
      <c r="I39" s="829" t="s">
        <v>570</v>
      </c>
      <c r="J39" s="829"/>
      <c r="K39" s="805" t="e">
        <f>PIPA1</f>
        <v>#NAME?</v>
      </c>
      <c r="L39" s="806"/>
      <c r="M39" s="806"/>
      <c r="N39" s="807"/>
    </row>
    <row r="40" spans="2:37" s="131" customFormat="1" ht="20.149999999999999" customHeight="1" thickTop="1" thickBot="1" x14ac:dyDescent="0.4">
      <c r="B40" s="788"/>
      <c r="C40" s="789"/>
      <c r="D40" s="789"/>
      <c r="E40" s="789"/>
      <c r="F40" s="789"/>
      <c r="G40" s="790"/>
      <c r="H40" s="212"/>
      <c r="I40" s="827" t="s">
        <v>390</v>
      </c>
      <c r="J40" s="827"/>
      <c r="K40" s="833" t="e">
        <f>PIPA12</f>
        <v>#NAME?</v>
      </c>
      <c r="L40" s="833"/>
      <c r="M40" s="210" t="e">
        <f>PIPA13</f>
        <v>#NAME?</v>
      </c>
      <c r="N40" s="210" t="e">
        <f>PIPA14</f>
        <v>#NAME?</v>
      </c>
    </row>
    <row r="41" spans="2:37" s="131" customFormat="1" ht="20.149999999999999" customHeight="1" thickTop="1" thickBot="1" x14ac:dyDescent="0.4">
      <c r="B41" s="788"/>
      <c r="C41" s="789"/>
      <c r="D41" s="789"/>
      <c r="E41" s="789"/>
      <c r="F41" s="789"/>
      <c r="G41" s="790"/>
      <c r="H41" s="212"/>
      <c r="I41" s="775" t="s">
        <v>415</v>
      </c>
      <c r="J41" s="775"/>
      <c r="K41" s="836" t="e">
        <f>PIPA7</f>
        <v>#NAME?</v>
      </c>
      <c r="L41" s="836"/>
      <c r="M41" s="836"/>
      <c r="N41" s="836"/>
    </row>
    <row r="42" spans="2:37" s="131" customFormat="1" ht="20.149999999999999" customHeight="1" thickTop="1" thickBot="1" x14ac:dyDescent="0.4">
      <c r="B42" s="788"/>
      <c r="C42" s="789"/>
      <c r="D42" s="789"/>
      <c r="E42" s="789"/>
      <c r="F42" s="789"/>
      <c r="G42" s="790"/>
      <c r="H42" s="212"/>
      <c r="I42" s="827" t="s">
        <v>412</v>
      </c>
      <c r="J42" s="827"/>
      <c r="K42" s="833" t="e">
        <f>PIPA8</f>
        <v>#NAME?</v>
      </c>
      <c r="L42" s="833"/>
      <c r="M42" s="833"/>
      <c r="N42" s="833"/>
    </row>
    <row r="43" spans="2:37" s="131" customFormat="1" ht="20.149999999999999" customHeight="1" thickTop="1" thickBot="1" x14ac:dyDescent="0.4">
      <c r="B43" s="788"/>
      <c r="C43" s="789"/>
      <c r="D43" s="789"/>
      <c r="E43" s="789"/>
      <c r="F43" s="789"/>
      <c r="G43" s="790"/>
      <c r="I43" s="775" t="s">
        <v>413</v>
      </c>
      <c r="J43" s="775"/>
      <c r="K43" s="777" t="e">
        <f>CONCATENATE(PIPA9,"-",PIPA10)</f>
        <v>#NAME?</v>
      </c>
      <c r="L43" s="777"/>
      <c r="M43" s="777"/>
      <c r="N43" s="777"/>
    </row>
    <row r="44" spans="2:37" ht="15.5" thickTop="1" thickBot="1" x14ac:dyDescent="0.4">
      <c r="B44" s="791"/>
      <c r="C44" s="792"/>
      <c r="D44" s="792"/>
      <c r="E44" s="792"/>
      <c r="F44" s="792"/>
      <c r="G44" s="793"/>
      <c r="I44" s="774" t="s">
        <v>571</v>
      </c>
      <c r="J44" s="774"/>
      <c r="K44" s="808" t="e">
        <f>PIPA3</f>
        <v>#NAME?</v>
      </c>
      <c r="L44" s="808"/>
      <c r="M44" s="808"/>
      <c r="N44" s="808"/>
    </row>
    <row r="45" spans="2:37" ht="16" thickTop="1" x14ac:dyDescent="0.35">
      <c r="G45" s="205"/>
      <c r="H45" s="138"/>
      <c r="I45" s="138"/>
      <c r="J45" s="135"/>
      <c r="K45" s="135"/>
      <c r="L45" s="135"/>
      <c r="M45" s="135"/>
      <c r="N45" s="140" t="s">
        <v>430</v>
      </c>
    </row>
    <row r="46" spans="2:37" ht="15.5" x14ac:dyDescent="0.35">
      <c r="G46" s="204"/>
      <c r="H46" s="138"/>
      <c r="I46" s="138"/>
      <c r="J46" s="135"/>
      <c r="K46" s="135"/>
      <c r="L46" s="135"/>
      <c r="M46" s="135"/>
      <c r="N46" s="141"/>
      <c r="P46" s="135"/>
    </row>
    <row r="47" spans="2:37" x14ac:dyDescent="0.35">
      <c r="G47" s="139"/>
      <c r="H47" s="135"/>
      <c r="I47" s="135"/>
      <c r="J47" s="135"/>
      <c r="K47" s="135"/>
      <c r="L47" s="135"/>
      <c r="M47" s="135"/>
      <c r="N47" s="135"/>
      <c r="P47" s="135"/>
    </row>
    <row r="48" spans="2:37" x14ac:dyDescent="0.35">
      <c r="P48" s="135"/>
    </row>
    <row r="52" spans="2:32" ht="15" hidden="1" thickBot="1" x14ac:dyDescent="0.4"/>
    <row r="53" spans="2:32" ht="16" hidden="1" thickBot="1" x14ac:dyDescent="0.4">
      <c r="B53" s="764" t="s">
        <v>455</v>
      </c>
      <c r="C53" s="765"/>
      <c r="D53" s="765"/>
      <c r="E53" s="765"/>
      <c r="F53" s="765"/>
      <c r="G53" s="765"/>
      <c r="H53" s="765"/>
      <c r="I53" s="765"/>
      <c r="J53" s="765"/>
      <c r="K53" s="765"/>
      <c r="L53" s="765"/>
      <c r="M53" s="765"/>
      <c r="N53" s="765"/>
      <c r="O53" s="765"/>
      <c r="P53" s="765"/>
      <c r="Q53" s="765"/>
      <c r="R53" s="765"/>
      <c r="S53" s="765"/>
      <c r="T53" s="765"/>
      <c r="U53" s="765"/>
      <c r="V53" s="765"/>
      <c r="W53" s="765"/>
      <c r="X53" s="765"/>
      <c r="Y53" s="765"/>
      <c r="Z53" s="765"/>
      <c r="AA53" s="765"/>
      <c r="AB53" s="765"/>
      <c r="AC53" s="765"/>
      <c r="AD53" s="765"/>
      <c r="AE53" s="765"/>
      <c r="AF53" s="766"/>
    </row>
    <row r="54" spans="2:32" ht="15" hidden="1" thickBot="1" x14ac:dyDescent="0.4">
      <c r="B54" s="770" t="e">
        <f>#REF!</f>
        <v>#REF!</v>
      </c>
      <c r="C54" s="770"/>
      <c r="D54" s="770"/>
      <c r="E54" s="770" t="e">
        <f>#REF!</f>
        <v>#REF!</v>
      </c>
      <c r="F54" s="770"/>
      <c r="G54" s="770" t="e">
        <f>#REF!</f>
        <v>#REF!</v>
      </c>
      <c r="H54" s="770"/>
      <c r="I54" s="770"/>
      <c r="J54" s="770" t="e">
        <f>#REF!</f>
        <v>#REF!</v>
      </c>
      <c r="K54" s="770"/>
      <c r="L54" s="770" t="s">
        <v>20</v>
      </c>
      <c r="M54" s="770"/>
      <c r="N54" s="770" t="s">
        <v>450</v>
      </c>
      <c r="O54" s="770"/>
      <c r="P54" s="770" t="e">
        <f>#REF!</f>
        <v>#REF!</v>
      </c>
      <c r="Q54" s="770"/>
      <c r="R54" s="770" t="s">
        <v>451</v>
      </c>
      <c r="S54" s="770"/>
      <c r="T54" s="770" t="e">
        <f>#REF!</f>
        <v>#REF!</v>
      </c>
      <c r="U54" s="770"/>
      <c r="V54" s="770" t="s">
        <v>445</v>
      </c>
      <c r="W54" s="770"/>
      <c r="X54" s="770" t="s">
        <v>446</v>
      </c>
      <c r="Y54" s="770"/>
      <c r="Z54" s="164" t="e">
        <f>#REF!</f>
        <v>#REF!</v>
      </c>
      <c r="AA54" s="770" t="s">
        <v>453</v>
      </c>
      <c r="AB54" s="770"/>
      <c r="AC54" s="770" t="e">
        <f>#REF!</f>
        <v>#REF!</v>
      </c>
      <c r="AD54" s="770"/>
      <c r="AE54" s="770" t="e">
        <f>#REF!</f>
        <v>#REF!</v>
      </c>
      <c r="AF54" s="770"/>
    </row>
    <row r="55" spans="2:32" ht="15" hidden="1" thickBot="1" x14ac:dyDescent="0.4">
      <c r="B55" s="773" t="e">
        <f>#REF!</f>
        <v>#REF!</v>
      </c>
      <c r="C55" s="773"/>
      <c r="D55" s="773"/>
      <c r="E55" s="773" t="e">
        <f>#REF!</f>
        <v>#REF!</v>
      </c>
      <c r="F55" s="773"/>
      <c r="G55" s="773" t="e">
        <f>#REF!</f>
        <v>#REF!</v>
      </c>
      <c r="H55" s="773"/>
      <c r="I55" s="773"/>
      <c r="J55" s="773" t="e">
        <f>#REF!</f>
        <v>#REF!</v>
      </c>
      <c r="K55" s="773"/>
      <c r="L55" s="773" t="e">
        <f>#REF!</f>
        <v>#REF!</v>
      </c>
      <c r="M55" s="773"/>
      <c r="N55" s="773" t="e">
        <f>#REF!</f>
        <v>#REF!</v>
      </c>
      <c r="O55" s="773"/>
      <c r="P55" s="773" t="e">
        <f>#REF!</f>
        <v>#REF!</v>
      </c>
      <c r="Q55" s="773"/>
      <c r="R55" s="773" t="e">
        <f>#REF!</f>
        <v>#REF!</v>
      </c>
      <c r="S55" s="773"/>
      <c r="T55" s="773" t="e">
        <f>#REF!</f>
        <v>#REF!</v>
      </c>
      <c r="U55" s="773"/>
      <c r="V55" s="773" t="e">
        <f>#REF!*#REF!</f>
        <v>#REF!</v>
      </c>
      <c r="W55" s="773"/>
      <c r="X55" s="773" t="e">
        <f>#REF!*#REF!</f>
        <v>#REF!</v>
      </c>
      <c r="Y55" s="773"/>
      <c r="Z55" s="157" t="e">
        <f>#REF!</f>
        <v>#REF!</v>
      </c>
      <c r="AA55" s="773" t="e">
        <f>#REF!</f>
        <v>#REF!</v>
      </c>
      <c r="AB55" s="773"/>
      <c r="AC55" s="773" t="e">
        <f>#REF!</f>
        <v>#REF!</v>
      </c>
      <c r="AD55" s="773"/>
      <c r="AE55" s="773" t="e">
        <f>#REF!</f>
        <v>#REF!</v>
      </c>
      <c r="AF55" s="773"/>
    </row>
    <row r="56" spans="2:32" ht="15" hidden="1" thickBot="1" x14ac:dyDescent="0.4">
      <c r="B56" s="772" t="e">
        <f>#REF!</f>
        <v>#REF!</v>
      </c>
      <c r="C56" s="772"/>
      <c r="D56" s="772"/>
      <c r="E56" s="772" t="e">
        <f>#REF!</f>
        <v>#REF!</v>
      </c>
      <c r="F56" s="772"/>
      <c r="G56" s="772" t="e">
        <f>#REF!</f>
        <v>#REF!</v>
      </c>
      <c r="H56" s="772"/>
      <c r="I56" s="772"/>
      <c r="J56" s="772" t="e">
        <f>#REF!</f>
        <v>#REF!</v>
      </c>
      <c r="K56" s="772"/>
      <c r="L56" s="772" t="e">
        <f>#REF!</f>
        <v>#REF!</v>
      </c>
      <c r="M56" s="772"/>
      <c r="N56" s="772" t="e">
        <f>#REF!</f>
        <v>#REF!</v>
      </c>
      <c r="O56" s="772"/>
      <c r="P56" s="772" t="e">
        <f>#REF!</f>
        <v>#REF!</v>
      </c>
      <c r="Q56" s="772"/>
      <c r="R56" s="772" t="e">
        <f>#REF!</f>
        <v>#REF!</v>
      </c>
      <c r="S56" s="772"/>
      <c r="T56" s="772" t="e">
        <f>#REF!</f>
        <v>#REF!</v>
      </c>
      <c r="U56" s="772"/>
      <c r="V56" s="772" t="e">
        <f>#REF!*#REF!</f>
        <v>#REF!</v>
      </c>
      <c r="W56" s="772"/>
      <c r="X56" s="772" t="e">
        <f>#REF!*#REF!</f>
        <v>#REF!</v>
      </c>
      <c r="Y56" s="772"/>
      <c r="Z56" s="158" t="e">
        <f>#REF!</f>
        <v>#REF!</v>
      </c>
      <c r="AA56" s="772" t="e">
        <f>#REF!</f>
        <v>#REF!</v>
      </c>
      <c r="AB56" s="772"/>
      <c r="AC56" s="772" t="e">
        <f>#REF!</f>
        <v>#REF!</v>
      </c>
      <c r="AD56" s="772"/>
      <c r="AE56" s="772" t="e">
        <f>#REF!</f>
        <v>#REF!</v>
      </c>
      <c r="AF56" s="772"/>
    </row>
    <row r="57" spans="2:32" ht="15" hidden="1" thickBot="1" x14ac:dyDescent="0.4">
      <c r="B57" s="773" t="e">
        <f>#REF!</f>
        <v>#REF!</v>
      </c>
      <c r="C57" s="773"/>
      <c r="D57" s="773"/>
      <c r="E57" s="773" t="e">
        <f>#REF!</f>
        <v>#REF!</v>
      </c>
      <c r="F57" s="773"/>
      <c r="G57" s="773" t="e">
        <f>#REF!</f>
        <v>#REF!</v>
      </c>
      <c r="H57" s="773"/>
      <c r="I57" s="773"/>
      <c r="J57" s="773" t="e">
        <f>#REF!</f>
        <v>#REF!</v>
      </c>
      <c r="K57" s="773"/>
      <c r="L57" s="773" t="e">
        <f>#REF!</f>
        <v>#REF!</v>
      </c>
      <c r="M57" s="773"/>
      <c r="N57" s="773" t="e">
        <f>#REF!</f>
        <v>#REF!</v>
      </c>
      <c r="O57" s="773"/>
      <c r="P57" s="773" t="e">
        <f>#REF!</f>
        <v>#REF!</v>
      </c>
      <c r="Q57" s="773"/>
      <c r="R57" s="773" t="e">
        <f>#REF!</f>
        <v>#REF!</v>
      </c>
      <c r="S57" s="773"/>
      <c r="T57" s="773" t="e">
        <f>#REF!</f>
        <v>#REF!</v>
      </c>
      <c r="U57" s="773"/>
      <c r="V57" s="773" t="e">
        <f>#REF!*#REF!</f>
        <v>#REF!</v>
      </c>
      <c r="W57" s="773"/>
      <c r="X57" s="773" t="e">
        <f>#REF!*#REF!</f>
        <v>#REF!</v>
      </c>
      <c r="Y57" s="773"/>
      <c r="Z57" s="157" t="e">
        <f>#REF!</f>
        <v>#REF!</v>
      </c>
      <c r="AA57" s="773" t="e">
        <f>#REF!</f>
        <v>#REF!</v>
      </c>
      <c r="AB57" s="773"/>
      <c r="AC57" s="773" t="e">
        <f>#REF!</f>
        <v>#REF!</v>
      </c>
      <c r="AD57" s="773"/>
      <c r="AE57" s="773" t="e">
        <f>#REF!</f>
        <v>#REF!</v>
      </c>
      <c r="AF57" s="773"/>
    </row>
    <row r="58" spans="2:32" ht="15" hidden="1" thickBot="1" x14ac:dyDescent="0.4">
      <c r="B58" s="772" t="e">
        <f>#REF!</f>
        <v>#REF!</v>
      </c>
      <c r="C58" s="772"/>
      <c r="D58" s="772"/>
      <c r="E58" s="772" t="e">
        <f>#REF!</f>
        <v>#REF!</v>
      </c>
      <c r="F58" s="772"/>
      <c r="G58" s="772" t="e">
        <f>#REF!</f>
        <v>#REF!</v>
      </c>
      <c r="H58" s="772"/>
      <c r="I58" s="772"/>
      <c r="J58" s="772" t="e">
        <f>#REF!</f>
        <v>#REF!</v>
      </c>
      <c r="K58" s="772"/>
      <c r="L58" s="772" t="e">
        <f>#REF!</f>
        <v>#REF!</v>
      </c>
      <c r="M58" s="772"/>
      <c r="N58" s="772" t="e">
        <f>#REF!</f>
        <v>#REF!</v>
      </c>
      <c r="O58" s="772"/>
      <c r="P58" s="772" t="e">
        <f>#REF!</f>
        <v>#REF!</v>
      </c>
      <c r="Q58" s="772"/>
      <c r="R58" s="772" t="e">
        <f>#REF!</f>
        <v>#REF!</v>
      </c>
      <c r="S58" s="772"/>
      <c r="T58" s="772" t="e">
        <f>#REF!</f>
        <v>#REF!</v>
      </c>
      <c r="U58" s="772"/>
      <c r="V58" s="772" t="e">
        <f>#REF!*#REF!</f>
        <v>#REF!</v>
      </c>
      <c r="W58" s="772"/>
      <c r="X58" s="772" t="e">
        <f>#REF!*#REF!</f>
        <v>#REF!</v>
      </c>
      <c r="Y58" s="772"/>
      <c r="Z58" s="158" t="e">
        <f>#REF!</f>
        <v>#REF!</v>
      </c>
      <c r="AA58" s="772" t="e">
        <f>#REF!</f>
        <v>#REF!</v>
      </c>
      <c r="AB58" s="772"/>
      <c r="AC58" s="772" t="e">
        <f>#REF!</f>
        <v>#REF!</v>
      </c>
      <c r="AD58" s="772"/>
      <c r="AE58" s="772" t="e">
        <f>#REF!</f>
        <v>#REF!</v>
      </c>
      <c r="AF58" s="772"/>
    </row>
    <row r="59" spans="2:32" ht="15" hidden="1" thickBot="1" x14ac:dyDescent="0.4">
      <c r="B59" s="773" t="e">
        <f>#REF!</f>
        <v>#REF!</v>
      </c>
      <c r="C59" s="773"/>
      <c r="D59" s="773"/>
      <c r="E59" s="773" t="e">
        <f>#REF!</f>
        <v>#REF!</v>
      </c>
      <c r="F59" s="773"/>
      <c r="G59" s="773" t="e">
        <f>#REF!</f>
        <v>#REF!</v>
      </c>
      <c r="H59" s="773"/>
      <c r="I59" s="773"/>
      <c r="J59" s="773" t="e">
        <f>#REF!</f>
        <v>#REF!</v>
      </c>
      <c r="K59" s="773"/>
      <c r="L59" s="773" t="e">
        <f>#REF!</f>
        <v>#REF!</v>
      </c>
      <c r="M59" s="773"/>
      <c r="N59" s="773" t="e">
        <f>#REF!</f>
        <v>#REF!</v>
      </c>
      <c r="O59" s="773"/>
      <c r="P59" s="773" t="e">
        <f>#REF!</f>
        <v>#REF!</v>
      </c>
      <c r="Q59" s="773"/>
      <c r="R59" s="773" t="e">
        <f>#REF!</f>
        <v>#REF!</v>
      </c>
      <c r="S59" s="773"/>
      <c r="T59" s="773" t="e">
        <f>#REF!</f>
        <v>#REF!</v>
      </c>
      <c r="U59" s="773"/>
      <c r="V59" s="773" t="e">
        <f>#REF!*#REF!</f>
        <v>#REF!</v>
      </c>
      <c r="W59" s="773"/>
      <c r="X59" s="773" t="e">
        <f>#REF!*#REF!</f>
        <v>#REF!</v>
      </c>
      <c r="Y59" s="773"/>
      <c r="Z59" s="157" t="e">
        <f>#REF!</f>
        <v>#REF!</v>
      </c>
      <c r="AA59" s="773" t="e">
        <f>#REF!</f>
        <v>#REF!</v>
      </c>
      <c r="AB59" s="773"/>
      <c r="AC59" s="773" t="e">
        <f>#REF!</f>
        <v>#REF!</v>
      </c>
      <c r="AD59" s="773"/>
      <c r="AE59" s="773" t="e">
        <f>#REF!</f>
        <v>#REF!</v>
      </c>
      <c r="AF59" s="773"/>
    </row>
    <row r="60" spans="2:32" ht="15" hidden="1" thickBot="1" x14ac:dyDescent="0.4">
      <c r="B60" s="772" t="e">
        <f>#REF!</f>
        <v>#REF!</v>
      </c>
      <c r="C60" s="772"/>
      <c r="D60" s="772"/>
      <c r="E60" s="772" t="e">
        <f>#REF!</f>
        <v>#REF!</v>
      </c>
      <c r="F60" s="772"/>
      <c r="G60" s="772" t="e">
        <f>#REF!</f>
        <v>#REF!</v>
      </c>
      <c r="H60" s="772"/>
      <c r="I60" s="772"/>
      <c r="J60" s="772" t="e">
        <f>#REF!</f>
        <v>#REF!</v>
      </c>
      <c r="K60" s="772"/>
      <c r="L60" s="772" t="e">
        <f>#REF!</f>
        <v>#REF!</v>
      </c>
      <c r="M60" s="772"/>
      <c r="N60" s="772" t="e">
        <f>#REF!</f>
        <v>#REF!</v>
      </c>
      <c r="O60" s="772"/>
      <c r="P60" s="772" t="e">
        <f>#REF!</f>
        <v>#REF!</v>
      </c>
      <c r="Q60" s="772"/>
      <c r="R60" s="772" t="e">
        <f>#REF!</f>
        <v>#REF!</v>
      </c>
      <c r="S60" s="772"/>
      <c r="T60" s="772" t="e">
        <f>#REF!</f>
        <v>#REF!</v>
      </c>
      <c r="U60" s="772"/>
      <c r="V60" s="772" t="e">
        <f>#REF!*#REF!</f>
        <v>#REF!</v>
      </c>
      <c r="W60" s="772"/>
      <c r="X60" s="772" t="e">
        <f>#REF!*#REF!</f>
        <v>#REF!</v>
      </c>
      <c r="Y60" s="772"/>
      <c r="Z60" s="158" t="e">
        <f>#REF!</f>
        <v>#REF!</v>
      </c>
      <c r="AA60" s="772" t="e">
        <f>#REF!</f>
        <v>#REF!</v>
      </c>
      <c r="AB60" s="772"/>
      <c r="AC60" s="772" t="e">
        <f>#REF!</f>
        <v>#REF!</v>
      </c>
      <c r="AD60" s="772"/>
      <c r="AE60" s="772" t="e">
        <f>#REF!</f>
        <v>#REF!</v>
      </c>
      <c r="AF60" s="772"/>
    </row>
    <row r="61" spans="2:32" ht="15" hidden="1" thickBot="1" x14ac:dyDescent="0.4">
      <c r="B61" s="773" t="e">
        <f>#REF!</f>
        <v>#REF!</v>
      </c>
      <c r="C61" s="773"/>
      <c r="D61" s="773"/>
      <c r="E61" s="773" t="e">
        <f>#REF!</f>
        <v>#REF!</v>
      </c>
      <c r="F61" s="773"/>
      <c r="G61" s="773" t="e">
        <f>#REF!</f>
        <v>#REF!</v>
      </c>
      <c r="H61" s="773"/>
      <c r="I61" s="773"/>
      <c r="J61" s="773" t="e">
        <f>#REF!</f>
        <v>#REF!</v>
      </c>
      <c r="K61" s="773"/>
      <c r="L61" s="773" t="e">
        <f>#REF!</f>
        <v>#REF!</v>
      </c>
      <c r="M61" s="773"/>
      <c r="N61" s="773" t="e">
        <f>#REF!</f>
        <v>#REF!</v>
      </c>
      <c r="O61" s="773"/>
      <c r="P61" s="773" t="e">
        <f>#REF!</f>
        <v>#REF!</v>
      </c>
      <c r="Q61" s="773"/>
      <c r="R61" s="773" t="e">
        <f>#REF!</f>
        <v>#REF!</v>
      </c>
      <c r="S61" s="773"/>
      <c r="T61" s="773" t="e">
        <f>#REF!</f>
        <v>#REF!</v>
      </c>
      <c r="U61" s="773"/>
      <c r="V61" s="773" t="e">
        <f>#REF!*#REF!</f>
        <v>#REF!</v>
      </c>
      <c r="W61" s="773"/>
      <c r="X61" s="773" t="e">
        <f>#REF!*#REF!</f>
        <v>#REF!</v>
      </c>
      <c r="Y61" s="773"/>
      <c r="Z61" s="157" t="e">
        <f>#REF!</f>
        <v>#REF!</v>
      </c>
      <c r="AA61" s="773" t="e">
        <f>#REF!</f>
        <v>#REF!</v>
      </c>
      <c r="AB61" s="773"/>
      <c r="AC61" s="773" t="e">
        <f>#REF!</f>
        <v>#REF!</v>
      </c>
      <c r="AD61" s="773"/>
      <c r="AE61" s="773" t="e">
        <f>#REF!</f>
        <v>#REF!</v>
      </c>
      <c r="AF61" s="773"/>
    </row>
    <row r="62" spans="2:32" ht="15" hidden="1" thickBot="1" x14ac:dyDescent="0.4">
      <c r="B62" s="772" t="e">
        <f>#REF!</f>
        <v>#REF!</v>
      </c>
      <c r="C62" s="772"/>
      <c r="D62" s="772"/>
      <c r="E62" s="772" t="e">
        <f>#REF!</f>
        <v>#REF!</v>
      </c>
      <c r="F62" s="772"/>
      <c r="G62" s="772" t="e">
        <f>#REF!</f>
        <v>#REF!</v>
      </c>
      <c r="H62" s="772"/>
      <c r="I62" s="772"/>
      <c r="J62" s="772" t="e">
        <f>#REF!</f>
        <v>#REF!</v>
      </c>
      <c r="K62" s="772"/>
      <c r="L62" s="772" t="e">
        <f>#REF!</f>
        <v>#REF!</v>
      </c>
      <c r="M62" s="772"/>
      <c r="N62" s="772" t="e">
        <f>#REF!</f>
        <v>#REF!</v>
      </c>
      <c r="O62" s="772"/>
      <c r="P62" s="772" t="e">
        <f>#REF!</f>
        <v>#REF!</v>
      </c>
      <c r="Q62" s="772"/>
      <c r="R62" s="772" t="e">
        <f>#REF!</f>
        <v>#REF!</v>
      </c>
      <c r="S62" s="772"/>
      <c r="T62" s="772" t="e">
        <f>#REF!</f>
        <v>#REF!</v>
      </c>
      <c r="U62" s="772"/>
      <c r="V62" s="772" t="e">
        <f>#REF!*#REF!</f>
        <v>#REF!</v>
      </c>
      <c r="W62" s="772"/>
      <c r="X62" s="772" t="e">
        <f>#REF!*#REF!</f>
        <v>#REF!</v>
      </c>
      <c r="Y62" s="772"/>
      <c r="Z62" s="158" t="e">
        <f>#REF!</f>
        <v>#REF!</v>
      </c>
      <c r="AA62" s="772" t="e">
        <f>#REF!</f>
        <v>#REF!</v>
      </c>
      <c r="AB62" s="772"/>
      <c r="AC62" s="772" t="e">
        <f>#REF!</f>
        <v>#REF!</v>
      </c>
      <c r="AD62" s="772"/>
      <c r="AE62" s="772" t="e">
        <f>#REF!</f>
        <v>#REF!</v>
      </c>
      <c r="AF62" s="772"/>
    </row>
    <row r="63" spans="2:32" ht="15" hidden="1" thickBot="1" x14ac:dyDescent="0.4">
      <c r="B63" s="773" t="e">
        <f>#REF!</f>
        <v>#REF!</v>
      </c>
      <c r="C63" s="773"/>
      <c r="D63" s="773"/>
      <c r="E63" s="773" t="e">
        <f>#REF!</f>
        <v>#REF!</v>
      </c>
      <c r="F63" s="773"/>
      <c r="G63" s="773" t="e">
        <f>#REF!</f>
        <v>#REF!</v>
      </c>
      <c r="H63" s="773"/>
      <c r="I63" s="773"/>
      <c r="J63" s="773" t="e">
        <f>#REF!</f>
        <v>#REF!</v>
      </c>
      <c r="K63" s="773"/>
      <c r="L63" s="773" t="e">
        <f>#REF!</f>
        <v>#REF!</v>
      </c>
      <c r="M63" s="773"/>
      <c r="N63" s="773" t="e">
        <f>#REF!</f>
        <v>#REF!</v>
      </c>
      <c r="O63" s="773"/>
      <c r="P63" s="773" t="e">
        <f>#REF!</f>
        <v>#REF!</v>
      </c>
      <c r="Q63" s="773"/>
      <c r="R63" s="773" t="e">
        <f>#REF!</f>
        <v>#REF!</v>
      </c>
      <c r="S63" s="773"/>
      <c r="T63" s="773" t="e">
        <f>#REF!</f>
        <v>#REF!</v>
      </c>
      <c r="U63" s="773"/>
      <c r="V63" s="773" t="e">
        <f>#REF!*#REF!</f>
        <v>#REF!</v>
      </c>
      <c r="W63" s="773"/>
      <c r="X63" s="773" t="e">
        <f>#REF!*#REF!</f>
        <v>#REF!</v>
      </c>
      <c r="Y63" s="773"/>
      <c r="Z63" s="157" t="e">
        <f>#REF!</f>
        <v>#REF!</v>
      </c>
      <c r="AA63" s="773" t="e">
        <f>#REF!</f>
        <v>#REF!</v>
      </c>
      <c r="AB63" s="773"/>
      <c r="AC63" s="773" t="e">
        <f>#REF!</f>
        <v>#REF!</v>
      </c>
      <c r="AD63" s="773"/>
      <c r="AE63" s="773" t="e">
        <f>#REF!</f>
        <v>#REF!</v>
      </c>
      <c r="AF63" s="773"/>
    </row>
    <row r="64" spans="2:32" ht="15" hidden="1" thickBot="1" x14ac:dyDescent="0.4">
      <c r="B64" s="772" t="e">
        <f>#REF!</f>
        <v>#REF!</v>
      </c>
      <c r="C64" s="772"/>
      <c r="D64" s="772"/>
      <c r="E64" s="772" t="e">
        <f>#REF!</f>
        <v>#REF!</v>
      </c>
      <c r="F64" s="772"/>
      <c r="G64" s="772" t="e">
        <f>#REF!</f>
        <v>#REF!</v>
      </c>
      <c r="H64" s="772"/>
      <c r="I64" s="772"/>
      <c r="J64" s="772" t="e">
        <f>#REF!</f>
        <v>#REF!</v>
      </c>
      <c r="K64" s="772"/>
      <c r="L64" s="772" t="e">
        <f>#REF!</f>
        <v>#REF!</v>
      </c>
      <c r="M64" s="772"/>
      <c r="N64" s="772" t="e">
        <f>#REF!</f>
        <v>#REF!</v>
      </c>
      <c r="O64" s="772"/>
      <c r="P64" s="772" t="e">
        <f>#REF!</f>
        <v>#REF!</v>
      </c>
      <c r="Q64" s="772"/>
      <c r="R64" s="772" t="e">
        <f>#REF!</f>
        <v>#REF!</v>
      </c>
      <c r="S64" s="772"/>
      <c r="T64" s="772" t="e">
        <f>#REF!</f>
        <v>#REF!</v>
      </c>
      <c r="U64" s="772"/>
      <c r="V64" s="772" t="e">
        <f>#REF!*#REF!</f>
        <v>#REF!</v>
      </c>
      <c r="W64" s="772"/>
      <c r="X64" s="772" t="e">
        <f>#REF!*#REF!</f>
        <v>#REF!</v>
      </c>
      <c r="Y64" s="772"/>
      <c r="Z64" s="158" t="e">
        <f>#REF!</f>
        <v>#REF!</v>
      </c>
      <c r="AA64" s="772" t="e">
        <f>#REF!</f>
        <v>#REF!</v>
      </c>
      <c r="AB64" s="772"/>
      <c r="AC64" s="772" t="e">
        <f>#REF!</f>
        <v>#REF!</v>
      </c>
      <c r="AD64" s="772"/>
      <c r="AE64" s="772" t="e">
        <f>#REF!</f>
        <v>#REF!</v>
      </c>
      <c r="AF64" s="772"/>
    </row>
    <row r="65" spans="2:32" ht="15" hidden="1" thickBot="1" x14ac:dyDescent="0.4">
      <c r="B65" s="773" t="e">
        <f>#REF!</f>
        <v>#REF!</v>
      </c>
      <c r="C65" s="773"/>
      <c r="D65" s="773"/>
      <c r="E65" s="773" t="e">
        <f>#REF!</f>
        <v>#REF!</v>
      </c>
      <c r="F65" s="773"/>
      <c r="G65" s="773" t="e">
        <f>#REF!</f>
        <v>#REF!</v>
      </c>
      <c r="H65" s="773"/>
      <c r="I65" s="773"/>
      <c r="J65" s="773" t="e">
        <f>#REF!</f>
        <v>#REF!</v>
      </c>
      <c r="K65" s="773"/>
      <c r="L65" s="773" t="e">
        <f>#REF!</f>
        <v>#REF!</v>
      </c>
      <c r="M65" s="773"/>
      <c r="N65" s="773" t="e">
        <f>#REF!</f>
        <v>#REF!</v>
      </c>
      <c r="O65" s="773"/>
      <c r="P65" s="773" t="e">
        <f>#REF!</f>
        <v>#REF!</v>
      </c>
      <c r="Q65" s="773"/>
      <c r="R65" s="773" t="e">
        <f>#REF!</f>
        <v>#REF!</v>
      </c>
      <c r="S65" s="773"/>
      <c r="T65" s="773" t="e">
        <f>#REF!</f>
        <v>#REF!</v>
      </c>
      <c r="U65" s="773"/>
      <c r="V65" s="773" t="e">
        <f>#REF!*#REF!</f>
        <v>#REF!</v>
      </c>
      <c r="W65" s="773"/>
      <c r="X65" s="773" t="e">
        <f>#REF!*#REF!</f>
        <v>#REF!</v>
      </c>
      <c r="Y65" s="773"/>
      <c r="Z65" s="157" t="e">
        <f>#REF!</f>
        <v>#REF!</v>
      </c>
      <c r="AA65" s="773" t="e">
        <f>#REF!</f>
        <v>#REF!</v>
      </c>
      <c r="AB65" s="773"/>
      <c r="AC65" s="773" t="e">
        <f>#REF!</f>
        <v>#REF!</v>
      </c>
      <c r="AD65" s="773"/>
      <c r="AE65" s="773" t="e">
        <f>#REF!</f>
        <v>#REF!</v>
      </c>
      <c r="AF65" s="773"/>
    </row>
    <row r="66" spans="2:32" ht="15" hidden="1" thickBot="1" x14ac:dyDescent="0.4">
      <c r="B66" s="772" t="e">
        <f>#REF!</f>
        <v>#REF!</v>
      </c>
      <c r="C66" s="772"/>
      <c r="D66" s="772"/>
      <c r="E66" s="772" t="e">
        <f>#REF!</f>
        <v>#REF!</v>
      </c>
      <c r="F66" s="772"/>
      <c r="G66" s="772" t="e">
        <f>#REF!</f>
        <v>#REF!</v>
      </c>
      <c r="H66" s="772"/>
      <c r="I66" s="772"/>
      <c r="J66" s="772" t="e">
        <f>#REF!</f>
        <v>#REF!</v>
      </c>
      <c r="K66" s="772"/>
      <c r="L66" s="772" t="e">
        <f>#REF!</f>
        <v>#REF!</v>
      </c>
      <c r="M66" s="772"/>
      <c r="N66" s="772" t="e">
        <f>#REF!</f>
        <v>#REF!</v>
      </c>
      <c r="O66" s="772"/>
      <c r="P66" s="772" t="e">
        <f>#REF!</f>
        <v>#REF!</v>
      </c>
      <c r="Q66" s="772"/>
      <c r="R66" s="772" t="e">
        <f>#REF!</f>
        <v>#REF!</v>
      </c>
      <c r="S66" s="772"/>
      <c r="T66" s="772" t="e">
        <f>#REF!</f>
        <v>#REF!</v>
      </c>
      <c r="U66" s="772"/>
      <c r="V66" s="772" t="e">
        <f>#REF!*#REF!</f>
        <v>#REF!</v>
      </c>
      <c r="W66" s="772"/>
      <c r="X66" s="772" t="e">
        <f>#REF!*#REF!</f>
        <v>#REF!</v>
      </c>
      <c r="Y66" s="772"/>
      <c r="Z66" s="158" t="e">
        <f>#REF!</f>
        <v>#REF!</v>
      </c>
      <c r="AA66" s="772" t="e">
        <f>#REF!</f>
        <v>#REF!</v>
      </c>
      <c r="AB66" s="772"/>
      <c r="AC66" s="772" t="e">
        <f>#REF!</f>
        <v>#REF!</v>
      </c>
      <c r="AD66" s="772"/>
      <c r="AE66" s="772" t="e">
        <f>#REF!</f>
        <v>#REF!</v>
      </c>
      <c r="AF66" s="772"/>
    </row>
    <row r="67" spans="2:32" ht="15" hidden="1" thickBot="1" x14ac:dyDescent="0.4">
      <c r="B67" s="773" t="e">
        <f>#REF!</f>
        <v>#REF!</v>
      </c>
      <c r="C67" s="773"/>
      <c r="D67" s="773"/>
      <c r="E67" s="773" t="e">
        <f>#REF!</f>
        <v>#REF!</v>
      </c>
      <c r="F67" s="773"/>
      <c r="G67" s="773" t="e">
        <f>#REF!</f>
        <v>#REF!</v>
      </c>
      <c r="H67" s="773"/>
      <c r="I67" s="773"/>
      <c r="J67" s="773" t="e">
        <f>#REF!</f>
        <v>#REF!</v>
      </c>
      <c r="K67" s="773"/>
      <c r="L67" s="773" t="e">
        <f>#REF!</f>
        <v>#REF!</v>
      </c>
      <c r="M67" s="773"/>
      <c r="N67" s="773" t="e">
        <f>#REF!</f>
        <v>#REF!</v>
      </c>
      <c r="O67" s="773"/>
      <c r="P67" s="773" t="e">
        <f>#REF!</f>
        <v>#REF!</v>
      </c>
      <c r="Q67" s="773"/>
      <c r="R67" s="773" t="e">
        <f>#REF!</f>
        <v>#REF!</v>
      </c>
      <c r="S67" s="773"/>
      <c r="T67" s="773" t="e">
        <f>#REF!</f>
        <v>#REF!</v>
      </c>
      <c r="U67" s="773"/>
      <c r="V67" s="773" t="e">
        <f>#REF!*#REF!</f>
        <v>#REF!</v>
      </c>
      <c r="W67" s="773"/>
      <c r="X67" s="773" t="e">
        <f>#REF!*#REF!</f>
        <v>#REF!</v>
      </c>
      <c r="Y67" s="773"/>
      <c r="Z67" s="157" t="e">
        <f>#REF!</f>
        <v>#REF!</v>
      </c>
      <c r="AA67" s="773" t="e">
        <f>#REF!</f>
        <v>#REF!</v>
      </c>
      <c r="AB67" s="773"/>
      <c r="AC67" s="773" t="e">
        <f>#REF!</f>
        <v>#REF!</v>
      </c>
      <c r="AD67" s="773"/>
      <c r="AE67" s="773" t="e">
        <f>#REF!</f>
        <v>#REF!</v>
      </c>
      <c r="AF67" s="773"/>
    </row>
    <row r="68" spans="2:32" ht="15" hidden="1" thickBot="1" x14ac:dyDescent="0.4">
      <c r="B68" s="772" t="e">
        <f>#REF!</f>
        <v>#REF!</v>
      </c>
      <c r="C68" s="772"/>
      <c r="D68" s="772"/>
      <c r="E68" s="772" t="e">
        <f>#REF!</f>
        <v>#REF!</v>
      </c>
      <c r="F68" s="772"/>
      <c r="G68" s="772" t="e">
        <f>#REF!</f>
        <v>#REF!</v>
      </c>
      <c r="H68" s="772"/>
      <c r="I68" s="772"/>
      <c r="J68" s="772" t="e">
        <f>#REF!</f>
        <v>#REF!</v>
      </c>
      <c r="K68" s="772"/>
      <c r="L68" s="772" t="e">
        <f>#REF!</f>
        <v>#REF!</v>
      </c>
      <c r="M68" s="772"/>
      <c r="N68" s="772" t="e">
        <f>#REF!</f>
        <v>#REF!</v>
      </c>
      <c r="O68" s="772"/>
      <c r="P68" s="772" t="e">
        <f>#REF!</f>
        <v>#REF!</v>
      </c>
      <c r="Q68" s="772"/>
      <c r="R68" s="772" t="e">
        <f>#REF!</f>
        <v>#REF!</v>
      </c>
      <c r="S68" s="772"/>
      <c r="T68" s="772" t="e">
        <f>#REF!</f>
        <v>#REF!</v>
      </c>
      <c r="U68" s="772"/>
      <c r="V68" s="772" t="e">
        <f>#REF!*#REF!</f>
        <v>#REF!</v>
      </c>
      <c r="W68" s="772"/>
      <c r="X68" s="772" t="e">
        <f>#REF!*#REF!</f>
        <v>#REF!</v>
      </c>
      <c r="Y68" s="772"/>
      <c r="Z68" s="158" t="e">
        <f>#REF!</f>
        <v>#REF!</v>
      </c>
      <c r="AA68" s="772" t="e">
        <f>#REF!</f>
        <v>#REF!</v>
      </c>
      <c r="AB68" s="772"/>
      <c r="AC68" s="772" t="e">
        <f>#REF!</f>
        <v>#REF!</v>
      </c>
      <c r="AD68" s="772"/>
      <c r="AE68" s="772" t="e">
        <f>#REF!</f>
        <v>#REF!</v>
      </c>
      <c r="AF68" s="772"/>
    </row>
    <row r="69" spans="2:32" ht="15" hidden="1" thickBot="1" x14ac:dyDescent="0.4">
      <c r="B69" s="773" t="e">
        <f>#REF!</f>
        <v>#REF!</v>
      </c>
      <c r="C69" s="773"/>
      <c r="D69" s="773"/>
      <c r="E69" s="773" t="e">
        <f>#REF!</f>
        <v>#REF!</v>
      </c>
      <c r="F69" s="773"/>
      <c r="G69" s="773" t="e">
        <f>#REF!</f>
        <v>#REF!</v>
      </c>
      <c r="H69" s="773"/>
      <c r="I69" s="773"/>
      <c r="J69" s="773" t="e">
        <f>#REF!</f>
        <v>#REF!</v>
      </c>
      <c r="K69" s="773"/>
      <c r="L69" s="773" t="e">
        <f>#REF!</f>
        <v>#REF!</v>
      </c>
      <c r="M69" s="773"/>
      <c r="N69" s="773" t="e">
        <f>#REF!</f>
        <v>#REF!</v>
      </c>
      <c r="O69" s="773"/>
      <c r="P69" s="773" t="e">
        <f>#REF!</f>
        <v>#REF!</v>
      </c>
      <c r="Q69" s="773"/>
      <c r="R69" s="773" t="e">
        <f>#REF!</f>
        <v>#REF!</v>
      </c>
      <c r="S69" s="773"/>
      <c r="T69" s="773" t="e">
        <f>#REF!</f>
        <v>#REF!</v>
      </c>
      <c r="U69" s="773"/>
      <c r="V69" s="773" t="e">
        <f>#REF!*#REF!</f>
        <v>#REF!</v>
      </c>
      <c r="W69" s="773"/>
      <c r="X69" s="773" t="e">
        <f>#REF!*#REF!</f>
        <v>#REF!</v>
      </c>
      <c r="Y69" s="773"/>
      <c r="Z69" s="157" t="e">
        <f>#REF!</f>
        <v>#REF!</v>
      </c>
      <c r="AA69" s="773" t="e">
        <f>#REF!</f>
        <v>#REF!</v>
      </c>
      <c r="AB69" s="773"/>
      <c r="AC69" s="773" t="e">
        <f>#REF!</f>
        <v>#REF!</v>
      </c>
      <c r="AD69" s="773"/>
      <c r="AE69" s="773" t="e">
        <f>#REF!</f>
        <v>#REF!</v>
      </c>
      <c r="AF69" s="773"/>
    </row>
    <row r="70" spans="2:32" ht="15" hidden="1" thickBot="1" x14ac:dyDescent="0.4">
      <c r="B70" s="772" t="e">
        <f>#REF!</f>
        <v>#REF!</v>
      </c>
      <c r="C70" s="772"/>
      <c r="D70" s="772"/>
      <c r="E70" s="772" t="e">
        <f>#REF!</f>
        <v>#REF!</v>
      </c>
      <c r="F70" s="772"/>
      <c r="G70" s="772" t="e">
        <f>#REF!</f>
        <v>#REF!</v>
      </c>
      <c r="H70" s="772"/>
      <c r="I70" s="772"/>
      <c r="J70" s="772" t="e">
        <f>#REF!</f>
        <v>#REF!</v>
      </c>
      <c r="K70" s="772"/>
      <c r="L70" s="772" t="e">
        <f>#REF!</f>
        <v>#REF!</v>
      </c>
      <c r="M70" s="772"/>
      <c r="N70" s="772" t="e">
        <f>#REF!</f>
        <v>#REF!</v>
      </c>
      <c r="O70" s="772"/>
      <c r="P70" s="772" t="e">
        <f>#REF!</f>
        <v>#REF!</v>
      </c>
      <c r="Q70" s="772"/>
      <c r="R70" s="772" t="e">
        <f>#REF!</f>
        <v>#REF!</v>
      </c>
      <c r="S70" s="772"/>
      <c r="T70" s="772" t="e">
        <f>#REF!</f>
        <v>#REF!</v>
      </c>
      <c r="U70" s="772"/>
      <c r="V70" s="772" t="e">
        <f>#REF!*#REF!</f>
        <v>#REF!</v>
      </c>
      <c r="W70" s="772"/>
      <c r="X70" s="772" t="e">
        <f>#REF!*#REF!</f>
        <v>#REF!</v>
      </c>
      <c r="Y70" s="772"/>
      <c r="Z70" s="158" t="e">
        <f>#REF!</f>
        <v>#REF!</v>
      </c>
      <c r="AA70" s="772" t="e">
        <f>#REF!</f>
        <v>#REF!</v>
      </c>
      <c r="AB70" s="772"/>
      <c r="AC70" s="772" t="e">
        <f>#REF!</f>
        <v>#REF!</v>
      </c>
      <c r="AD70" s="772"/>
      <c r="AE70" s="772" t="e">
        <f>#REF!</f>
        <v>#REF!</v>
      </c>
      <c r="AF70" s="772"/>
    </row>
    <row r="71" spans="2:32" ht="15" hidden="1" thickBot="1" x14ac:dyDescent="0.4">
      <c r="B71" s="773" t="e">
        <f>#REF!</f>
        <v>#REF!</v>
      </c>
      <c r="C71" s="773"/>
      <c r="D71" s="773"/>
      <c r="E71" s="773" t="e">
        <f>#REF!</f>
        <v>#REF!</v>
      </c>
      <c r="F71" s="773"/>
      <c r="G71" s="773" t="e">
        <f>#REF!</f>
        <v>#REF!</v>
      </c>
      <c r="H71" s="773"/>
      <c r="I71" s="773"/>
      <c r="J71" s="773" t="e">
        <f>#REF!</f>
        <v>#REF!</v>
      </c>
      <c r="K71" s="773"/>
      <c r="L71" s="773" t="e">
        <f>#REF!</f>
        <v>#REF!</v>
      </c>
      <c r="M71" s="773"/>
      <c r="N71" s="773" t="e">
        <f>#REF!</f>
        <v>#REF!</v>
      </c>
      <c r="O71" s="773"/>
      <c r="P71" s="773" t="e">
        <f>#REF!</f>
        <v>#REF!</v>
      </c>
      <c r="Q71" s="773"/>
      <c r="R71" s="773" t="e">
        <f>#REF!</f>
        <v>#REF!</v>
      </c>
      <c r="S71" s="773"/>
      <c r="T71" s="773" t="e">
        <f>#REF!</f>
        <v>#REF!</v>
      </c>
      <c r="U71" s="773"/>
      <c r="V71" s="773" t="e">
        <f>#REF!*#REF!</f>
        <v>#REF!</v>
      </c>
      <c r="W71" s="773"/>
      <c r="X71" s="773" t="e">
        <f>#REF!*#REF!</f>
        <v>#REF!</v>
      </c>
      <c r="Y71" s="773"/>
      <c r="Z71" s="157" t="e">
        <f>#REF!</f>
        <v>#REF!</v>
      </c>
      <c r="AA71" s="773" t="e">
        <f>#REF!</f>
        <v>#REF!</v>
      </c>
      <c r="AB71" s="773"/>
      <c r="AC71" s="773" t="e">
        <f>#REF!</f>
        <v>#REF!</v>
      </c>
      <c r="AD71" s="773"/>
      <c r="AE71" s="773" t="e">
        <f>#REF!</f>
        <v>#REF!</v>
      </c>
      <c r="AF71" s="773"/>
    </row>
    <row r="72" spans="2:32" ht="15" hidden="1" thickBot="1" x14ac:dyDescent="0.4">
      <c r="B72" s="772" t="e">
        <f>#REF!</f>
        <v>#REF!</v>
      </c>
      <c r="C72" s="772"/>
      <c r="D72" s="772"/>
      <c r="E72" s="772" t="e">
        <f>#REF!</f>
        <v>#REF!</v>
      </c>
      <c r="F72" s="772"/>
      <c r="G72" s="772" t="e">
        <f>#REF!</f>
        <v>#REF!</v>
      </c>
      <c r="H72" s="772"/>
      <c r="I72" s="772"/>
      <c r="J72" s="772" t="e">
        <f>#REF!</f>
        <v>#REF!</v>
      </c>
      <c r="K72" s="772"/>
      <c r="L72" s="772" t="e">
        <f>#REF!</f>
        <v>#REF!</v>
      </c>
      <c r="M72" s="772"/>
      <c r="N72" s="772" t="e">
        <f>#REF!</f>
        <v>#REF!</v>
      </c>
      <c r="O72" s="772"/>
      <c r="P72" s="772" t="e">
        <f>#REF!</f>
        <v>#REF!</v>
      </c>
      <c r="Q72" s="772"/>
      <c r="R72" s="772" t="e">
        <f>#REF!</f>
        <v>#REF!</v>
      </c>
      <c r="S72" s="772"/>
      <c r="T72" s="772" t="e">
        <f>#REF!</f>
        <v>#REF!</v>
      </c>
      <c r="U72" s="772"/>
      <c r="V72" s="772" t="e">
        <f>#REF!*#REF!</f>
        <v>#REF!</v>
      </c>
      <c r="W72" s="772"/>
      <c r="X72" s="772" t="e">
        <f>#REF!*#REF!</f>
        <v>#REF!</v>
      </c>
      <c r="Y72" s="772"/>
      <c r="Z72" s="158" t="e">
        <f>#REF!</f>
        <v>#REF!</v>
      </c>
      <c r="AA72" s="772" t="e">
        <f>#REF!</f>
        <v>#REF!</v>
      </c>
      <c r="AB72" s="772"/>
      <c r="AC72" s="772" t="e">
        <f>#REF!</f>
        <v>#REF!</v>
      </c>
      <c r="AD72" s="772"/>
      <c r="AE72" s="772" t="e">
        <f>#REF!</f>
        <v>#REF!</v>
      </c>
      <c r="AF72" s="772"/>
    </row>
    <row r="73" spans="2:32" ht="16" hidden="1" thickBot="1" x14ac:dyDescent="0.4">
      <c r="B73" s="764" t="s">
        <v>456</v>
      </c>
      <c r="C73" s="765"/>
      <c r="D73" s="765"/>
      <c r="E73" s="765"/>
      <c r="F73" s="765"/>
      <c r="G73" s="765"/>
      <c r="H73" s="765"/>
      <c r="I73" s="765"/>
      <c r="J73" s="765"/>
      <c r="K73" s="765"/>
      <c r="L73" s="765"/>
      <c r="M73" s="765"/>
      <c r="N73" s="765"/>
      <c r="O73" s="765"/>
      <c r="P73" s="765"/>
      <c r="Q73" s="765"/>
      <c r="R73" s="765"/>
      <c r="S73" s="765"/>
      <c r="T73" s="765"/>
      <c r="U73" s="765"/>
      <c r="V73" s="766"/>
    </row>
    <row r="74" spans="2:32" ht="15" hidden="1" thickBot="1" x14ac:dyDescent="0.4">
      <c r="B74" s="770" t="e">
        <f>#REF!</f>
        <v>#REF!</v>
      </c>
      <c r="C74" s="770"/>
      <c r="D74" s="770" t="e">
        <f>#REF!</f>
        <v>#REF!</v>
      </c>
      <c r="E74" s="770"/>
      <c r="F74" s="770" t="s">
        <v>454</v>
      </c>
      <c r="G74" s="770"/>
      <c r="H74" s="770" t="e">
        <f>#REF!</f>
        <v>#REF!</v>
      </c>
      <c r="I74" s="770"/>
      <c r="J74" s="770" t="e">
        <f>#REF!</f>
        <v>#REF!</v>
      </c>
      <c r="K74" s="770"/>
      <c r="L74" s="770" t="e">
        <f>#REF!</f>
        <v>#REF!</v>
      </c>
      <c r="M74" s="770"/>
      <c r="N74" s="770" t="e">
        <f>#REF!</f>
        <v>#REF!</v>
      </c>
      <c r="O74" s="770"/>
      <c r="P74" s="164" t="e">
        <f>#REF!</f>
        <v>#REF!</v>
      </c>
      <c r="Q74" s="770" t="s">
        <v>453</v>
      </c>
      <c r="R74" s="770"/>
      <c r="S74" s="770" t="s">
        <v>373</v>
      </c>
      <c r="T74" s="770"/>
      <c r="U74" s="770" t="e">
        <f>#REF!</f>
        <v>#REF!</v>
      </c>
      <c r="V74" s="770"/>
    </row>
    <row r="75" spans="2:32" ht="15" hidden="1" thickBot="1" x14ac:dyDescent="0.4">
      <c r="B75" s="771" t="e">
        <f>#REF!</f>
        <v>#REF!</v>
      </c>
      <c r="C75" s="771"/>
      <c r="D75" s="771" t="e">
        <f>#REF!</f>
        <v>#REF!</v>
      </c>
      <c r="E75" s="771"/>
      <c r="F75" s="771" t="e">
        <f>#REF!</f>
        <v>#REF!</v>
      </c>
      <c r="G75" s="771"/>
      <c r="H75" s="771" t="e">
        <f>#REF!</f>
        <v>#REF!</v>
      </c>
      <c r="I75" s="771"/>
      <c r="J75" s="771" t="e">
        <f>#REF!</f>
        <v>#REF!</v>
      </c>
      <c r="K75" s="771"/>
      <c r="L75" s="771" t="e">
        <f>#REF!</f>
        <v>#REF!</v>
      </c>
      <c r="M75" s="771"/>
      <c r="N75" s="771" t="e">
        <f>#REF!</f>
        <v>#REF!</v>
      </c>
      <c r="O75" s="771"/>
      <c r="P75" s="159" t="e">
        <f>#REF!</f>
        <v>#REF!</v>
      </c>
      <c r="Q75" s="771" t="e">
        <f>#REF!</f>
        <v>#REF!</v>
      </c>
      <c r="R75" s="771"/>
      <c r="S75" s="771" t="e">
        <f>#REF!</f>
        <v>#REF!</v>
      </c>
      <c r="T75" s="771"/>
      <c r="U75" s="771" t="e">
        <f>#REF!</f>
        <v>#REF!</v>
      </c>
      <c r="V75" s="771"/>
    </row>
    <row r="76" spans="2:32" ht="15" hidden="1" thickBot="1" x14ac:dyDescent="0.4">
      <c r="B76" s="772" t="e">
        <f>#REF!</f>
        <v>#REF!</v>
      </c>
      <c r="C76" s="772"/>
      <c r="D76" s="772" t="e">
        <f>#REF!</f>
        <v>#REF!</v>
      </c>
      <c r="E76" s="772"/>
      <c r="F76" s="772" t="e">
        <f>#REF!</f>
        <v>#REF!</v>
      </c>
      <c r="G76" s="772"/>
      <c r="H76" s="772" t="e">
        <f>#REF!</f>
        <v>#REF!</v>
      </c>
      <c r="I76" s="772"/>
      <c r="J76" s="772" t="e">
        <f>#REF!</f>
        <v>#REF!</v>
      </c>
      <c r="K76" s="772"/>
      <c r="L76" s="772" t="e">
        <f>#REF!</f>
        <v>#REF!</v>
      </c>
      <c r="M76" s="772"/>
      <c r="N76" s="772" t="e">
        <f>#REF!</f>
        <v>#REF!</v>
      </c>
      <c r="O76" s="772"/>
      <c r="P76" s="158" t="e">
        <f>#REF!</f>
        <v>#REF!</v>
      </c>
      <c r="Q76" s="772" t="e">
        <f>#REF!</f>
        <v>#REF!</v>
      </c>
      <c r="R76" s="772"/>
      <c r="S76" s="772" t="e">
        <f>#REF!</f>
        <v>#REF!</v>
      </c>
      <c r="T76" s="772"/>
      <c r="U76" s="772" t="e">
        <f>#REF!</f>
        <v>#REF!</v>
      </c>
      <c r="V76" s="772"/>
    </row>
    <row r="77" spans="2:32" ht="15" hidden="1" thickBot="1" x14ac:dyDescent="0.4">
      <c r="B77" s="771" t="e">
        <f>#REF!</f>
        <v>#REF!</v>
      </c>
      <c r="C77" s="771"/>
      <c r="D77" s="771" t="e">
        <f>#REF!</f>
        <v>#REF!</v>
      </c>
      <c r="E77" s="771"/>
      <c r="F77" s="771" t="e">
        <f>#REF!</f>
        <v>#REF!</v>
      </c>
      <c r="G77" s="771"/>
      <c r="H77" s="771" t="e">
        <f>#REF!</f>
        <v>#REF!</v>
      </c>
      <c r="I77" s="771"/>
      <c r="J77" s="771" t="e">
        <f>#REF!</f>
        <v>#REF!</v>
      </c>
      <c r="K77" s="771"/>
      <c r="L77" s="771" t="e">
        <f>#REF!</f>
        <v>#REF!</v>
      </c>
      <c r="M77" s="771"/>
      <c r="N77" s="771" t="e">
        <f>#REF!</f>
        <v>#REF!</v>
      </c>
      <c r="O77" s="771"/>
      <c r="P77" s="159" t="e">
        <f>#REF!</f>
        <v>#REF!</v>
      </c>
      <c r="Q77" s="771" t="e">
        <f>#REF!</f>
        <v>#REF!</v>
      </c>
      <c r="R77" s="771"/>
      <c r="S77" s="771" t="e">
        <f>#REF!</f>
        <v>#REF!</v>
      </c>
      <c r="T77" s="771"/>
      <c r="U77" s="771" t="e">
        <f>#REF!</f>
        <v>#REF!</v>
      </c>
      <c r="V77" s="771"/>
    </row>
    <row r="78" spans="2:32" ht="15" hidden="1" thickBot="1" x14ac:dyDescent="0.4">
      <c r="B78" s="772" t="e">
        <f>#REF!</f>
        <v>#REF!</v>
      </c>
      <c r="C78" s="772"/>
      <c r="D78" s="772" t="e">
        <f>#REF!</f>
        <v>#REF!</v>
      </c>
      <c r="E78" s="772"/>
      <c r="F78" s="772" t="e">
        <f>#REF!</f>
        <v>#REF!</v>
      </c>
      <c r="G78" s="772"/>
      <c r="H78" s="772" t="e">
        <f>#REF!</f>
        <v>#REF!</v>
      </c>
      <c r="I78" s="772"/>
      <c r="J78" s="772" t="e">
        <f>#REF!</f>
        <v>#REF!</v>
      </c>
      <c r="K78" s="772"/>
      <c r="L78" s="772" t="e">
        <f>#REF!</f>
        <v>#REF!</v>
      </c>
      <c r="M78" s="772"/>
      <c r="N78" s="772" t="e">
        <f>#REF!</f>
        <v>#REF!</v>
      </c>
      <c r="O78" s="772"/>
      <c r="P78" s="158" t="e">
        <f>#REF!</f>
        <v>#REF!</v>
      </c>
      <c r="Q78" s="772" t="e">
        <f>#REF!</f>
        <v>#REF!</v>
      </c>
      <c r="R78" s="772"/>
      <c r="S78" s="772" t="e">
        <f>#REF!</f>
        <v>#REF!</v>
      </c>
      <c r="T78" s="772"/>
      <c r="U78" s="772" t="e">
        <f>#REF!</f>
        <v>#REF!</v>
      </c>
      <c r="V78" s="772"/>
    </row>
    <row r="79" spans="2:32" ht="15" hidden="1" thickBot="1" x14ac:dyDescent="0.4">
      <c r="B79" s="771" t="e">
        <f>#REF!</f>
        <v>#REF!</v>
      </c>
      <c r="C79" s="771"/>
      <c r="D79" s="771" t="e">
        <f>#REF!</f>
        <v>#REF!</v>
      </c>
      <c r="E79" s="771"/>
      <c r="F79" s="771" t="e">
        <f>#REF!</f>
        <v>#REF!</v>
      </c>
      <c r="G79" s="771"/>
      <c r="H79" s="771" t="e">
        <f>#REF!</f>
        <v>#REF!</v>
      </c>
      <c r="I79" s="771"/>
      <c r="J79" s="771" t="e">
        <f>#REF!</f>
        <v>#REF!</v>
      </c>
      <c r="K79" s="771"/>
      <c r="L79" s="771" t="e">
        <f>#REF!</f>
        <v>#REF!</v>
      </c>
      <c r="M79" s="771"/>
      <c r="N79" s="771" t="e">
        <f>#REF!</f>
        <v>#REF!</v>
      </c>
      <c r="O79" s="771"/>
      <c r="P79" s="159" t="e">
        <f>#REF!</f>
        <v>#REF!</v>
      </c>
      <c r="Q79" s="771" t="e">
        <f>#REF!</f>
        <v>#REF!</v>
      </c>
      <c r="R79" s="771"/>
      <c r="S79" s="771" t="e">
        <f>#REF!</f>
        <v>#REF!</v>
      </c>
      <c r="T79" s="771"/>
      <c r="U79" s="771" t="e">
        <f>#REF!</f>
        <v>#REF!</v>
      </c>
      <c r="V79" s="771"/>
    </row>
    <row r="80" spans="2:32" ht="15" hidden="1" thickBot="1" x14ac:dyDescent="0.4">
      <c r="B80" s="772" t="e">
        <f>#REF!</f>
        <v>#REF!</v>
      </c>
      <c r="C80" s="772"/>
      <c r="D80" s="772" t="e">
        <f>#REF!</f>
        <v>#REF!</v>
      </c>
      <c r="E80" s="772"/>
      <c r="F80" s="772" t="e">
        <f>#REF!</f>
        <v>#REF!</v>
      </c>
      <c r="G80" s="772"/>
      <c r="H80" s="772" t="e">
        <f>#REF!</f>
        <v>#REF!</v>
      </c>
      <c r="I80" s="772"/>
      <c r="J80" s="772" t="e">
        <f>#REF!</f>
        <v>#REF!</v>
      </c>
      <c r="K80" s="772"/>
      <c r="L80" s="772" t="e">
        <f>#REF!</f>
        <v>#REF!</v>
      </c>
      <c r="M80" s="772"/>
      <c r="N80" s="772" t="e">
        <f>#REF!</f>
        <v>#REF!</v>
      </c>
      <c r="O80" s="772"/>
      <c r="P80" s="158" t="e">
        <f>#REF!</f>
        <v>#REF!</v>
      </c>
      <c r="Q80" s="772" t="e">
        <f>#REF!</f>
        <v>#REF!</v>
      </c>
      <c r="R80" s="772"/>
      <c r="S80" s="772" t="e">
        <f>#REF!</f>
        <v>#REF!</v>
      </c>
      <c r="T80" s="772"/>
      <c r="U80" s="772" t="e">
        <f>#REF!</f>
        <v>#REF!</v>
      </c>
      <c r="V80" s="772"/>
    </row>
    <row r="81" spans="2:29" ht="15" hidden="1" thickBot="1" x14ac:dyDescent="0.4">
      <c r="B81" s="771" t="e">
        <f>#REF!</f>
        <v>#REF!</v>
      </c>
      <c r="C81" s="771"/>
      <c r="D81" s="771" t="e">
        <f>#REF!</f>
        <v>#REF!</v>
      </c>
      <c r="E81" s="771"/>
      <c r="F81" s="771" t="e">
        <f>#REF!</f>
        <v>#REF!</v>
      </c>
      <c r="G81" s="771"/>
      <c r="H81" s="771" t="e">
        <f>#REF!</f>
        <v>#REF!</v>
      </c>
      <c r="I81" s="771"/>
      <c r="J81" s="771" t="e">
        <f>#REF!</f>
        <v>#REF!</v>
      </c>
      <c r="K81" s="771"/>
      <c r="L81" s="771" t="e">
        <f>#REF!</f>
        <v>#REF!</v>
      </c>
      <c r="M81" s="771"/>
      <c r="N81" s="771" t="e">
        <f>#REF!</f>
        <v>#REF!</v>
      </c>
      <c r="O81" s="771"/>
      <c r="P81" s="159" t="e">
        <f>#REF!</f>
        <v>#REF!</v>
      </c>
      <c r="Q81" s="771" t="e">
        <f>#REF!</f>
        <v>#REF!</v>
      </c>
      <c r="R81" s="771"/>
      <c r="S81" s="771" t="e">
        <f>#REF!</f>
        <v>#REF!</v>
      </c>
      <c r="T81" s="771"/>
      <c r="U81" s="771" t="e">
        <f>#REF!</f>
        <v>#REF!</v>
      </c>
      <c r="V81" s="771"/>
    </row>
    <row r="82" spans="2:29" ht="15" hidden="1" thickBot="1" x14ac:dyDescent="0.4">
      <c r="B82" s="772" t="e">
        <f>#REF!</f>
        <v>#REF!</v>
      </c>
      <c r="C82" s="772"/>
      <c r="D82" s="772" t="e">
        <f>#REF!</f>
        <v>#REF!</v>
      </c>
      <c r="E82" s="772"/>
      <c r="F82" s="772" t="e">
        <f>#REF!</f>
        <v>#REF!</v>
      </c>
      <c r="G82" s="772"/>
      <c r="H82" s="772" t="e">
        <f>#REF!</f>
        <v>#REF!</v>
      </c>
      <c r="I82" s="772"/>
      <c r="J82" s="772" t="e">
        <f>#REF!</f>
        <v>#REF!</v>
      </c>
      <c r="K82" s="772"/>
      <c r="L82" s="772" t="e">
        <f>#REF!</f>
        <v>#REF!</v>
      </c>
      <c r="M82" s="772"/>
      <c r="N82" s="772" t="e">
        <f>#REF!</f>
        <v>#REF!</v>
      </c>
      <c r="O82" s="772"/>
      <c r="P82" s="158" t="e">
        <f>#REF!</f>
        <v>#REF!</v>
      </c>
      <c r="Q82" s="772" t="e">
        <f>#REF!</f>
        <v>#REF!</v>
      </c>
      <c r="R82" s="772"/>
      <c r="S82" s="772" t="e">
        <f>#REF!</f>
        <v>#REF!</v>
      </c>
      <c r="T82" s="772"/>
      <c r="U82" s="772" t="e">
        <f>#REF!</f>
        <v>#REF!</v>
      </c>
      <c r="V82" s="772"/>
    </row>
    <row r="83" spans="2:29" ht="15" hidden="1" thickBot="1" x14ac:dyDescent="0.4">
      <c r="B83" s="771" t="e">
        <f>#REF!</f>
        <v>#REF!</v>
      </c>
      <c r="C83" s="771"/>
      <c r="D83" s="771" t="e">
        <f>#REF!</f>
        <v>#REF!</v>
      </c>
      <c r="E83" s="771"/>
      <c r="F83" s="771" t="e">
        <f>#REF!</f>
        <v>#REF!</v>
      </c>
      <c r="G83" s="771"/>
      <c r="H83" s="771" t="e">
        <f>#REF!</f>
        <v>#REF!</v>
      </c>
      <c r="I83" s="771"/>
      <c r="J83" s="771" t="e">
        <f>#REF!</f>
        <v>#REF!</v>
      </c>
      <c r="K83" s="771"/>
      <c r="L83" s="771" t="e">
        <f>#REF!</f>
        <v>#REF!</v>
      </c>
      <c r="M83" s="771"/>
      <c r="N83" s="771" t="e">
        <f>#REF!</f>
        <v>#REF!</v>
      </c>
      <c r="O83" s="771"/>
      <c r="P83" s="159" t="e">
        <f>#REF!</f>
        <v>#REF!</v>
      </c>
      <c r="Q83" s="771" t="e">
        <f>#REF!</f>
        <v>#REF!</v>
      </c>
      <c r="R83" s="771"/>
      <c r="S83" s="771" t="e">
        <f>#REF!</f>
        <v>#REF!</v>
      </c>
      <c r="T83" s="771"/>
      <c r="U83" s="771" t="e">
        <f>#REF!</f>
        <v>#REF!</v>
      </c>
      <c r="V83" s="771"/>
    </row>
    <row r="84" spans="2:29" ht="15" hidden="1" thickBot="1" x14ac:dyDescent="0.4">
      <c r="B84" s="772" t="e">
        <f>#REF!</f>
        <v>#REF!</v>
      </c>
      <c r="C84" s="772"/>
      <c r="D84" s="772" t="e">
        <f>#REF!</f>
        <v>#REF!</v>
      </c>
      <c r="E84" s="772"/>
      <c r="F84" s="772" t="e">
        <f>#REF!</f>
        <v>#REF!</v>
      </c>
      <c r="G84" s="772"/>
      <c r="H84" s="772" t="e">
        <f>#REF!</f>
        <v>#REF!</v>
      </c>
      <c r="I84" s="772"/>
      <c r="J84" s="772" t="e">
        <f>#REF!</f>
        <v>#REF!</v>
      </c>
      <c r="K84" s="772"/>
      <c r="L84" s="772" t="e">
        <f>#REF!</f>
        <v>#REF!</v>
      </c>
      <c r="M84" s="772"/>
      <c r="N84" s="772" t="e">
        <f>#REF!</f>
        <v>#REF!</v>
      </c>
      <c r="O84" s="772"/>
      <c r="P84" s="158" t="e">
        <f>#REF!</f>
        <v>#REF!</v>
      </c>
      <c r="Q84" s="772" t="e">
        <f>#REF!</f>
        <v>#REF!</v>
      </c>
      <c r="R84" s="772"/>
      <c r="S84" s="772" t="e">
        <f>#REF!</f>
        <v>#REF!</v>
      </c>
      <c r="T84" s="772"/>
      <c r="U84" s="772" t="e">
        <f>#REF!</f>
        <v>#REF!</v>
      </c>
      <c r="V84" s="772"/>
    </row>
    <row r="85" spans="2:29" ht="15" hidden="1" thickBot="1" x14ac:dyDescent="0.4">
      <c r="B85" s="771" t="e">
        <f>#REF!</f>
        <v>#REF!</v>
      </c>
      <c r="C85" s="771"/>
      <c r="D85" s="771" t="e">
        <f>#REF!</f>
        <v>#REF!</v>
      </c>
      <c r="E85" s="771"/>
      <c r="F85" s="771" t="e">
        <f>#REF!</f>
        <v>#REF!</v>
      </c>
      <c r="G85" s="771"/>
      <c r="H85" s="771" t="e">
        <f>#REF!</f>
        <v>#REF!</v>
      </c>
      <c r="I85" s="771"/>
      <c r="J85" s="771" t="e">
        <f>#REF!</f>
        <v>#REF!</v>
      </c>
      <c r="K85" s="771"/>
      <c r="L85" s="771" t="e">
        <f>#REF!</f>
        <v>#REF!</v>
      </c>
      <c r="M85" s="771"/>
      <c r="N85" s="771" t="e">
        <f>#REF!</f>
        <v>#REF!</v>
      </c>
      <c r="O85" s="771"/>
      <c r="P85" s="159" t="e">
        <f>#REF!</f>
        <v>#REF!</v>
      </c>
      <c r="Q85" s="771" t="e">
        <f>#REF!</f>
        <v>#REF!</v>
      </c>
      <c r="R85" s="771"/>
      <c r="S85" s="771" t="e">
        <f>#REF!</f>
        <v>#REF!</v>
      </c>
      <c r="T85" s="771"/>
      <c r="U85" s="771" t="e">
        <f>#REF!</f>
        <v>#REF!</v>
      </c>
      <c r="V85" s="771"/>
    </row>
    <row r="86" spans="2:29" ht="15" hidden="1" thickBot="1" x14ac:dyDescent="0.4">
      <c r="B86" s="772" t="e">
        <f>#REF!</f>
        <v>#REF!</v>
      </c>
      <c r="C86" s="772"/>
      <c r="D86" s="772" t="e">
        <f>#REF!</f>
        <v>#REF!</v>
      </c>
      <c r="E86" s="772"/>
      <c r="F86" s="772" t="e">
        <f>#REF!</f>
        <v>#REF!</v>
      </c>
      <c r="G86" s="772"/>
      <c r="H86" s="772" t="e">
        <f>#REF!</f>
        <v>#REF!</v>
      </c>
      <c r="I86" s="772"/>
      <c r="J86" s="772" t="e">
        <f>#REF!</f>
        <v>#REF!</v>
      </c>
      <c r="K86" s="772"/>
      <c r="L86" s="772" t="e">
        <f>#REF!</f>
        <v>#REF!</v>
      </c>
      <c r="M86" s="772"/>
      <c r="N86" s="772" t="e">
        <f>#REF!</f>
        <v>#REF!</v>
      </c>
      <c r="O86" s="772"/>
      <c r="P86" s="158" t="e">
        <f>#REF!</f>
        <v>#REF!</v>
      </c>
      <c r="Q86" s="772" t="e">
        <f>#REF!</f>
        <v>#REF!</v>
      </c>
      <c r="R86" s="772"/>
      <c r="S86" s="772" t="e">
        <f>#REF!</f>
        <v>#REF!</v>
      </c>
      <c r="T86" s="772"/>
      <c r="U86" s="772" t="e">
        <f>#REF!</f>
        <v>#REF!</v>
      </c>
      <c r="V86" s="772"/>
    </row>
    <row r="87" spans="2:29" ht="16" hidden="1" thickBot="1" x14ac:dyDescent="0.4">
      <c r="B87" s="767" t="s">
        <v>457</v>
      </c>
      <c r="C87" s="768"/>
      <c r="D87" s="768"/>
      <c r="E87" s="768"/>
      <c r="F87" s="768"/>
      <c r="G87" s="768"/>
      <c r="H87" s="768"/>
      <c r="I87" s="768"/>
      <c r="J87" s="768"/>
      <c r="K87" s="768"/>
      <c r="L87" s="768"/>
      <c r="M87" s="768"/>
      <c r="N87" s="768"/>
      <c r="O87" s="768"/>
      <c r="P87" s="768"/>
      <c r="Q87" s="768"/>
      <c r="R87" s="768"/>
      <c r="S87" s="768"/>
      <c r="T87" s="768"/>
      <c r="U87" s="768"/>
      <c r="V87" s="768"/>
      <c r="W87" s="768"/>
      <c r="X87" s="768"/>
      <c r="Y87" s="768"/>
      <c r="Z87" s="769"/>
      <c r="AA87" s="162"/>
      <c r="AB87" s="162"/>
      <c r="AC87" s="162"/>
    </row>
    <row r="88" spans="2:29" ht="15" hidden="1" thickBot="1" x14ac:dyDescent="0.4">
      <c r="B88" s="164" t="s">
        <v>433</v>
      </c>
      <c r="C88" s="770" t="s">
        <v>431</v>
      </c>
      <c r="D88" s="770"/>
      <c r="E88" s="770"/>
      <c r="F88" s="770" t="s">
        <v>403</v>
      </c>
      <c r="G88" s="770"/>
      <c r="H88" s="770" t="s">
        <v>423</v>
      </c>
      <c r="I88" s="770"/>
      <c r="J88" s="770" t="s">
        <v>424</v>
      </c>
      <c r="K88" s="770"/>
      <c r="L88" s="770" t="s">
        <v>425</v>
      </c>
      <c r="M88" s="770"/>
      <c r="N88" s="770" t="s">
        <v>432</v>
      </c>
      <c r="O88" s="770"/>
      <c r="P88" s="770" t="s">
        <v>445</v>
      </c>
      <c r="Q88" s="770"/>
      <c r="R88" s="770" t="s">
        <v>446</v>
      </c>
      <c r="S88" s="770"/>
      <c r="T88" s="164" t="s">
        <v>449</v>
      </c>
      <c r="U88" s="770" t="str">
        <f>'SM-LIGHTING'!AK11</f>
        <v>Estimated Savings</v>
      </c>
      <c r="V88" s="770"/>
      <c r="W88" s="770" t="s">
        <v>427</v>
      </c>
      <c r="X88" s="770"/>
      <c r="Y88" s="770" t="str">
        <f>'SM-LIGHTING'!AN11</f>
        <v>Total Incentive</v>
      </c>
      <c r="Z88" s="770"/>
      <c r="AA88" s="162"/>
      <c r="AB88" s="162"/>
      <c r="AC88" s="162"/>
    </row>
    <row r="89" spans="2:29" ht="16.5" hidden="1" customHeight="1" thickBot="1" x14ac:dyDescent="0.4">
      <c r="B89" s="160">
        <f t="shared" ref="B89:B94" si="0">IF(C89=0,0,"")</f>
        <v>0</v>
      </c>
      <c r="C89" s="864">
        <f>'SM-LIGHTING'!C13</f>
        <v>0</v>
      </c>
      <c r="D89" s="864"/>
      <c r="E89" s="864"/>
      <c r="F89" s="864">
        <f>'SM-LIGHTING'!AE13</f>
        <v>0</v>
      </c>
      <c r="G89" s="864"/>
      <c r="H89" s="864">
        <f>'SM-LIGHTING'!L13</f>
        <v>0</v>
      </c>
      <c r="I89" s="864"/>
      <c r="J89" s="864">
        <f>'SM-LIGHTING'!P13</f>
        <v>0</v>
      </c>
      <c r="K89" s="864"/>
      <c r="L89" s="864">
        <f>'SM-LIGHTING'!V13</f>
        <v>0</v>
      </c>
      <c r="M89" s="864"/>
      <c r="N89" s="864">
        <f>'SM-LIGHTING'!AT13</f>
        <v>0</v>
      </c>
      <c r="O89" s="864"/>
      <c r="P89" s="864">
        <f>'SM-LIGHTING'!AA13*'SM-LIGHTING'!Y13</f>
        <v>0</v>
      </c>
      <c r="Q89" s="864"/>
      <c r="R89" s="864">
        <f>'SM-LIGHTING'!AC13*'SM-LIGHTING'!Y13</f>
        <v>0</v>
      </c>
      <c r="S89" s="864"/>
      <c r="T89" s="160">
        <f>'SM-LIGHTING'!Y13</f>
        <v>0</v>
      </c>
      <c r="U89" s="864" t="str">
        <f>'SM-LIGHTING'!AK13</f>
        <v/>
      </c>
      <c r="V89" s="864"/>
      <c r="W89" s="864">
        <f>'SM-LIGHTING'!AW13</f>
        <v>0</v>
      </c>
      <c r="X89" s="864"/>
      <c r="Y89" s="864" t="str">
        <f>'SM-LIGHTING'!AN13</f>
        <v/>
      </c>
      <c r="Z89" s="864"/>
      <c r="AA89" s="162"/>
      <c r="AB89" s="162"/>
      <c r="AC89" s="162"/>
    </row>
    <row r="90" spans="2:29" ht="15" hidden="1" thickBot="1" x14ac:dyDescent="0.4">
      <c r="B90" s="158">
        <f t="shared" si="0"/>
        <v>0</v>
      </c>
      <c r="C90" s="772">
        <f>'SM-LIGHTING'!C15</f>
        <v>0</v>
      </c>
      <c r="D90" s="772"/>
      <c r="E90" s="772"/>
      <c r="F90" s="772">
        <f>'SM-LIGHTING'!AE15</f>
        <v>0</v>
      </c>
      <c r="G90" s="772"/>
      <c r="H90" s="772">
        <f>'SM-LIGHTING'!L15</f>
        <v>0</v>
      </c>
      <c r="I90" s="772"/>
      <c r="J90" s="772">
        <f>'SM-LIGHTING'!P15</f>
        <v>0</v>
      </c>
      <c r="K90" s="772"/>
      <c r="L90" s="772">
        <f>'SM-LIGHTING'!V15</f>
        <v>0</v>
      </c>
      <c r="M90" s="772"/>
      <c r="N90" s="772">
        <f>'SM-LIGHTING'!AT15</f>
        <v>0</v>
      </c>
      <c r="O90" s="772"/>
      <c r="P90" s="772">
        <f>'SM-LIGHTING'!AA15*'SM-LIGHTING'!Y15</f>
        <v>0</v>
      </c>
      <c r="Q90" s="772"/>
      <c r="R90" s="772">
        <f>'SM-LIGHTING'!AC15*'SM-LIGHTING'!Y15</f>
        <v>0</v>
      </c>
      <c r="S90" s="772"/>
      <c r="T90" s="158">
        <f>'SM-LIGHTING'!Y15</f>
        <v>0</v>
      </c>
      <c r="U90" s="772" t="str">
        <f>'SM-LIGHTING'!AK15</f>
        <v/>
      </c>
      <c r="V90" s="772"/>
      <c r="W90" s="772">
        <f>'SM-LIGHTING'!AW15</f>
        <v>0</v>
      </c>
      <c r="X90" s="772"/>
      <c r="Y90" s="772" t="str">
        <f>'SM-LIGHTING'!AN15</f>
        <v/>
      </c>
      <c r="Z90" s="772"/>
      <c r="AA90" s="162"/>
      <c r="AB90" s="162"/>
      <c r="AC90" s="162"/>
    </row>
    <row r="91" spans="2:29" ht="15" hidden="1" thickBot="1" x14ac:dyDescent="0.4">
      <c r="B91" s="160">
        <f t="shared" si="0"/>
        <v>0</v>
      </c>
      <c r="C91" s="864">
        <f>'SM-LIGHTING'!C17</f>
        <v>0</v>
      </c>
      <c r="D91" s="864"/>
      <c r="E91" s="864"/>
      <c r="F91" s="864">
        <f>'SM-LIGHTING'!AE17</f>
        <v>0</v>
      </c>
      <c r="G91" s="864"/>
      <c r="H91" s="864">
        <f>'SM-LIGHTING'!L17</f>
        <v>0</v>
      </c>
      <c r="I91" s="864"/>
      <c r="J91" s="864">
        <f>'SM-LIGHTING'!P17</f>
        <v>0</v>
      </c>
      <c r="K91" s="864"/>
      <c r="L91" s="864">
        <f>'SM-LIGHTING'!V17</f>
        <v>0</v>
      </c>
      <c r="M91" s="864"/>
      <c r="N91" s="864">
        <f>'SM-LIGHTING'!AT17</f>
        <v>0</v>
      </c>
      <c r="O91" s="864"/>
      <c r="P91" s="864">
        <f>'SM-LIGHTING'!AA17*'SM-LIGHTING'!Y17</f>
        <v>0</v>
      </c>
      <c r="Q91" s="864"/>
      <c r="R91" s="864">
        <f>'SM-LIGHTING'!AC17*'SM-LIGHTING'!Y17</f>
        <v>0</v>
      </c>
      <c r="S91" s="864"/>
      <c r="T91" s="160">
        <f>'SM-LIGHTING'!Y17</f>
        <v>0</v>
      </c>
      <c r="U91" s="864" t="str">
        <f>'SM-LIGHTING'!AK17</f>
        <v/>
      </c>
      <c r="V91" s="864"/>
      <c r="W91" s="864">
        <f>'SM-LIGHTING'!AW17</f>
        <v>0</v>
      </c>
      <c r="X91" s="864"/>
      <c r="Y91" s="864" t="str">
        <f>'SM-LIGHTING'!AN17</f>
        <v/>
      </c>
      <c r="Z91" s="864"/>
      <c r="AA91" s="162"/>
      <c r="AB91" s="162"/>
      <c r="AC91" s="162"/>
    </row>
    <row r="92" spans="2:29" ht="15" hidden="1" thickBot="1" x14ac:dyDescent="0.4">
      <c r="B92" s="158">
        <f t="shared" si="0"/>
        <v>0</v>
      </c>
      <c r="C92" s="772">
        <f>'SM-LIGHTING'!C19</f>
        <v>0</v>
      </c>
      <c r="D92" s="772"/>
      <c r="E92" s="772"/>
      <c r="F92" s="772">
        <f>'SM-LIGHTING'!AE19</f>
        <v>0</v>
      </c>
      <c r="G92" s="772"/>
      <c r="H92" s="772">
        <f>'SM-LIGHTING'!L19</f>
        <v>0</v>
      </c>
      <c r="I92" s="772"/>
      <c r="J92" s="772">
        <f>'SM-LIGHTING'!P19</f>
        <v>0</v>
      </c>
      <c r="K92" s="772"/>
      <c r="L92" s="772">
        <f>'SM-LIGHTING'!V19</f>
        <v>0</v>
      </c>
      <c r="M92" s="772"/>
      <c r="N92" s="772">
        <f>'SM-LIGHTING'!AT19</f>
        <v>0</v>
      </c>
      <c r="O92" s="772"/>
      <c r="P92" s="772">
        <f>'SM-LIGHTING'!AA19*'SM-LIGHTING'!Y19</f>
        <v>0</v>
      </c>
      <c r="Q92" s="772"/>
      <c r="R92" s="772">
        <f>'SM-LIGHTING'!AC19*'SM-LIGHTING'!Y19</f>
        <v>0</v>
      </c>
      <c r="S92" s="772"/>
      <c r="T92" s="158">
        <f>'SM-LIGHTING'!Y19</f>
        <v>0</v>
      </c>
      <c r="U92" s="772" t="str">
        <f>'SM-LIGHTING'!AK19</f>
        <v/>
      </c>
      <c r="V92" s="772"/>
      <c r="W92" s="772">
        <f>'SM-LIGHTING'!AW19</f>
        <v>0</v>
      </c>
      <c r="X92" s="772"/>
      <c r="Y92" s="772" t="str">
        <f>'SM-LIGHTING'!AN19</f>
        <v/>
      </c>
      <c r="Z92" s="772"/>
      <c r="AA92" s="162"/>
      <c r="AB92" s="162"/>
      <c r="AC92" s="162"/>
    </row>
    <row r="93" spans="2:29" ht="15" hidden="1" thickBot="1" x14ac:dyDescent="0.4">
      <c r="B93" s="160">
        <f t="shared" si="0"/>
        <v>0</v>
      </c>
      <c r="C93" s="864">
        <f>'SM-LIGHTING'!C21</f>
        <v>0</v>
      </c>
      <c r="D93" s="864"/>
      <c r="E93" s="864"/>
      <c r="F93" s="864">
        <f>'SM-LIGHTING'!AE21</f>
        <v>0</v>
      </c>
      <c r="G93" s="864"/>
      <c r="H93" s="864">
        <f>'SM-LIGHTING'!L21</f>
        <v>0</v>
      </c>
      <c r="I93" s="864"/>
      <c r="J93" s="864">
        <f>'SM-LIGHTING'!P21</f>
        <v>0</v>
      </c>
      <c r="K93" s="864"/>
      <c r="L93" s="864">
        <f>'SM-LIGHTING'!V21</f>
        <v>0</v>
      </c>
      <c r="M93" s="864"/>
      <c r="N93" s="864">
        <f>'SM-LIGHTING'!AT21</f>
        <v>0</v>
      </c>
      <c r="O93" s="864"/>
      <c r="P93" s="864">
        <f>'SM-LIGHTING'!AA21*'SM-LIGHTING'!Y21</f>
        <v>0</v>
      </c>
      <c r="Q93" s="864"/>
      <c r="R93" s="864">
        <f>'SM-LIGHTING'!AC21*'SM-LIGHTING'!Y21</f>
        <v>0</v>
      </c>
      <c r="S93" s="864"/>
      <c r="T93" s="160">
        <f>'SM-LIGHTING'!Y21</f>
        <v>0</v>
      </c>
      <c r="U93" s="864" t="str">
        <f>'SM-LIGHTING'!AK21</f>
        <v/>
      </c>
      <c r="V93" s="864"/>
      <c r="W93" s="864">
        <f>'SM-LIGHTING'!AW21</f>
        <v>0</v>
      </c>
      <c r="X93" s="864"/>
      <c r="Y93" s="864" t="str">
        <f>'SM-LIGHTING'!AN21</f>
        <v/>
      </c>
      <c r="Z93" s="864"/>
      <c r="AA93" s="162"/>
      <c r="AB93" s="162"/>
      <c r="AC93" s="162"/>
    </row>
    <row r="94" spans="2:29" ht="15" hidden="1" thickBot="1" x14ac:dyDescent="0.4">
      <c r="B94" s="158">
        <f t="shared" si="0"/>
        <v>0</v>
      </c>
      <c r="C94" s="772">
        <f>'SM-LIGHTING'!C31</f>
        <v>0</v>
      </c>
      <c r="D94" s="772"/>
      <c r="E94" s="772"/>
      <c r="F94" s="772">
        <f>'SM-LIGHTING'!AE31</f>
        <v>0</v>
      </c>
      <c r="G94" s="772"/>
      <c r="H94" s="772">
        <f>'SM-LIGHTING'!L31</f>
        <v>0</v>
      </c>
      <c r="I94" s="772"/>
      <c r="J94" s="772">
        <f>'SM-LIGHTING'!P31</f>
        <v>0</v>
      </c>
      <c r="K94" s="772"/>
      <c r="L94" s="772">
        <f>'SM-LIGHTING'!V31</f>
        <v>0</v>
      </c>
      <c r="M94" s="772"/>
      <c r="N94" s="772">
        <f>'SM-LIGHTING'!AT31</f>
        <v>0</v>
      </c>
      <c r="O94" s="772"/>
      <c r="P94" s="772">
        <f>'SM-LIGHTING'!AA31*'SM-LIGHTING'!Y31</f>
        <v>0</v>
      </c>
      <c r="Q94" s="772"/>
      <c r="R94" s="772">
        <f>'SM-LIGHTING'!AC31*'SM-LIGHTING'!Y31</f>
        <v>0</v>
      </c>
      <c r="S94" s="772"/>
      <c r="T94" s="158">
        <f>'SM-LIGHTING'!Y31</f>
        <v>0</v>
      </c>
      <c r="U94" s="772" t="str">
        <f>'SM-LIGHTING'!AK31</f>
        <v/>
      </c>
      <c r="V94" s="772"/>
      <c r="W94" s="772">
        <f>'SM-LIGHTING'!AW31</f>
        <v>0</v>
      </c>
      <c r="X94" s="772"/>
      <c r="Y94" s="772" t="str">
        <f>'SM-LIGHTING'!AN31</f>
        <v/>
      </c>
      <c r="Z94" s="772"/>
      <c r="AA94" s="162"/>
      <c r="AB94" s="162"/>
      <c r="AC94" s="162"/>
    </row>
    <row r="95" spans="2:29" ht="16" hidden="1" thickBot="1" x14ac:dyDescent="0.4">
      <c r="B95" s="767" t="s">
        <v>458</v>
      </c>
      <c r="C95" s="768"/>
      <c r="D95" s="768"/>
      <c r="E95" s="768"/>
      <c r="F95" s="768"/>
      <c r="G95" s="768"/>
      <c r="H95" s="768"/>
      <c r="I95" s="768"/>
      <c r="J95" s="768"/>
      <c r="K95" s="768"/>
      <c r="L95" s="768"/>
      <c r="M95" s="768"/>
      <c r="N95" s="768"/>
      <c r="O95" s="768"/>
      <c r="P95" s="768"/>
      <c r="Q95" s="768"/>
      <c r="R95" s="768"/>
      <c r="S95" s="768"/>
      <c r="T95" s="768"/>
      <c r="U95" s="768"/>
      <c r="V95" s="769"/>
      <c r="W95" s="162"/>
      <c r="X95" s="162"/>
      <c r="Y95" s="162"/>
      <c r="Z95" s="162"/>
      <c r="AA95" s="162"/>
      <c r="AB95" s="162"/>
      <c r="AC95" s="162"/>
    </row>
    <row r="96" spans="2:29" ht="15" hidden="1" thickBot="1" x14ac:dyDescent="0.4">
      <c r="B96" s="164" t="s">
        <v>433</v>
      </c>
      <c r="C96" s="770" t="str">
        <f>'SM-LIGHTING CONTROLS'!C11</f>
        <v>Standard Lighting 
Controls Measure</v>
      </c>
      <c r="D96" s="770"/>
      <c r="E96" s="770"/>
      <c r="F96" s="770"/>
      <c r="G96" s="770" t="str">
        <f>'SM-LIGHTING CONTROLS'!P11</f>
        <v>Installed Location</v>
      </c>
      <c r="H96" s="770"/>
      <c r="I96" s="770" t="str">
        <f>'SM-LIGHTING CONTROLS'!Y11</f>
        <v>Watts Controlled per Unit</v>
      </c>
      <c r="J96" s="770"/>
      <c r="K96" s="770"/>
      <c r="L96" s="770" t="str">
        <f>'SM-LIGHTING CONTROLS'!AV11</f>
        <v>TOTAL COST</v>
      </c>
      <c r="M96" s="770"/>
      <c r="N96" s="770" t="s">
        <v>445</v>
      </c>
      <c r="O96" s="770"/>
      <c r="P96" s="770" t="s">
        <v>446</v>
      </c>
      <c r="Q96" s="770"/>
      <c r="R96" s="164" t="s">
        <v>449</v>
      </c>
      <c r="S96" s="770" t="s">
        <v>426</v>
      </c>
      <c r="T96" s="770"/>
      <c r="U96" s="770" t="str">
        <f>'SM-LIGHTING CONTROLS'!AL11</f>
        <v>Total Incentive</v>
      </c>
      <c r="V96" s="770"/>
      <c r="W96" s="162"/>
      <c r="X96" s="162"/>
      <c r="Y96" s="162"/>
      <c r="Z96" s="162"/>
      <c r="AA96" s="162"/>
      <c r="AB96" s="162"/>
      <c r="AC96" s="162"/>
    </row>
    <row r="97" spans="2:29" ht="15" hidden="1" thickBot="1" x14ac:dyDescent="0.4">
      <c r="B97" s="161">
        <f t="shared" ref="B97:B102" si="1">IF(C97=0,0,"")</f>
        <v>0</v>
      </c>
      <c r="C97" s="865">
        <f>'SM-LIGHTING CONTROLS'!C13</f>
        <v>0</v>
      </c>
      <c r="D97" s="865"/>
      <c r="E97" s="865"/>
      <c r="F97" s="865"/>
      <c r="G97" s="865">
        <f>'SM-LIGHTING CONTROLS'!P13</f>
        <v>0</v>
      </c>
      <c r="H97" s="865"/>
      <c r="I97" s="865">
        <f>'SM-LIGHTING CONTROLS'!Y13</f>
        <v>0</v>
      </c>
      <c r="J97" s="865"/>
      <c r="K97" s="865"/>
      <c r="L97" s="865">
        <f>'SM-LIGHTING CONTROLS'!AV13</f>
        <v>0</v>
      </c>
      <c r="M97" s="865"/>
      <c r="N97" s="865">
        <f>'SM-LIGHTING CONTROLS'!AE13*'SM-LIGHTING CONTROLS'!AC13</f>
        <v>0</v>
      </c>
      <c r="O97" s="865"/>
      <c r="P97" s="865">
        <f>'SM-LIGHTING CONTROLS'!AG13*'SM-LIGHTING CONTROLS'!AC13</f>
        <v>0</v>
      </c>
      <c r="Q97" s="865"/>
      <c r="R97" s="161">
        <f>'SM-LIGHTING CONTROLS'!AC13</f>
        <v>0</v>
      </c>
      <c r="S97" s="865" t="str">
        <f>'SM-LIGHTING CONTROLS'!AO13</f>
        <v/>
      </c>
      <c r="T97" s="865"/>
      <c r="U97" s="865" t="str">
        <f>'SM-LIGHTING CONTROLS'!AL13</f>
        <v/>
      </c>
      <c r="V97" s="865"/>
      <c r="W97" s="162"/>
      <c r="X97" s="162"/>
      <c r="Y97" s="162"/>
      <c r="Z97" s="162"/>
      <c r="AA97" s="162"/>
      <c r="AB97" s="162"/>
      <c r="AC97" s="162"/>
    </row>
    <row r="98" spans="2:29" ht="15" hidden="1" thickBot="1" x14ac:dyDescent="0.4">
      <c r="B98" s="158">
        <f t="shared" si="1"/>
        <v>0</v>
      </c>
      <c r="C98" s="772">
        <f>'SM-LIGHTING CONTROLS'!C15</f>
        <v>0</v>
      </c>
      <c r="D98" s="772"/>
      <c r="E98" s="772"/>
      <c r="F98" s="772"/>
      <c r="G98" s="772">
        <f>'SM-LIGHTING CONTROLS'!P15</f>
        <v>0</v>
      </c>
      <c r="H98" s="772"/>
      <c r="I98" s="772">
        <f>'SM-LIGHTING CONTROLS'!Y15</f>
        <v>0</v>
      </c>
      <c r="J98" s="772"/>
      <c r="K98" s="772"/>
      <c r="L98" s="772">
        <f>'SM-LIGHTING CONTROLS'!AV15</f>
        <v>0</v>
      </c>
      <c r="M98" s="772"/>
      <c r="N98" s="772">
        <f>'SM-LIGHTING CONTROLS'!AE15*'SM-LIGHTING CONTROLS'!AC15</f>
        <v>0</v>
      </c>
      <c r="O98" s="772"/>
      <c r="P98" s="772">
        <f>'SM-LIGHTING CONTROLS'!AG15*'SM-LIGHTING CONTROLS'!AC15</f>
        <v>0</v>
      </c>
      <c r="Q98" s="772"/>
      <c r="R98" s="158">
        <f>'SM-LIGHTING CONTROLS'!AC15</f>
        <v>0</v>
      </c>
      <c r="S98" s="772" t="str">
        <f>'SM-LIGHTING CONTROLS'!AO15</f>
        <v/>
      </c>
      <c r="T98" s="772"/>
      <c r="U98" s="772" t="str">
        <f>'SM-LIGHTING CONTROLS'!AL15</f>
        <v/>
      </c>
      <c r="V98" s="772"/>
      <c r="W98" s="162"/>
      <c r="X98" s="162"/>
      <c r="Y98" s="162"/>
      <c r="Z98" s="162"/>
      <c r="AA98" s="162"/>
      <c r="AB98" s="162"/>
      <c r="AC98" s="162"/>
    </row>
    <row r="99" spans="2:29" ht="15" hidden="1" thickBot="1" x14ac:dyDescent="0.4">
      <c r="B99" s="161">
        <f t="shared" si="1"/>
        <v>0</v>
      </c>
      <c r="C99" s="865">
        <f>'SM-LIGHTING CONTROLS'!C17</f>
        <v>0</v>
      </c>
      <c r="D99" s="865"/>
      <c r="E99" s="865"/>
      <c r="F99" s="865"/>
      <c r="G99" s="865">
        <f>'SM-LIGHTING CONTROLS'!P17</f>
        <v>0</v>
      </c>
      <c r="H99" s="865"/>
      <c r="I99" s="865">
        <f>'SM-LIGHTING CONTROLS'!Y17</f>
        <v>0</v>
      </c>
      <c r="J99" s="865"/>
      <c r="K99" s="865"/>
      <c r="L99" s="865">
        <f>'SM-LIGHTING CONTROLS'!AV17</f>
        <v>0</v>
      </c>
      <c r="M99" s="865"/>
      <c r="N99" s="865">
        <f>'SM-LIGHTING CONTROLS'!AE17*'SM-LIGHTING CONTROLS'!AC17</f>
        <v>0</v>
      </c>
      <c r="O99" s="865"/>
      <c r="P99" s="865">
        <f>'SM-LIGHTING CONTROLS'!AG17*'SM-LIGHTING CONTROLS'!AC17</f>
        <v>0</v>
      </c>
      <c r="Q99" s="865"/>
      <c r="R99" s="161">
        <f>'SM-LIGHTING CONTROLS'!AC17</f>
        <v>0</v>
      </c>
      <c r="S99" s="865" t="str">
        <f>'SM-LIGHTING CONTROLS'!AO17</f>
        <v/>
      </c>
      <c r="T99" s="865"/>
      <c r="U99" s="865" t="str">
        <f>'SM-LIGHTING CONTROLS'!AL17</f>
        <v/>
      </c>
      <c r="V99" s="865"/>
      <c r="W99" s="162"/>
      <c r="X99" s="162"/>
      <c r="Y99" s="162"/>
      <c r="Z99" s="162"/>
      <c r="AA99" s="162"/>
      <c r="AB99" s="162"/>
      <c r="AC99" s="162"/>
    </row>
    <row r="100" spans="2:29" ht="15" hidden="1" thickBot="1" x14ac:dyDescent="0.4">
      <c r="B100" s="158">
        <f t="shared" si="1"/>
        <v>0</v>
      </c>
      <c r="C100" s="772">
        <f>'SM-LIGHTING CONTROLS'!C19</f>
        <v>0</v>
      </c>
      <c r="D100" s="772"/>
      <c r="E100" s="772"/>
      <c r="F100" s="772"/>
      <c r="G100" s="772">
        <f>'SM-LIGHTING CONTROLS'!P19</f>
        <v>0</v>
      </c>
      <c r="H100" s="772"/>
      <c r="I100" s="772">
        <f>'SM-LIGHTING CONTROLS'!Y19</f>
        <v>0</v>
      </c>
      <c r="J100" s="772"/>
      <c r="K100" s="772"/>
      <c r="L100" s="772">
        <f>'SM-LIGHTING CONTROLS'!AV19</f>
        <v>0</v>
      </c>
      <c r="M100" s="772"/>
      <c r="N100" s="772">
        <f>'SM-LIGHTING CONTROLS'!AE19*'SM-LIGHTING CONTROLS'!AC19</f>
        <v>0</v>
      </c>
      <c r="O100" s="772"/>
      <c r="P100" s="772">
        <f>'SM-LIGHTING CONTROLS'!AG19*'SM-LIGHTING CONTROLS'!AC19</f>
        <v>0</v>
      </c>
      <c r="Q100" s="772"/>
      <c r="R100" s="158">
        <f>'SM-LIGHTING CONTROLS'!AC19</f>
        <v>0</v>
      </c>
      <c r="S100" s="772" t="str">
        <f>'SM-LIGHTING CONTROLS'!AO19</f>
        <v/>
      </c>
      <c r="T100" s="772"/>
      <c r="U100" s="772" t="str">
        <f>'SM-LIGHTING CONTROLS'!AL19</f>
        <v/>
      </c>
      <c r="V100" s="772"/>
      <c r="W100" s="162"/>
      <c r="X100" s="162"/>
      <c r="Y100" s="162"/>
      <c r="Z100" s="162"/>
      <c r="AA100" s="162"/>
      <c r="AB100" s="162"/>
      <c r="AC100" s="162"/>
    </row>
    <row r="101" spans="2:29" ht="15" hidden="1" thickBot="1" x14ac:dyDescent="0.4">
      <c r="B101" s="161">
        <f t="shared" si="1"/>
        <v>0</v>
      </c>
      <c r="C101" s="865">
        <f>'SM-LIGHTING CONTROLS'!C21</f>
        <v>0</v>
      </c>
      <c r="D101" s="865"/>
      <c r="E101" s="865"/>
      <c r="F101" s="865"/>
      <c r="G101" s="865">
        <f>'SM-LIGHTING CONTROLS'!P21</f>
        <v>0</v>
      </c>
      <c r="H101" s="865"/>
      <c r="I101" s="865">
        <f>'SM-LIGHTING CONTROLS'!Y21</f>
        <v>0</v>
      </c>
      <c r="J101" s="865"/>
      <c r="K101" s="865"/>
      <c r="L101" s="865">
        <f>'SM-LIGHTING CONTROLS'!AV21</f>
        <v>0</v>
      </c>
      <c r="M101" s="865"/>
      <c r="N101" s="865">
        <f>'SM-LIGHTING CONTROLS'!AE21*'SM-LIGHTING CONTROLS'!AC21</f>
        <v>0</v>
      </c>
      <c r="O101" s="865"/>
      <c r="P101" s="865">
        <f>'SM-LIGHTING CONTROLS'!AG21*'SM-LIGHTING CONTROLS'!AC21</f>
        <v>0</v>
      </c>
      <c r="Q101" s="865"/>
      <c r="R101" s="161">
        <f>'SM-LIGHTING CONTROLS'!AC21</f>
        <v>0</v>
      </c>
      <c r="S101" s="865" t="str">
        <f>'SM-LIGHTING CONTROLS'!AO21</f>
        <v/>
      </c>
      <c r="T101" s="865"/>
      <c r="U101" s="865" t="str">
        <f>'SM-LIGHTING CONTROLS'!AL21</f>
        <v/>
      </c>
      <c r="V101" s="865"/>
      <c r="W101" s="162"/>
      <c r="X101" s="162"/>
      <c r="Y101" s="162"/>
      <c r="Z101" s="162"/>
      <c r="AA101" s="162"/>
      <c r="AB101" s="162"/>
      <c r="AC101" s="162"/>
    </row>
    <row r="102" spans="2:29" ht="15" hidden="1" thickBot="1" x14ac:dyDescent="0.4">
      <c r="B102" s="158">
        <f t="shared" si="1"/>
        <v>0</v>
      </c>
      <c r="C102" s="772">
        <f>'SM-LIGHTING CONTROLS'!C23</f>
        <v>0</v>
      </c>
      <c r="D102" s="772"/>
      <c r="E102" s="772"/>
      <c r="F102" s="772"/>
      <c r="G102" s="772">
        <f>'SM-LIGHTING CONTROLS'!P23</f>
        <v>0</v>
      </c>
      <c r="H102" s="772"/>
      <c r="I102" s="772">
        <f>'SM-LIGHTING CONTROLS'!Y23</f>
        <v>0</v>
      </c>
      <c r="J102" s="772"/>
      <c r="K102" s="772"/>
      <c r="L102" s="772">
        <f>'SM-LIGHTING CONTROLS'!AV23</f>
        <v>0</v>
      </c>
      <c r="M102" s="772"/>
      <c r="N102" s="772">
        <f>'SM-LIGHTING CONTROLS'!AE23*'SM-LIGHTING CONTROLS'!AC23</f>
        <v>0</v>
      </c>
      <c r="O102" s="772"/>
      <c r="P102" s="772">
        <f>'SM-LIGHTING CONTROLS'!AG23*'SM-LIGHTING CONTROLS'!AC23</f>
        <v>0</v>
      </c>
      <c r="Q102" s="772"/>
      <c r="R102" s="158">
        <f>'SM-LIGHTING CONTROLS'!AC23</f>
        <v>0</v>
      </c>
      <c r="S102" s="772" t="str">
        <f>'SM-LIGHTING CONTROLS'!AO23</f>
        <v/>
      </c>
      <c r="T102" s="772"/>
      <c r="U102" s="772" t="str">
        <f>'SM-LIGHTING CONTROLS'!AL23</f>
        <v/>
      </c>
      <c r="V102" s="772"/>
      <c r="W102" s="162"/>
      <c r="X102" s="162"/>
      <c r="Y102" s="162"/>
      <c r="Z102" s="162"/>
      <c r="AA102" s="162"/>
      <c r="AB102" s="162"/>
      <c r="AC102" s="162"/>
    </row>
    <row r="103" spans="2:29" ht="16" hidden="1" thickBot="1" x14ac:dyDescent="0.4">
      <c r="B103" s="767" t="s">
        <v>459</v>
      </c>
      <c r="C103" s="768"/>
      <c r="D103" s="768"/>
      <c r="E103" s="768"/>
      <c r="F103" s="768"/>
      <c r="G103" s="768"/>
      <c r="H103" s="768"/>
      <c r="I103" s="768"/>
      <c r="J103" s="768"/>
      <c r="K103" s="768"/>
      <c r="L103" s="768"/>
      <c r="M103" s="768"/>
      <c r="N103" s="768"/>
      <c r="O103" s="768"/>
      <c r="P103" s="768"/>
      <c r="Q103" s="768"/>
      <c r="R103" s="768"/>
      <c r="S103" s="768"/>
      <c r="T103" s="768"/>
      <c r="U103" s="768"/>
      <c r="V103" s="769"/>
      <c r="W103" s="162"/>
      <c r="X103" s="162"/>
      <c r="Y103" s="162"/>
      <c r="Z103" s="162"/>
      <c r="AA103" s="162"/>
      <c r="AB103" s="162"/>
      <c r="AC103" s="162"/>
    </row>
    <row r="104" spans="2:29" ht="15" hidden="1" thickBot="1" x14ac:dyDescent="0.4">
      <c r="B104" s="164" t="s">
        <v>433</v>
      </c>
      <c r="C104" s="770" t="s">
        <v>448</v>
      </c>
      <c r="D104" s="770"/>
      <c r="E104" s="770"/>
      <c r="F104" s="770"/>
      <c r="G104" s="770"/>
      <c r="H104" s="770"/>
      <c r="I104" s="770"/>
      <c r="J104" s="770" t="str">
        <f>'SM-REFRIGERATION'!AV11</f>
        <v>TOTAL COST</v>
      </c>
      <c r="K104" s="770"/>
      <c r="L104" s="770" t="s">
        <v>445</v>
      </c>
      <c r="M104" s="770"/>
      <c r="N104" s="770" t="s">
        <v>446</v>
      </c>
      <c r="O104" s="770"/>
      <c r="P104" s="164" t="str">
        <f>'SM-REFRIGERATION'!V11</f>
        <v># of 
Units</v>
      </c>
      <c r="Q104" s="770" t="s">
        <v>426</v>
      </c>
      <c r="R104" s="770"/>
      <c r="S104" s="770" t="s">
        <v>427</v>
      </c>
      <c r="T104" s="770"/>
      <c r="U104" s="770" t="str">
        <f>'SM-REFRIGERATION'!AJ11</f>
        <v>Total Incentive</v>
      </c>
      <c r="V104" s="770"/>
      <c r="W104" s="162"/>
      <c r="X104" s="162"/>
      <c r="Y104" s="162"/>
      <c r="Z104" s="162"/>
      <c r="AA104" s="162"/>
      <c r="AB104" s="162"/>
      <c r="AC104" s="162"/>
    </row>
    <row r="105" spans="2:29" ht="15" hidden="1" thickBot="1" x14ac:dyDescent="0.4">
      <c r="B105" s="163">
        <f t="shared" ref="B105:B110" si="2">IF(C105=0,0,"")</f>
        <v>0</v>
      </c>
      <c r="C105" s="866">
        <f>'SM-REFRIGERATION'!C13</f>
        <v>0</v>
      </c>
      <c r="D105" s="866"/>
      <c r="E105" s="866"/>
      <c r="F105" s="866"/>
      <c r="G105" s="866"/>
      <c r="H105" s="866"/>
      <c r="I105" s="866"/>
      <c r="J105" s="866">
        <f>'SM-REFRIGERATION'!AV13</f>
        <v>0</v>
      </c>
      <c r="K105" s="866"/>
      <c r="L105" s="866">
        <f>'SM-REFRIGERATION'!AA13</f>
        <v>0</v>
      </c>
      <c r="M105" s="866"/>
      <c r="N105" s="866">
        <f>'SM-REFRIGERATION'!AD13</f>
        <v>0</v>
      </c>
      <c r="O105" s="866"/>
      <c r="P105" s="163">
        <f>'SM-REFRIGERATION'!V13</f>
        <v>0</v>
      </c>
      <c r="Q105" s="866" t="str">
        <f>'SM-REFRIGERATION'!AM13</f>
        <v/>
      </c>
      <c r="R105" s="866"/>
      <c r="S105" s="866" t="str">
        <f>'SM-REFRIGERATION'!AP13</f>
        <v/>
      </c>
      <c r="T105" s="866"/>
      <c r="U105" s="866" t="str">
        <f>'SM-REFRIGERATION'!AJ13</f>
        <v/>
      </c>
      <c r="V105" s="866"/>
      <c r="W105" s="162"/>
      <c r="X105" s="162"/>
      <c r="Y105" s="162"/>
      <c r="Z105" s="162"/>
      <c r="AA105" s="162"/>
      <c r="AB105" s="162"/>
      <c r="AC105" s="162"/>
    </row>
    <row r="106" spans="2:29" ht="15" hidden="1" thickBot="1" x14ac:dyDescent="0.4">
      <c r="B106" s="158">
        <f t="shared" si="2"/>
        <v>0</v>
      </c>
      <c r="C106" s="772">
        <f>'SM-REFRIGERATION'!C15</f>
        <v>0</v>
      </c>
      <c r="D106" s="772"/>
      <c r="E106" s="772"/>
      <c r="F106" s="772"/>
      <c r="G106" s="772"/>
      <c r="H106" s="772"/>
      <c r="I106" s="772"/>
      <c r="J106" s="772">
        <f>'SM-REFRIGERATION'!AV15</f>
        <v>0</v>
      </c>
      <c r="K106" s="772"/>
      <c r="L106" s="772">
        <f>'SM-REFRIGERATION'!AA15</f>
        <v>0</v>
      </c>
      <c r="M106" s="772"/>
      <c r="N106" s="772">
        <f>'SM-REFRIGERATION'!AD15</f>
        <v>0</v>
      </c>
      <c r="O106" s="772"/>
      <c r="P106" s="158">
        <f>'SM-REFRIGERATION'!V15</f>
        <v>0</v>
      </c>
      <c r="Q106" s="772" t="str">
        <f>'SM-REFRIGERATION'!AM15</f>
        <v/>
      </c>
      <c r="R106" s="772"/>
      <c r="S106" s="772" t="str">
        <f>'SM-REFRIGERATION'!AP15</f>
        <v/>
      </c>
      <c r="T106" s="772"/>
      <c r="U106" s="772" t="str">
        <f>'SM-REFRIGERATION'!AJ15</f>
        <v/>
      </c>
      <c r="V106" s="772"/>
      <c r="W106" s="162"/>
      <c r="X106" s="162"/>
      <c r="Y106" s="162"/>
      <c r="Z106" s="162"/>
      <c r="AA106" s="162"/>
      <c r="AB106" s="162"/>
      <c r="AC106" s="162"/>
    </row>
    <row r="107" spans="2:29" ht="15" hidden="1" thickBot="1" x14ac:dyDescent="0.4">
      <c r="B107" s="163">
        <f t="shared" si="2"/>
        <v>0</v>
      </c>
      <c r="C107" s="866">
        <f>'SM-REFRIGERATION'!C17</f>
        <v>0</v>
      </c>
      <c r="D107" s="866"/>
      <c r="E107" s="866"/>
      <c r="F107" s="866"/>
      <c r="G107" s="866"/>
      <c r="H107" s="866"/>
      <c r="I107" s="866"/>
      <c r="J107" s="866">
        <f>'SM-REFRIGERATION'!AV17</f>
        <v>0</v>
      </c>
      <c r="K107" s="866"/>
      <c r="L107" s="866">
        <f>'SM-REFRIGERATION'!AA17</f>
        <v>0</v>
      </c>
      <c r="M107" s="866"/>
      <c r="N107" s="866">
        <f>'SM-REFRIGERATION'!AD17</f>
        <v>0</v>
      </c>
      <c r="O107" s="866"/>
      <c r="P107" s="163">
        <f>'SM-REFRIGERATION'!V17</f>
        <v>0</v>
      </c>
      <c r="Q107" s="866" t="str">
        <f>'SM-REFRIGERATION'!AM17</f>
        <v/>
      </c>
      <c r="R107" s="866"/>
      <c r="S107" s="866" t="str">
        <f>'SM-REFRIGERATION'!AP17</f>
        <v/>
      </c>
      <c r="T107" s="866"/>
      <c r="U107" s="866" t="str">
        <f>'SM-REFRIGERATION'!AJ17</f>
        <v/>
      </c>
      <c r="V107" s="866"/>
      <c r="W107" s="162"/>
      <c r="X107" s="162"/>
      <c r="Y107" s="162"/>
      <c r="Z107" s="162"/>
      <c r="AA107" s="162"/>
      <c r="AB107" s="162"/>
      <c r="AC107" s="162"/>
    </row>
    <row r="108" spans="2:29" ht="15" hidden="1" thickBot="1" x14ac:dyDescent="0.4">
      <c r="B108" s="158">
        <f t="shared" si="2"/>
        <v>0</v>
      </c>
      <c r="C108" s="772">
        <f>'SM-REFRIGERATION'!C19</f>
        <v>0</v>
      </c>
      <c r="D108" s="772"/>
      <c r="E108" s="772"/>
      <c r="F108" s="772"/>
      <c r="G108" s="772"/>
      <c r="H108" s="772"/>
      <c r="I108" s="772"/>
      <c r="J108" s="772">
        <f>'SM-REFRIGERATION'!AV19</f>
        <v>0</v>
      </c>
      <c r="K108" s="772"/>
      <c r="L108" s="772">
        <f>'SM-REFRIGERATION'!AA19</f>
        <v>0</v>
      </c>
      <c r="M108" s="772"/>
      <c r="N108" s="772">
        <f>'SM-REFRIGERATION'!AD19</f>
        <v>0</v>
      </c>
      <c r="O108" s="772"/>
      <c r="P108" s="158">
        <f>'SM-REFRIGERATION'!V19</f>
        <v>0</v>
      </c>
      <c r="Q108" s="772" t="str">
        <f>'SM-REFRIGERATION'!AM19</f>
        <v/>
      </c>
      <c r="R108" s="772"/>
      <c r="S108" s="772" t="str">
        <f>'SM-REFRIGERATION'!AP19</f>
        <v/>
      </c>
      <c r="T108" s="772"/>
      <c r="U108" s="772" t="str">
        <f>'SM-REFRIGERATION'!AJ19</f>
        <v/>
      </c>
      <c r="V108" s="772"/>
      <c r="W108" s="162"/>
      <c r="X108" s="162"/>
      <c r="Y108" s="162"/>
      <c r="Z108" s="162"/>
      <c r="AA108" s="162"/>
      <c r="AB108" s="162"/>
      <c r="AC108" s="162"/>
    </row>
    <row r="109" spans="2:29" ht="15" hidden="1" thickBot="1" x14ac:dyDescent="0.4">
      <c r="B109" s="163">
        <f t="shared" si="2"/>
        <v>0</v>
      </c>
      <c r="C109" s="866">
        <f>'SM-REFRIGERATION'!C21</f>
        <v>0</v>
      </c>
      <c r="D109" s="866"/>
      <c r="E109" s="866"/>
      <c r="F109" s="866"/>
      <c r="G109" s="866"/>
      <c r="H109" s="866"/>
      <c r="I109" s="866"/>
      <c r="J109" s="866">
        <f>'SM-REFRIGERATION'!AV21</f>
        <v>0</v>
      </c>
      <c r="K109" s="866"/>
      <c r="L109" s="866">
        <f>'SM-REFRIGERATION'!AA21</f>
        <v>0</v>
      </c>
      <c r="M109" s="866"/>
      <c r="N109" s="866">
        <f>'SM-REFRIGERATION'!AD21</f>
        <v>0</v>
      </c>
      <c r="O109" s="866"/>
      <c r="P109" s="163">
        <f>'SM-REFRIGERATION'!V21</f>
        <v>0</v>
      </c>
      <c r="Q109" s="866" t="str">
        <f>'SM-REFRIGERATION'!AM21</f>
        <v/>
      </c>
      <c r="R109" s="866"/>
      <c r="S109" s="866" t="str">
        <f>'SM-REFRIGERATION'!AP21</f>
        <v/>
      </c>
      <c r="T109" s="866"/>
      <c r="U109" s="866" t="str">
        <f>'SM-REFRIGERATION'!AJ21</f>
        <v/>
      </c>
      <c r="V109" s="866"/>
      <c r="W109" s="162"/>
      <c r="X109" s="162"/>
      <c r="Y109" s="162"/>
      <c r="Z109" s="162"/>
      <c r="AA109" s="162"/>
      <c r="AB109" s="162"/>
      <c r="AC109" s="162"/>
    </row>
    <row r="110" spans="2:29" ht="15" hidden="1" thickBot="1" x14ac:dyDescent="0.4">
      <c r="B110" s="158">
        <f t="shared" si="2"/>
        <v>0</v>
      </c>
      <c r="C110" s="772">
        <f>'SM-REFRIGERATION'!C23</f>
        <v>0</v>
      </c>
      <c r="D110" s="772"/>
      <c r="E110" s="772"/>
      <c r="F110" s="772"/>
      <c r="G110" s="772"/>
      <c r="H110" s="772"/>
      <c r="I110" s="772"/>
      <c r="J110" s="772">
        <f>'SM-REFRIGERATION'!AV23</f>
        <v>0</v>
      </c>
      <c r="K110" s="772"/>
      <c r="L110" s="772">
        <f>'SM-REFRIGERATION'!AA23</f>
        <v>0</v>
      </c>
      <c r="M110" s="772"/>
      <c r="N110" s="772">
        <f>'SM-REFRIGERATION'!AD23</f>
        <v>0</v>
      </c>
      <c r="O110" s="772"/>
      <c r="P110" s="158">
        <f>'SM-REFRIGERATION'!V23</f>
        <v>0</v>
      </c>
      <c r="Q110" s="772" t="str">
        <f>'SM-REFRIGERATION'!AM23</f>
        <v/>
      </c>
      <c r="R110" s="772"/>
      <c r="S110" s="772" t="str">
        <f>'SM-REFRIGERATION'!AP23</f>
        <v/>
      </c>
      <c r="T110" s="772"/>
      <c r="U110" s="772" t="str">
        <f>'SM-REFRIGERATION'!AJ23</f>
        <v/>
      </c>
      <c r="V110" s="772"/>
      <c r="W110" s="162"/>
      <c r="X110" s="162"/>
      <c r="Y110" s="162"/>
      <c r="Z110" s="162"/>
      <c r="AA110" s="162"/>
      <c r="AB110" s="162"/>
      <c r="AC110" s="162"/>
    </row>
    <row r="111" spans="2:29" ht="16" hidden="1" thickBot="1" x14ac:dyDescent="0.4">
      <c r="B111" s="767" t="s">
        <v>460</v>
      </c>
      <c r="C111" s="768"/>
      <c r="D111" s="768"/>
      <c r="E111" s="768"/>
      <c r="F111" s="768"/>
      <c r="G111" s="768"/>
      <c r="H111" s="768"/>
      <c r="I111" s="768"/>
      <c r="J111" s="768"/>
      <c r="K111" s="768"/>
      <c r="L111" s="768"/>
      <c r="M111" s="768"/>
      <c r="N111" s="768"/>
      <c r="O111" s="768"/>
      <c r="P111" s="768"/>
      <c r="Q111" s="768"/>
      <c r="R111" s="768"/>
      <c r="S111" s="768"/>
      <c r="T111" s="768"/>
      <c r="U111" s="768"/>
      <c r="V111" s="769"/>
      <c r="W111" s="162"/>
      <c r="X111" s="162"/>
      <c r="Y111" s="162"/>
      <c r="Z111" s="162"/>
      <c r="AA111" s="162"/>
      <c r="AB111" s="162"/>
      <c r="AC111" s="162"/>
    </row>
    <row r="112" spans="2:29" ht="15" hidden="1" thickBot="1" x14ac:dyDescent="0.4">
      <c r="B112" s="163">
        <f t="shared" ref="B112:B117" si="3">IF(C112=0,0,"")</f>
        <v>0</v>
      </c>
      <c r="C112" s="866">
        <f>'SM-MOTORS'!C13</f>
        <v>0</v>
      </c>
      <c r="D112" s="866"/>
      <c r="E112" s="866"/>
      <c r="F112" s="866"/>
      <c r="G112" s="866"/>
      <c r="H112" s="866"/>
      <c r="I112" s="866"/>
      <c r="J112" s="866">
        <f>'SM-MOTORS'!AV13</f>
        <v>0</v>
      </c>
      <c r="K112" s="866"/>
      <c r="L112" s="866">
        <f>'SM-MOTORS'!AA13*'SM-MOTORS'!V13</f>
        <v>0</v>
      </c>
      <c r="M112" s="866"/>
      <c r="N112" s="866">
        <f>'SM-MOTORS'!AD13*'SM-MOTORS'!V13</f>
        <v>0</v>
      </c>
      <c r="O112" s="866"/>
      <c r="P112" s="163">
        <f>'SM-MOTORS'!V13</f>
        <v>0</v>
      </c>
      <c r="Q112" s="866" t="str">
        <f>'SM-MOTORS'!AM13</f>
        <v/>
      </c>
      <c r="R112" s="866"/>
      <c r="S112" s="866" t="str">
        <f>'SM-MOTORS'!AP13</f>
        <v/>
      </c>
      <c r="T112" s="866"/>
      <c r="U112" s="866" t="str">
        <f>'SM-MOTORS'!AJ13</f>
        <v/>
      </c>
      <c r="V112" s="866"/>
      <c r="W112" s="162"/>
      <c r="X112" s="162"/>
      <c r="Y112" s="162"/>
      <c r="Z112" s="162"/>
      <c r="AA112" s="162"/>
      <c r="AB112" s="162"/>
      <c r="AC112" s="162"/>
    </row>
    <row r="113" spans="2:29" ht="15" hidden="1" thickBot="1" x14ac:dyDescent="0.4">
      <c r="B113" s="158">
        <f t="shared" si="3"/>
        <v>0</v>
      </c>
      <c r="C113" s="772">
        <f>'SM-MOTORS'!C15</f>
        <v>0</v>
      </c>
      <c r="D113" s="772"/>
      <c r="E113" s="772"/>
      <c r="F113" s="772"/>
      <c r="G113" s="772"/>
      <c r="H113" s="772"/>
      <c r="I113" s="772"/>
      <c r="J113" s="772">
        <f>'SM-MOTORS'!AV15</f>
        <v>0</v>
      </c>
      <c r="K113" s="772"/>
      <c r="L113" s="772">
        <f>'SM-MOTORS'!AA15*'SM-MOTORS'!V15</f>
        <v>0</v>
      </c>
      <c r="M113" s="772"/>
      <c r="N113" s="772">
        <f>'SM-MOTORS'!AD15*'SM-MOTORS'!V15</f>
        <v>0</v>
      </c>
      <c r="O113" s="772"/>
      <c r="P113" s="158">
        <f>'SM-MOTORS'!V15</f>
        <v>0</v>
      </c>
      <c r="Q113" s="772" t="str">
        <f>'SM-MOTORS'!AM15</f>
        <v/>
      </c>
      <c r="R113" s="772"/>
      <c r="S113" s="772" t="str">
        <f>'SM-MOTORS'!AP15</f>
        <v/>
      </c>
      <c r="T113" s="772"/>
      <c r="U113" s="772" t="str">
        <f>'SM-MOTORS'!AJ15</f>
        <v/>
      </c>
      <c r="V113" s="772"/>
      <c r="W113" s="162"/>
      <c r="X113" s="162"/>
      <c r="Y113" s="162"/>
      <c r="Z113" s="162"/>
      <c r="AA113" s="162"/>
      <c r="AB113" s="162"/>
      <c r="AC113" s="162"/>
    </row>
    <row r="114" spans="2:29" ht="15" hidden="1" thickBot="1" x14ac:dyDescent="0.4">
      <c r="B114" s="163">
        <f t="shared" si="3"/>
        <v>0</v>
      </c>
      <c r="C114" s="866">
        <f>'SM-MOTORS'!C17</f>
        <v>0</v>
      </c>
      <c r="D114" s="866"/>
      <c r="E114" s="866"/>
      <c r="F114" s="866"/>
      <c r="G114" s="866"/>
      <c r="H114" s="866"/>
      <c r="I114" s="866"/>
      <c r="J114" s="866">
        <f>'SM-MOTORS'!AV17</f>
        <v>0</v>
      </c>
      <c r="K114" s="866"/>
      <c r="L114" s="866">
        <f>'SM-MOTORS'!AA17*'SM-MOTORS'!V17</f>
        <v>0</v>
      </c>
      <c r="M114" s="866"/>
      <c r="N114" s="866">
        <f>'SM-MOTORS'!AD17*'SM-MOTORS'!V17</f>
        <v>0</v>
      </c>
      <c r="O114" s="866"/>
      <c r="P114" s="163">
        <f>'SM-MOTORS'!V17</f>
        <v>0</v>
      </c>
      <c r="Q114" s="866" t="str">
        <f>'SM-MOTORS'!AM17</f>
        <v/>
      </c>
      <c r="R114" s="866"/>
      <c r="S114" s="866" t="str">
        <f>'SM-MOTORS'!AP17</f>
        <v/>
      </c>
      <c r="T114" s="866"/>
      <c r="U114" s="866" t="str">
        <f>'SM-MOTORS'!AJ17</f>
        <v/>
      </c>
      <c r="V114" s="866"/>
      <c r="W114" s="162"/>
      <c r="X114" s="162"/>
      <c r="Y114" s="162"/>
      <c r="Z114" s="162"/>
      <c r="AA114" s="162"/>
      <c r="AB114" s="162"/>
      <c r="AC114" s="162"/>
    </row>
    <row r="115" spans="2:29" ht="15" hidden="1" thickBot="1" x14ac:dyDescent="0.4">
      <c r="B115" s="158">
        <f t="shared" si="3"/>
        <v>0</v>
      </c>
      <c r="C115" s="772">
        <f>'SM-MOTORS'!C19</f>
        <v>0</v>
      </c>
      <c r="D115" s="772"/>
      <c r="E115" s="772"/>
      <c r="F115" s="772"/>
      <c r="G115" s="772"/>
      <c r="H115" s="772"/>
      <c r="I115" s="772"/>
      <c r="J115" s="772">
        <f>'SM-MOTORS'!AV19</f>
        <v>0</v>
      </c>
      <c r="K115" s="772"/>
      <c r="L115" s="772">
        <f>'SM-MOTORS'!AA19*'SM-MOTORS'!V19</f>
        <v>0</v>
      </c>
      <c r="M115" s="772"/>
      <c r="N115" s="772">
        <f>'SM-MOTORS'!AD19*'SM-MOTORS'!V19</f>
        <v>0</v>
      </c>
      <c r="O115" s="772"/>
      <c r="P115" s="158">
        <f>'SM-MOTORS'!V19</f>
        <v>0</v>
      </c>
      <c r="Q115" s="772" t="str">
        <f>'SM-MOTORS'!AM19</f>
        <v/>
      </c>
      <c r="R115" s="772"/>
      <c r="S115" s="772" t="str">
        <f>'SM-MOTORS'!AP19</f>
        <v/>
      </c>
      <c r="T115" s="772"/>
      <c r="U115" s="772" t="str">
        <f>'SM-MOTORS'!AJ19</f>
        <v/>
      </c>
      <c r="V115" s="772"/>
      <c r="W115" s="162"/>
      <c r="X115" s="162"/>
      <c r="Y115" s="162"/>
      <c r="Z115" s="162"/>
      <c r="AA115" s="162"/>
      <c r="AB115" s="162"/>
      <c r="AC115" s="162"/>
    </row>
    <row r="116" spans="2:29" ht="15" hidden="1" thickBot="1" x14ac:dyDescent="0.4">
      <c r="B116" s="163">
        <f t="shared" si="3"/>
        <v>0</v>
      </c>
      <c r="C116" s="866">
        <f>'SM-MOTORS'!C21</f>
        <v>0</v>
      </c>
      <c r="D116" s="866"/>
      <c r="E116" s="866"/>
      <c r="F116" s="866"/>
      <c r="G116" s="866"/>
      <c r="H116" s="866"/>
      <c r="I116" s="866"/>
      <c r="J116" s="866">
        <f>'SM-MOTORS'!AV21</f>
        <v>0</v>
      </c>
      <c r="K116" s="866"/>
      <c r="L116" s="866">
        <f>'SM-MOTORS'!AA21*'SM-MOTORS'!V21</f>
        <v>0</v>
      </c>
      <c r="M116" s="866"/>
      <c r="N116" s="866">
        <f>'SM-MOTORS'!AD21*'SM-MOTORS'!V21</f>
        <v>0</v>
      </c>
      <c r="O116" s="866"/>
      <c r="P116" s="163">
        <f>'SM-MOTORS'!V21</f>
        <v>0</v>
      </c>
      <c r="Q116" s="866" t="str">
        <f>'SM-MOTORS'!AM21</f>
        <v/>
      </c>
      <c r="R116" s="866"/>
      <c r="S116" s="866" t="str">
        <f>'SM-MOTORS'!AP21</f>
        <v/>
      </c>
      <c r="T116" s="866"/>
      <c r="U116" s="866" t="str">
        <f>'SM-MOTORS'!AJ21</f>
        <v/>
      </c>
      <c r="V116" s="866"/>
      <c r="W116" s="162"/>
      <c r="X116" s="162"/>
      <c r="Y116" s="162"/>
      <c r="Z116" s="162"/>
      <c r="AA116" s="162"/>
      <c r="AB116" s="162"/>
      <c r="AC116" s="162"/>
    </row>
    <row r="117" spans="2:29" ht="15" hidden="1" thickBot="1" x14ac:dyDescent="0.4">
      <c r="B117" s="158">
        <f t="shared" si="3"/>
        <v>0</v>
      </c>
      <c r="C117" s="772">
        <f>'SM-MOTORS'!C23</f>
        <v>0</v>
      </c>
      <c r="D117" s="772"/>
      <c r="E117" s="772"/>
      <c r="F117" s="772"/>
      <c r="G117" s="772"/>
      <c r="H117" s="772"/>
      <c r="I117" s="772"/>
      <c r="J117" s="772">
        <f>'SM-MOTORS'!AV23</f>
        <v>0</v>
      </c>
      <c r="K117" s="772"/>
      <c r="L117" s="772">
        <f>'SM-MOTORS'!AA23*'SM-MOTORS'!V23</f>
        <v>0</v>
      </c>
      <c r="M117" s="772"/>
      <c r="N117" s="772">
        <f>'SM-MOTORS'!AD23*'SM-MOTORS'!V23</f>
        <v>0</v>
      </c>
      <c r="O117" s="772"/>
      <c r="P117" s="158">
        <f>'SM-MOTORS'!V23</f>
        <v>0</v>
      </c>
      <c r="Q117" s="772" t="str">
        <f>'SM-MOTORS'!AM23</f>
        <v/>
      </c>
      <c r="R117" s="772"/>
      <c r="S117" s="772" t="str">
        <f>'SM-MOTORS'!AP23</f>
        <v/>
      </c>
      <c r="T117" s="772"/>
      <c r="U117" s="772" t="str">
        <f>'SM-MOTORS'!AJ23</f>
        <v/>
      </c>
      <c r="V117" s="772"/>
      <c r="W117" s="162"/>
      <c r="X117" s="162"/>
      <c r="Y117" s="162"/>
      <c r="Z117" s="162"/>
      <c r="AA117" s="162"/>
      <c r="AB117" s="162"/>
      <c r="AC117" s="162"/>
    </row>
    <row r="118" spans="2:29" ht="16" hidden="1" thickBot="1" x14ac:dyDescent="0.4">
      <c r="B118" s="767" t="s">
        <v>461</v>
      </c>
      <c r="C118" s="768"/>
      <c r="D118" s="768"/>
      <c r="E118" s="768"/>
      <c r="F118" s="768"/>
      <c r="G118" s="768"/>
      <c r="H118" s="768"/>
      <c r="I118" s="768"/>
      <c r="J118" s="768"/>
      <c r="K118" s="768"/>
      <c r="L118" s="768"/>
      <c r="M118" s="768"/>
      <c r="N118" s="768"/>
      <c r="O118" s="768"/>
      <c r="P118" s="768"/>
      <c r="Q118" s="768"/>
      <c r="R118" s="768"/>
      <c r="S118" s="768"/>
      <c r="T118" s="768"/>
      <c r="U118" s="768"/>
      <c r="V118" s="769"/>
      <c r="W118" s="162"/>
      <c r="X118" s="162"/>
      <c r="Y118" s="162"/>
      <c r="Z118" s="162"/>
      <c r="AA118" s="162"/>
      <c r="AB118" s="162"/>
      <c r="AC118" s="162"/>
    </row>
    <row r="119" spans="2:29" ht="15" hidden="1" thickBot="1" x14ac:dyDescent="0.4">
      <c r="B119" s="163">
        <f t="shared" ref="B119:B124" si="4">IF(C119=0,0,"")</f>
        <v>0</v>
      </c>
      <c r="C119" s="866">
        <f>'SM-COMM. COOKING'!C13</f>
        <v>0</v>
      </c>
      <c r="D119" s="866"/>
      <c r="E119" s="866"/>
      <c r="F119" s="866"/>
      <c r="G119" s="866"/>
      <c r="H119" s="866"/>
      <c r="I119" s="866"/>
      <c r="J119" s="866">
        <f>'SM-COMM. COOKING'!AV13</f>
        <v>0</v>
      </c>
      <c r="K119" s="866"/>
      <c r="L119" s="866">
        <f>'SM-COMM. COOKING'!AA13*'SM-COMM. COOKING'!V13</f>
        <v>0</v>
      </c>
      <c r="M119" s="866"/>
      <c r="N119" s="866">
        <f>'SM-COMM. COOKING'!AD13*'SM-COMM. COOKING'!V13</f>
        <v>0</v>
      </c>
      <c r="O119" s="866"/>
      <c r="P119" s="163">
        <f>'SM-COMM. COOKING'!V13</f>
        <v>0</v>
      </c>
      <c r="Q119" s="866" t="str">
        <f>'SM-COMM. COOKING'!AM13</f>
        <v/>
      </c>
      <c r="R119" s="866"/>
      <c r="S119" s="866" t="str">
        <f>'SM-COMM. COOKING'!AP13</f>
        <v/>
      </c>
      <c r="T119" s="866"/>
      <c r="U119" s="866" t="str">
        <f>'SM-COMM. COOKING'!AJ13</f>
        <v/>
      </c>
      <c r="V119" s="866"/>
      <c r="W119" s="162"/>
      <c r="X119" s="162"/>
      <c r="Y119" s="162"/>
      <c r="Z119" s="162"/>
      <c r="AA119" s="162"/>
      <c r="AB119" s="162"/>
      <c r="AC119" s="162"/>
    </row>
    <row r="120" spans="2:29" ht="15" hidden="1" thickBot="1" x14ac:dyDescent="0.4">
      <c r="B120" s="158">
        <f t="shared" si="4"/>
        <v>0</v>
      </c>
      <c r="C120" s="772">
        <f>'SM-COMM. COOKING'!C15</f>
        <v>0</v>
      </c>
      <c r="D120" s="772"/>
      <c r="E120" s="772"/>
      <c r="F120" s="772"/>
      <c r="G120" s="772"/>
      <c r="H120" s="772"/>
      <c r="I120" s="772"/>
      <c r="J120" s="772">
        <f>'SM-COMM. COOKING'!AV15</f>
        <v>0</v>
      </c>
      <c r="K120" s="772"/>
      <c r="L120" s="772">
        <f>'SM-COMM. COOKING'!AA15*'SM-COMM. COOKING'!V15</f>
        <v>0</v>
      </c>
      <c r="M120" s="772"/>
      <c r="N120" s="772">
        <f>'SM-COMM. COOKING'!AD15*'SM-COMM. COOKING'!V15</f>
        <v>0</v>
      </c>
      <c r="O120" s="772"/>
      <c r="P120" s="158">
        <f>'SM-COMM. COOKING'!V15</f>
        <v>0</v>
      </c>
      <c r="Q120" s="772" t="str">
        <f>'SM-COMM. COOKING'!AM15</f>
        <v/>
      </c>
      <c r="R120" s="772"/>
      <c r="S120" s="772" t="str">
        <f>'SM-COMM. COOKING'!AP15</f>
        <v/>
      </c>
      <c r="T120" s="772"/>
      <c r="U120" s="772" t="str">
        <f>'SM-COMM. COOKING'!AJ15</f>
        <v/>
      </c>
      <c r="V120" s="772"/>
      <c r="W120" s="162"/>
      <c r="X120" s="162"/>
      <c r="Y120" s="162"/>
      <c r="Z120" s="162"/>
      <c r="AA120" s="162"/>
      <c r="AB120" s="162"/>
      <c r="AC120" s="162"/>
    </row>
    <row r="121" spans="2:29" ht="15" hidden="1" thickBot="1" x14ac:dyDescent="0.4">
      <c r="B121" s="163">
        <f t="shared" si="4"/>
        <v>0</v>
      </c>
      <c r="C121" s="866">
        <f>'SM-COMM. COOKING'!C17</f>
        <v>0</v>
      </c>
      <c r="D121" s="866"/>
      <c r="E121" s="866"/>
      <c r="F121" s="866"/>
      <c r="G121" s="866"/>
      <c r="H121" s="866"/>
      <c r="I121" s="866"/>
      <c r="J121" s="866">
        <f>'SM-COMM. COOKING'!AV17</f>
        <v>0</v>
      </c>
      <c r="K121" s="866"/>
      <c r="L121" s="866">
        <f>'SM-COMM. COOKING'!AA17*'SM-COMM. COOKING'!V17</f>
        <v>0</v>
      </c>
      <c r="M121" s="866"/>
      <c r="N121" s="866">
        <f>'SM-COMM. COOKING'!AD17*'SM-COMM. COOKING'!V17</f>
        <v>0</v>
      </c>
      <c r="O121" s="866"/>
      <c r="P121" s="163">
        <f>'SM-COMM. COOKING'!V17</f>
        <v>0</v>
      </c>
      <c r="Q121" s="866" t="str">
        <f>'SM-COMM. COOKING'!AM17</f>
        <v/>
      </c>
      <c r="R121" s="866"/>
      <c r="S121" s="866" t="str">
        <f>'SM-COMM. COOKING'!AP17</f>
        <v/>
      </c>
      <c r="T121" s="866"/>
      <c r="U121" s="866" t="str">
        <f>'SM-COMM. COOKING'!AJ17</f>
        <v/>
      </c>
      <c r="V121" s="866"/>
      <c r="W121" s="162"/>
      <c r="X121" s="162"/>
      <c r="Y121" s="162"/>
      <c r="Z121" s="162"/>
      <c r="AA121" s="162"/>
      <c r="AB121" s="162"/>
      <c r="AC121" s="162"/>
    </row>
    <row r="122" spans="2:29" ht="15" hidden="1" thickBot="1" x14ac:dyDescent="0.4">
      <c r="B122" s="158">
        <f t="shared" si="4"/>
        <v>0</v>
      </c>
      <c r="C122" s="772">
        <f>'SM-COMM. COOKING'!C19</f>
        <v>0</v>
      </c>
      <c r="D122" s="772"/>
      <c r="E122" s="772"/>
      <c r="F122" s="772"/>
      <c r="G122" s="772"/>
      <c r="H122" s="772"/>
      <c r="I122" s="772"/>
      <c r="J122" s="772">
        <f>'SM-COMM. COOKING'!AV19</f>
        <v>0</v>
      </c>
      <c r="K122" s="772"/>
      <c r="L122" s="772">
        <f>'SM-COMM. COOKING'!AA19*'SM-COMM. COOKING'!V19</f>
        <v>0</v>
      </c>
      <c r="M122" s="772"/>
      <c r="N122" s="772">
        <f>'SM-COMM. COOKING'!AD19*'SM-COMM. COOKING'!V19</f>
        <v>0</v>
      </c>
      <c r="O122" s="772"/>
      <c r="P122" s="158">
        <f>'SM-COMM. COOKING'!V19</f>
        <v>0</v>
      </c>
      <c r="Q122" s="772" t="str">
        <f>'SM-COMM. COOKING'!AM19</f>
        <v/>
      </c>
      <c r="R122" s="772"/>
      <c r="S122" s="772" t="str">
        <f>'SM-COMM. COOKING'!AP19</f>
        <v/>
      </c>
      <c r="T122" s="772"/>
      <c r="U122" s="772" t="str">
        <f>'SM-COMM. COOKING'!AJ19</f>
        <v/>
      </c>
      <c r="V122" s="772"/>
      <c r="W122" s="162"/>
      <c r="X122" s="162"/>
      <c r="Y122" s="162"/>
      <c r="Z122" s="162"/>
      <c r="AA122" s="162"/>
      <c r="AB122" s="162"/>
      <c r="AC122" s="162"/>
    </row>
    <row r="123" spans="2:29" ht="15" hidden="1" thickBot="1" x14ac:dyDescent="0.4">
      <c r="B123" s="163">
        <f t="shared" si="4"/>
        <v>0</v>
      </c>
      <c r="C123" s="866">
        <f>'SM-COMM. COOKING'!C21</f>
        <v>0</v>
      </c>
      <c r="D123" s="866"/>
      <c r="E123" s="866"/>
      <c r="F123" s="866"/>
      <c r="G123" s="866"/>
      <c r="H123" s="866"/>
      <c r="I123" s="866"/>
      <c r="J123" s="866">
        <f>'SM-COMM. COOKING'!AV21</f>
        <v>0</v>
      </c>
      <c r="K123" s="866"/>
      <c r="L123" s="866">
        <f>'SM-COMM. COOKING'!AA21*'SM-COMM. COOKING'!V21</f>
        <v>0</v>
      </c>
      <c r="M123" s="866"/>
      <c r="N123" s="866">
        <f>'SM-COMM. COOKING'!AD21*'SM-COMM. COOKING'!V21</f>
        <v>0</v>
      </c>
      <c r="O123" s="866"/>
      <c r="P123" s="163">
        <f>'SM-COMM. COOKING'!V21</f>
        <v>0</v>
      </c>
      <c r="Q123" s="866" t="str">
        <f>'SM-COMM. COOKING'!AM21</f>
        <v/>
      </c>
      <c r="R123" s="866"/>
      <c r="S123" s="866" t="str">
        <f>'SM-COMM. COOKING'!AP21</f>
        <v/>
      </c>
      <c r="T123" s="866"/>
      <c r="U123" s="866" t="str">
        <f>'SM-COMM. COOKING'!AJ21</f>
        <v/>
      </c>
      <c r="V123" s="866"/>
      <c r="W123" s="162"/>
      <c r="X123" s="162"/>
      <c r="Y123" s="162"/>
      <c r="Z123" s="162"/>
      <c r="AA123" s="162"/>
      <c r="AB123" s="162"/>
      <c r="AC123" s="162"/>
    </row>
    <row r="124" spans="2:29" ht="15" hidden="1" thickBot="1" x14ac:dyDescent="0.4">
      <c r="B124" s="158">
        <f t="shared" si="4"/>
        <v>0</v>
      </c>
      <c r="C124" s="772">
        <f>'SM-COMM. COOKING'!C23</f>
        <v>0</v>
      </c>
      <c r="D124" s="772"/>
      <c r="E124" s="772"/>
      <c r="F124" s="772"/>
      <c r="G124" s="772"/>
      <c r="H124" s="772"/>
      <c r="I124" s="772"/>
      <c r="J124" s="772">
        <f>'SM-COMM. COOKING'!AV23</f>
        <v>0</v>
      </c>
      <c r="K124" s="772"/>
      <c r="L124" s="772">
        <f>'SM-COMM. COOKING'!AA23*'SM-COMM. COOKING'!V23</f>
        <v>0</v>
      </c>
      <c r="M124" s="772"/>
      <c r="N124" s="772">
        <f>'SM-COMM. COOKING'!AD23*'SM-COMM. COOKING'!V23</f>
        <v>0</v>
      </c>
      <c r="O124" s="772"/>
      <c r="P124" s="158">
        <f>'SM-COMM. COOKING'!V23</f>
        <v>0</v>
      </c>
      <c r="Q124" s="772" t="str">
        <f>'SM-COMM. COOKING'!AM23</f>
        <v/>
      </c>
      <c r="R124" s="772"/>
      <c r="S124" s="772" t="str">
        <f>'SM-COMM. COOKING'!AP23</f>
        <v/>
      </c>
      <c r="T124" s="772"/>
      <c r="U124" s="772" t="str">
        <f>'SM-COMM. COOKING'!AJ23</f>
        <v/>
      </c>
      <c r="V124" s="772"/>
      <c r="W124" s="162"/>
      <c r="X124" s="162"/>
      <c r="Y124" s="162"/>
      <c r="Z124" s="162"/>
      <c r="AA124" s="162"/>
      <c r="AB124" s="162"/>
      <c r="AC124" s="162"/>
    </row>
    <row r="125" spans="2:29" ht="16" hidden="1" thickBot="1" x14ac:dyDescent="0.4">
      <c r="B125" s="767" t="s">
        <v>462</v>
      </c>
      <c r="C125" s="768"/>
      <c r="D125" s="768"/>
      <c r="E125" s="768"/>
      <c r="F125" s="768"/>
      <c r="G125" s="768"/>
      <c r="H125" s="768"/>
      <c r="I125" s="768"/>
      <c r="J125" s="768"/>
      <c r="K125" s="768"/>
      <c r="L125" s="768"/>
      <c r="M125" s="768"/>
      <c r="N125" s="768"/>
      <c r="O125" s="768"/>
      <c r="P125" s="768"/>
      <c r="Q125" s="768"/>
      <c r="R125" s="768"/>
      <c r="S125" s="768"/>
      <c r="T125" s="768"/>
      <c r="U125" s="768"/>
      <c r="V125" s="769"/>
      <c r="W125" s="162"/>
      <c r="X125" s="162"/>
      <c r="Y125" s="162"/>
      <c r="Z125" s="162"/>
      <c r="AA125" s="162"/>
      <c r="AB125" s="162"/>
      <c r="AC125" s="162"/>
    </row>
    <row r="126" spans="2:29" ht="15" hidden="1" thickBot="1" x14ac:dyDescent="0.4">
      <c r="B126" s="163">
        <f t="shared" ref="B126:B131" si="5">IF(C126=0,0,"")</f>
        <v>0</v>
      </c>
      <c r="C126" s="866">
        <f>'SM-COMPUTERIT'!C13</f>
        <v>0</v>
      </c>
      <c r="D126" s="866"/>
      <c r="E126" s="866"/>
      <c r="F126" s="866"/>
      <c r="G126" s="866"/>
      <c r="H126" s="866"/>
      <c r="I126" s="866"/>
      <c r="J126" s="866">
        <f>'SM-COMPUTERIT'!AV13</f>
        <v>0</v>
      </c>
      <c r="K126" s="866"/>
      <c r="L126" s="866">
        <f>'SM-COMPUTERIT'!AA13*'SM-COMPUTERIT'!V13</f>
        <v>0</v>
      </c>
      <c r="M126" s="866"/>
      <c r="N126" s="866">
        <f>'SM-COMPUTERIT'!AD13*'SM-COMPUTERIT'!V13</f>
        <v>0</v>
      </c>
      <c r="O126" s="866"/>
      <c r="P126" s="163">
        <f>'SM-COMPUTERIT'!V13</f>
        <v>0</v>
      </c>
      <c r="Q126" s="866" t="str">
        <f>'SM-COMPUTERIT'!AM13</f>
        <v/>
      </c>
      <c r="R126" s="866"/>
      <c r="S126" s="866" t="str">
        <f>'SM-COMPUTERIT'!AP13</f>
        <v/>
      </c>
      <c r="T126" s="866"/>
      <c r="U126" s="866" t="str">
        <f>'SM-COMPUTERIT'!AJ13</f>
        <v/>
      </c>
      <c r="V126" s="866"/>
      <c r="W126" s="162"/>
      <c r="X126" s="162"/>
      <c r="Y126" s="162"/>
      <c r="Z126" s="162"/>
      <c r="AA126" s="162"/>
      <c r="AB126" s="162"/>
      <c r="AC126" s="162"/>
    </row>
    <row r="127" spans="2:29" ht="15" hidden="1" thickBot="1" x14ac:dyDescent="0.4">
      <c r="B127" s="158">
        <f t="shared" si="5"/>
        <v>0</v>
      </c>
      <c r="C127" s="772">
        <f>'SM-COMPUTERIT'!C15</f>
        <v>0</v>
      </c>
      <c r="D127" s="772"/>
      <c r="E127" s="772"/>
      <c r="F127" s="772"/>
      <c r="G127" s="772"/>
      <c r="H127" s="772"/>
      <c r="I127" s="772"/>
      <c r="J127" s="772">
        <f>'SM-COMPUTERIT'!AV15</f>
        <v>0</v>
      </c>
      <c r="K127" s="772"/>
      <c r="L127" s="772">
        <f>'SM-COMPUTERIT'!AA15*'SM-COMPUTERIT'!V15</f>
        <v>0</v>
      </c>
      <c r="M127" s="772"/>
      <c r="N127" s="772">
        <f>'SM-COMPUTERIT'!AD15*'SM-COMPUTERIT'!V15</f>
        <v>0</v>
      </c>
      <c r="O127" s="772"/>
      <c r="P127" s="158">
        <f>'SM-COMPUTERIT'!V15</f>
        <v>0</v>
      </c>
      <c r="Q127" s="772" t="str">
        <f>'SM-COMPUTERIT'!AM15</f>
        <v/>
      </c>
      <c r="R127" s="772"/>
      <c r="S127" s="772" t="str">
        <f>'SM-COMPUTERIT'!AP15</f>
        <v/>
      </c>
      <c r="T127" s="772"/>
      <c r="U127" s="772" t="str">
        <f>'SM-COMPUTERIT'!AJ15</f>
        <v/>
      </c>
      <c r="V127" s="772"/>
      <c r="W127" s="162"/>
      <c r="X127" s="162"/>
      <c r="Y127" s="162"/>
      <c r="Z127" s="162"/>
      <c r="AA127" s="162"/>
      <c r="AB127" s="162"/>
      <c r="AC127" s="162"/>
    </row>
    <row r="128" spans="2:29" ht="15" hidden="1" thickBot="1" x14ac:dyDescent="0.4">
      <c r="B128" s="163">
        <f t="shared" si="5"/>
        <v>0</v>
      </c>
      <c r="C128" s="866">
        <f>'SM-COMPUTERIT'!C17</f>
        <v>0</v>
      </c>
      <c r="D128" s="866"/>
      <c r="E128" s="866"/>
      <c r="F128" s="866"/>
      <c r="G128" s="866"/>
      <c r="H128" s="866"/>
      <c r="I128" s="866"/>
      <c r="J128" s="866">
        <f>'SM-COMPUTERIT'!AV17</f>
        <v>0</v>
      </c>
      <c r="K128" s="866"/>
      <c r="L128" s="866">
        <f>'SM-COMPUTERIT'!AA17*'SM-COMPUTERIT'!V17</f>
        <v>0</v>
      </c>
      <c r="M128" s="866"/>
      <c r="N128" s="866">
        <f>'SM-COMPUTERIT'!AD17*'SM-COMPUTERIT'!V17</f>
        <v>0</v>
      </c>
      <c r="O128" s="866"/>
      <c r="P128" s="163">
        <f>'SM-COMPUTERIT'!V17</f>
        <v>0</v>
      </c>
      <c r="Q128" s="866" t="str">
        <f>'SM-COMPUTERIT'!AM17</f>
        <v/>
      </c>
      <c r="R128" s="866"/>
      <c r="S128" s="866" t="str">
        <f>'SM-COMPUTERIT'!AP17</f>
        <v/>
      </c>
      <c r="T128" s="866"/>
      <c r="U128" s="866" t="str">
        <f>'SM-COMPUTERIT'!AJ17</f>
        <v/>
      </c>
      <c r="V128" s="866"/>
      <c r="W128" s="162"/>
      <c r="X128" s="162"/>
      <c r="Y128" s="162"/>
      <c r="Z128" s="162"/>
      <c r="AA128" s="162"/>
      <c r="AB128" s="162"/>
      <c r="AC128" s="162"/>
    </row>
    <row r="129" spans="2:29" ht="15" hidden="1" thickBot="1" x14ac:dyDescent="0.4">
      <c r="B129" s="158">
        <f t="shared" si="5"/>
        <v>0</v>
      </c>
      <c r="C129" s="772">
        <f>'SM-COMPUTERIT'!C19</f>
        <v>0</v>
      </c>
      <c r="D129" s="772"/>
      <c r="E129" s="772"/>
      <c r="F129" s="772"/>
      <c r="G129" s="772"/>
      <c r="H129" s="772"/>
      <c r="I129" s="772"/>
      <c r="J129" s="772">
        <f>'SM-COMPUTERIT'!AV19</f>
        <v>0</v>
      </c>
      <c r="K129" s="772"/>
      <c r="L129" s="772">
        <f>'SM-COMPUTERIT'!AA19*'SM-COMPUTERIT'!V19</f>
        <v>0</v>
      </c>
      <c r="M129" s="772"/>
      <c r="N129" s="772">
        <f>'SM-COMPUTERIT'!AD19*'SM-COMPUTERIT'!V19</f>
        <v>0</v>
      </c>
      <c r="O129" s="772"/>
      <c r="P129" s="158">
        <f>'SM-COMPUTERIT'!V19</f>
        <v>0</v>
      </c>
      <c r="Q129" s="772" t="str">
        <f>'SM-COMPUTERIT'!AM19</f>
        <v/>
      </c>
      <c r="R129" s="772"/>
      <c r="S129" s="772" t="str">
        <f>'SM-COMPUTERIT'!AP19</f>
        <v/>
      </c>
      <c r="T129" s="772"/>
      <c r="U129" s="772" t="str">
        <f>'SM-COMPUTERIT'!AJ19</f>
        <v/>
      </c>
      <c r="V129" s="772"/>
      <c r="W129" s="162"/>
      <c r="X129" s="162"/>
      <c r="Y129" s="162"/>
      <c r="Z129" s="162"/>
      <c r="AA129" s="162"/>
      <c r="AB129" s="162"/>
      <c r="AC129" s="162"/>
    </row>
    <row r="130" spans="2:29" ht="15" hidden="1" thickBot="1" x14ac:dyDescent="0.4">
      <c r="B130" s="163">
        <f t="shared" si="5"/>
        <v>0</v>
      </c>
      <c r="C130" s="866">
        <f>'SM-COMPUTERIT'!C21</f>
        <v>0</v>
      </c>
      <c r="D130" s="866"/>
      <c r="E130" s="866"/>
      <c r="F130" s="866"/>
      <c r="G130" s="866"/>
      <c r="H130" s="866"/>
      <c r="I130" s="866"/>
      <c r="J130" s="866">
        <f>'SM-COMPUTERIT'!AV21</f>
        <v>0</v>
      </c>
      <c r="K130" s="866"/>
      <c r="L130" s="866">
        <f>'SM-COMPUTERIT'!AA21*'SM-COMPUTERIT'!V21</f>
        <v>0</v>
      </c>
      <c r="M130" s="866"/>
      <c r="N130" s="866">
        <f>'SM-COMPUTERIT'!AD21*'SM-COMPUTERIT'!V21</f>
        <v>0</v>
      </c>
      <c r="O130" s="866"/>
      <c r="P130" s="163">
        <f>'SM-COMPUTERIT'!V21</f>
        <v>0</v>
      </c>
      <c r="Q130" s="866" t="str">
        <f>'SM-COMPUTERIT'!AM21</f>
        <v/>
      </c>
      <c r="R130" s="866"/>
      <c r="S130" s="866" t="str">
        <f>'SM-COMPUTERIT'!AP21</f>
        <v/>
      </c>
      <c r="T130" s="866"/>
      <c r="U130" s="866" t="str">
        <f>'SM-COMPUTERIT'!AJ21</f>
        <v/>
      </c>
      <c r="V130" s="866"/>
      <c r="W130" s="162"/>
      <c r="X130" s="162"/>
      <c r="Y130" s="162"/>
      <c r="Z130" s="162"/>
      <c r="AA130" s="162"/>
      <c r="AB130" s="162"/>
      <c r="AC130" s="162"/>
    </row>
    <row r="131" spans="2:29" ht="15" hidden="1" thickBot="1" x14ac:dyDescent="0.4">
      <c r="B131" s="158">
        <f t="shared" si="5"/>
        <v>0</v>
      </c>
      <c r="C131" s="772">
        <f>'SM-COMPUTERIT'!C23</f>
        <v>0</v>
      </c>
      <c r="D131" s="772"/>
      <c r="E131" s="772"/>
      <c r="F131" s="772"/>
      <c r="G131" s="772"/>
      <c r="H131" s="772"/>
      <c r="I131" s="772"/>
      <c r="J131" s="772">
        <f>'SM-COMPUTERIT'!AV23</f>
        <v>0</v>
      </c>
      <c r="K131" s="772"/>
      <c r="L131" s="772">
        <f>'SM-COMPUTERIT'!AA23*'SM-COMPUTERIT'!V23</f>
        <v>0</v>
      </c>
      <c r="M131" s="772"/>
      <c r="N131" s="772">
        <f>'SM-COMPUTERIT'!AD23*'SM-COMPUTERIT'!V23</f>
        <v>0</v>
      </c>
      <c r="O131" s="772"/>
      <c r="P131" s="158">
        <f>'SM-COMPUTERIT'!V23</f>
        <v>0</v>
      </c>
      <c r="Q131" s="772" t="str">
        <f>'SM-COMPUTERIT'!AM23</f>
        <v/>
      </c>
      <c r="R131" s="772"/>
      <c r="S131" s="772" t="str">
        <f>'SM-COMPUTERIT'!AP23</f>
        <v/>
      </c>
      <c r="T131" s="772"/>
      <c r="U131" s="772" t="str">
        <f>'SM-COMPUTERIT'!AJ23</f>
        <v/>
      </c>
      <c r="V131" s="772"/>
      <c r="W131" s="162"/>
      <c r="X131" s="162"/>
      <c r="Y131" s="162"/>
      <c r="Z131" s="162"/>
      <c r="AA131" s="162"/>
      <c r="AB131" s="162"/>
      <c r="AC131" s="162"/>
    </row>
    <row r="132" spans="2:29" ht="16" hidden="1" thickBot="1" x14ac:dyDescent="0.4">
      <c r="B132" s="767" t="s">
        <v>463</v>
      </c>
      <c r="C132" s="768"/>
      <c r="D132" s="768"/>
      <c r="E132" s="768"/>
      <c r="F132" s="768"/>
      <c r="G132" s="768"/>
      <c r="H132" s="768"/>
      <c r="I132" s="768"/>
      <c r="J132" s="768"/>
      <c r="K132" s="768"/>
      <c r="L132" s="768"/>
      <c r="M132" s="768"/>
      <c r="N132" s="768"/>
      <c r="O132" s="768"/>
      <c r="P132" s="768"/>
      <c r="Q132" s="768"/>
      <c r="R132" s="768"/>
      <c r="S132" s="768"/>
      <c r="T132" s="768"/>
      <c r="U132" s="768"/>
      <c r="V132" s="769"/>
      <c r="W132" s="162"/>
      <c r="X132" s="162"/>
      <c r="Y132" s="162"/>
      <c r="Z132" s="162"/>
      <c r="AA132" s="162"/>
      <c r="AB132" s="162"/>
      <c r="AC132" s="162"/>
    </row>
    <row r="133" spans="2:29" ht="15" hidden="1" thickBot="1" x14ac:dyDescent="0.4">
      <c r="B133" s="163">
        <f t="shared" ref="B133:B138" si="6">IF(C133=0,0,"")</f>
        <v>0</v>
      </c>
      <c r="C133" s="866">
        <f>'SM-ELECTRIC WATER HEAT'!C13</f>
        <v>0</v>
      </c>
      <c r="D133" s="866"/>
      <c r="E133" s="866"/>
      <c r="F133" s="866"/>
      <c r="G133" s="866"/>
      <c r="H133" s="866"/>
      <c r="I133" s="866"/>
      <c r="J133" s="866">
        <f>'SM-ELECTRIC WATER HEAT'!AV13</f>
        <v>0</v>
      </c>
      <c r="K133" s="866"/>
      <c r="L133" s="866">
        <f>'SM-ELECTRIC WATER HEAT'!AA13*'SM-ELECTRIC WATER HEAT'!V13</f>
        <v>0</v>
      </c>
      <c r="M133" s="866"/>
      <c r="N133" s="866">
        <f>'SM-ELECTRIC WATER HEAT'!AD13*'SM-ELECTRIC WATER HEAT'!V13</f>
        <v>0</v>
      </c>
      <c r="O133" s="866"/>
      <c r="P133" s="163">
        <f>'SM-ELECTRIC WATER HEAT'!V13</f>
        <v>0</v>
      </c>
      <c r="Q133" s="866" t="str">
        <f>'SM-ELECTRIC WATER HEAT'!AM13</f>
        <v/>
      </c>
      <c r="R133" s="866"/>
      <c r="S133" s="866" t="str">
        <f>'SM-ELECTRIC WATER HEAT'!AP13</f>
        <v/>
      </c>
      <c r="T133" s="866"/>
      <c r="U133" s="866" t="str">
        <f>'SM-ELECTRIC WATER HEAT'!AJ13</f>
        <v/>
      </c>
      <c r="V133" s="866"/>
      <c r="W133" s="162"/>
      <c r="X133" s="162"/>
      <c r="Y133" s="162"/>
      <c r="Z133" s="162"/>
      <c r="AA133" s="162"/>
      <c r="AB133" s="162"/>
      <c r="AC133" s="162"/>
    </row>
    <row r="134" spans="2:29" ht="15" hidden="1" thickBot="1" x14ac:dyDescent="0.4">
      <c r="B134" s="158">
        <f t="shared" si="6"/>
        <v>0</v>
      </c>
      <c r="C134" s="772">
        <f>'SM-ELECTRIC WATER HEAT'!C15</f>
        <v>0</v>
      </c>
      <c r="D134" s="772"/>
      <c r="E134" s="772"/>
      <c r="F134" s="772"/>
      <c r="G134" s="772"/>
      <c r="H134" s="772"/>
      <c r="I134" s="772"/>
      <c r="J134" s="772">
        <f>'SM-ELECTRIC WATER HEAT'!AV15</f>
        <v>0</v>
      </c>
      <c r="K134" s="772"/>
      <c r="L134" s="772">
        <f>'SM-ELECTRIC WATER HEAT'!AA15*'SM-ELECTRIC WATER HEAT'!V15</f>
        <v>0</v>
      </c>
      <c r="M134" s="772"/>
      <c r="N134" s="772">
        <f>'SM-ELECTRIC WATER HEAT'!AD15*'SM-ELECTRIC WATER HEAT'!V15</f>
        <v>0</v>
      </c>
      <c r="O134" s="772"/>
      <c r="P134" s="158">
        <f>'SM-ELECTRIC WATER HEAT'!V15</f>
        <v>0</v>
      </c>
      <c r="Q134" s="772" t="str">
        <f>'SM-ELECTRIC WATER HEAT'!AM15</f>
        <v/>
      </c>
      <c r="R134" s="772"/>
      <c r="S134" s="772" t="str">
        <f>'SM-ELECTRIC WATER HEAT'!AP15</f>
        <v/>
      </c>
      <c r="T134" s="772"/>
      <c r="U134" s="772" t="str">
        <f>'SM-ELECTRIC WATER HEAT'!AJ15</f>
        <v/>
      </c>
      <c r="V134" s="772"/>
      <c r="W134" s="162"/>
      <c r="X134" s="162"/>
      <c r="Y134" s="162"/>
      <c r="Z134" s="162"/>
      <c r="AA134" s="162"/>
      <c r="AB134" s="162"/>
      <c r="AC134" s="162"/>
    </row>
    <row r="135" spans="2:29" ht="15" hidden="1" thickBot="1" x14ac:dyDescent="0.4">
      <c r="B135" s="163">
        <f t="shared" si="6"/>
        <v>0</v>
      </c>
      <c r="C135" s="866">
        <f>'SM-ELECTRIC WATER HEAT'!C17</f>
        <v>0</v>
      </c>
      <c r="D135" s="866"/>
      <c r="E135" s="866"/>
      <c r="F135" s="866"/>
      <c r="G135" s="866"/>
      <c r="H135" s="866"/>
      <c r="I135" s="866"/>
      <c r="J135" s="866">
        <f>'SM-ELECTRIC WATER HEAT'!AV17</f>
        <v>0</v>
      </c>
      <c r="K135" s="866"/>
      <c r="L135" s="866">
        <f>'SM-ELECTRIC WATER HEAT'!AA17*'SM-ELECTRIC WATER HEAT'!V17</f>
        <v>0</v>
      </c>
      <c r="M135" s="866"/>
      <c r="N135" s="866">
        <f>'SM-ELECTRIC WATER HEAT'!AD17*'SM-ELECTRIC WATER HEAT'!V17</f>
        <v>0</v>
      </c>
      <c r="O135" s="866"/>
      <c r="P135" s="163">
        <f>'SM-ELECTRIC WATER HEAT'!V17</f>
        <v>0</v>
      </c>
      <c r="Q135" s="866" t="str">
        <f>'SM-ELECTRIC WATER HEAT'!AM17</f>
        <v/>
      </c>
      <c r="R135" s="866"/>
      <c r="S135" s="866" t="str">
        <f>'SM-ELECTRIC WATER HEAT'!AP17</f>
        <v/>
      </c>
      <c r="T135" s="866"/>
      <c r="U135" s="866" t="str">
        <f>'SM-ELECTRIC WATER HEAT'!AJ17</f>
        <v/>
      </c>
      <c r="V135" s="866"/>
      <c r="W135" s="162"/>
      <c r="X135" s="162"/>
      <c r="Y135" s="162"/>
      <c r="Z135" s="162"/>
      <c r="AA135" s="162"/>
      <c r="AB135" s="162"/>
      <c r="AC135" s="162"/>
    </row>
    <row r="136" spans="2:29" ht="15" hidden="1" thickBot="1" x14ac:dyDescent="0.4">
      <c r="B136" s="158">
        <f t="shared" si="6"/>
        <v>0</v>
      </c>
      <c r="C136" s="772">
        <f>'SM-ELECTRIC WATER HEAT'!C19</f>
        <v>0</v>
      </c>
      <c r="D136" s="772"/>
      <c r="E136" s="772"/>
      <c r="F136" s="772"/>
      <c r="G136" s="772"/>
      <c r="H136" s="772"/>
      <c r="I136" s="772"/>
      <c r="J136" s="772">
        <f>'SM-ELECTRIC WATER HEAT'!AV19</f>
        <v>0</v>
      </c>
      <c r="K136" s="772"/>
      <c r="L136" s="772">
        <f>'SM-ELECTRIC WATER HEAT'!AA19*'SM-ELECTRIC WATER HEAT'!V19</f>
        <v>0</v>
      </c>
      <c r="M136" s="772"/>
      <c r="N136" s="772">
        <f>'SM-ELECTRIC WATER HEAT'!AD19*'SM-ELECTRIC WATER HEAT'!V19</f>
        <v>0</v>
      </c>
      <c r="O136" s="772"/>
      <c r="P136" s="158">
        <f>'SM-ELECTRIC WATER HEAT'!V19</f>
        <v>0</v>
      </c>
      <c r="Q136" s="772" t="str">
        <f>'SM-ELECTRIC WATER HEAT'!AM19</f>
        <v/>
      </c>
      <c r="R136" s="772"/>
      <c r="S136" s="772" t="str">
        <f>'SM-ELECTRIC WATER HEAT'!AP19</f>
        <v/>
      </c>
      <c r="T136" s="772"/>
      <c r="U136" s="772" t="str">
        <f>'SM-ELECTRIC WATER HEAT'!AJ19</f>
        <v/>
      </c>
      <c r="V136" s="772"/>
      <c r="W136" s="162"/>
      <c r="X136" s="162"/>
      <c r="Y136" s="162"/>
      <c r="Z136" s="162"/>
      <c r="AA136" s="162"/>
      <c r="AB136" s="162"/>
      <c r="AC136" s="162"/>
    </row>
    <row r="137" spans="2:29" ht="15" hidden="1" thickBot="1" x14ac:dyDescent="0.4">
      <c r="B137" s="163">
        <f t="shared" si="6"/>
        <v>0</v>
      </c>
      <c r="C137" s="866">
        <f>'SM-ELECTRIC WATER HEAT'!C21</f>
        <v>0</v>
      </c>
      <c r="D137" s="866"/>
      <c r="E137" s="866"/>
      <c r="F137" s="866"/>
      <c r="G137" s="866"/>
      <c r="H137" s="866"/>
      <c r="I137" s="866"/>
      <c r="J137" s="866">
        <f>'SM-ELECTRIC WATER HEAT'!AV21</f>
        <v>0</v>
      </c>
      <c r="K137" s="866"/>
      <c r="L137" s="866">
        <f>'SM-ELECTRIC WATER HEAT'!AA21*'SM-ELECTRIC WATER HEAT'!V21</f>
        <v>0</v>
      </c>
      <c r="M137" s="866"/>
      <c r="N137" s="866">
        <f>'SM-ELECTRIC WATER HEAT'!AD21*'SM-ELECTRIC WATER HEAT'!V21</f>
        <v>0</v>
      </c>
      <c r="O137" s="866"/>
      <c r="P137" s="163">
        <f>'SM-ELECTRIC WATER HEAT'!V21</f>
        <v>0</v>
      </c>
      <c r="Q137" s="866" t="str">
        <f>'SM-ELECTRIC WATER HEAT'!AM21</f>
        <v/>
      </c>
      <c r="R137" s="866"/>
      <c r="S137" s="866" t="str">
        <f>'SM-ELECTRIC WATER HEAT'!AP21</f>
        <v/>
      </c>
      <c r="T137" s="866"/>
      <c r="U137" s="866" t="str">
        <f>'SM-ELECTRIC WATER HEAT'!AJ21</f>
        <v/>
      </c>
      <c r="V137" s="866"/>
      <c r="W137" s="162"/>
      <c r="X137" s="162"/>
      <c r="Y137" s="162"/>
      <c r="Z137" s="162"/>
      <c r="AA137" s="162"/>
      <c r="AB137" s="162"/>
      <c r="AC137" s="162"/>
    </row>
    <row r="138" spans="2:29" ht="15" hidden="1" thickBot="1" x14ac:dyDescent="0.4">
      <c r="B138" s="158">
        <f t="shared" si="6"/>
        <v>0</v>
      </c>
      <c r="C138" s="772">
        <f>'SM-ELECTRIC WATER HEAT'!C23</f>
        <v>0</v>
      </c>
      <c r="D138" s="772"/>
      <c r="E138" s="772"/>
      <c r="F138" s="772"/>
      <c r="G138" s="772"/>
      <c r="H138" s="772"/>
      <c r="I138" s="772"/>
      <c r="J138" s="772">
        <f>'SM-ELECTRIC WATER HEAT'!AV23</f>
        <v>0</v>
      </c>
      <c r="K138" s="772"/>
      <c r="L138" s="772">
        <f>'SM-ELECTRIC WATER HEAT'!AA23*'SM-ELECTRIC WATER HEAT'!V23</f>
        <v>0</v>
      </c>
      <c r="M138" s="772"/>
      <c r="N138" s="772">
        <f>'SM-ELECTRIC WATER HEAT'!AD23*'SM-ELECTRIC WATER HEAT'!V23</f>
        <v>0</v>
      </c>
      <c r="O138" s="772"/>
      <c r="P138" s="158">
        <f>'SM-ELECTRIC WATER HEAT'!V23</f>
        <v>0</v>
      </c>
      <c r="Q138" s="772" t="str">
        <f>'SM-ELECTRIC WATER HEAT'!AM23</f>
        <v/>
      </c>
      <c r="R138" s="772"/>
      <c r="S138" s="772" t="str">
        <f>'SM-ELECTRIC WATER HEAT'!AP23</f>
        <v/>
      </c>
      <c r="T138" s="772"/>
      <c r="U138" s="772" t="str">
        <f>'SM-ELECTRIC WATER HEAT'!AJ23</f>
        <v/>
      </c>
      <c r="V138" s="772"/>
      <c r="W138" s="162"/>
      <c r="X138" s="162"/>
      <c r="Y138" s="162"/>
      <c r="Z138" s="162"/>
      <c r="AA138" s="162"/>
      <c r="AB138" s="162"/>
      <c r="AC138" s="162"/>
    </row>
    <row r="139" spans="2:29" hidden="1" x14ac:dyDescent="0.35">
      <c r="B139" s="162"/>
      <c r="C139" s="162"/>
      <c r="D139" s="162"/>
      <c r="E139" s="162"/>
      <c r="F139" s="162"/>
      <c r="G139" s="162"/>
      <c r="H139" s="162"/>
      <c r="I139" s="162"/>
      <c r="J139" s="162"/>
      <c r="K139" s="162"/>
      <c r="L139" s="162"/>
      <c r="M139" s="162"/>
      <c r="N139" s="162"/>
      <c r="O139" s="162"/>
      <c r="P139" s="162"/>
      <c r="Q139" s="162"/>
      <c r="R139" s="162"/>
      <c r="S139" s="162"/>
      <c r="T139" s="162"/>
      <c r="U139" s="162"/>
      <c r="V139" s="162"/>
      <c r="W139" s="162"/>
      <c r="X139" s="162"/>
      <c r="Y139" s="162"/>
      <c r="Z139" s="162"/>
      <c r="AA139" s="162"/>
      <c r="AB139" s="162"/>
      <c r="AC139" s="162"/>
    </row>
    <row r="140" spans="2:29" hidden="1" x14ac:dyDescent="0.35">
      <c r="B140" s="162"/>
      <c r="C140" s="162"/>
      <c r="D140" s="162"/>
      <c r="E140" s="162"/>
      <c r="F140" s="162"/>
      <c r="G140" s="162"/>
      <c r="H140" s="162"/>
      <c r="I140" s="162"/>
      <c r="J140" s="162"/>
      <c r="K140" s="162"/>
      <c r="L140" s="162"/>
      <c r="M140" s="162"/>
      <c r="N140" s="162"/>
      <c r="O140" s="162"/>
      <c r="P140" s="162"/>
      <c r="Q140" s="162"/>
      <c r="R140" s="162"/>
      <c r="S140" s="162"/>
      <c r="T140" s="162"/>
      <c r="U140" s="162"/>
      <c r="V140" s="162"/>
      <c r="W140" s="162"/>
      <c r="X140" s="162"/>
      <c r="Y140" s="162"/>
      <c r="Z140" s="162"/>
      <c r="AA140" s="162"/>
      <c r="AB140" s="162"/>
      <c r="AC140" s="162"/>
    </row>
  </sheetData>
  <sheetProtection algorithmName="SHA-512" hashValue="sYI6a3cO6VnfvDer6R1/zj/RW099sAA5KoH3xUpl7MgJn6QTRZ7cZ5CiDWVMCLBLP2DVHwJb0HU18Tubq5mIJQ==" saltValue="QKC/7EZXhIPfDSgrKbcwkQ==" spinCount="100000" sheet="1" objects="1" scenarios="1"/>
  <mergeCells count="892">
    <mergeCell ref="N126:O126"/>
    <mergeCell ref="Q124:R124"/>
    <mergeCell ref="Q114:R114"/>
    <mergeCell ref="Q115:R115"/>
    <mergeCell ref="Q116:R116"/>
    <mergeCell ref="Q121:R121"/>
    <mergeCell ref="Q117:R117"/>
    <mergeCell ref="Q119:R119"/>
    <mergeCell ref="Q120:R120"/>
    <mergeCell ref="Q134:R134"/>
    <mergeCell ref="Q135:R135"/>
    <mergeCell ref="S127:T127"/>
    <mergeCell ref="S128:T128"/>
    <mergeCell ref="S129:T129"/>
    <mergeCell ref="N113:O113"/>
    <mergeCell ref="N114:O114"/>
    <mergeCell ref="N123:O123"/>
    <mergeCell ref="Q122:R122"/>
    <mergeCell ref="Q123:R123"/>
    <mergeCell ref="N124:O124"/>
    <mergeCell ref="S130:T130"/>
    <mergeCell ref="S131:T131"/>
    <mergeCell ref="Q126:R126"/>
    <mergeCell ref="Q127:R127"/>
    <mergeCell ref="Q128:R128"/>
    <mergeCell ref="Q129:R129"/>
    <mergeCell ref="Q130:R130"/>
    <mergeCell ref="S114:T114"/>
    <mergeCell ref="S115:T115"/>
    <mergeCell ref="S116:T116"/>
    <mergeCell ref="N122:O122"/>
    <mergeCell ref="S117:T117"/>
    <mergeCell ref="S119:T119"/>
    <mergeCell ref="Q138:R138"/>
    <mergeCell ref="S121:T121"/>
    <mergeCell ref="S122:T122"/>
    <mergeCell ref="S133:T133"/>
    <mergeCell ref="S134:T134"/>
    <mergeCell ref="S135:T135"/>
    <mergeCell ref="U104:V104"/>
    <mergeCell ref="U105:V105"/>
    <mergeCell ref="U106:V106"/>
    <mergeCell ref="U107:V107"/>
    <mergeCell ref="U108:V108"/>
    <mergeCell ref="U109:V109"/>
    <mergeCell ref="U110:V110"/>
    <mergeCell ref="U112:V112"/>
    <mergeCell ref="U113:V113"/>
    <mergeCell ref="S108:T108"/>
    <mergeCell ref="S109:T109"/>
    <mergeCell ref="S110:T110"/>
    <mergeCell ref="S112:T112"/>
    <mergeCell ref="S113:T113"/>
    <mergeCell ref="U120:V120"/>
    <mergeCell ref="U133:V133"/>
    <mergeCell ref="U134:V134"/>
    <mergeCell ref="Q113:R113"/>
    <mergeCell ref="U114:V114"/>
    <mergeCell ref="U115:V115"/>
    <mergeCell ref="U116:V116"/>
    <mergeCell ref="U117:V117"/>
    <mergeCell ref="U119:V119"/>
    <mergeCell ref="S136:T136"/>
    <mergeCell ref="S137:T137"/>
    <mergeCell ref="S138:T138"/>
    <mergeCell ref="U135:V135"/>
    <mergeCell ref="U138:V138"/>
    <mergeCell ref="U121:V121"/>
    <mergeCell ref="U122:V122"/>
    <mergeCell ref="U123:V123"/>
    <mergeCell ref="U124:V124"/>
    <mergeCell ref="U126:V126"/>
    <mergeCell ref="U127:V127"/>
    <mergeCell ref="U128:V128"/>
    <mergeCell ref="U129:V129"/>
    <mergeCell ref="U130:V130"/>
    <mergeCell ref="U131:V131"/>
    <mergeCell ref="U136:V136"/>
    <mergeCell ref="U137:V137"/>
    <mergeCell ref="S120:T120"/>
    <mergeCell ref="N105:O105"/>
    <mergeCell ref="N106:O106"/>
    <mergeCell ref="N107:O107"/>
    <mergeCell ref="N108:O108"/>
    <mergeCell ref="N109:O109"/>
    <mergeCell ref="N110:O110"/>
    <mergeCell ref="N112:O112"/>
    <mergeCell ref="S104:T104"/>
    <mergeCell ref="S105:T105"/>
    <mergeCell ref="S106:T106"/>
    <mergeCell ref="S107:T107"/>
    <mergeCell ref="Q104:R104"/>
    <mergeCell ref="Q105:R105"/>
    <mergeCell ref="Q106:R106"/>
    <mergeCell ref="Q107:R107"/>
    <mergeCell ref="Q108:R108"/>
    <mergeCell ref="Q109:R109"/>
    <mergeCell ref="Q110:R110"/>
    <mergeCell ref="Q112:R112"/>
    <mergeCell ref="J130:K130"/>
    <mergeCell ref="L110:M110"/>
    <mergeCell ref="L112:M112"/>
    <mergeCell ref="L113:M113"/>
    <mergeCell ref="L114:M114"/>
    <mergeCell ref="L115:M115"/>
    <mergeCell ref="L116:M116"/>
    <mergeCell ref="L117:M117"/>
    <mergeCell ref="L135:M135"/>
    <mergeCell ref="L119:M119"/>
    <mergeCell ref="L120:M120"/>
    <mergeCell ref="L128:M128"/>
    <mergeCell ref="L129:M129"/>
    <mergeCell ref="L126:M126"/>
    <mergeCell ref="L121:M121"/>
    <mergeCell ref="L122:M122"/>
    <mergeCell ref="L123:M123"/>
    <mergeCell ref="L124:M124"/>
    <mergeCell ref="B125:V125"/>
    <mergeCell ref="J124:K124"/>
    <mergeCell ref="J126:K126"/>
    <mergeCell ref="C124:I124"/>
    <mergeCell ref="C126:I126"/>
    <mergeCell ref="N121:O121"/>
    <mergeCell ref="J138:K138"/>
    <mergeCell ref="S123:T123"/>
    <mergeCell ref="S124:T124"/>
    <mergeCell ref="S126:T126"/>
    <mergeCell ref="C129:I129"/>
    <mergeCell ref="J133:K133"/>
    <mergeCell ref="J134:K134"/>
    <mergeCell ref="C128:I128"/>
    <mergeCell ref="N127:O127"/>
    <mergeCell ref="N128:O128"/>
    <mergeCell ref="N129:O129"/>
    <mergeCell ref="N130:O130"/>
    <mergeCell ref="N131:O131"/>
    <mergeCell ref="L127:M127"/>
    <mergeCell ref="C127:I127"/>
    <mergeCell ref="N133:O133"/>
    <mergeCell ref="N134:O134"/>
    <mergeCell ref="L130:M130"/>
    <mergeCell ref="L131:M131"/>
    <mergeCell ref="L133:M133"/>
    <mergeCell ref="L134:M134"/>
    <mergeCell ref="J127:K127"/>
    <mergeCell ref="J128:K128"/>
    <mergeCell ref="J129:K129"/>
    <mergeCell ref="C130:I130"/>
    <mergeCell ref="C131:I131"/>
    <mergeCell ref="C133:I133"/>
    <mergeCell ref="C134:I134"/>
    <mergeCell ref="B132:V132"/>
    <mergeCell ref="L137:M137"/>
    <mergeCell ref="L138:M138"/>
    <mergeCell ref="Q131:R131"/>
    <mergeCell ref="Q133:R133"/>
    <mergeCell ref="N137:O137"/>
    <mergeCell ref="N138:O138"/>
    <mergeCell ref="Q136:R136"/>
    <mergeCell ref="Q137:R137"/>
    <mergeCell ref="N136:O136"/>
    <mergeCell ref="L136:M136"/>
    <mergeCell ref="N135:O135"/>
    <mergeCell ref="J131:K131"/>
    <mergeCell ref="J135:K135"/>
    <mergeCell ref="J136:K136"/>
    <mergeCell ref="C135:I135"/>
    <mergeCell ref="C136:I136"/>
    <mergeCell ref="C137:I137"/>
    <mergeCell ref="C138:I138"/>
    <mergeCell ref="J137:K137"/>
    <mergeCell ref="C114:I114"/>
    <mergeCell ref="C115:I115"/>
    <mergeCell ref="C116:I116"/>
    <mergeCell ref="C117:I117"/>
    <mergeCell ref="C119:I119"/>
    <mergeCell ref="C120:I120"/>
    <mergeCell ref="C121:I121"/>
    <mergeCell ref="C122:I122"/>
    <mergeCell ref="C123:I123"/>
    <mergeCell ref="B118:V118"/>
    <mergeCell ref="J122:K122"/>
    <mergeCell ref="J123:K123"/>
    <mergeCell ref="J114:K114"/>
    <mergeCell ref="J115:K115"/>
    <mergeCell ref="J116:K116"/>
    <mergeCell ref="J117:K117"/>
    <mergeCell ref="J119:K119"/>
    <mergeCell ref="J120:K120"/>
    <mergeCell ref="J121:K121"/>
    <mergeCell ref="N115:O115"/>
    <mergeCell ref="N116:O116"/>
    <mergeCell ref="N117:O117"/>
    <mergeCell ref="N119:O119"/>
    <mergeCell ref="N120:O120"/>
    <mergeCell ref="C104:I104"/>
    <mergeCell ref="C105:I105"/>
    <mergeCell ref="C106:I106"/>
    <mergeCell ref="C107:I107"/>
    <mergeCell ref="C108:I108"/>
    <mergeCell ref="C109:I109"/>
    <mergeCell ref="C110:I110"/>
    <mergeCell ref="C112:I112"/>
    <mergeCell ref="C113:I113"/>
    <mergeCell ref="B111:V111"/>
    <mergeCell ref="J104:K104"/>
    <mergeCell ref="J105:K105"/>
    <mergeCell ref="J106:K106"/>
    <mergeCell ref="J107:K107"/>
    <mergeCell ref="J108:K108"/>
    <mergeCell ref="J109:K109"/>
    <mergeCell ref="J110:K110"/>
    <mergeCell ref="J112:K112"/>
    <mergeCell ref="J113:K113"/>
    <mergeCell ref="L105:M105"/>
    <mergeCell ref="L106:M106"/>
    <mergeCell ref="L107:M107"/>
    <mergeCell ref="L108:M108"/>
    <mergeCell ref="L109:M109"/>
    <mergeCell ref="S96:T96"/>
    <mergeCell ref="S97:T97"/>
    <mergeCell ref="S98:T98"/>
    <mergeCell ref="S99:T99"/>
    <mergeCell ref="S100:T100"/>
    <mergeCell ref="S101:T101"/>
    <mergeCell ref="S102:T102"/>
    <mergeCell ref="U96:V96"/>
    <mergeCell ref="U97:V97"/>
    <mergeCell ref="U98:V98"/>
    <mergeCell ref="U99:V99"/>
    <mergeCell ref="U100:V100"/>
    <mergeCell ref="U101:V101"/>
    <mergeCell ref="U102:V102"/>
    <mergeCell ref="N98:O98"/>
    <mergeCell ref="N99:O99"/>
    <mergeCell ref="N100:O100"/>
    <mergeCell ref="N101:O101"/>
    <mergeCell ref="N102:O102"/>
    <mergeCell ref="P96:Q96"/>
    <mergeCell ref="P97:Q97"/>
    <mergeCell ref="P98:Q98"/>
    <mergeCell ref="P99:Q99"/>
    <mergeCell ref="P100:Q100"/>
    <mergeCell ref="P101:Q101"/>
    <mergeCell ref="P102:Q102"/>
    <mergeCell ref="N96:O96"/>
    <mergeCell ref="N97:O97"/>
    <mergeCell ref="I96:K96"/>
    <mergeCell ref="I97:K97"/>
    <mergeCell ref="I98:K98"/>
    <mergeCell ref="I99:K99"/>
    <mergeCell ref="I100:K100"/>
    <mergeCell ref="I101:K101"/>
    <mergeCell ref="I102:K102"/>
    <mergeCell ref="L96:M96"/>
    <mergeCell ref="L97:M97"/>
    <mergeCell ref="L98:M98"/>
    <mergeCell ref="L99:M99"/>
    <mergeCell ref="L100:M100"/>
    <mergeCell ref="L101:M101"/>
    <mergeCell ref="L102:M102"/>
    <mergeCell ref="G98:H98"/>
    <mergeCell ref="G99:H99"/>
    <mergeCell ref="G100:H100"/>
    <mergeCell ref="G101:H101"/>
    <mergeCell ref="G102:H102"/>
    <mergeCell ref="C96:F96"/>
    <mergeCell ref="C97:F97"/>
    <mergeCell ref="C98:F98"/>
    <mergeCell ref="C99:F99"/>
    <mergeCell ref="C100:F100"/>
    <mergeCell ref="C101:F101"/>
    <mergeCell ref="C102:F102"/>
    <mergeCell ref="G96:H96"/>
    <mergeCell ref="G97:H97"/>
    <mergeCell ref="W88:X88"/>
    <mergeCell ref="W89:X89"/>
    <mergeCell ref="W90:X90"/>
    <mergeCell ref="W91:X91"/>
    <mergeCell ref="W92:X92"/>
    <mergeCell ref="W93:X93"/>
    <mergeCell ref="W94:X94"/>
    <mergeCell ref="Y88:Z88"/>
    <mergeCell ref="Y89:Z89"/>
    <mergeCell ref="Y90:Z90"/>
    <mergeCell ref="Y91:Z91"/>
    <mergeCell ref="Y92:Z92"/>
    <mergeCell ref="Y93:Z93"/>
    <mergeCell ref="Y94:Z94"/>
    <mergeCell ref="R90:S90"/>
    <mergeCell ref="R91:S91"/>
    <mergeCell ref="R92:S92"/>
    <mergeCell ref="R93:S93"/>
    <mergeCell ref="R94:S94"/>
    <mergeCell ref="U88:V88"/>
    <mergeCell ref="U89:V89"/>
    <mergeCell ref="U90:V90"/>
    <mergeCell ref="U91:V91"/>
    <mergeCell ref="U92:V92"/>
    <mergeCell ref="U93:V93"/>
    <mergeCell ref="U94:V94"/>
    <mergeCell ref="R88:S88"/>
    <mergeCell ref="R89:S89"/>
    <mergeCell ref="N90:O90"/>
    <mergeCell ref="N91:O91"/>
    <mergeCell ref="N92:O92"/>
    <mergeCell ref="N93:O93"/>
    <mergeCell ref="N94:O94"/>
    <mergeCell ref="P88:Q88"/>
    <mergeCell ref="P89:Q89"/>
    <mergeCell ref="P90:Q90"/>
    <mergeCell ref="P91:Q91"/>
    <mergeCell ref="P92:Q92"/>
    <mergeCell ref="P93:Q93"/>
    <mergeCell ref="P94:Q94"/>
    <mergeCell ref="N88:O88"/>
    <mergeCell ref="N89:O89"/>
    <mergeCell ref="J88:K88"/>
    <mergeCell ref="J89:K89"/>
    <mergeCell ref="J90:K90"/>
    <mergeCell ref="J91:K91"/>
    <mergeCell ref="J92:K92"/>
    <mergeCell ref="J93:K93"/>
    <mergeCell ref="J94:K94"/>
    <mergeCell ref="L88:M88"/>
    <mergeCell ref="L89:M89"/>
    <mergeCell ref="L90:M90"/>
    <mergeCell ref="L91:M91"/>
    <mergeCell ref="L92:M92"/>
    <mergeCell ref="L93:M93"/>
    <mergeCell ref="L94:M94"/>
    <mergeCell ref="H90:I90"/>
    <mergeCell ref="H91:I91"/>
    <mergeCell ref="H92:I92"/>
    <mergeCell ref="H93:I93"/>
    <mergeCell ref="H94:I94"/>
    <mergeCell ref="C88:E88"/>
    <mergeCell ref="C89:E89"/>
    <mergeCell ref="C90:E90"/>
    <mergeCell ref="C91:E91"/>
    <mergeCell ref="C92:E92"/>
    <mergeCell ref="C93:E93"/>
    <mergeCell ref="C94:E94"/>
    <mergeCell ref="F88:G88"/>
    <mergeCell ref="F89:G89"/>
    <mergeCell ref="F90:G90"/>
    <mergeCell ref="F91:G91"/>
    <mergeCell ref="F92:G92"/>
    <mergeCell ref="F93:G93"/>
    <mergeCell ref="F94:G94"/>
    <mergeCell ref="H88:I88"/>
    <mergeCell ref="H89:I89"/>
    <mergeCell ref="I5:N5"/>
    <mergeCell ref="K6:N6"/>
    <mergeCell ref="K25:N25"/>
    <mergeCell ref="K26:N26"/>
    <mergeCell ref="K27:N27"/>
    <mergeCell ref="M19:N19"/>
    <mergeCell ref="K20:N20"/>
    <mergeCell ref="K21:N21"/>
    <mergeCell ref="K22:N22"/>
    <mergeCell ref="I20:J20"/>
    <mergeCell ref="I8:J8"/>
    <mergeCell ref="I9:J9"/>
    <mergeCell ref="K7:N7"/>
    <mergeCell ref="K8:N8"/>
    <mergeCell ref="K9:N9"/>
    <mergeCell ref="K17:N17"/>
    <mergeCell ref="K18:N18"/>
    <mergeCell ref="K19:L19"/>
    <mergeCell ref="I17:J17"/>
    <mergeCell ref="I18:J18"/>
    <mergeCell ref="I19:J19"/>
    <mergeCell ref="I7:J7"/>
    <mergeCell ref="I24:J24"/>
    <mergeCell ref="I25:J25"/>
    <mergeCell ref="D23:E23"/>
    <mergeCell ref="F23:G23"/>
    <mergeCell ref="K23:L23"/>
    <mergeCell ref="K24:N24"/>
    <mergeCell ref="B13:G13"/>
    <mergeCell ref="I13:N13"/>
    <mergeCell ref="I30:N30"/>
    <mergeCell ref="B22:G22"/>
    <mergeCell ref="B28:G28"/>
    <mergeCell ref="F19:G19"/>
    <mergeCell ref="B15:C15"/>
    <mergeCell ref="K16:N16"/>
    <mergeCell ref="B27:G27"/>
    <mergeCell ref="D16:E16"/>
    <mergeCell ref="I29:N29"/>
    <mergeCell ref="D14:G14"/>
    <mergeCell ref="D15:G15"/>
    <mergeCell ref="B14:C14"/>
    <mergeCell ref="B23:C23"/>
    <mergeCell ref="D17:E17"/>
    <mergeCell ref="F17:G17"/>
    <mergeCell ref="B16:C16"/>
    <mergeCell ref="B17:C17"/>
    <mergeCell ref="D20:G20"/>
    <mergeCell ref="I10:J10"/>
    <mergeCell ref="K31:N31"/>
    <mergeCell ref="K32:N32"/>
    <mergeCell ref="K33:N33"/>
    <mergeCell ref="K42:N42"/>
    <mergeCell ref="I33:J33"/>
    <mergeCell ref="I42:J42"/>
    <mergeCell ref="I31:J31"/>
    <mergeCell ref="I32:J32"/>
    <mergeCell ref="I14:J14"/>
    <mergeCell ref="I16:J16"/>
    <mergeCell ref="K41:N41"/>
    <mergeCell ref="K36:N36"/>
    <mergeCell ref="K38:N38"/>
    <mergeCell ref="K40:L40"/>
    <mergeCell ref="I26:J26"/>
    <mergeCell ref="I27:J27"/>
    <mergeCell ref="I28:J28"/>
    <mergeCell ref="I40:J40"/>
    <mergeCell ref="I21:J21"/>
    <mergeCell ref="I22:J22"/>
    <mergeCell ref="K10:N10"/>
    <mergeCell ref="K11:N11"/>
    <mergeCell ref="I23:J23"/>
    <mergeCell ref="B26:C26"/>
    <mergeCell ref="D25:E25"/>
    <mergeCell ref="I36:J36"/>
    <mergeCell ref="I41:J41"/>
    <mergeCell ref="I37:J37"/>
    <mergeCell ref="D31:G31"/>
    <mergeCell ref="D33:G33"/>
    <mergeCell ref="F32:G32"/>
    <mergeCell ref="B29:C29"/>
    <mergeCell ref="B30:C30"/>
    <mergeCell ref="D26:G26"/>
    <mergeCell ref="D32:E32"/>
    <mergeCell ref="I39:J39"/>
    <mergeCell ref="F30:G30"/>
    <mergeCell ref="D34:G34"/>
    <mergeCell ref="B18:C18"/>
    <mergeCell ref="D18:G18"/>
    <mergeCell ref="D29:G29"/>
    <mergeCell ref="D30:E30"/>
    <mergeCell ref="L104:M104"/>
    <mergeCell ref="N104:O104"/>
    <mergeCell ref="B5:G5"/>
    <mergeCell ref="B37:G37"/>
    <mergeCell ref="B7:C7"/>
    <mergeCell ref="B6:C6"/>
    <mergeCell ref="B8:C8"/>
    <mergeCell ref="B9:C9"/>
    <mergeCell ref="B10:C10"/>
    <mergeCell ref="B11:C11"/>
    <mergeCell ref="D7:G7"/>
    <mergeCell ref="D6:G6"/>
    <mergeCell ref="D8:G8"/>
    <mergeCell ref="D9:G9"/>
    <mergeCell ref="D10:G10"/>
    <mergeCell ref="D11:G11"/>
    <mergeCell ref="B24:C24"/>
    <mergeCell ref="B25:C25"/>
    <mergeCell ref="I6:J6"/>
    <mergeCell ref="I38:J38"/>
    <mergeCell ref="B19:C19"/>
    <mergeCell ref="B67:D67"/>
    <mergeCell ref="B68:D68"/>
    <mergeCell ref="B69:D69"/>
    <mergeCell ref="B70:D70"/>
    <mergeCell ref="B71:D71"/>
    <mergeCell ref="B54:D54"/>
    <mergeCell ref="B55:D55"/>
    <mergeCell ref="B56:D56"/>
    <mergeCell ref="B57:D57"/>
    <mergeCell ref="B58:D58"/>
    <mergeCell ref="B59:D59"/>
    <mergeCell ref="B60:D60"/>
    <mergeCell ref="B61:D61"/>
    <mergeCell ref="B62:D62"/>
    <mergeCell ref="B53:AF53"/>
    <mergeCell ref="B34:C34"/>
    <mergeCell ref="B21:G21"/>
    <mergeCell ref="B20:C20"/>
    <mergeCell ref="D19:E19"/>
    <mergeCell ref="F25:G25"/>
    <mergeCell ref="D24:G24"/>
    <mergeCell ref="K39:N39"/>
    <mergeCell ref="K44:N44"/>
    <mergeCell ref="I44:J44"/>
    <mergeCell ref="I43:J43"/>
    <mergeCell ref="B31:C31"/>
    <mergeCell ref="B33:C33"/>
    <mergeCell ref="B32:C32"/>
    <mergeCell ref="K43:N43"/>
    <mergeCell ref="D35:E35"/>
    <mergeCell ref="I35:N35"/>
    <mergeCell ref="B36:G36"/>
    <mergeCell ref="I34:N34"/>
    <mergeCell ref="B38:G44"/>
    <mergeCell ref="B35:C35"/>
    <mergeCell ref="K37:N37"/>
    <mergeCell ref="B72:D72"/>
    <mergeCell ref="E54:F54"/>
    <mergeCell ref="E55:F55"/>
    <mergeCell ref="E56:F56"/>
    <mergeCell ref="E57:F57"/>
    <mergeCell ref="E58:F58"/>
    <mergeCell ref="E59:F59"/>
    <mergeCell ref="E60:F60"/>
    <mergeCell ref="E61:F61"/>
    <mergeCell ref="E62:F62"/>
    <mergeCell ref="E63:F63"/>
    <mergeCell ref="E64:F64"/>
    <mergeCell ref="E65:F65"/>
    <mergeCell ref="E66:F66"/>
    <mergeCell ref="E67:F67"/>
    <mergeCell ref="E68:F68"/>
    <mergeCell ref="E69:F69"/>
    <mergeCell ref="E70:F70"/>
    <mergeCell ref="E71:F71"/>
    <mergeCell ref="E72:F72"/>
    <mergeCell ref="B63:D63"/>
    <mergeCell ref="B64:D64"/>
    <mergeCell ref="B65:D65"/>
    <mergeCell ref="B66:D66"/>
    <mergeCell ref="G67:I67"/>
    <mergeCell ref="G68:I68"/>
    <mergeCell ref="G69:I69"/>
    <mergeCell ref="G70:I70"/>
    <mergeCell ref="G71:I71"/>
    <mergeCell ref="G54:I54"/>
    <mergeCell ref="G55:I55"/>
    <mergeCell ref="G56:I56"/>
    <mergeCell ref="G57:I57"/>
    <mergeCell ref="G58:I58"/>
    <mergeCell ref="G59:I59"/>
    <mergeCell ref="G60:I60"/>
    <mergeCell ref="G61:I61"/>
    <mergeCell ref="G62:I62"/>
    <mergeCell ref="G72:I72"/>
    <mergeCell ref="J54:K54"/>
    <mergeCell ref="J55:K55"/>
    <mergeCell ref="J56:K56"/>
    <mergeCell ref="J57:K57"/>
    <mergeCell ref="J58:K58"/>
    <mergeCell ref="J59:K59"/>
    <mergeCell ref="J60:K60"/>
    <mergeCell ref="J61:K61"/>
    <mergeCell ref="J62:K62"/>
    <mergeCell ref="J63:K63"/>
    <mergeCell ref="J64:K64"/>
    <mergeCell ref="J65:K65"/>
    <mergeCell ref="J66:K66"/>
    <mergeCell ref="J67:K67"/>
    <mergeCell ref="J68:K68"/>
    <mergeCell ref="J69:K69"/>
    <mergeCell ref="J70:K70"/>
    <mergeCell ref="J71:K71"/>
    <mergeCell ref="J72:K72"/>
    <mergeCell ref="G63:I63"/>
    <mergeCell ref="G64:I64"/>
    <mergeCell ref="G65:I65"/>
    <mergeCell ref="G66:I66"/>
    <mergeCell ref="L67:M67"/>
    <mergeCell ref="L68:M68"/>
    <mergeCell ref="L69:M69"/>
    <mergeCell ref="L70:M70"/>
    <mergeCell ref="L71:M71"/>
    <mergeCell ref="L54:M54"/>
    <mergeCell ref="L55:M55"/>
    <mergeCell ref="L56:M56"/>
    <mergeCell ref="L57:M57"/>
    <mergeCell ref="L58:M58"/>
    <mergeCell ref="L59:M59"/>
    <mergeCell ref="L60:M60"/>
    <mergeCell ref="L61:M61"/>
    <mergeCell ref="L62:M62"/>
    <mergeCell ref="L72:M72"/>
    <mergeCell ref="N54:O54"/>
    <mergeCell ref="N55:O55"/>
    <mergeCell ref="N56:O56"/>
    <mergeCell ref="N57:O57"/>
    <mergeCell ref="N58:O58"/>
    <mergeCell ref="N59:O59"/>
    <mergeCell ref="N60:O60"/>
    <mergeCell ref="N61:O61"/>
    <mergeCell ref="N62:O62"/>
    <mergeCell ref="N63:O63"/>
    <mergeCell ref="N64:O64"/>
    <mergeCell ref="N65:O65"/>
    <mergeCell ref="N66:O66"/>
    <mergeCell ref="N67:O67"/>
    <mergeCell ref="N68:O68"/>
    <mergeCell ref="N69:O69"/>
    <mergeCell ref="N70:O70"/>
    <mergeCell ref="N71:O71"/>
    <mergeCell ref="N72:O72"/>
    <mergeCell ref="L63:M63"/>
    <mergeCell ref="L64:M64"/>
    <mergeCell ref="L65:M65"/>
    <mergeCell ref="L66:M66"/>
    <mergeCell ref="P67:Q67"/>
    <mergeCell ref="P68:Q68"/>
    <mergeCell ref="P69:Q69"/>
    <mergeCell ref="P70:Q70"/>
    <mergeCell ref="P71:Q71"/>
    <mergeCell ref="P54:Q54"/>
    <mergeCell ref="P55:Q55"/>
    <mergeCell ref="P56:Q56"/>
    <mergeCell ref="P57:Q57"/>
    <mergeCell ref="P58:Q58"/>
    <mergeCell ref="P59:Q59"/>
    <mergeCell ref="P60:Q60"/>
    <mergeCell ref="P61:Q61"/>
    <mergeCell ref="P62:Q62"/>
    <mergeCell ref="P72:Q72"/>
    <mergeCell ref="R54:S54"/>
    <mergeCell ref="R55:S55"/>
    <mergeCell ref="R56:S56"/>
    <mergeCell ref="R57:S57"/>
    <mergeCell ref="R58:S58"/>
    <mergeCell ref="R59:S59"/>
    <mergeCell ref="R60:S60"/>
    <mergeCell ref="R61:S61"/>
    <mergeCell ref="R62:S62"/>
    <mergeCell ref="R63:S63"/>
    <mergeCell ref="R64:S64"/>
    <mergeCell ref="R65:S65"/>
    <mergeCell ref="R66:S66"/>
    <mergeCell ref="R67:S67"/>
    <mergeCell ref="R68:S68"/>
    <mergeCell ref="R69:S69"/>
    <mergeCell ref="R70:S70"/>
    <mergeCell ref="R71:S71"/>
    <mergeCell ref="R72:S72"/>
    <mergeCell ref="P63:Q63"/>
    <mergeCell ref="P64:Q64"/>
    <mergeCell ref="P65:Q65"/>
    <mergeCell ref="P66:Q66"/>
    <mergeCell ref="T67:U67"/>
    <mergeCell ref="T68:U68"/>
    <mergeCell ref="T69:U69"/>
    <mergeCell ref="T70:U70"/>
    <mergeCell ref="T71:U71"/>
    <mergeCell ref="T54:U54"/>
    <mergeCell ref="T55:U55"/>
    <mergeCell ref="T56:U56"/>
    <mergeCell ref="T57:U57"/>
    <mergeCell ref="T58:U58"/>
    <mergeCell ref="T59:U59"/>
    <mergeCell ref="T60:U60"/>
    <mergeCell ref="T61:U61"/>
    <mergeCell ref="T62:U62"/>
    <mergeCell ref="T72:U72"/>
    <mergeCell ref="V54:W54"/>
    <mergeCell ref="V55:W55"/>
    <mergeCell ref="V56:W56"/>
    <mergeCell ref="V57:W57"/>
    <mergeCell ref="V58:W58"/>
    <mergeCell ref="V59:W59"/>
    <mergeCell ref="V60:W60"/>
    <mergeCell ref="V61:W61"/>
    <mergeCell ref="V62:W62"/>
    <mergeCell ref="V63:W63"/>
    <mergeCell ref="V64:W64"/>
    <mergeCell ref="V65:W65"/>
    <mergeCell ref="V66:W66"/>
    <mergeCell ref="V67:W67"/>
    <mergeCell ref="V68:W68"/>
    <mergeCell ref="V69:W69"/>
    <mergeCell ref="V70:W70"/>
    <mergeCell ref="V71:W71"/>
    <mergeCell ref="V72:W72"/>
    <mergeCell ref="T63:U63"/>
    <mergeCell ref="T64:U64"/>
    <mergeCell ref="T65:U65"/>
    <mergeCell ref="T66:U66"/>
    <mergeCell ref="X67:Y67"/>
    <mergeCell ref="X68:Y68"/>
    <mergeCell ref="X69:Y69"/>
    <mergeCell ref="X70:Y70"/>
    <mergeCell ref="X71:Y71"/>
    <mergeCell ref="X54:Y54"/>
    <mergeCell ref="X55:Y55"/>
    <mergeCell ref="X56:Y56"/>
    <mergeCell ref="X57:Y57"/>
    <mergeCell ref="X58:Y58"/>
    <mergeCell ref="X59:Y59"/>
    <mergeCell ref="X60:Y60"/>
    <mergeCell ref="X61:Y61"/>
    <mergeCell ref="X62:Y62"/>
    <mergeCell ref="X72:Y72"/>
    <mergeCell ref="AA54:AB54"/>
    <mergeCell ref="AA55:AB55"/>
    <mergeCell ref="AA56:AB56"/>
    <mergeCell ref="AA57:AB57"/>
    <mergeCell ref="AA58:AB58"/>
    <mergeCell ref="AA59:AB59"/>
    <mergeCell ref="AA60:AB60"/>
    <mergeCell ref="AA61:AB61"/>
    <mergeCell ref="AA62:AB62"/>
    <mergeCell ref="AA63:AB63"/>
    <mergeCell ref="AA64:AB64"/>
    <mergeCell ref="AA65:AB65"/>
    <mergeCell ref="AA66:AB66"/>
    <mergeCell ref="AA67:AB67"/>
    <mergeCell ref="AA68:AB68"/>
    <mergeCell ref="AA69:AB69"/>
    <mergeCell ref="AA70:AB70"/>
    <mergeCell ref="AA71:AB71"/>
    <mergeCell ref="AA72:AB72"/>
    <mergeCell ref="X63:Y63"/>
    <mergeCell ref="X64:Y64"/>
    <mergeCell ref="X65:Y65"/>
    <mergeCell ref="X66:Y66"/>
    <mergeCell ref="AC54:AD54"/>
    <mergeCell ref="AC55:AD55"/>
    <mergeCell ref="AC56:AD56"/>
    <mergeCell ref="AC57:AD57"/>
    <mergeCell ref="AC58:AD58"/>
    <mergeCell ref="AC59:AD59"/>
    <mergeCell ref="AC60:AD60"/>
    <mergeCell ref="AC61:AD61"/>
    <mergeCell ref="AC62:AD62"/>
    <mergeCell ref="AE71:AF71"/>
    <mergeCell ref="AE72:AF72"/>
    <mergeCell ref="AC63:AD63"/>
    <mergeCell ref="AC64:AD64"/>
    <mergeCell ref="AC65:AD65"/>
    <mergeCell ref="AC66:AD66"/>
    <mergeCell ref="AC67:AD67"/>
    <mergeCell ref="AC68:AD68"/>
    <mergeCell ref="AC69:AD69"/>
    <mergeCell ref="AC70:AD70"/>
    <mergeCell ref="AC71:AD71"/>
    <mergeCell ref="B77:C77"/>
    <mergeCell ref="B78:C78"/>
    <mergeCell ref="B79:C79"/>
    <mergeCell ref="B80:C80"/>
    <mergeCell ref="B81:C81"/>
    <mergeCell ref="B82:C82"/>
    <mergeCell ref="AC72:AD72"/>
    <mergeCell ref="AE54:AF54"/>
    <mergeCell ref="AE55:AF55"/>
    <mergeCell ref="AE56:AF56"/>
    <mergeCell ref="AE57:AF57"/>
    <mergeCell ref="AE58:AF58"/>
    <mergeCell ref="AE59:AF59"/>
    <mergeCell ref="AE60:AF60"/>
    <mergeCell ref="AE61:AF61"/>
    <mergeCell ref="AE62:AF62"/>
    <mergeCell ref="AE63:AF63"/>
    <mergeCell ref="AE64:AF64"/>
    <mergeCell ref="AE65:AF65"/>
    <mergeCell ref="AE66:AF66"/>
    <mergeCell ref="AE67:AF67"/>
    <mergeCell ref="AE68:AF68"/>
    <mergeCell ref="AE69:AF69"/>
    <mergeCell ref="AE70:AF70"/>
    <mergeCell ref="F79:G79"/>
    <mergeCell ref="F80:G80"/>
    <mergeCell ref="F81:G81"/>
    <mergeCell ref="F82:G82"/>
    <mergeCell ref="B83:C83"/>
    <mergeCell ref="B84:C84"/>
    <mergeCell ref="B85:C85"/>
    <mergeCell ref="B86:C86"/>
    <mergeCell ref="D74:E74"/>
    <mergeCell ref="D75:E75"/>
    <mergeCell ref="D76:E76"/>
    <mergeCell ref="D77:E77"/>
    <mergeCell ref="D78:E78"/>
    <mergeCell ref="D79:E79"/>
    <mergeCell ref="D80:E80"/>
    <mergeCell ref="D81:E81"/>
    <mergeCell ref="D82:E82"/>
    <mergeCell ref="D83:E83"/>
    <mergeCell ref="D84:E84"/>
    <mergeCell ref="D85:E85"/>
    <mergeCell ref="D86:E86"/>
    <mergeCell ref="B74:C74"/>
    <mergeCell ref="B75:C75"/>
    <mergeCell ref="B76:C76"/>
    <mergeCell ref="J81:K81"/>
    <mergeCell ref="J82:K82"/>
    <mergeCell ref="F83:G83"/>
    <mergeCell ref="F84:G84"/>
    <mergeCell ref="F85:G85"/>
    <mergeCell ref="F86:G86"/>
    <mergeCell ref="H74:I74"/>
    <mergeCell ref="H75:I75"/>
    <mergeCell ref="H76:I76"/>
    <mergeCell ref="H77:I77"/>
    <mergeCell ref="H78:I78"/>
    <mergeCell ref="H79:I79"/>
    <mergeCell ref="H80:I80"/>
    <mergeCell ref="H81:I81"/>
    <mergeCell ref="H82:I82"/>
    <mergeCell ref="H83:I83"/>
    <mergeCell ref="H84:I84"/>
    <mergeCell ref="H85:I85"/>
    <mergeCell ref="H86:I86"/>
    <mergeCell ref="F74:G74"/>
    <mergeCell ref="F75:G75"/>
    <mergeCell ref="F76:G76"/>
    <mergeCell ref="F77:G77"/>
    <mergeCell ref="F78:G78"/>
    <mergeCell ref="J83:K83"/>
    <mergeCell ref="J84:K84"/>
    <mergeCell ref="J85:K85"/>
    <mergeCell ref="J86:K86"/>
    <mergeCell ref="L74:M74"/>
    <mergeCell ref="L75:M75"/>
    <mergeCell ref="L76:M76"/>
    <mergeCell ref="L77:M77"/>
    <mergeCell ref="L78:M78"/>
    <mergeCell ref="L79:M79"/>
    <mergeCell ref="L80:M80"/>
    <mergeCell ref="L81:M81"/>
    <mergeCell ref="L82:M82"/>
    <mergeCell ref="L83:M83"/>
    <mergeCell ref="L84:M84"/>
    <mergeCell ref="L85:M85"/>
    <mergeCell ref="L86:M86"/>
    <mergeCell ref="J74:K74"/>
    <mergeCell ref="J75:K75"/>
    <mergeCell ref="J76:K76"/>
    <mergeCell ref="J77:K77"/>
    <mergeCell ref="J78:K78"/>
    <mergeCell ref="J79:K79"/>
    <mergeCell ref="J80:K80"/>
    <mergeCell ref="Q82:R82"/>
    <mergeCell ref="Q83:R83"/>
    <mergeCell ref="Q84:R84"/>
    <mergeCell ref="Q85:R85"/>
    <mergeCell ref="Q86:R86"/>
    <mergeCell ref="N74:O74"/>
    <mergeCell ref="N75:O75"/>
    <mergeCell ref="N76:O76"/>
    <mergeCell ref="N77:O77"/>
    <mergeCell ref="N78:O78"/>
    <mergeCell ref="N79:O79"/>
    <mergeCell ref="N80:O80"/>
    <mergeCell ref="N81:O81"/>
    <mergeCell ref="N82:O82"/>
    <mergeCell ref="B103:V103"/>
    <mergeCell ref="S77:T77"/>
    <mergeCell ref="S78:T78"/>
    <mergeCell ref="S79:T79"/>
    <mergeCell ref="S80:T80"/>
    <mergeCell ref="S81:T81"/>
    <mergeCell ref="S82:T82"/>
    <mergeCell ref="N83:O83"/>
    <mergeCell ref="N84:O84"/>
    <mergeCell ref="N85:O85"/>
    <mergeCell ref="N86:O86"/>
    <mergeCell ref="Q77:R77"/>
    <mergeCell ref="Q78:R78"/>
    <mergeCell ref="S83:T83"/>
    <mergeCell ref="S84:T84"/>
    <mergeCell ref="S85:T85"/>
    <mergeCell ref="S86:T86"/>
    <mergeCell ref="U77:V77"/>
    <mergeCell ref="U78:V78"/>
    <mergeCell ref="U79:V79"/>
    <mergeCell ref="U80:V80"/>
    <mergeCell ref="U81:V81"/>
    <mergeCell ref="U82:V82"/>
    <mergeCell ref="U83:V83"/>
    <mergeCell ref="D12:G12"/>
    <mergeCell ref="K14:L14"/>
    <mergeCell ref="M14:N14"/>
    <mergeCell ref="L28:M28"/>
    <mergeCell ref="K15:L15"/>
    <mergeCell ref="M15:N15"/>
    <mergeCell ref="B73:V73"/>
    <mergeCell ref="B87:Z87"/>
    <mergeCell ref="B95:V95"/>
    <mergeCell ref="Q74:R74"/>
    <mergeCell ref="Q75:R75"/>
    <mergeCell ref="Q76:R76"/>
    <mergeCell ref="U74:V74"/>
    <mergeCell ref="U75:V75"/>
    <mergeCell ref="U76:V76"/>
    <mergeCell ref="U84:V84"/>
    <mergeCell ref="U85:V85"/>
    <mergeCell ref="U86:V86"/>
    <mergeCell ref="S74:T74"/>
    <mergeCell ref="S75:T75"/>
    <mergeCell ref="S76:T76"/>
    <mergeCell ref="Q79:R79"/>
    <mergeCell ref="Q80:R80"/>
    <mergeCell ref="Q81:R81"/>
  </mergeCells>
  <dataValidations count="3">
    <dataValidation type="list" allowBlank="1" showInputMessage="1" showErrorMessage="1" sqref="D9:G9" xr:uid="{00000000-0002-0000-2000-000000000000}">
      <formula1>"Submitted,Reviewed,Final"</formula1>
    </dataValidation>
    <dataValidation type="list" allowBlank="1" sqref="D8:G8" xr:uid="{00000000-0002-0000-2000-000001000000}">
      <formula1>"John,Katie,Nathan,Kelly,Lucas,Kristin"</formula1>
    </dataValidation>
    <dataValidation type="list" allowBlank="1" sqref="D10:G10" xr:uid="{00000000-0002-0000-2000-000002000000}">
      <formula1>"TEJ,WLP,GG,PJB,FMS,SDO,LR"</formula1>
    </dataValidation>
  </dataValidations>
  <hyperlinks>
    <hyperlink ref="B13:G13" location="'PI - Company'!A1" display="Company Information" xr:uid="{00000000-0004-0000-2000-000000000000}"/>
    <hyperlink ref="I13:N13" location="'PI - Site'!A1" display="Site Information" xr:uid="{00000000-0004-0000-2000-000001000000}"/>
    <hyperlink ref="B22:G22" location="'PI - Site'!A1" display="Project Information" xr:uid="{00000000-0004-0000-2000-000002000000}"/>
    <hyperlink ref="I30:N30" location="'PI-Payment'!A1" display="Payment Option Information" xr:uid="{00000000-0004-0000-2000-000003000000}"/>
    <hyperlink ref="I35:N35" location="'PI-Payment'!A1" display="Payee Information" xr:uid="{00000000-0004-0000-2000-000004000000}"/>
    <hyperlink ref="B28:G28" location="'PI-Contacts'!A1" display="Trade Ally/Vendor Information" xr:uid="{00000000-0004-0000-2000-000005000000}"/>
    <hyperlink ref="I5:N5" location="'PROJECT SUMMARY'!A1" display="Savings &amp; Incentive Summary" xr:uid="{00000000-0004-0000-2000-000006000000}"/>
    <hyperlink ref="B37:G37" location="'PI - Site'!A1" display="Project Description" xr:uid="{00000000-0004-0000-2000-000007000000}"/>
    <hyperlink ref="B53" location="'CM-LIGHTING1'!A1" display="CUSTOM LIGHTING" xr:uid="{00000000-0004-0000-2000-000008000000}"/>
    <hyperlink ref="B73" location="'CM-NONLIGHTING1'!A1" display="CUSTOM NONLIGHTING" xr:uid="{00000000-0004-0000-2000-000009000000}"/>
    <hyperlink ref="B87" location="'SM-LIGHTING'!A1" display="STANDARD LIGHTING" xr:uid="{00000000-0004-0000-2000-00000A000000}"/>
    <hyperlink ref="B95" location="'SM-LIGHTING CONTROLS'!A1" display="SMLIGHTCON" xr:uid="{00000000-0004-0000-2000-00000B000000}"/>
    <hyperlink ref="B103" location="'SM-REFRIGERATION'!A1" display="SMREFRI" xr:uid="{00000000-0004-0000-2000-00000C000000}"/>
    <hyperlink ref="B111" location="'SM-MOTORS'!A1" display="SMMOTORS" xr:uid="{00000000-0004-0000-2000-00000D000000}"/>
    <hyperlink ref="B118" location="'SM-COMM. COOKING'!A1" display="SMCOOK" xr:uid="{00000000-0004-0000-2000-00000E000000}"/>
    <hyperlink ref="B125" location="'SM-COMPUTERIT'!A1" display="SMIT" xr:uid="{00000000-0004-0000-2000-00000F000000}"/>
    <hyperlink ref="B132" location="'SM-ELECTRIC WATER HEAT'!A1" display="SMWHEAT" xr:uid="{00000000-0004-0000-2000-000010000000}"/>
  </hyperlinks>
  <pageMargins left="0.25" right="0.25" top="0.75" bottom="0.75" header="0.3" footer="0.3"/>
  <pageSetup scale="75"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0">
    <tabColor theme="3" tint="0.39997558519241921"/>
  </sheetPr>
  <dimension ref="A1:D2"/>
  <sheetViews>
    <sheetView workbookViewId="0">
      <selection activeCell="D1" sqref="D1"/>
    </sheetView>
  </sheetViews>
  <sheetFormatPr defaultColWidth="8.81640625" defaultRowHeight="14.5" x14ac:dyDescent="0.35"/>
  <sheetData>
    <row r="1" spans="1:4" x14ac:dyDescent="0.35">
      <c r="A1" t="s">
        <v>739</v>
      </c>
      <c r="B1" t="s">
        <v>740</v>
      </c>
      <c r="C1" t="s">
        <v>741</v>
      </c>
      <c r="D1" t="s">
        <v>742</v>
      </c>
    </row>
    <row r="2" spans="1:4" x14ac:dyDescent="0.35">
      <c r="A2" t="e">
        <f>PICO1</f>
        <v>#NAME?</v>
      </c>
      <c r="B2" t="e">
        <f>PICO2</f>
        <v>#NAME?</v>
      </c>
      <c r="C2" t="e">
        <f>PICO3</f>
        <v>#NAME?</v>
      </c>
      <c r="D2" t="e">
        <f>PICO4</f>
        <v>#NAME?</v>
      </c>
    </row>
  </sheetData>
  <sheetProtection algorithmName="SHA-512" hashValue="un3IRTw9pWpYyvlApcqXMxhvdtCagdbkRuvnV2cX5WyHP11Gy8qhSE8t1rFBhV41fHZ3nOrz/fBmCUEU3WN8WQ==" saltValue="ceHtMFpO+jyadJIWUN0Thg==" spinCount="100000" sheet="1" objects="1" scenarios="1"/>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6"/>
  <dimension ref="A2:A78"/>
  <sheetViews>
    <sheetView workbookViewId="0">
      <selection activeCell="A76" sqref="A76"/>
    </sheetView>
  </sheetViews>
  <sheetFormatPr defaultRowHeight="14.5" x14ac:dyDescent="0.35"/>
  <cols>
    <col min="1" max="1" width="33.453125" bestFit="1" customWidth="1"/>
  </cols>
  <sheetData>
    <row r="2" spans="1:1" x14ac:dyDescent="0.35">
      <c r="A2" t="s">
        <v>828</v>
      </c>
    </row>
    <row r="3" spans="1:1" x14ac:dyDescent="0.35">
      <c r="A3" s="389" t="s">
        <v>830</v>
      </c>
    </row>
    <row r="4" spans="1:1" x14ac:dyDescent="0.35">
      <c r="A4" s="389" t="s">
        <v>831</v>
      </c>
    </row>
    <row r="5" spans="1:1" x14ac:dyDescent="0.35">
      <c r="A5" s="389" t="s">
        <v>843</v>
      </c>
    </row>
    <row r="6" spans="1:1" x14ac:dyDescent="0.35">
      <c r="A6" s="389" t="s">
        <v>832</v>
      </c>
    </row>
    <row r="7" spans="1:1" x14ac:dyDescent="0.35">
      <c r="A7" s="389" t="s">
        <v>833</v>
      </c>
    </row>
    <row r="8" spans="1:1" x14ac:dyDescent="0.35">
      <c r="A8" s="389" t="s">
        <v>844</v>
      </c>
    </row>
    <row r="9" spans="1:1" x14ac:dyDescent="0.35">
      <c r="A9" s="389" t="s">
        <v>849</v>
      </c>
    </row>
    <row r="10" spans="1:1" x14ac:dyDescent="0.35">
      <c r="A10" s="389" t="s">
        <v>850</v>
      </c>
    </row>
    <row r="11" spans="1:1" x14ac:dyDescent="0.35">
      <c r="A11" s="389" t="s">
        <v>834</v>
      </c>
    </row>
    <row r="12" spans="1:1" x14ac:dyDescent="0.35">
      <c r="A12" s="389" t="s">
        <v>835</v>
      </c>
    </row>
    <row r="13" spans="1:1" x14ac:dyDescent="0.35">
      <c r="A13" s="389" t="s">
        <v>847</v>
      </c>
    </row>
    <row r="14" spans="1:1" x14ac:dyDescent="0.35">
      <c r="A14" s="389" t="s">
        <v>836</v>
      </c>
    </row>
    <row r="15" spans="1:1" x14ac:dyDescent="0.35">
      <c r="A15" s="389" t="s">
        <v>837</v>
      </c>
    </row>
    <row r="16" spans="1:1" x14ac:dyDescent="0.35">
      <c r="A16" s="389" t="s">
        <v>838</v>
      </c>
    </row>
    <row r="17" spans="1:1" x14ac:dyDescent="0.35">
      <c r="A17" s="389" t="s">
        <v>839</v>
      </c>
    </row>
    <row r="18" spans="1:1" x14ac:dyDescent="0.35">
      <c r="A18" s="389" t="s">
        <v>846</v>
      </c>
    </row>
    <row r="19" spans="1:1" x14ac:dyDescent="0.35">
      <c r="A19" s="389" t="s">
        <v>840</v>
      </c>
    </row>
    <row r="20" spans="1:1" x14ac:dyDescent="0.35">
      <c r="A20" s="389" t="s">
        <v>841</v>
      </c>
    </row>
    <row r="21" spans="1:1" x14ac:dyDescent="0.35">
      <c r="A21" s="389" t="s">
        <v>845</v>
      </c>
    </row>
    <row r="22" spans="1:1" x14ac:dyDescent="0.35">
      <c r="A22" s="389" t="s">
        <v>848</v>
      </c>
    </row>
    <row r="23" spans="1:1" x14ac:dyDescent="0.35">
      <c r="A23" s="389" t="s">
        <v>842</v>
      </c>
    </row>
    <row r="25" spans="1:1" x14ac:dyDescent="0.35">
      <c r="A25" t="s">
        <v>829</v>
      </c>
    </row>
    <row r="26" spans="1:1" x14ac:dyDescent="0.35">
      <c r="A26" s="389" t="s">
        <v>817</v>
      </c>
    </row>
    <row r="27" spans="1:1" x14ac:dyDescent="0.35">
      <c r="A27" s="389" t="s">
        <v>818</v>
      </c>
    </row>
    <row r="29" spans="1:1" x14ac:dyDescent="0.35">
      <c r="A29" s="389" t="s">
        <v>747</v>
      </c>
    </row>
    <row r="30" spans="1:1" x14ac:dyDescent="0.35">
      <c r="A30" s="389" t="s">
        <v>749</v>
      </c>
    </row>
    <row r="31" spans="1:1" x14ac:dyDescent="0.35">
      <c r="A31" s="389" t="s">
        <v>750</v>
      </c>
    </row>
    <row r="32" spans="1:1" x14ac:dyDescent="0.35">
      <c r="A32" s="389" t="s">
        <v>751</v>
      </c>
    </row>
    <row r="33" spans="1:1" x14ac:dyDescent="0.35">
      <c r="A33" s="389" t="s">
        <v>753</v>
      </c>
    </row>
    <row r="34" spans="1:1" x14ac:dyDescent="0.35">
      <c r="A34" s="389" t="s">
        <v>754</v>
      </c>
    </row>
    <row r="35" spans="1:1" x14ac:dyDescent="0.35">
      <c r="A35" s="389" t="s">
        <v>755</v>
      </c>
    </row>
    <row r="36" spans="1:1" x14ac:dyDescent="0.35">
      <c r="A36" s="389" t="s">
        <v>756</v>
      </c>
    </row>
    <row r="37" spans="1:1" x14ac:dyDescent="0.35">
      <c r="A37" s="389" t="s">
        <v>752</v>
      </c>
    </row>
    <row r="39" spans="1:1" x14ac:dyDescent="0.35">
      <c r="A39" s="389" t="s">
        <v>748</v>
      </c>
    </row>
    <row r="40" spans="1:1" x14ac:dyDescent="0.35">
      <c r="A40" s="389" t="s">
        <v>757</v>
      </c>
    </row>
    <row r="41" spans="1:1" x14ac:dyDescent="0.35">
      <c r="A41" s="389" t="s">
        <v>758</v>
      </c>
    </row>
    <row r="42" spans="1:1" x14ac:dyDescent="0.35">
      <c r="A42" s="389" t="s">
        <v>759</v>
      </c>
    </row>
    <row r="43" spans="1:1" x14ac:dyDescent="0.35">
      <c r="A43" s="389" t="s">
        <v>760</v>
      </c>
    </row>
    <row r="45" spans="1:1" x14ac:dyDescent="0.35">
      <c r="A45" s="389" t="s">
        <v>852</v>
      </c>
    </row>
    <row r="46" spans="1:1" x14ac:dyDescent="0.35">
      <c r="A46" s="389" t="s">
        <v>853</v>
      </c>
    </row>
    <row r="47" spans="1:1" x14ac:dyDescent="0.35">
      <c r="A47" s="389" t="s">
        <v>854</v>
      </c>
    </row>
    <row r="48" spans="1:1" x14ac:dyDescent="0.35">
      <c r="A48" s="389" t="s">
        <v>855</v>
      </c>
    </row>
    <row r="49" spans="1:1" x14ac:dyDescent="0.35">
      <c r="A49" s="389" t="s">
        <v>856</v>
      </c>
    </row>
    <row r="50" spans="1:1" x14ac:dyDescent="0.35">
      <c r="A50" s="389" t="s">
        <v>857</v>
      </c>
    </row>
    <row r="51" spans="1:1" x14ac:dyDescent="0.35">
      <c r="A51" s="389" t="s">
        <v>858</v>
      </c>
    </row>
    <row r="53" spans="1:1" x14ac:dyDescent="0.35">
      <c r="A53" s="389" t="s">
        <v>851</v>
      </c>
    </row>
    <row r="54" spans="1:1" x14ac:dyDescent="0.35">
      <c r="A54" s="389" t="s">
        <v>853</v>
      </c>
    </row>
    <row r="55" spans="1:1" x14ac:dyDescent="0.35">
      <c r="A55" s="389" t="s">
        <v>854</v>
      </c>
    </row>
    <row r="56" spans="1:1" x14ac:dyDescent="0.35">
      <c r="A56" s="389" t="s">
        <v>855</v>
      </c>
    </row>
    <row r="57" spans="1:1" x14ac:dyDescent="0.35">
      <c r="A57" s="389" t="s">
        <v>856</v>
      </c>
    </row>
    <row r="58" spans="1:1" x14ac:dyDescent="0.35">
      <c r="A58" s="389" t="s">
        <v>857</v>
      </c>
    </row>
    <row r="59" spans="1:1" x14ac:dyDescent="0.35">
      <c r="A59" s="389" t="s">
        <v>858</v>
      </c>
    </row>
    <row r="60" spans="1:1" x14ac:dyDescent="0.35">
      <c r="A60" s="389" t="s">
        <v>866</v>
      </c>
    </row>
    <row r="61" spans="1:1" x14ac:dyDescent="0.35">
      <c r="A61" s="389" t="s">
        <v>867</v>
      </c>
    </row>
    <row r="62" spans="1:1" x14ac:dyDescent="0.35">
      <c r="A62" s="389" t="s">
        <v>868</v>
      </c>
    </row>
    <row r="63" spans="1:1" x14ac:dyDescent="0.35">
      <c r="A63" s="389" t="s">
        <v>869</v>
      </c>
    </row>
    <row r="64" spans="1:1" x14ac:dyDescent="0.35">
      <c r="A64" s="389" t="s">
        <v>870</v>
      </c>
    </row>
    <row r="65" spans="1:1" x14ac:dyDescent="0.35">
      <c r="A65" s="389" t="s">
        <v>871</v>
      </c>
    </row>
    <row r="67" spans="1:1" x14ac:dyDescent="0.35">
      <c r="A67" s="389" t="s">
        <v>920</v>
      </c>
    </row>
    <row r="68" spans="1:1" x14ac:dyDescent="0.35">
      <c r="A68" s="389" t="s">
        <v>830</v>
      </c>
    </row>
    <row r="69" spans="1:1" x14ac:dyDescent="0.35">
      <c r="A69" s="389" t="s">
        <v>843</v>
      </c>
    </row>
    <row r="70" spans="1:1" x14ac:dyDescent="0.35">
      <c r="A70" s="389" t="s">
        <v>921</v>
      </c>
    </row>
    <row r="71" spans="1:1" x14ac:dyDescent="0.35">
      <c r="A71" s="389" t="s">
        <v>922</v>
      </c>
    </row>
    <row r="72" spans="1:1" x14ac:dyDescent="0.35">
      <c r="A72" s="389" t="s">
        <v>923</v>
      </c>
    </row>
    <row r="73" spans="1:1" x14ac:dyDescent="0.35">
      <c r="A73" s="389" t="s">
        <v>924</v>
      </c>
    </row>
    <row r="74" spans="1:1" x14ac:dyDescent="0.35">
      <c r="A74" s="389" t="s">
        <v>925</v>
      </c>
    </row>
    <row r="75" spans="1:1" x14ac:dyDescent="0.35">
      <c r="A75" s="389" t="s">
        <v>926</v>
      </c>
    </row>
    <row r="76" spans="1:1" x14ac:dyDescent="0.35">
      <c r="A76" s="389" t="s">
        <v>927</v>
      </c>
    </row>
    <row r="77" spans="1:1" x14ac:dyDescent="0.35">
      <c r="A77" s="389"/>
    </row>
    <row r="78" spans="1:1" x14ac:dyDescent="0.35">
      <c r="A78" s="389"/>
    </row>
  </sheetData>
  <sheetProtection algorithmName="SHA-512" hashValue="iIMFDVxKLsq37o1/e5LpFM+Eb+8Kaji5rKmMvADTJpwCFpVNmrCri5dWKvNousLxKR66+Axz6UYcV+zpBlrW6g==" saltValue="AzQpnh7LOjo/LMetxRh9qQ==" spinCount="100000" sheet="1" objects="1" scenarios="1"/>
  <sortState xmlns:xlrd2="http://schemas.microsoft.com/office/spreadsheetml/2017/richdata2" ref="A3:A23">
    <sortCondition ref="A3:A23"/>
  </sortState>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1"/>
  <dimension ref="A1:G300"/>
  <sheetViews>
    <sheetView topLeftCell="A4" zoomScale="115" zoomScaleNormal="115" zoomScalePageLayoutView="115" workbookViewId="0">
      <selection activeCell="A27" sqref="A27"/>
    </sheetView>
  </sheetViews>
  <sheetFormatPr defaultColWidth="0" defaultRowHeight="11.5" zeroHeight="1" x14ac:dyDescent="0.3"/>
  <cols>
    <col min="1" max="1" width="14.1796875" style="75" bestFit="1" customWidth="1"/>
    <col min="2" max="3" width="16.26953125" style="75" customWidth="1"/>
    <col min="4" max="4" width="8.26953125" style="75" bestFit="1" customWidth="1"/>
    <col min="5" max="5" width="116.453125" style="75" customWidth="1"/>
    <col min="6" max="7" width="0" style="75" hidden="1" customWidth="1"/>
    <col min="8" max="16384" width="9.1796875" style="75" hidden="1"/>
  </cols>
  <sheetData>
    <row r="1" spans="1:5" x14ac:dyDescent="0.3">
      <c r="A1" s="867" t="s">
        <v>235</v>
      </c>
      <c r="B1" s="867"/>
      <c r="C1" s="867"/>
      <c r="D1" s="867"/>
      <c r="E1" s="867"/>
    </row>
    <row r="2" spans="1:5" x14ac:dyDescent="0.3">
      <c r="A2" s="867"/>
      <c r="B2" s="867"/>
      <c r="C2" s="867"/>
      <c r="D2" s="867"/>
      <c r="E2" s="867"/>
    </row>
    <row r="3" spans="1:5" x14ac:dyDescent="0.3">
      <c r="A3" s="867"/>
      <c r="B3" s="867"/>
      <c r="C3" s="867"/>
      <c r="D3" s="867"/>
      <c r="E3" s="867"/>
    </row>
    <row r="4" spans="1:5" ht="12" x14ac:dyDescent="0.3">
      <c r="A4" s="76" t="s">
        <v>229</v>
      </c>
      <c r="B4" s="76" t="s">
        <v>230</v>
      </c>
      <c r="C4" s="76" t="s">
        <v>231</v>
      </c>
      <c r="D4" s="76" t="s">
        <v>232</v>
      </c>
      <c r="E4" s="77" t="s">
        <v>234</v>
      </c>
    </row>
    <row r="5" spans="1:5" ht="39.75" customHeight="1" x14ac:dyDescent="0.3">
      <c r="A5" s="78">
        <v>41834</v>
      </c>
      <c r="B5" s="79" t="s">
        <v>227</v>
      </c>
      <c r="C5" s="80" t="s">
        <v>233</v>
      </c>
      <c r="D5" s="81"/>
      <c r="E5" s="82" t="s">
        <v>228</v>
      </c>
    </row>
    <row r="6" spans="1:5" x14ac:dyDescent="0.3">
      <c r="A6" s="78">
        <v>41866</v>
      </c>
      <c r="B6" s="121" t="s">
        <v>244</v>
      </c>
      <c r="C6" s="122" t="s">
        <v>227</v>
      </c>
      <c r="D6" s="123" t="s">
        <v>374</v>
      </c>
      <c r="E6" s="124" t="s">
        <v>375</v>
      </c>
    </row>
    <row r="7" spans="1:5" x14ac:dyDescent="0.3">
      <c r="A7" s="78">
        <v>41926</v>
      </c>
      <c r="B7" s="121" t="s">
        <v>244</v>
      </c>
      <c r="C7" s="80"/>
      <c r="D7" s="123" t="s">
        <v>641</v>
      </c>
      <c r="E7" s="124" t="s">
        <v>642</v>
      </c>
    </row>
    <row r="8" spans="1:5" x14ac:dyDescent="0.3">
      <c r="A8" s="78">
        <v>41939</v>
      </c>
      <c r="B8" s="121" t="s">
        <v>244</v>
      </c>
      <c r="C8" s="122" t="s">
        <v>227</v>
      </c>
      <c r="D8" s="123" t="s">
        <v>644</v>
      </c>
      <c r="E8" s="124" t="s">
        <v>645</v>
      </c>
    </row>
    <row r="9" spans="1:5" x14ac:dyDescent="0.3">
      <c r="A9" s="78">
        <v>41948</v>
      </c>
      <c r="B9" s="121" t="s">
        <v>244</v>
      </c>
      <c r="C9" s="122" t="s">
        <v>227</v>
      </c>
      <c r="D9" s="123" t="s">
        <v>649</v>
      </c>
      <c r="E9" s="124" t="s">
        <v>650</v>
      </c>
    </row>
    <row r="10" spans="1:5" ht="23" x14ac:dyDescent="0.3">
      <c r="A10" s="78">
        <v>41964</v>
      </c>
      <c r="B10" s="121" t="s">
        <v>244</v>
      </c>
      <c r="C10" s="122" t="s">
        <v>227</v>
      </c>
      <c r="D10" s="123" t="s">
        <v>651</v>
      </c>
      <c r="E10" s="124" t="s">
        <v>652</v>
      </c>
    </row>
    <row r="11" spans="1:5" ht="13.5" customHeight="1" x14ac:dyDescent="0.3">
      <c r="A11" s="78">
        <v>41985</v>
      </c>
      <c r="B11" s="121" t="s">
        <v>244</v>
      </c>
      <c r="C11" s="122" t="s">
        <v>227</v>
      </c>
      <c r="D11" s="123" t="s">
        <v>654</v>
      </c>
      <c r="E11" s="124" t="s">
        <v>653</v>
      </c>
    </row>
    <row r="12" spans="1:5" ht="23" x14ac:dyDescent="0.3">
      <c r="A12" s="78">
        <v>42023</v>
      </c>
      <c r="B12" s="121" t="s">
        <v>244</v>
      </c>
      <c r="C12" s="122" t="s">
        <v>227</v>
      </c>
      <c r="D12" s="123" t="s">
        <v>656</v>
      </c>
      <c r="E12" s="124" t="s">
        <v>655</v>
      </c>
    </row>
    <row r="13" spans="1:5" ht="23" x14ac:dyDescent="0.3">
      <c r="A13" s="78">
        <v>42103</v>
      </c>
      <c r="B13" s="121" t="s">
        <v>244</v>
      </c>
      <c r="C13" s="122" t="s">
        <v>227</v>
      </c>
      <c r="D13" s="123" t="s">
        <v>685</v>
      </c>
      <c r="E13" s="124" t="s">
        <v>688</v>
      </c>
    </row>
    <row r="14" spans="1:5" x14ac:dyDescent="0.3">
      <c r="A14" s="78">
        <v>42110</v>
      </c>
      <c r="B14" s="121" t="s">
        <v>244</v>
      </c>
      <c r="C14" s="80"/>
      <c r="D14" s="123" t="s">
        <v>691</v>
      </c>
      <c r="E14" s="124" t="s">
        <v>692</v>
      </c>
    </row>
    <row r="15" spans="1:5" x14ac:dyDescent="0.3">
      <c r="A15" s="78">
        <v>42429</v>
      </c>
      <c r="B15" s="121" t="s">
        <v>244</v>
      </c>
      <c r="C15" s="80"/>
      <c r="D15" s="123" t="s">
        <v>711</v>
      </c>
      <c r="E15" s="124" t="s">
        <v>712</v>
      </c>
    </row>
    <row r="16" spans="1:5" x14ac:dyDescent="0.3">
      <c r="A16" s="78">
        <v>42430</v>
      </c>
      <c r="B16" s="121" t="s">
        <v>244</v>
      </c>
      <c r="C16" s="80"/>
      <c r="D16" s="123" t="s">
        <v>713</v>
      </c>
      <c r="E16" s="124" t="s">
        <v>714</v>
      </c>
    </row>
    <row r="17" spans="1:5" x14ac:dyDescent="0.3">
      <c r="A17" s="78">
        <v>42430</v>
      </c>
      <c r="B17" s="121" t="s">
        <v>244</v>
      </c>
      <c r="C17" s="80"/>
      <c r="D17" s="123" t="s">
        <v>715</v>
      </c>
      <c r="E17" s="124" t="s">
        <v>716</v>
      </c>
    </row>
    <row r="18" spans="1:5" x14ac:dyDescent="0.3">
      <c r="A18" s="78">
        <v>42430</v>
      </c>
      <c r="B18" s="121" t="s">
        <v>244</v>
      </c>
      <c r="C18" s="80"/>
      <c r="D18" s="123" t="s">
        <v>717</v>
      </c>
      <c r="E18" s="124" t="s">
        <v>718</v>
      </c>
    </row>
    <row r="19" spans="1:5" x14ac:dyDescent="0.3">
      <c r="A19" s="78">
        <v>42444</v>
      </c>
      <c r="B19" s="121" t="s">
        <v>244</v>
      </c>
      <c r="C19" s="80"/>
      <c r="D19" s="123" t="s">
        <v>719</v>
      </c>
      <c r="E19" s="124" t="s">
        <v>720</v>
      </c>
    </row>
    <row r="20" spans="1:5" x14ac:dyDescent="0.3">
      <c r="A20" s="78"/>
      <c r="B20" s="79"/>
      <c r="C20" s="80"/>
      <c r="D20" s="81"/>
      <c r="E20" s="82"/>
    </row>
    <row r="21" spans="1:5" x14ac:dyDescent="0.3">
      <c r="A21" s="78">
        <v>43525</v>
      </c>
      <c r="B21" s="121" t="s">
        <v>873</v>
      </c>
      <c r="C21" s="80"/>
      <c r="D21" s="123" t="s">
        <v>874</v>
      </c>
      <c r="E21" s="124" t="s">
        <v>875</v>
      </c>
    </row>
    <row r="22" spans="1:5" x14ac:dyDescent="0.3">
      <c r="A22" s="78">
        <v>44652</v>
      </c>
      <c r="B22" s="121" t="s">
        <v>894</v>
      </c>
      <c r="C22" s="80"/>
      <c r="D22" s="123" t="s">
        <v>895</v>
      </c>
      <c r="E22" s="124" t="s">
        <v>896</v>
      </c>
    </row>
    <row r="23" spans="1:5" x14ac:dyDescent="0.3">
      <c r="A23" s="78">
        <v>44977</v>
      </c>
      <c r="B23" s="121" t="s">
        <v>894</v>
      </c>
      <c r="C23" s="80"/>
      <c r="D23" s="123" t="s">
        <v>928</v>
      </c>
      <c r="E23" s="124" t="s">
        <v>929</v>
      </c>
    </row>
    <row r="24" spans="1:5" x14ac:dyDescent="0.3">
      <c r="A24" s="78">
        <v>45317</v>
      </c>
      <c r="B24" s="121" t="s">
        <v>894</v>
      </c>
      <c r="C24" s="80"/>
      <c r="D24" s="123" t="s">
        <v>930</v>
      </c>
      <c r="E24" s="124" t="s">
        <v>931</v>
      </c>
    </row>
    <row r="25" spans="1:5" ht="46" x14ac:dyDescent="0.3">
      <c r="A25" s="78">
        <v>45736</v>
      </c>
      <c r="B25" s="121" t="s">
        <v>894</v>
      </c>
      <c r="C25" s="80"/>
      <c r="D25" s="123" t="s">
        <v>932</v>
      </c>
      <c r="E25" s="124" t="s">
        <v>935</v>
      </c>
    </row>
    <row r="26" spans="1:5" x14ac:dyDescent="0.3">
      <c r="A26" s="78">
        <v>46048</v>
      </c>
      <c r="B26" s="121" t="s">
        <v>894</v>
      </c>
      <c r="C26" s="80"/>
      <c r="D26" s="123" t="s">
        <v>939</v>
      </c>
      <c r="E26" s="124" t="s">
        <v>940</v>
      </c>
    </row>
    <row r="27" spans="1:5" x14ac:dyDescent="0.3">
      <c r="A27" s="78"/>
      <c r="B27" s="79"/>
      <c r="C27" s="80"/>
      <c r="D27" s="81"/>
      <c r="E27" s="82"/>
    </row>
    <row r="28" spans="1:5" x14ac:dyDescent="0.3">
      <c r="A28" s="78"/>
      <c r="B28" s="79"/>
      <c r="C28" s="80"/>
      <c r="D28" s="81"/>
      <c r="E28" s="82"/>
    </row>
    <row r="29" spans="1:5" x14ac:dyDescent="0.3">
      <c r="A29" s="78"/>
      <c r="B29" s="79"/>
      <c r="C29" s="80"/>
      <c r="D29" s="81"/>
      <c r="E29" s="82"/>
    </row>
    <row r="30" spans="1:5" x14ac:dyDescent="0.3">
      <c r="A30" s="78"/>
      <c r="B30" s="79"/>
      <c r="C30" s="80"/>
      <c r="D30" s="81"/>
      <c r="E30" s="82"/>
    </row>
    <row r="31" spans="1:5" x14ac:dyDescent="0.3">
      <c r="A31" s="78"/>
      <c r="B31" s="79"/>
      <c r="C31" s="80"/>
      <c r="D31" s="81"/>
      <c r="E31" s="82"/>
    </row>
    <row r="32" spans="1:5" x14ac:dyDescent="0.3">
      <c r="A32" s="78"/>
      <c r="B32" s="79"/>
      <c r="C32" s="80"/>
      <c r="D32" s="81"/>
      <c r="E32" s="82"/>
    </row>
    <row r="33" spans="1:5" x14ac:dyDescent="0.3">
      <c r="A33" s="78"/>
      <c r="B33" s="79"/>
      <c r="C33" s="80"/>
      <c r="D33" s="81"/>
      <c r="E33" s="82"/>
    </row>
    <row r="34" spans="1:5" x14ac:dyDescent="0.3">
      <c r="A34" s="78"/>
      <c r="B34" s="79"/>
      <c r="C34" s="80"/>
      <c r="D34" s="81"/>
      <c r="E34" s="82"/>
    </row>
    <row r="35" spans="1:5" x14ac:dyDescent="0.3">
      <c r="A35" s="78"/>
      <c r="B35" s="79"/>
      <c r="C35" s="80"/>
      <c r="D35" s="81"/>
      <c r="E35" s="82"/>
    </row>
    <row r="36" spans="1:5" x14ac:dyDescent="0.3">
      <c r="A36" s="78"/>
      <c r="B36" s="79"/>
      <c r="C36" s="80"/>
      <c r="D36" s="81"/>
      <c r="E36" s="82"/>
    </row>
    <row r="37" spans="1:5" x14ac:dyDescent="0.3">
      <c r="A37" s="78"/>
      <c r="B37" s="79"/>
      <c r="C37" s="80"/>
      <c r="D37" s="81"/>
      <c r="E37" s="82"/>
    </row>
    <row r="38" spans="1:5" x14ac:dyDescent="0.3">
      <c r="A38" s="78"/>
      <c r="B38" s="79"/>
      <c r="C38" s="80"/>
      <c r="D38" s="81"/>
      <c r="E38" s="82"/>
    </row>
    <row r="39" spans="1:5" x14ac:dyDescent="0.3">
      <c r="A39" s="78"/>
      <c r="B39" s="79"/>
      <c r="C39" s="80"/>
      <c r="D39" s="81"/>
      <c r="E39" s="82"/>
    </row>
    <row r="40" spans="1:5" x14ac:dyDescent="0.3">
      <c r="A40" s="78"/>
      <c r="B40" s="79"/>
      <c r="C40" s="80"/>
      <c r="D40" s="81"/>
      <c r="E40" s="82"/>
    </row>
    <row r="41" spans="1:5" x14ac:dyDescent="0.3">
      <c r="A41" s="78"/>
      <c r="B41" s="79"/>
      <c r="C41" s="80"/>
      <c r="D41" s="81"/>
      <c r="E41" s="82"/>
    </row>
    <row r="42" spans="1:5" x14ac:dyDescent="0.3">
      <c r="A42" s="78"/>
      <c r="B42" s="79"/>
      <c r="C42" s="80"/>
      <c r="D42" s="81"/>
      <c r="E42" s="82"/>
    </row>
    <row r="43" spans="1:5" x14ac:dyDescent="0.3">
      <c r="A43" s="78"/>
      <c r="B43" s="79"/>
      <c r="C43" s="80"/>
      <c r="D43" s="81"/>
      <c r="E43" s="82"/>
    </row>
    <row r="44" spans="1:5" x14ac:dyDescent="0.3">
      <c r="A44" s="78"/>
      <c r="B44" s="79"/>
      <c r="C44" s="80"/>
      <c r="D44" s="81"/>
      <c r="E44" s="82"/>
    </row>
    <row r="45" spans="1:5" x14ac:dyDescent="0.3">
      <c r="A45" s="78"/>
      <c r="B45" s="79"/>
      <c r="C45" s="80"/>
      <c r="D45" s="81"/>
      <c r="E45" s="82"/>
    </row>
    <row r="46" spans="1:5" x14ac:dyDescent="0.3">
      <c r="A46" s="78"/>
      <c r="B46" s="79"/>
      <c r="C46" s="80"/>
      <c r="D46" s="81"/>
      <c r="E46" s="82"/>
    </row>
    <row r="47" spans="1:5" x14ac:dyDescent="0.3">
      <c r="A47" s="78"/>
      <c r="B47" s="79"/>
      <c r="C47" s="80"/>
      <c r="D47" s="81"/>
      <c r="E47" s="82"/>
    </row>
    <row r="48" spans="1:5" x14ac:dyDescent="0.3">
      <c r="A48" s="78"/>
      <c r="B48" s="79"/>
      <c r="C48" s="80"/>
      <c r="D48" s="81"/>
      <c r="E48" s="82"/>
    </row>
    <row r="49" spans="1:5" x14ac:dyDescent="0.3">
      <c r="A49" s="78"/>
      <c r="B49" s="79"/>
      <c r="C49" s="80"/>
      <c r="D49" s="81"/>
      <c r="E49" s="82"/>
    </row>
    <row r="50" spans="1:5" x14ac:dyDescent="0.3">
      <c r="A50" s="78"/>
      <c r="B50" s="79"/>
      <c r="C50" s="80"/>
      <c r="D50" s="81"/>
      <c r="E50" s="82"/>
    </row>
    <row r="51" spans="1:5" x14ac:dyDescent="0.3">
      <c r="A51" s="78"/>
      <c r="B51" s="79"/>
      <c r="C51" s="80"/>
      <c r="D51" s="81"/>
      <c r="E51" s="82"/>
    </row>
    <row r="52" spans="1:5" x14ac:dyDescent="0.3">
      <c r="A52" s="78"/>
      <c r="B52" s="79"/>
      <c r="C52" s="80"/>
      <c r="D52" s="81"/>
      <c r="E52" s="82"/>
    </row>
    <row r="53" spans="1:5" x14ac:dyDescent="0.3">
      <c r="A53" s="78"/>
      <c r="B53" s="79"/>
      <c r="C53" s="80"/>
      <c r="D53" s="81"/>
      <c r="E53" s="82"/>
    </row>
    <row r="54" spans="1:5" x14ac:dyDescent="0.3">
      <c r="A54" s="78"/>
      <c r="B54" s="79"/>
      <c r="C54" s="80"/>
      <c r="D54" s="81"/>
      <c r="E54" s="82"/>
    </row>
    <row r="55" spans="1:5" x14ac:dyDescent="0.3">
      <c r="A55" s="78"/>
      <c r="B55" s="79"/>
      <c r="C55" s="80"/>
      <c r="D55" s="81"/>
      <c r="E55" s="82"/>
    </row>
    <row r="56" spans="1:5" x14ac:dyDescent="0.3">
      <c r="A56" s="78"/>
      <c r="B56" s="79"/>
      <c r="C56" s="80"/>
      <c r="D56" s="81"/>
      <c r="E56" s="82"/>
    </row>
    <row r="57" spans="1:5" x14ac:dyDescent="0.3">
      <c r="A57" s="78"/>
      <c r="B57" s="79"/>
      <c r="C57" s="80"/>
      <c r="D57" s="81"/>
      <c r="E57" s="82"/>
    </row>
    <row r="58" spans="1:5" x14ac:dyDescent="0.3">
      <c r="A58" s="78"/>
      <c r="B58" s="79"/>
      <c r="C58" s="80"/>
      <c r="D58" s="81"/>
      <c r="E58" s="82"/>
    </row>
    <row r="59" spans="1:5" x14ac:dyDescent="0.3">
      <c r="A59" s="78"/>
      <c r="B59" s="79"/>
      <c r="C59" s="80"/>
      <c r="D59" s="81"/>
      <c r="E59" s="82"/>
    </row>
    <row r="60" spans="1:5" x14ac:dyDescent="0.3">
      <c r="A60" s="78"/>
      <c r="B60" s="79"/>
      <c r="C60" s="80"/>
      <c r="D60" s="81"/>
      <c r="E60" s="82"/>
    </row>
    <row r="61" spans="1:5" x14ac:dyDescent="0.3">
      <c r="A61" s="78"/>
      <c r="B61" s="79"/>
      <c r="C61" s="80"/>
      <c r="D61" s="81"/>
      <c r="E61" s="82"/>
    </row>
    <row r="62" spans="1:5" x14ac:dyDescent="0.3">
      <c r="A62" s="78"/>
      <c r="B62" s="79"/>
      <c r="C62" s="80"/>
      <c r="D62" s="81"/>
      <c r="E62" s="82"/>
    </row>
    <row r="63" spans="1:5" x14ac:dyDescent="0.3">
      <c r="A63" s="78"/>
      <c r="B63" s="79"/>
      <c r="C63" s="80"/>
      <c r="D63" s="81"/>
      <c r="E63" s="82"/>
    </row>
    <row r="64" spans="1:5" x14ac:dyDescent="0.3">
      <c r="A64" s="78"/>
      <c r="B64" s="79"/>
      <c r="C64" s="80"/>
      <c r="D64" s="81"/>
      <c r="E64" s="82"/>
    </row>
    <row r="65" spans="1:5" x14ac:dyDescent="0.3">
      <c r="A65" s="78"/>
      <c r="B65" s="79"/>
      <c r="C65" s="80"/>
      <c r="D65" s="81"/>
      <c r="E65" s="82"/>
    </row>
    <row r="66" spans="1:5" x14ac:dyDescent="0.3">
      <c r="A66" s="78"/>
      <c r="B66" s="79"/>
      <c r="C66" s="80"/>
      <c r="D66" s="81"/>
      <c r="E66" s="82"/>
    </row>
    <row r="67" spans="1:5" x14ac:dyDescent="0.3">
      <c r="A67" s="78"/>
      <c r="B67" s="79"/>
      <c r="C67" s="80"/>
      <c r="D67" s="81"/>
      <c r="E67" s="82"/>
    </row>
    <row r="68" spans="1:5" x14ac:dyDescent="0.3">
      <c r="A68" s="78"/>
      <c r="B68" s="79"/>
      <c r="C68" s="80"/>
      <c r="D68" s="81"/>
      <c r="E68" s="82"/>
    </row>
    <row r="69" spans="1:5" x14ac:dyDescent="0.3">
      <c r="A69" s="78"/>
      <c r="B69" s="79"/>
      <c r="C69" s="80"/>
      <c r="D69" s="81"/>
      <c r="E69" s="82"/>
    </row>
    <row r="70" spans="1:5" x14ac:dyDescent="0.3">
      <c r="A70" s="78"/>
      <c r="B70" s="79"/>
      <c r="C70" s="80"/>
      <c r="D70" s="81"/>
      <c r="E70" s="82"/>
    </row>
    <row r="71" spans="1:5" x14ac:dyDescent="0.3">
      <c r="A71" s="78"/>
      <c r="B71" s="79"/>
      <c r="C71" s="80"/>
      <c r="D71" s="81"/>
      <c r="E71" s="82"/>
    </row>
    <row r="72" spans="1:5" x14ac:dyDescent="0.3">
      <c r="A72" s="78"/>
      <c r="B72" s="79"/>
      <c r="C72" s="80"/>
      <c r="D72" s="81"/>
      <c r="E72" s="82"/>
    </row>
    <row r="73" spans="1:5" x14ac:dyDescent="0.3">
      <c r="A73" s="78"/>
      <c r="B73" s="79"/>
      <c r="C73" s="80"/>
      <c r="D73" s="81"/>
      <c r="E73" s="82"/>
    </row>
    <row r="74" spans="1:5" x14ac:dyDescent="0.3">
      <c r="A74" s="78"/>
      <c r="B74" s="79"/>
      <c r="C74" s="80"/>
      <c r="D74" s="81"/>
      <c r="E74" s="82"/>
    </row>
    <row r="75" spans="1:5" x14ac:dyDescent="0.3">
      <c r="A75" s="78"/>
      <c r="B75" s="79"/>
      <c r="C75" s="80"/>
      <c r="D75" s="81"/>
      <c r="E75" s="82"/>
    </row>
    <row r="76" spans="1:5" x14ac:dyDescent="0.3">
      <c r="A76" s="78"/>
      <c r="B76" s="79"/>
      <c r="C76" s="80"/>
      <c r="D76" s="81"/>
      <c r="E76" s="82"/>
    </row>
    <row r="77" spans="1:5" x14ac:dyDescent="0.3">
      <c r="A77" s="78"/>
      <c r="B77" s="79"/>
      <c r="C77" s="80"/>
      <c r="D77" s="81"/>
      <c r="E77" s="82"/>
    </row>
    <row r="78" spans="1:5" x14ac:dyDescent="0.3">
      <c r="A78" s="78"/>
      <c r="B78" s="79"/>
      <c r="C78" s="80"/>
      <c r="D78" s="81"/>
      <c r="E78" s="82"/>
    </row>
    <row r="79" spans="1:5" x14ac:dyDescent="0.3">
      <c r="A79" s="78"/>
      <c r="B79" s="79"/>
      <c r="C79" s="80"/>
      <c r="D79" s="81"/>
      <c r="E79" s="82"/>
    </row>
    <row r="80" spans="1:5" x14ac:dyDescent="0.3">
      <c r="A80" s="78"/>
      <c r="B80" s="79"/>
      <c r="C80" s="80"/>
      <c r="D80" s="81"/>
      <c r="E80" s="82"/>
    </row>
    <row r="81" spans="1:5" x14ac:dyDescent="0.3">
      <c r="A81" s="78"/>
      <c r="B81" s="79"/>
      <c r="C81" s="80"/>
      <c r="D81" s="81"/>
      <c r="E81" s="82"/>
    </row>
    <row r="82" spans="1:5" x14ac:dyDescent="0.3">
      <c r="A82" s="78"/>
      <c r="B82" s="79"/>
      <c r="C82" s="80"/>
      <c r="D82" s="81"/>
      <c r="E82" s="82"/>
    </row>
    <row r="83" spans="1:5" x14ac:dyDescent="0.3">
      <c r="A83" s="78"/>
      <c r="B83" s="79"/>
      <c r="C83" s="80"/>
      <c r="D83" s="81"/>
      <c r="E83" s="82"/>
    </row>
    <row r="84" spans="1:5" x14ac:dyDescent="0.3">
      <c r="A84" s="78"/>
      <c r="B84" s="79"/>
      <c r="C84" s="80"/>
      <c r="D84" s="81"/>
      <c r="E84" s="82"/>
    </row>
    <row r="85" spans="1:5" x14ac:dyDescent="0.3">
      <c r="A85" s="78"/>
      <c r="B85" s="79"/>
      <c r="C85" s="80"/>
      <c r="D85" s="81"/>
      <c r="E85" s="82"/>
    </row>
    <row r="86" spans="1:5" x14ac:dyDescent="0.3">
      <c r="A86" s="78"/>
      <c r="B86" s="79"/>
      <c r="C86" s="80"/>
      <c r="D86" s="81"/>
      <c r="E86" s="82"/>
    </row>
    <row r="87" spans="1:5" x14ac:dyDescent="0.3">
      <c r="A87" s="78"/>
      <c r="B87" s="79"/>
      <c r="C87" s="80"/>
      <c r="D87" s="81"/>
      <c r="E87" s="82"/>
    </row>
    <row r="88" spans="1:5" x14ac:dyDescent="0.3">
      <c r="A88" s="78"/>
      <c r="B88" s="79"/>
      <c r="C88" s="80"/>
      <c r="D88" s="81"/>
      <c r="E88" s="82"/>
    </row>
    <row r="89" spans="1:5" x14ac:dyDescent="0.3">
      <c r="A89" s="78"/>
      <c r="B89" s="79"/>
      <c r="C89" s="80"/>
      <c r="D89" s="81"/>
      <c r="E89" s="82"/>
    </row>
    <row r="90" spans="1:5" x14ac:dyDescent="0.3">
      <c r="A90" s="78"/>
      <c r="B90" s="79"/>
      <c r="C90" s="80"/>
      <c r="D90" s="81"/>
      <c r="E90" s="82"/>
    </row>
    <row r="91" spans="1:5" x14ac:dyDescent="0.3">
      <c r="A91" s="78"/>
      <c r="B91" s="79"/>
      <c r="C91" s="80"/>
      <c r="D91" s="81"/>
      <c r="E91" s="82"/>
    </row>
    <row r="92" spans="1:5" x14ac:dyDescent="0.3">
      <c r="A92" s="78"/>
      <c r="B92" s="79"/>
      <c r="C92" s="80"/>
      <c r="D92" s="81"/>
      <c r="E92" s="82"/>
    </row>
    <row r="93" spans="1:5" x14ac:dyDescent="0.3">
      <c r="A93" s="78"/>
      <c r="B93" s="79"/>
      <c r="C93" s="80"/>
      <c r="D93" s="81"/>
      <c r="E93" s="82"/>
    </row>
    <row r="94" spans="1:5" x14ac:dyDescent="0.3">
      <c r="A94" s="78"/>
      <c r="B94" s="79"/>
      <c r="C94" s="80"/>
      <c r="D94" s="81"/>
      <c r="E94" s="82"/>
    </row>
    <row r="95" spans="1:5" x14ac:dyDescent="0.3">
      <c r="A95" s="78"/>
      <c r="B95" s="79"/>
      <c r="C95" s="80"/>
      <c r="D95" s="81"/>
      <c r="E95" s="82"/>
    </row>
    <row r="96" spans="1:5" x14ac:dyDescent="0.3">
      <c r="A96" s="78"/>
      <c r="B96" s="79"/>
      <c r="C96" s="80"/>
      <c r="D96" s="81"/>
      <c r="E96" s="82"/>
    </row>
    <row r="97" spans="1:5" x14ac:dyDescent="0.3">
      <c r="A97" s="78"/>
      <c r="B97" s="79"/>
      <c r="C97" s="80"/>
      <c r="D97" s="81"/>
      <c r="E97" s="82"/>
    </row>
    <row r="98" spans="1:5" x14ac:dyDescent="0.3">
      <c r="A98" s="78"/>
      <c r="B98" s="79"/>
      <c r="C98" s="80"/>
      <c r="D98" s="81"/>
      <c r="E98" s="82"/>
    </row>
    <row r="99" spans="1:5" x14ac:dyDescent="0.3">
      <c r="A99" s="78"/>
      <c r="B99" s="79"/>
      <c r="C99" s="80"/>
      <c r="D99" s="81"/>
      <c r="E99" s="82"/>
    </row>
    <row r="100" spans="1:5" x14ac:dyDescent="0.3">
      <c r="A100" s="78"/>
      <c r="B100" s="79"/>
      <c r="C100" s="80"/>
      <c r="D100" s="81"/>
      <c r="E100" s="82"/>
    </row>
    <row r="101" spans="1:5" x14ac:dyDescent="0.3">
      <c r="A101" s="78"/>
      <c r="B101" s="79"/>
      <c r="C101" s="80"/>
      <c r="D101" s="81"/>
      <c r="E101" s="82"/>
    </row>
    <row r="102" spans="1:5" x14ac:dyDescent="0.3">
      <c r="A102" s="78"/>
      <c r="B102" s="79"/>
      <c r="C102" s="80"/>
      <c r="D102" s="81"/>
      <c r="E102" s="82"/>
    </row>
    <row r="103" spans="1:5" x14ac:dyDescent="0.3">
      <c r="A103" s="78"/>
      <c r="B103" s="79"/>
      <c r="C103" s="80"/>
      <c r="D103" s="81"/>
      <c r="E103" s="82"/>
    </row>
    <row r="104" spans="1:5" x14ac:dyDescent="0.3">
      <c r="A104" s="78"/>
      <c r="B104" s="79"/>
      <c r="C104" s="80"/>
      <c r="D104" s="81"/>
      <c r="E104" s="82"/>
    </row>
    <row r="105" spans="1:5" x14ac:dyDescent="0.3">
      <c r="A105" s="78"/>
      <c r="B105" s="79"/>
      <c r="C105" s="80"/>
      <c r="D105" s="81"/>
      <c r="E105" s="82"/>
    </row>
    <row r="106" spans="1:5" x14ac:dyDescent="0.3">
      <c r="A106" s="78"/>
      <c r="B106" s="79"/>
      <c r="C106" s="80"/>
      <c r="D106" s="81"/>
      <c r="E106" s="82"/>
    </row>
    <row r="107" spans="1:5" x14ac:dyDescent="0.3">
      <c r="A107" s="78"/>
      <c r="B107" s="79"/>
      <c r="C107" s="80"/>
      <c r="D107" s="81"/>
      <c r="E107" s="82"/>
    </row>
    <row r="108" spans="1:5" x14ac:dyDescent="0.3">
      <c r="A108" s="78"/>
      <c r="B108" s="79"/>
      <c r="C108" s="80"/>
      <c r="D108" s="81"/>
      <c r="E108" s="82"/>
    </row>
    <row r="109" spans="1:5" x14ac:dyDescent="0.3">
      <c r="A109" s="78"/>
      <c r="B109" s="79"/>
      <c r="C109" s="80"/>
      <c r="D109" s="81"/>
      <c r="E109" s="82"/>
    </row>
    <row r="110" spans="1:5" x14ac:dyDescent="0.3">
      <c r="A110" s="78"/>
      <c r="B110" s="79"/>
      <c r="C110" s="80"/>
      <c r="D110" s="81"/>
      <c r="E110" s="82"/>
    </row>
    <row r="111" spans="1:5" x14ac:dyDescent="0.3">
      <c r="A111" s="78"/>
      <c r="B111" s="79"/>
      <c r="C111" s="80"/>
      <c r="D111" s="81"/>
      <c r="E111" s="82"/>
    </row>
    <row r="112" spans="1:5" x14ac:dyDescent="0.3">
      <c r="A112" s="78"/>
      <c r="B112" s="79"/>
      <c r="C112" s="80"/>
      <c r="D112" s="81"/>
      <c r="E112" s="82"/>
    </row>
    <row r="113" spans="1:5" x14ac:dyDescent="0.3">
      <c r="A113" s="78"/>
      <c r="B113" s="79"/>
      <c r="C113" s="80"/>
      <c r="D113" s="81"/>
      <c r="E113" s="82"/>
    </row>
    <row r="114" spans="1:5" x14ac:dyDescent="0.3">
      <c r="A114" s="78"/>
      <c r="B114" s="79"/>
      <c r="C114" s="80"/>
      <c r="D114" s="81"/>
      <c r="E114" s="82"/>
    </row>
    <row r="115" spans="1:5" x14ac:dyDescent="0.3">
      <c r="A115" s="78"/>
      <c r="B115" s="79"/>
      <c r="C115" s="80"/>
      <c r="D115" s="81"/>
      <c r="E115" s="82"/>
    </row>
    <row r="116" spans="1:5" x14ac:dyDescent="0.3">
      <c r="A116" s="78"/>
      <c r="B116" s="79"/>
      <c r="C116" s="80"/>
      <c r="D116" s="81"/>
      <c r="E116" s="82"/>
    </row>
    <row r="117" spans="1:5" x14ac:dyDescent="0.3">
      <c r="A117" s="78"/>
      <c r="B117" s="79"/>
      <c r="C117" s="80"/>
      <c r="D117" s="81"/>
      <c r="E117" s="82"/>
    </row>
    <row r="118" spans="1:5" x14ac:dyDescent="0.3">
      <c r="A118" s="78"/>
      <c r="B118" s="79"/>
      <c r="C118" s="80"/>
      <c r="D118" s="81"/>
      <c r="E118" s="82"/>
    </row>
    <row r="119" spans="1:5" x14ac:dyDescent="0.3">
      <c r="A119" s="78"/>
      <c r="B119" s="79"/>
      <c r="C119" s="80"/>
      <c r="D119" s="81"/>
      <c r="E119" s="82"/>
    </row>
    <row r="120" spans="1:5" x14ac:dyDescent="0.3">
      <c r="A120" s="78"/>
      <c r="B120" s="79"/>
      <c r="C120" s="80"/>
      <c r="D120" s="81"/>
      <c r="E120" s="82"/>
    </row>
    <row r="121" spans="1:5" x14ac:dyDescent="0.3">
      <c r="A121" s="78"/>
      <c r="B121" s="79"/>
      <c r="C121" s="80"/>
      <c r="D121" s="81"/>
      <c r="E121" s="82"/>
    </row>
    <row r="122" spans="1:5" x14ac:dyDescent="0.3">
      <c r="A122" s="78"/>
      <c r="B122" s="79"/>
      <c r="C122" s="80"/>
      <c r="D122" s="81"/>
      <c r="E122" s="82"/>
    </row>
    <row r="123" spans="1:5" x14ac:dyDescent="0.3">
      <c r="A123" s="78"/>
      <c r="B123" s="79"/>
      <c r="C123" s="80"/>
      <c r="D123" s="81"/>
      <c r="E123" s="82"/>
    </row>
    <row r="124" spans="1:5" x14ac:dyDescent="0.3">
      <c r="A124" s="78"/>
      <c r="B124" s="79"/>
      <c r="C124" s="80"/>
      <c r="D124" s="81"/>
      <c r="E124" s="82"/>
    </row>
    <row r="125" spans="1:5" x14ac:dyDescent="0.3">
      <c r="A125" s="78"/>
      <c r="B125" s="79"/>
      <c r="C125" s="80"/>
      <c r="D125" s="81"/>
      <c r="E125" s="82"/>
    </row>
    <row r="126" spans="1:5" x14ac:dyDescent="0.3">
      <c r="A126" s="78"/>
      <c r="B126" s="79"/>
      <c r="C126" s="80"/>
      <c r="D126" s="81"/>
      <c r="E126" s="82"/>
    </row>
    <row r="127" spans="1:5" x14ac:dyDescent="0.3">
      <c r="A127" s="78"/>
      <c r="B127" s="79"/>
      <c r="C127" s="80"/>
      <c r="D127" s="81"/>
      <c r="E127" s="82"/>
    </row>
    <row r="128" spans="1:5" x14ac:dyDescent="0.3">
      <c r="A128" s="78"/>
      <c r="B128" s="79"/>
      <c r="C128" s="80"/>
      <c r="D128" s="81"/>
      <c r="E128" s="82"/>
    </row>
    <row r="129" spans="1:5" x14ac:dyDescent="0.3">
      <c r="A129" s="78"/>
      <c r="B129" s="79"/>
      <c r="C129" s="80"/>
      <c r="D129" s="81"/>
      <c r="E129" s="82"/>
    </row>
    <row r="130" spans="1:5" x14ac:dyDescent="0.3">
      <c r="A130" s="78"/>
      <c r="B130" s="79"/>
      <c r="C130" s="80"/>
      <c r="D130" s="81"/>
      <c r="E130" s="82"/>
    </row>
    <row r="131" spans="1:5" x14ac:dyDescent="0.3">
      <c r="A131" s="78"/>
      <c r="B131" s="79"/>
      <c r="C131" s="80"/>
      <c r="D131" s="81"/>
      <c r="E131" s="82"/>
    </row>
    <row r="132" spans="1:5" x14ac:dyDescent="0.3">
      <c r="A132" s="78"/>
      <c r="B132" s="79"/>
      <c r="C132" s="80"/>
      <c r="D132" s="81"/>
      <c r="E132" s="82"/>
    </row>
    <row r="133" spans="1:5" x14ac:dyDescent="0.3">
      <c r="A133" s="78"/>
      <c r="B133" s="79"/>
      <c r="C133" s="80"/>
      <c r="D133" s="81"/>
      <c r="E133" s="82"/>
    </row>
    <row r="134" spans="1:5" x14ac:dyDescent="0.3">
      <c r="A134" s="78"/>
      <c r="B134" s="79"/>
      <c r="C134" s="80"/>
      <c r="D134" s="81"/>
      <c r="E134" s="82"/>
    </row>
    <row r="135" spans="1:5" x14ac:dyDescent="0.3">
      <c r="A135" s="78"/>
      <c r="B135" s="79"/>
      <c r="C135" s="80"/>
      <c r="D135" s="81"/>
      <c r="E135" s="82"/>
    </row>
    <row r="136" spans="1:5" x14ac:dyDescent="0.3">
      <c r="A136" s="78"/>
      <c r="B136" s="79"/>
      <c r="C136" s="80"/>
      <c r="D136" s="81"/>
      <c r="E136" s="82"/>
    </row>
    <row r="137" spans="1:5" x14ac:dyDescent="0.3">
      <c r="A137" s="78"/>
      <c r="B137" s="79"/>
      <c r="C137" s="80"/>
      <c r="D137" s="81"/>
      <c r="E137" s="82"/>
    </row>
    <row r="138" spans="1:5" x14ac:dyDescent="0.3">
      <c r="A138" s="78"/>
      <c r="B138" s="79"/>
      <c r="C138" s="80"/>
      <c r="D138" s="81"/>
      <c r="E138" s="82"/>
    </row>
    <row r="139" spans="1:5" x14ac:dyDescent="0.3">
      <c r="A139" s="78"/>
      <c r="B139" s="79"/>
      <c r="C139" s="80"/>
      <c r="D139" s="81"/>
      <c r="E139" s="82"/>
    </row>
    <row r="140" spans="1:5" x14ac:dyDescent="0.3">
      <c r="A140" s="78"/>
      <c r="B140" s="79"/>
      <c r="C140" s="80"/>
      <c r="D140" s="81"/>
      <c r="E140" s="82"/>
    </row>
    <row r="141" spans="1:5" x14ac:dyDescent="0.3">
      <c r="A141" s="78"/>
      <c r="B141" s="79"/>
      <c r="C141" s="80"/>
      <c r="D141" s="81"/>
      <c r="E141" s="82"/>
    </row>
    <row r="142" spans="1:5" x14ac:dyDescent="0.3">
      <c r="A142" s="78"/>
      <c r="B142" s="79"/>
      <c r="C142" s="80"/>
      <c r="D142" s="81"/>
      <c r="E142" s="82"/>
    </row>
    <row r="143" spans="1:5" x14ac:dyDescent="0.3">
      <c r="A143" s="78"/>
      <c r="B143" s="79"/>
      <c r="C143" s="80"/>
      <c r="D143" s="81"/>
      <c r="E143" s="82"/>
    </row>
    <row r="144" spans="1:5" x14ac:dyDescent="0.3">
      <c r="A144" s="78"/>
      <c r="B144" s="79"/>
      <c r="C144" s="80"/>
      <c r="D144" s="81"/>
      <c r="E144" s="82"/>
    </row>
    <row r="145" spans="1:5" x14ac:dyDescent="0.3">
      <c r="A145" s="78"/>
      <c r="B145" s="79"/>
      <c r="C145" s="80"/>
      <c r="D145" s="81"/>
      <c r="E145" s="82"/>
    </row>
    <row r="146" spans="1:5" x14ac:dyDescent="0.3">
      <c r="A146" s="78"/>
      <c r="B146" s="79"/>
      <c r="C146" s="80"/>
      <c r="D146" s="81"/>
      <c r="E146" s="82"/>
    </row>
    <row r="147" spans="1:5" x14ac:dyDescent="0.3">
      <c r="A147" s="78"/>
      <c r="B147" s="79"/>
      <c r="C147" s="80"/>
      <c r="D147" s="81"/>
      <c r="E147" s="82"/>
    </row>
    <row r="148" spans="1:5" x14ac:dyDescent="0.3">
      <c r="A148" s="78"/>
      <c r="B148" s="79"/>
      <c r="C148" s="80"/>
      <c r="D148" s="81"/>
      <c r="E148" s="82"/>
    </row>
    <row r="149" spans="1:5" x14ac:dyDescent="0.3">
      <c r="A149" s="78"/>
      <c r="B149" s="79"/>
      <c r="C149" s="80"/>
      <c r="D149" s="81"/>
      <c r="E149" s="82"/>
    </row>
    <row r="150" spans="1:5" x14ac:dyDescent="0.3">
      <c r="A150" s="78"/>
      <c r="B150" s="79"/>
      <c r="C150" s="80"/>
      <c r="D150" s="81"/>
      <c r="E150" s="82"/>
    </row>
    <row r="151" spans="1:5" x14ac:dyDescent="0.3">
      <c r="A151" s="78"/>
      <c r="B151" s="79"/>
      <c r="C151" s="80"/>
      <c r="D151" s="81"/>
      <c r="E151" s="82"/>
    </row>
    <row r="152" spans="1:5" x14ac:dyDescent="0.3">
      <c r="A152" s="78"/>
      <c r="B152" s="79"/>
      <c r="C152" s="80"/>
      <c r="D152" s="81"/>
      <c r="E152" s="82"/>
    </row>
    <row r="153" spans="1:5" x14ac:dyDescent="0.3">
      <c r="A153" s="78"/>
      <c r="B153" s="79"/>
      <c r="C153" s="80"/>
      <c r="D153" s="81"/>
      <c r="E153" s="82"/>
    </row>
    <row r="154" spans="1:5" x14ac:dyDescent="0.3">
      <c r="A154" s="78"/>
      <c r="B154" s="79"/>
      <c r="C154" s="80"/>
      <c r="D154" s="81"/>
      <c r="E154" s="82"/>
    </row>
    <row r="155" spans="1:5" x14ac:dyDescent="0.3">
      <c r="A155" s="78"/>
      <c r="B155" s="79"/>
      <c r="C155" s="80"/>
      <c r="D155" s="81"/>
      <c r="E155" s="82"/>
    </row>
    <row r="156" spans="1:5" x14ac:dyDescent="0.3">
      <c r="A156" s="78"/>
      <c r="B156" s="79"/>
      <c r="C156" s="80"/>
      <c r="D156" s="81"/>
      <c r="E156" s="82"/>
    </row>
    <row r="157" spans="1:5" x14ac:dyDescent="0.3">
      <c r="A157" s="78"/>
      <c r="B157" s="79"/>
      <c r="C157" s="80"/>
      <c r="D157" s="81"/>
      <c r="E157" s="82"/>
    </row>
    <row r="158" spans="1:5" x14ac:dyDescent="0.3">
      <c r="A158" s="78"/>
      <c r="B158" s="79"/>
      <c r="C158" s="80"/>
      <c r="D158" s="81"/>
      <c r="E158" s="82"/>
    </row>
    <row r="159" spans="1:5" x14ac:dyDescent="0.3">
      <c r="A159" s="78"/>
      <c r="B159" s="79"/>
      <c r="C159" s="80"/>
      <c r="D159" s="81"/>
      <c r="E159" s="82"/>
    </row>
    <row r="160" spans="1:5" x14ac:dyDescent="0.3">
      <c r="A160" s="78"/>
      <c r="B160" s="79"/>
      <c r="C160" s="80"/>
      <c r="D160" s="81"/>
      <c r="E160" s="82"/>
    </row>
    <row r="161" spans="1:5" x14ac:dyDescent="0.3">
      <c r="A161" s="78"/>
      <c r="B161" s="79"/>
      <c r="C161" s="80"/>
      <c r="D161" s="81"/>
      <c r="E161" s="82"/>
    </row>
    <row r="162" spans="1:5" x14ac:dyDescent="0.3">
      <c r="A162" s="78"/>
      <c r="B162" s="79"/>
      <c r="C162" s="80"/>
      <c r="D162" s="81"/>
      <c r="E162" s="82"/>
    </row>
    <row r="163" spans="1:5" x14ac:dyDescent="0.3">
      <c r="A163" s="78"/>
      <c r="B163" s="79"/>
      <c r="C163" s="80"/>
      <c r="D163" s="81"/>
      <c r="E163" s="82"/>
    </row>
    <row r="164" spans="1:5" x14ac:dyDescent="0.3">
      <c r="A164" s="78"/>
      <c r="B164" s="79"/>
      <c r="C164" s="80"/>
      <c r="D164" s="81"/>
      <c r="E164" s="82"/>
    </row>
    <row r="165" spans="1:5" x14ac:dyDescent="0.3">
      <c r="A165" s="78"/>
      <c r="B165" s="79"/>
      <c r="C165" s="80"/>
      <c r="D165" s="81"/>
      <c r="E165" s="82"/>
    </row>
    <row r="166" spans="1:5" x14ac:dyDescent="0.3">
      <c r="A166" s="78"/>
      <c r="B166" s="79"/>
      <c r="C166" s="80"/>
      <c r="D166" s="81"/>
      <c r="E166" s="82"/>
    </row>
    <row r="167" spans="1:5" x14ac:dyDescent="0.3">
      <c r="A167" s="78"/>
      <c r="B167" s="79"/>
      <c r="C167" s="80"/>
      <c r="D167" s="81"/>
      <c r="E167" s="82"/>
    </row>
    <row r="168" spans="1:5" x14ac:dyDescent="0.3">
      <c r="A168" s="78"/>
      <c r="B168" s="79"/>
      <c r="C168" s="80"/>
      <c r="D168" s="81"/>
      <c r="E168" s="82"/>
    </row>
    <row r="169" spans="1:5" x14ac:dyDescent="0.3">
      <c r="A169" s="78"/>
      <c r="B169" s="79"/>
      <c r="C169" s="80"/>
      <c r="D169" s="81"/>
      <c r="E169" s="82"/>
    </row>
    <row r="170" spans="1:5" x14ac:dyDescent="0.3">
      <c r="A170" s="78"/>
      <c r="B170" s="79"/>
      <c r="C170" s="80"/>
      <c r="D170" s="81"/>
      <c r="E170" s="82"/>
    </row>
    <row r="171" spans="1:5" x14ac:dyDescent="0.3">
      <c r="A171" s="78"/>
      <c r="B171" s="79"/>
      <c r="C171" s="80"/>
      <c r="D171" s="81"/>
      <c r="E171" s="82"/>
    </row>
    <row r="172" spans="1:5" x14ac:dyDescent="0.3">
      <c r="A172" s="78"/>
      <c r="B172" s="79"/>
      <c r="C172" s="80"/>
      <c r="D172" s="81"/>
      <c r="E172" s="82"/>
    </row>
    <row r="173" spans="1:5" x14ac:dyDescent="0.3">
      <c r="A173" s="78"/>
      <c r="B173" s="79"/>
      <c r="C173" s="80"/>
      <c r="D173" s="81"/>
      <c r="E173" s="82"/>
    </row>
    <row r="174" spans="1:5" x14ac:dyDescent="0.3">
      <c r="A174" s="78"/>
      <c r="B174" s="79"/>
      <c r="C174" s="80"/>
      <c r="D174" s="81"/>
      <c r="E174" s="82"/>
    </row>
    <row r="175" spans="1:5" x14ac:dyDescent="0.3">
      <c r="A175" s="78"/>
      <c r="B175" s="79"/>
      <c r="C175" s="80"/>
      <c r="D175" s="81"/>
      <c r="E175" s="82"/>
    </row>
    <row r="176" spans="1:5" x14ac:dyDescent="0.3">
      <c r="A176" s="78"/>
      <c r="B176" s="79"/>
      <c r="C176" s="80"/>
      <c r="D176" s="81"/>
      <c r="E176" s="82"/>
    </row>
    <row r="177" spans="1:5" x14ac:dyDescent="0.3">
      <c r="A177" s="78"/>
      <c r="B177" s="79"/>
      <c r="C177" s="80"/>
      <c r="D177" s="81"/>
      <c r="E177" s="82"/>
    </row>
    <row r="178" spans="1:5" x14ac:dyDescent="0.3">
      <c r="A178" s="78"/>
      <c r="B178" s="79"/>
      <c r="C178" s="80"/>
      <c r="D178" s="81"/>
      <c r="E178" s="82"/>
    </row>
    <row r="179" spans="1:5" x14ac:dyDescent="0.3">
      <c r="A179" s="78"/>
      <c r="B179" s="79"/>
      <c r="C179" s="80"/>
      <c r="D179" s="81"/>
      <c r="E179" s="82"/>
    </row>
    <row r="180" spans="1:5" x14ac:dyDescent="0.3">
      <c r="A180" s="78"/>
      <c r="B180" s="79"/>
      <c r="C180" s="80"/>
      <c r="D180" s="81"/>
      <c r="E180" s="82"/>
    </row>
    <row r="181" spans="1:5" x14ac:dyDescent="0.3">
      <c r="A181" s="78"/>
      <c r="B181" s="79"/>
      <c r="C181" s="80"/>
      <c r="D181" s="81"/>
      <c r="E181" s="82"/>
    </row>
    <row r="182" spans="1:5" x14ac:dyDescent="0.3">
      <c r="A182" s="78"/>
      <c r="B182" s="79"/>
      <c r="C182" s="80"/>
      <c r="D182" s="81"/>
      <c r="E182" s="82"/>
    </row>
    <row r="183" spans="1:5" x14ac:dyDescent="0.3">
      <c r="A183" s="78"/>
      <c r="B183" s="79"/>
      <c r="C183" s="80"/>
      <c r="D183" s="81"/>
      <c r="E183" s="82"/>
    </row>
    <row r="184" spans="1:5" x14ac:dyDescent="0.3">
      <c r="A184" s="78"/>
      <c r="B184" s="79"/>
      <c r="C184" s="80"/>
      <c r="D184" s="81"/>
      <c r="E184" s="82"/>
    </row>
    <row r="185" spans="1:5" x14ac:dyDescent="0.3">
      <c r="A185" s="78"/>
      <c r="B185" s="79"/>
      <c r="C185" s="80"/>
      <c r="D185" s="81"/>
      <c r="E185" s="82"/>
    </row>
    <row r="186" spans="1:5" x14ac:dyDescent="0.3">
      <c r="A186" s="78"/>
      <c r="B186" s="79"/>
      <c r="C186" s="80"/>
      <c r="D186" s="81"/>
      <c r="E186" s="82"/>
    </row>
    <row r="187" spans="1:5" x14ac:dyDescent="0.3">
      <c r="A187" s="78"/>
      <c r="B187" s="79"/>
      <c r="C187" s="80"/>
      <c r="D187" s="81"/>
      <c r="E187" s="82"/>
    </row>
    <row r="188" spans="1:5" x14ac:dyDescent="0.3">
      <c r="A188" s="78"/>
      <c r="B188" s="79"/>
      <c r="C188" s="80"/>
      <c r="D188" s="81"/>
      <c r="E188" s="82"/>
    </row>
    <row r="189" spans="1:5" x14ac:dyDescent="0.3">
      <c r="A189" s="78"/>
      <c r="B189" s="79"/>
      <c r="C189" s="80"/>
      <c r="D189" s="81"/>
      <c r="E189" s="82"/>
    </row>
    <row r="190" spans="1:5" x14ac:dyDescent="0.3">
      <c r="A190" s="78"/>
      <c r="B190" s="79"/>
      <c r="C190" s="80"/>
      <c r="D190" s="81"/>
      <c r="E190" s="82"/>
    </row>
    <row r="191" spans="1:5" x14ac:dyDescent="0.3">
      <c r="A191" s="78"/>
      <c r="B191" s="79"/>
      <c r="C191" s="80"/>
      <c r="D191" s="81"/>
      <c r="E191" s="82"/>
    </row>
    <row r="192" spans="1:5" x14ac:dyDescent="0.3">
      <c r="A192" s="78"/>
      <c r="B192" s="79"/>
      <c r="C192" s="80"/>
      <c r="D192" s="81"/>
      <c r="E192" s="82"/>
    </row>
    <row r="193" spans="1:5" x14ac:dyDescent="0.3">
      <c r="A193" s="78"/>
      <c r="B193" s="79"/>
      <c r="C193" s="80"/>
      <c r="D193" s="81"/>
      <c r="E193" s="82"/>
    </row>
    <row r="194" spans="1:5" x14ac:dyDescent="0.3">
      <c r="A194" s="78"/>
      <c r="B194" s="79"/>
      <c r="C194" s="80"/>
      <c r="D194" s="81"/>
      <c r="E194" s="82"/>
    </row>
    <row r="195" spans="1:5" x14ac:dyDescent="0.3">
      <c r="A195" s="78"/>
      <c r="B195" s="79"/>
      <c r="C195" s="80"/>
      <c r="D195" s="81"/>
      <c r="E195" s="82"/>
    </row>
    <row r="196" spans="1:5" x14ac:dyDescent="0.3">
      <c r="A196" s="78"/>
      <c r="B196" s="79"/>
      <c r="C196" s="80"/>
      <c r="D196" s="81"/>
      <c r="E196" s="82"/>
    </row>
    <row r="197" spans="1:5" x14ac:dyDescent="0.3">
      <c r="A197" s="78"/>
      <c r="B197" s="79"/>
      <c r="C197" s="80"/>
      <c r="D197" s="81"/>
      <c r="E197" s="82"/>
    </row>
    <row r="198" spans="1:5" x14ac:dyDescent="0.3">
      <c r="A198" s="78"/>
      <c r="B198" s="79"/>
      <c r="C198" s="80"/>
      <c r="D198" s="81"/>
      <c r="E198" s="82"/>
    </row>
    <row r="199" spans="1:5" x14ac:dyDescent="0.3">
      <c r="A199" s="78"/>
      <c r="B199" s="79"/>
      <c r="C199" s="80"/>
      <c r="D199" s="81"/>
      <c r="E199" s="82"/>
    </row>
    <row r="200" spans="1:5" x14ac:dyDescent="0.3">
      <c r="A200" s="78"/>
      <c r="B200" s="79"/>
      <c r="C200" s="80"/>
      <c r="D200" s="81"/>
      <c r="E200" s="82"/>
    </row>
    <row r="201" spans="1:5" x14ac:dyDescent="0.3">
      <c r="A201" s="78"/>
      <c r="B201" s="79"/>
      <c r="C201" s="80"/>
      <c r="D201" s="81"/>
      <c r="E201" s="82"/>
    </row>
    <row r="202" spans="1:5" x14ac:dyDescent="0.3">
      <c r="A202" s="78"/>
      <c r="B202" s="79"/>
      <c r="C202" s="80"/>
      <c r="D202" s="81"/>
      <c r="E202" s="82"/>
    </row>
    <row r="203" spans="1:5" x14ac:dyDescent="0.3">
      <c r="A203" s="78"/>
      <c r="B203" s="79"/>
      <c r="C203" s="80"/>
      <c r="D203" s="81"/>
      <c r="E203" s="82"/>
    </row>
    <row r="204" spans="1:5" x14ac:dyDescent="0.3">
      <c r="A204" s="78"/>
      <c r="B204" s="79"/>
      <c r="C204" s="80"/>
      <c r="D204" s="81"/>
      <c r="E204" s="82"/>
    </row>
    <row r="205" spans="1:5" x14ac:dyDescent="0.3">
      <c r="A205" s="78"/>
      <c r="B205" s="79"/>
      <c r="C205" s="80"/>
      <c r="D205" s="81"/>
      <c r="E205" s="82"/>
    </row>
    <row r="206" spans="1:5" x14ac:dyDescent="0.3">
      <c r="A206" s="78"/>
      <c r="B206" s="79"/>
      <c r="C206" s="80"/>
      <c r="D206" s="81"/>
      <c r="E206" s="82"/>
    </row>
    <row r="207" spans="1:5" x14ac:dyDescent="0.3">
      <c r="A207" s="78"/>
      <c r="B207" s="79"/>
      <c r="C207" s="80"/>
      <c r="D207" s="81"/>
      <c r="E207" s="82"/>
    </row>
    <row r="208" spans="1:5" x14ac:dyDescent="0.3">
      <c r="A208" s="78"/>
      <c r="B208" s="79"/>
      <c r="C208" s="80"/>
      <c r="D208" s="81"/>
      <c r="E208" s="82"/>
    </row>
    <row r="209" spans="1:5" x14ac:dyDescent="0.3">
      <c r="A209" s="78"/>
      <c r="B209" s="79"/>
      <c r="C209" s="80"/>
      <c r="D209" s="81"/>
      <c r="E209" s="82"/>
    </row>
    <row r="210" spans="1:5" x14ac:dyDescent="0.3">
      <c r="A210" s="78"/>
      <c r="B210" s="79"/>
      <c r="C210" s="80"/>
      <c r="D210" s="81"/>
      <c r="E210" s="82"/>
    </row>
    <row r="211" spans="1:5" x14ac:dyDescent="0.3">
      <c r="A211" s="78"/>
      <c r="B211" s="79"/>
      <c r="C211" s="80"/>
      <c r="D211" s="81"/>
      <c r="E211" s="82"/>
    </row>
    <row r="212" spans="1:5" x14ac:dyDescent="0.3">
      <c r="A212" s="78"/>
      <c r="B212" s="79"/>
      <c r="C212" s="80"/>
      <c r="D212" s="81"/>
      <c r="E212" s="82"/>
    </row>
    <row r="213" spans="1:5" x14ac:dyDescent="0.3">
      <c r="A213" s="78"/>
      <c r="B213" s="79"/>
      <c r="C213" s="80"/>
      <c r="D213" s="81"/>
      <c r="E213" s="82"/>
    </row>
    <row r="214" spans="1:5" x14ac:dyDescent="0.3">
      <c r="A214" s="78"/>
      <c r="B214" s="79"/>
      <c r="C214" s="80"/>
      <c r="D214" s="81"/>
      <c r="E214" s="82"/>
    </row>
    <row r="215" spans="1:5" x14ac:dyDescent="0.3">
      <c r="A215" s="78"/>
      <c r="B215" s="79"/>
      <c r="C215" s="80"/>
      <c r="D215" s="81"/>
      <c r="E215" s="82"/>
    </row>
    <row r="216" spans="1:5" x14ac:dyDescent="0.3">
      <c r="A216" s="78"/>
      <c r="B216" s="79"/>
      <c r="C216" s="80"/>
      <c r="D216" s="81"/>
      <c r="E216" s="82"/>
    </row>
    <row r="217" spans="1:5" x14ac:dyDescent="0.3">
      <c r="A217" s="78"/>
      <c r="B217" s="79"/>
      <c r="C217" s="80"/>
      <c r="D217" s="81"/>
      <c r="E217" s="82"/>
    </row>
    <row r="218" spans="1:5" x14ac:dyDescent="0.3">
      <c r="A218" s="78"/>
      <c r="B218" s="79"/>
      <c r="C218" s="80"/>
      <c r="D218" s="81"/>
      <c r="E218" s="82"/>
    </row>
    <row r="219" spans="1:5" x14ac:dyDescent="0.3">
      <c r="A219" s="78"/>
      <c r="B219" s="79"/>
      <c r="C219" s="80"/>
      <c r="D219" s="81"/>
      <c r="E219" s="82"/>
    </row>
    <row r="220" spans="1:5" x14ac:dyDescent="0.3">
      <c r="A220" s="78"/>
      <c r="B220" s="79"/>
      <c r="C220" s="80"/>
      <c r="D220" s="81"/>
      <c r="E220" s="82"/>
    </row>
    <row r="221" spans="1:5" x14ac:dyDescent="0.3">
      <c r="A221" s="78"/>
      <c r="B221" s="79"/>
      <c r="C221" s="80"/>
      <c r="D221" s="81"/>
      <c r="E221" s="82"/>
    </row>
    <row r="222" spans="1:5" x14ac:dyDescent="0.3">
      <c r="A222" s="78"/>
      <c r="B222" s="79"/>
      <c r="C222" s="80"/>
      <c r="D222" s="81"/>
      <c r="E222" s="82"/>
    </row>
    <row r="223" spans="1:5" x14ac:dyDescent="0.3">
      <c r="A223" s="78"/>
      <c r="B223" s="79"/>
      <c r="C223" s="80"/>
      <c r="D223" s="81"/>
      <c r="E223" s="82"/>
    </row>
    <row r="224" spans="1:5" x14ac:dyDescent="0.3">
      <c r="A224" s="78"/>
      <c r="B224" s="79"/>
      <c r="C224" s="80"/>
      <c r="D224" s="81"/>
      <c r="E224" s="82"/>
    </row>
    <row r="225" spans="1:5" x14ac:dyDescent="0.3">
      <c r="A225" s="78"/>
      <c r="B225" s="79"/>
      <c r="C225" s="80"/>
      <c r="D225" s="81"/>
      <c r="E225" s="82"/>
    </row>
    <row r="226" spans="1:5" x14ac:dyDescent="0.3">
      <c r="A226" s="78"/>
      <c r="B226" s="79"/>
      <c r="C226" s="80"/>
      <c r="D226" s="81"/>
      <c r="E226" s="82"/>
    </row>
    <row r="227" spans="1:5" x14ac:dyDescent="0.3">
      <c r="A227" s="78"/>
      <c r="B227" s="79"/>
      <c r="C227" s="80"/>
      <c r="D227" s="81"/>
      <c r="E227" s="82"/>
    </row>
    <row r="228" spans="1:5" x14ac:dyDescent="0.3">
      <c r="A228" s="78"/>
      <c r="B228" s="79"/>
      <c r="C228" s="80"/>
      <c r="D228" s="81"/>
      <c r="E228" s="82"/>
    </row>
    <row r="229" spans="1:5" x14ac:dyDescent="0.3">
      <c r="A229" s="78"/>
      <c r="B229" s="79"/>
      <c r="C229" s="80"/>
      <c r="D229" s="81"/>
      <c r="E229" s="82"/>
    </row>
    <row r="230" spans="1:5" x14ac:dyDescent="0.3">
      <c r="A230" s="78"/>
      <c r="B230" s="79"/>
      <c r="C230" s="80"/>
      <c r="D230" s="81"/>
      <c r="E230" s="82"/>
    </row>
    <row r="231" spans="1:5" x14ac:dyDescent="0.3">
      <c r="A231" s="78"/>
      <c r="B231" s="79"/>
      <c r="C231" s="80"/>
      <c r="D231" s="81"/>
      <c r="E231" s="82"/>
    </row>
    <row r="232" spans="1:5" x14ac:dyDescent="0.3">
      <c r="A232" s="78"/>
      <c r="B232" s="79"/>
      <c r="C232" s="80"/>
      <c r="D232" s="81"/>
      <c r="E232" s="82"/>
    </row>
    <row r="233" spans="1:5" x14ac:dyDescent="0.3">
      <c r="A233" s="78"/>
      <c r="B233" s="79"/>
      <c r="C233" s="80"/>
      <c r="D233" s="81"/>
      <c r="E233" s="82"/>
    </row>
    <row r="234" spans="1:5" x14ac:dyDescent="0.3">
      <c r="A234" s="78"/>
      <c r="B234" s="79"/>
      <c r="C234" s="80"/>
      <c r="D234" s="81"/>
      <c r="E234" s="82"/>
    </row>
    <row r="235" spans="1:5" x14ac:dyDescent="0.3">
      <c r="A235" s="78"/>
      <c r="B235" s="79"/>
      <c r="C235" s="80"/>
      <c r="D235" s="81"/>
      <c r="E235" s="82"/>
    </row>
    <row r="236" spans="1:5" x14ac:dyDescent="0.3">
      <c r="A236" s="78"/>
      <c r="B236" s="79"/>
      <c r="C236" s="80"/>
      <c r="D236" s="81"/>
      <c r="E236" s="82"/>
    </row>
    <row r="237" spans="1:5" x14ac:dyDescent="0.3">
      <c r="A237" s="78"/>
      <c r="B237" s="79"/>
      <c r="C237" s="80"/>
      <c r="D237" s="81"/>
      <c r="E237" s="82"/>
    </row>
    <row r="238" spans="1:5" x14ac:dyDescent="0.3">
      <c r="A238" s="78"/>
      <c r="B238" s="79"/>
      <c r="C238" s="80"/>
      <c r="D238" s="81"/>
      <c r="E238" s="82"/>
    </row>
    <row r="239" spans="1:5" x14ac:dyDescent="0.3">
      <c r="A239" s="78"/>
      <c r="B239" s="79"/>
      <c r="C239" s="80"/>
      <c r="D239" s="81"/>
      <c r="E239" s="82"/>
    </row>
    <row r="240" spans="1:5" x14ac:dyDescent="0.3">
      <c r="A240" s="78"/>
      <c r="B240" s="79"/>
      <c r="C240" s="80"/>
      <c r="D240" s="81"/>
      <c r="E240" s="82"/>
    </row>
    <row r="241" spans="1:5" x14ac:dyDescent="0.3">
      <c r="A241" s="78"/>
      <c r="B241" s="79"/>
      <c r="C241" s="80"/>
      <c r="D241" s="81"/>
      <c r="E241" s="82"/>
    </row>
    <row r="242" spans="1:5" x14ac:dyDescent="0.3">
      <c r="A242" s="78"/>
      <c r="B242" s="79"/>
      <c r="C242" s="80"/>
      <c r="D242" s="81"/>
      <c r="E242" s="82"/>
    </row>
    <row r="243" spans="1:5" x14ac:dyDescent="0.3">
      <c r="A243" s="78"/>
      <c r="B243" s="79"/>
      <c r="C243" s="80"/>
      <c r="D243" s="81"/>
      <c r="E243" s="82"/>
    </row>
    <row r="244" spans="1:5" x14ac:dyDescent="0.3">
      <c r="A244" s="78"/>
      <c r="B244" s="79"/>
      <c r="C244" s="80"/>
      <c r="D244" s="81"/>
      <c r="E244" s="82"/>
    </row>
    <row r="245" spans="1:5" x14ac:dyDescent="0.3">
      <c r="A245" s="78"/>
      <c r="B245" s="79"/>
      <c r="C245" s="80"/>
      <c r="D245" s="81"/>
      <c r="E245" s="82"/>
    </row>
    <row r="246" spans="1:5" x14ac:dyDescent="0.3">
      <c r="A246" s="78"/>
      <c r="B246" s="79"/>
      <c r="C246" s="80"/>
      <c r="D246" s="81"/>
      <c r="E246" s="82"/>
    </row>
    <row r="247" spans="1:5" x14ac:dyDescent="0.3">
      <c r="A247" s="78"/>
      <c r="B247" s="79"/>
      <c r="C247" s="80"/>
      <c r="D247" s="81"/>
      <c r="E247" s="82"/>
    </row>
    <row r="248" spans="1:5" x14ac:dyDescent="0.3">
      <c r="A248" s="78"/>
      <c r="B248" s="79"/>
      <c r="C248" s="80"/>
      <c r="D248" s="81"/>
      <c r="E248" s="82"/>
    </row>
    <row r="249" spans="1:5" x14ac:dyDescent="0.3">
      <c r="A249" s="78"/>
      <c r="B249" s="79"/>
      <c r="C249" s="80"/>
      <c r="D249" s="81"/>
      <c r="E249" s="82"/>
    </row>
    <row r="250" spans="1:5" x14ac:dyDescent="0.3">
      <c r="A250" s="78"/>
      <c r="B250" s="79"/>
      <c r="C250" s="80"/>
      <c r="D250" s="81"/>
      <c r="E250" s="82"/>
    </row>
    <row r="251" spans="1:5" x14ac:dyDescent="0.3">
      <c r="A251" s="78"/>
      <c r="B251" s="79"/>
      <c r="C251" s="80"/>
      <c r="D251" s="81"/>
      <c r="E251" s="82"/>
    </row>
    <row r="252" spans="1:5" x14ac:dyDescent="0.3">
      <c r="A252" s="78"/>
      <c r="B252" s="79"/>
      <c r="C252" s="80"/>
      <c r="D252" s="81"/>
      <c r="E252" s="82"/>
    </row>
    <row r="253" spans="1:5" x14ac:dyDescent="0.3">
      <c r="A253" s="78"/>
      <c r="B253" s="79"/>
      <c r="C253" s="80"/>
      <c r="D253" s="81"/>
      <c r="E253" s="82"/>
    </row>
    <row r="254" spans="1:5" x14ac:dyDescent="0.3">
      <c r="A254" s="78"/>
      <c r="B254" s="79"/>
      <c r="C254" s="80"/>
      <c r="D254" s="81"/>
      <c r="E254" s="82"/>
    </row>
    <row r="255" spans="1:5" x14ac:dyDescent="0.3">
      <c r="A255" s="78"/>
      <c r="B255" s="79"/>
      <c r="C255" s="80"/>
      <c r="D255" s="81"/>
      <c r="E255" s="82"/>
    </row>
    <row r="256" spans="1:5" x14ac:dyDescent="0.3">
      <c r="A256" s="78"/>
      <c r="B256" s="79"/>
      <c r="C256" s="80"/>
      <c r="D256" s="81"/>
      <c r="E256" s="82"/>
    </row>
    <row r="257" spans="1:5" x14ac:dyDescent="0.3">
      <c r="A257" s="78"/>
      <c r="B257" s="79"/>
      <c r="C257" s="80"/>
      <c r="D257" s="81"/>
      <c r="E257" s="82"/>
    </row>
    <row r="258" spans="1:5" x14ac:dyDescent="0.3">
      <c r="A258" s="78"/>
      <c r="B258" s="79"/>
      <c r="C258" s="80"/>
      <c r="D258" s="81"/>
      <c r="E258" s="82"/>
    </row>
    <row r="259" spans="1:5" x14ac:dyDescent="0.3">
      <c r="A259" s="78"/>
      <c r="B259" s="79"/>
      <c r="C259" s="80"/>
      <c r="D259" s="81"/>
      <c r="E259" s="82"/>
    </row>
    <row r="260" spans="1:5" x14ac:dyDescent="0.3">
      <c r="A260" s="78"/>
      <c r="B260" s="79"/>
      <c r="C260" s="80"/>
      <c r="D260" s="81"/>
      <c r="E260" s="82"/>
    </row>
    <row r="261" spans="1:5" x14ac:dyDescent="0.3">
      <c r="A261" s="78"/>
      <c r="B261" s="79"/>
      <c r="C261" s="80"/>
      <c r="D261" s="81"/>
      <c r="E261" s="82"/>
    </row>
    <row r="262" spans="1:5" x14ac:dyDescent="0.3">
      <c r="A262" s="78"/>
      <c r="B262" s="79"/>
      <c r="C262" s="80"/>
      <c r="D262" s="81"/>
      <c r="E262" s="82"/>
    </row>
    <row r="263" spans="1:5" x14ac:dyDescent="0.3">
      <c r="A263" s="78"/>
      <c r="B263" s="79"/>
      <c r="C263" s="80"/>
      <c r="D263" s="81"/>
      <c r="E263" s="82"/>
    </row>
    <row r="264" spans="1:5" x14ac:dyDescent="0.3">
      <c r="A264" s="78"/>
      <c r="B264" s="79"/>
      <c r="C264" s="80"/>
      <c r="D264" s="81"/>
      <c r="E264" s="82"/>
    </row>
    <row r="265" spans="1:5" x14ac:dyDescent="0.3">
      <c r="A265" s="78"/>
      <c r="B265" s="79"/>
      <c r="C265" s="80"/>
      <c r="D265" s="81"/>
      <c r="E265" s="82"/>
    </row>
    <row r="266" spans="1:5" x14ac:dyDescent="0.3">
      <c r="A266" s="78"/>
      <c r="B266" s="79"/>
      <c r="C266" s="80"/>
      <c r="D266" s="81"/>
      <c r="E266" s="82"/>
    </row>
    <row r="267" spans="1:5" x14ac:dyDescent="0.3">
      <c r="A267" s="78"/>
      <c r="B267" s="79"/>
      <c r="C267" s="80"/>
      <c r="D267" s="81"/>
      <c r="E267" s="82"/>
    </row>
    <row r="268" spans="1:5" x14ac:dyDescent="0.3">
      <c r="A268" s="78"/>
      <c r="B268" s="79"/>
      <c r="C268" s="80"/>
      <c r="D268" s="81"/>
      <c r="E268" s="82"/>
    </row>
    <row r="269" spans="1:5" x14ac:dyDescent="0.3">
      <c r="A269" s="78"/>
      <c r="B269" s="79"/>
      <c r="C269" s="80"/>
      <c r="D269" s="81"/>
      <c r="E269" s="82"/>
    </row>
    <row r="270" spans="1:5" x14ac:dyDescent="0.3">
      <c r="A270" s="78"/>
      <c r="B270" s="79"/>
      <c r="C270" s="80"/>
      <c r="D270" s="81"/>
      <c r="E270" s="82"/>
    </row>
    <row r="271" spans="1:5" x14ac:dyDescent="0.3">
      <c r="A271" s="78"/>
      <c r="B271" s="79"/>
      <c r="C271" s="80"/>
      <c r="D271" s="81"/>
      <c r="E271" s="82"/>
    </row>
    <row r="272" spans="1:5" x14ac:dyDescent="0.3">
      <c r="A272" s="78"/>
      <c r="B272" s="79"/>
      <c r="C272" s="80"/>
      <c r="D272" s="81"/>
      <c r="E272" s="82"/>
    </row>
    <row r="273" spans="1:5" x14ac:dyDescent="0.3">
      <c r="A273" s="78"/>
      <c r="B273" s="79"/>
      <c r="C273" s="80"/>
      <c r="D273" s="81"/>
      <c r="E273" s="82"/>
    </row>
    <row r="274" spans="1:5" x14ac:dyDescent="0.3">
      <c r="A274" s="78"/>
      <c r="B274" s="79"/>
      <c r="C274" s="80"/>
      <c r="D274" s="81"/>
      <c r="E274" s="82"/>
    </row>
    <row r="275" spans="1:5" x14ac:dyDescent="0.3">
      <c r="A275" s="78"/>
      <c r="B275" s="79"/>
      <c r="C275" s="80"/>
      <c r="D275" s="81"/>
      <c r="E275" s="82"/>
    </row>
    <row r="276" spans="1:5" x14ac:dyDescent="0.3">
      <c r="A276" s="78"/>
      <c r="B276" s="79"/>
      <c r="C276" s="80"/>
      <c r="D276" s="81"/>
      <c r="E276" s="82"/>
    </row>
    <row r="277" spans="1:5" x14ac:dyDescent="0.3">
      <c r="A277" s="78"/>
      <c r="B277" s="79"/>
      <c r="C277" s="80"/>
      <c r="D277" s="81"/>
      <c r="E277" s="82"/>
    </row>
    <row r="278" spans="1:5" x14ac:dyDescent="0.3">
      <c r="A278" s="78"/>
      <c r="B278" s="79"/>
      <c r="C278" s="80"/>
      <c r="D278" s="81"/>
      <c r="E278" s="82"/>
    </row>
    <row r="279" spans="1:5" x14ac:dyDescent="0.3">
      <c r="A279" s="78"/>
      <c r="B279" s="79"/>
      <c r="C279" s="80"/>
      <c r="D279" s="81"/>
      <c r="E279" s="82"/>
    </row>
    <row r="280" spans="1:5" x14ac:dyDescent="0.3">
      <c r="A280" s="78"/>
      <c r="B280" s="79"/>
      <c r="C280" s="80"/>
      <c r="D280" s="81"/>
      <c r="E280" s="82"/>
    </row>
    <row r="281" spans="1:5" x14ac:dyDescent="0.3">
      <c r="A281" s="78"/>
      <c r="B281" s="79"/>
      <c r="C281" s="80"/>
      <c r="D281" s="81"/>
      <c r="E281" s="82"/>
    </row>
    <row r="282" spans="1:5" x14ac:dyDescent="0.3">
      <c r="A282" s="78"/>
      <c r="B282" s="79"/>
      <c r="C282" s="80"/>
      <c r="D282" s="81"/>
      <c r="E282" s="82"/>
    </row>
    <row r="283" spans="1:5" x14ac:dyDescent="0.3">
      <c r="A283" s="78"/>
      <c r="B283" s="79"/>
      <c r="C283" s="80"/>
      <c r="D283" s="81"/>
      <c r="E283" s="82"/>
    </row>
    <row r="284" spans="1:5" x14ac:dyDescent="0.3">
      <c r="A284" s="78"/>
      <c r="B284" s="79"/>
      <c r="C284" s="80"/>
      <c r="D284" s="81"/>
      <c r="E284" s="82"/>
    </row>
    <row r="285" spans="1:5" x14ac:dyDescent="0.3">
      <c r="A285" s="78"/>
      <c r="B285" s="79"/>
      <c r="C285" s="80"/>
      <c r="D285" s="81"/>
      <c r="E285" s="82"/>
    </row>
    <row r="286" spans="1:5" x14ac:dyDescent="0.3">
      <c r="A286" s="78"/>
      <c r="B286" s="79"/>
      <c r="C286" s="80"/>
      <c r="D286" s="81"/>
      <c r="E286" s="82"/>
    </row>
    <row r="287" spans="1:5" x14ac:dyDescent="0.3">
      <c r="A287" s="78"/>
      <c r="B287" s="79"/>
      <c r="C287" s="80"/>
      <c r="D287" s="81"/>
      <c r="E287" s="82"/>
    </row>
    <row r="288" spans="1:5" x14ac:dyDescent="0.3">
      <c r="A288" s="78"/>
      <c r="B288" s="79"/>
      <c r="C288" s="80"/>
      <c r="D288" s="81"/>
      <c r="E288" s="82"/>
    </row>
    <row r="289" spans="1:5" x14ac:dyDescent="0.3">
      <c r="A289" s="78"/>
      <c r="B289" s="79"/>
      <c r="C289" s="80"/>
      <c r="D289" s="81"/>
      <c r="E289" s="82"/>
    </row>
    <row r="290" spans="1:5" x14ac:dyDescent="0.3">
      <c r="A290" s="78"/>
      <c r="B290" s="79"/>
      <c r="C290" s="80"/>
      <c r="D290" s="81"/>
      <c r="E290" s="82"/>
    </row>
    <row r="291" spans="1:5" x14ac:dyDescent="0.3">
      <c r="A291" s="78"/>
      <c r="B291" s="79"/>
      <c r="C291" s="80"/>
      <c r="D291" s="81"/>
      <c r="E291" s="82"/>
    </row>
    <row r="292" spans="1:5" x14ac:dyDescent="0.3">
      <c r="A292" s="78"/>
      <c r="B292" s="79"/>
      <c r="C292" s="80"/>
      <c r="D292" s="81"/>
      <c r="E292" s="82"/>
    </row>
    <row r="293" spans="1:5" x14ac:dyDescent="0.3">
      <c r="A293" s="78"/>
      <c r="B293" s="79"/>
      <c r="C293" s="80"/>
      <c r="D293" s="81"/>
      <c r="E293" s="82"/>
    </row>
    <row r="294" spans="1:5" x14ac:dyDescent="0.3">
      <c r="A294" s="78"/>
      <c r="B294" s="79"/>
      <c r="C294" s="80"/>
      <c r="D294" s="81"/>
      <c r="E294" s="82"/>
    </row>
    <row r="295" spans="1:5" x14ac:dyDescent="0.3">
      <c r="A295" s="78"/>
      <c r="B295" s="79"/>
      <c r="C295" s="80"/>
      <c r="D295" s="81"/>
      <c r="E295" s="82"/>
    </row>
    <row r="296" spans="1:5" x14ac:dyDescent="0.3">
      <c r="A296" s="78"/>
      <c r="B296" s="79"/>
      <c r="C296" s="80"/>
      <c r="D296" s="81"/>
      <c r="E296" s="82"/>
    </row>
    <row r="297" spans="1:5" x14ac:dyDescent="0.3">
      <c r="A297" s="78"/>
      <c r="B297" s="79"/>
      <c r="C297" s="80"/>
      <c r="D297" s="81"/>
      <c r="E297" s="82"/>
    </row>
    <row r="298" spans="1:5" x14ac:dyDescent="0.3">
      <c r="A298" s="78"/>
      <c r="B298" s="79"/>
      <c r="C298" s="80"/>
      <c r="D298" s="81"/>
      <c r="E298" s="82"/>
    </row>
    <row r="299" spans="1:5" x14ac:dyDescent="0.3">
      <c r="A299" s="78"/>
      <c r="B299" s="79"/>
      <c r="C299" s="80"/>
      <c r="D299" s="81"/>
      <c r="E299" s="82"/>
    </row>
    <row r="300" spans="1:5" x14ac:dyDescent="0.3">
      <c r="A300" s="78"/>
      <c r="B300" s="79"/>
      <c r="C300" s="80"/>
      <c r="D300" s="81"/>
      <c r="E300" s="82"/>
    </row>
  </sheetData>
  <sheetProtection algorithmName="SHA-512" hashValue="Dnjr/seyvKDHY2y/nVjES18uE3g+CGQAHI0GJG66uwihMykzXLwDul1/ALftuqgLZLUbgo92axapqF6W64kTQw==" saltValue="vLEJ4Ge3eZv3fqxhc7RE+Q==" spinCount="100000" sheet="1" objects="1" scenarios="1"/>
  <mergeCells count="1">
    <mergeCell ref="A1:E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1">
    <tabColor theme="3" tint="0.39997558519241921"/>
    <pageSetUpPr fitToPage="1"/>
  </sheetPr>
  <dimension ref="A1:BH35"/>
  <sheetViews>
    <sheetView showGridLines="0" showRowColHeaders="0" workbookViewId="0">
      <selection activeCell="J10" sqref="J10:U10"/>
    </sheetView>
  </sheetViews>
  <sheetFormatPr defaultColWidth="0" defaultRowHeight="0" customHeight="1" zeroHeight="1" x14ac:dyDescent="0.3"/>
  <cols>
    <col min="1" max="44" width="4" style="248" customWidth="1"/>
    <col min="45" max="45" width="4" style="266" customWidth="1"/>
    <col min="46" max="59" width="4" style="266" hidden="1" customWidth="1"/>
    <col min="60" max="60" width="11.453125" style="266" hidden="1" customWidth="1"/>
    <col min="61" max="16384" width="4" style="266" hidden="1"/>
  </cols>
  <sheetData>
    <row r="1" spans="1:60" ht="16.5" customHeight="1" x14ac:dyDescent="0.3">
      <c r="A1" s="280"/>
      <c r="M1" s="423" t="s">
        <v>683</v>
      </c>
      <c r="N1" s="423"/>
      <c r="O1" s="423"/>
      <c r="P1" s="423"/>
      <c r="Q1" s="423"/>
      <c r="R1" s="423"/>
      <c r="S1" s="174"/>
      <c r="T1" s="174"/>
      <c r="U1" s="174"/>
      <c r="V1" s="174"/>
      <c r="W1" s="423" t="s">
        <v>684</v>
      </c>
      <c r="X1" s="423"/>
      <c r="Y1" s="423"/>
      <c r="Z1" s="423"/>
      <c r="AA1" s="423"/>
      <c r="AB1" s="423"/>
      <c r="AC1" s="423"/>
      <c r="AD1" s="423"/>
      <c r="AM1" s="249"/>
      <c r="AN1" s="249"/>
      <c r="AO1" s="249"/>
      <c r="AP1" s="250"/>
      <c r="AQ1" s="250"/>
      <c r="AR1" s="250"/>
    </row>
    <row r="2" spans="1:60" ht="16.5" customHeight="1" x14ac:dyDescent="0.3">
      <c r="AM2" s="249"/>
      <c r="AN2" s="249"/>
      <c r="AO2" s="249"/>
      <c r="AP2" s="250"/>
      <c r="AQ2" s="250"/>
      <c r="AR2" s="250"/>
      <c r="BH2" s="267" t="str">
        <f>IF(SUM(BH3:BH12)=BH13,"Complete","Incomplete")</f>
        <v>Incomplete</v>
      </c>
    </row>
    <row r="3" spans="1:60" ht="16.5" customHeight="1" x14ac:dyDescent="0.3">
      <c r="AM3" s="251"/>
      <c r="AN3" s="252"/>
      <c r="AO3" s="252"/>
      <c r="AP3" s="253"/>
      <c r="AQ3" s="253"/>
      <c r="AR3" s="253"/>
      <c r="BH3" s="268">
        <f>IF(J10=0,0,1)</f>
        <v>0</v>
      </c>
    </row>
    <row r="4" spans="1:60" ht="16.5" customHeight="1" x14ac:dyDescent="0.3">
      <c r="AM4" s="252"/>
      <c r="AN4" s="252"/>
      <c r="AO4" s="252"/>
      <c r="AP4" s="253"/>
      <c r="AQ4" s="253"/>
      <c r="AR4" s="253"/>
      <c r="BH4" s="268">
        <f>IF(C17=0,0,1)</f>
        <v>0</v>
      </c>
    </row>
    <row r="5" spans="1:60" ht="16.5" customHeight="1" x14ac:dyDescent="0.3">
      <c r="BH5" s="268">
        <f>IF(I17=0,0,1)</f>
        <v>0</v>
      </c>
    </row>
    <row r="6" spans="1:60" ht="16.5" customHeight="1" x14ac:dyDescent="0.3">
      <c r="BH6" s="268">
        <f>IF(P17=0,0,1)</f>
        <v>0</v>
      </c>
    </row>
    <row r="7" spans="1:60" ht="16.5" customHeight="1" x14ac:dyDescent="0.3">
      <c r="AS7" s="284"/>
      <c r="BH7" s="268">
        <f>IF(Y17=0,0,1)</f>
        <v>0</v>
      </c>
    </row>
    <row r="8" spans="1:60" ht="16.5" customHeight="1" x14ac:dyDescent="0.3">
      <c r="AS8" s="284"/>
      <c r="BH8" s="268">
        <f>IF(AE17=0,0,1)</f>
        <v>0</v>
      </c>
    </row>
    <row r="9" spans="1:60" ht="16.5" customHeight="1" thickBot="1" x14ac:dyDescent="0.35">
      <c r="B9" s="281"/>
      <c r="C9" s="281"/>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BH9" s="268">
        <f>IF(C21=0,0,1)</f>
        <v>0</v>
      </c>
    </row>
    <row r="10" spans="1:60" s="284" customFormat="1" ht="16.5" customHeight="1" thickBot="1" x14ac:dyDescent="0.35">
      <c r="A10" s="248"/>
      <c r="B10" s="281"/>
      <c r="C10" s="462" t="s">
        <v>386</v>
      </c>
      <c r="D10" s="462"/>
      <c r="E10" s="462"/>
      <c r="F10" s="462"/>
      <c r="G10" s="462"/>
      <c r="H10" s="462"/>
      <c r="I10" s="463"/>
      <c r="J10" s="452"/>
      <c r="K10" s="453"/>
      <c r="L10" s="453"/>
      <c r="M10" s="453"/>
      <c r="N10" s="453"/>
      <c r="O10" s="453"/>
      <c r="P10" s="453"/>
      <c r="Q10" s="453"/>
      <c r="R10" s="453"/>
      <c r="S10" s="453"/>
      <c r="T10" s="453"/>
      <c r="U10" s="454"/>
      <c r="V10" s="282"/>
      <c r="W10" s="282"/>
      <c r="X10" s="282"/>
      <c r="Y10" s="276"/>
      <c r="Z10" s="282"/>
      <c r="AA10" s="282"/>
      <c r="AB10" s="283"/>
      <c r="AC10" s="282"/>
      <c r="AD10" s="282"/>
      <c r="AE10" s="282"/>
      <c r="AF10" s="282"/>
      <c r="AG10" s="282"/>
      <c r="AH10" s="282"/>
      <c r="AI10" s="282"/>
      <c r="AJ10" s="282"/>
      <c r="AK10" s="281"/>
      <c r="AL10" s="281"/>
      <c r="AM10" s="281"/>
      <c r="AN10" s="281"/>
      <c r="AO10" s="281"/>
      <c r="AP10" s="281"/>
      <c r="AQ10" s="281"/>
      <c r="AR10" s="281"/>
      <c r="BH10" s="285">
        <f>IF(C24=0,0,1)</f>
        <v>0</v>
      </c>
    </row>
    <row r="11" spans="1:60" s="284" customFormat="1" ht="16.5" customHeight="1" x14ac:dyDescent="0.3">
      <c r="A11" s="248"/>
      <c r="B11" s="281"/>
      <c r="C11" s="462"/>
      <c r="D11" s="462"/>
      <c r="E11" s="462"/>
      <c r="F11" s="462"/>
      <c r="G11" s="462"/>
      <c r="H11" s="462"/>
      <c r="I11" s="462"/>
      <c r="J11" s="462"/>
      <c r="K11" s="462"/>
      <c r="L11" s="462"/>
      <c r="M11" s="462"/>
      <c r="N11" s="283"/>
      <c r="O11" s="286"/>
      <c r="P11" s="286"/>
      <c r="Q11" s="286"/>
      <c r="R11" s="286"/>
      <c r="S11" s="286"/>
      <c r="T11" s="286"/>
      <c r="U11" s="286"/>
      <c r="V11" s="286"/>
      <c r="W11" s="286"/>
      <c r="X11" s="286"/>
      <c r="Y11" s="288"/>
      <c r="Z11" s="288"/>
      <c r="AA11" s="288"/>
      <c r="AB11" s="288"/>
      <c r="AC11" s="288"/>
      <c r="AD11" s="288"/>
      <c r="AE11" s="288"/>
      <c r="AF11" s="288"/>
      <c r="AG11" s="288"/>
      <c r="AH11" s="288"/>
      <c r="AI11" s="288"/>
      <c r="AJ11" s="288"/>
      <c r="AK11" s="288"/>
      <c r="AL11" s="288"/>
      <c r="AM11" s="288"/>
      <c r="AN11" s="288"/>
      <c r="AO11" s="288"/>
      <c r="AP11" s="288"/>
      <c r="AQ11" s="288"/>
      <c r="AR11" s="281"/>
      <c r="BH11" s="285">
        <f>IF(I24=0,0,1)</f>
        <v>0</v>
      </c>
    </row>
    <row r="12" spans="1:60" s="284" customFormat="1" ht="16.5" customHeight="1" thickBot="1" x14ac:dyDescent="0.35">
      <c r="A12" s="248"/>
      <c r="B12" s="281"/>
      <c r="C12" s="396" t="s">
        <v>897</v>
      </c>
      <c r="D12" s="396"/>
      <c r="E12" s="396"/>
      <c r="F12" s="396"/>
      <c r="G12" s="396"/>
      <c r="H12" s="396"/>
      <c r="I12" s="464" t="s">
        <v>898</v>
      </c>
      <c r="J12" s="464"/>
      <c r="K12" s="464"/>
      <c r="L12" s="464"/>
      <c r="M12" s="464"/>
      <c r="N12" s="464"/>
      <c r="O12" s="397"/>
      <c r="P12" s="397"/>
      <c r="Q12" s="397"/>
      <c r="R12" s="397"/>
      <c r="S12" s="397"/>
      <c r="T12" s="397"/>
      <c r="U12" s="397"/>
      <c r="V12" s="397"/>
      <c r="W12" s="397"/>
      <c r="X12" s="397"/>
      <c r="Y12" s="397"/>
      <c r="Z12" s="397"/>
      <c r="AA12" s="397"/>
      <c r="AB12" s="397"/>
      <c r="AC12" s="397"/>
      <c r="AD12" s="397"/>
      <c r="AE12" s="397"/>
      <c r="AF12" s="397"/>
      <c r="AG12" s="397"/>
      <c r="AH12" s="397"/>
      <c r="AI12" s="397"/>
      <c r="AJ12" s="397"/>
      <c r="AK12" s="397"/>
      <c r="AL12" s="397"/>
      <c r="AM12" s="288"/>
      <c r="AN12" s="288"/>
      <c r="AO12" s="288"/>
      <c r="AP12" s="288"/>
      <c r="AQ12" s="288"/>
      <c r="AR12" s="283"/>
      <c r="BH12" s="285">
        <f>IF(O24=0,0,1)</f>
        <v>0</v>
      </c>
    </row>
    <row r="13" spans="1:60" s="284" customFormat="1" ht="16.5" customHeight="1" thickBot="1" x14ac:dyDescent="0.35">
      <c r="A13" s="248"/>
      <c r="B13" s="281"/>
      <c r="C13" s="459"/>
      <c r="D13" s="460"/>
      <c r="E13" s="460"/>
      <c r="F13" s="460"/>
      <c r="G13" s="461"/>
      <c r="H13" s="275"/>
      <c r="I13" s="459"/>
      <c r="J13" s="460"/>
      <c r="K13" s="460"/>
      <c r="L13" s="460"/>
      <c r="M13" s="460"/>
      <c r="N13" s="461"/>
      <c r="O13" s="397"/>
      <c r="P13" s="397"/>
      <c r="Q13" s="397"/>
      <c r="R13" s="397"/>
      <c r="S13" s="397"/>
      <c r="T13" s="397"/>
      <c r="U13" s="397"/>
      <c r="V13" s="397"/>
      <c r="W13" s="397"/>
      <c r="X13" s="397"/>
      <c r="Y13" s="397"/>
      <c r="Z13" s="397"/>
      <c r="AA13" s="397"/>
      <c r="AB13" s="397"/>
      <c r="AC13" s="397"/>
      <c r="AD13" s="397"/>
      <c r="AE13" s="397"/>
      <c r="AF13" s="397"/>
      <c r="AG13" s="397"/>
      <c r="AH13" s="397"/>
      <c r="AI13" s="397"/>
      <c r="AJ13" s="397"/>
      <c r="AK13" s="397"/>
      <c r="AL13" s="397"/>
      <c r="AM13" s="288"/>
      <c r="AN13" s="288"/>
      <c r="AO13" s="288"/>
      <c r="AP13" s="288"/>
      <c r="AQ13" s="288"/>
      <c r="AR13" s="275"/>
      <c r="BH13" s="287">
        <v>10</v>
      </c>
    </row>
    <row r="14" spans="1:60" s="284" customFormat="1" ht="16.5" customHeight="1" x14ac:dyDescent="0.3">
      <c r="A14" s="248"/>
      <c r="B14" s="281"/>
      <c r="C14" s="397"/>
      <c r="D14" s="397"/>
      <c r="E14" s="397"/>
      <c r="F14" s="397"/>
      <c r="G14" s="397"/>
      <c r="H14" s="397"/>
      <c r="I14" s="397"/>
      <c r="J14" s="397"/>
      <c r="K14" s="397"/>
      <c r="L14" s="397"/>
      <c r="M14" s="397"/>
      <c r="N14" s="397"/>
      <c r="O14" s="397"/>
      <c r="P14" s="397"/>
      <c r="Q14" s="397"/>
      <c r="R14" s="397"/>
      <c r="S14" s="397"/>
      <c r="T14" s="397"/>
      <c r="U14" s="397"/>
      <c r="V14" s="397"/>
      <c r="W14" s="397"/>
      <c r="X14" s="397"/>
      <c r="Y14" s="397"/>
      <c r="Z14" s="397"/>
      <c r="AA14" s="397"/>
      <c r="AB14" s="397"/>
      <c r="AC14" s="397"/>
      <c r="AD14" s="397"/>
      <c r="AE14" s="397"/>
      <c r="AF14" s="397"/>
      <c r="AG14" s="397"/>
      <c r="AH14" s="397"/>
      <c r="AI14" s="397"/>
      <c r="AJ14" s="397"/>
      <c r="AK14" s="397"/>
      <c r="AL14" s="397"/>
      <c r="AM14" s="288"/>
      <c r="AN14" s="288"/>
      <c r="AO14" s="288"/>
      <c r="AP14" s="288"/>
      <c r="AQ14" s="288"/>
      <c r="AR14" s="275"/>
    </row>
    <row r="15" spans="1:60" s="284" customFormat="1" ht="16.5" customHeight="1" x14ac:dyDescent="0.3">
      <c r="A15" s="248"/>
      <c r="B15" s="281"/>
      <c r="C15" s="462" t="s">
        <v>723</v>
      </c>
      <c r="D15" s="462"/>
      <c r="E15" s="462"/>
      <c r="F15" s="462"/>
      <c r="G15" s="462"/>
      <c r="H15" s="462"/>
      <c r="I15" s="462"/>
      <c r="J15" s="462"/>
      <c r="K15" s="462"/>
      <c r="L15" s="462"/>
      <c r="M15" s="462"/>
      <c r="N15" s="283"/>
      <c r="O15" s="283"/>
      <c r="P15" s="283"/>
      <c r="Q15" s="283"/>
      <c r="R15" s="283"/>
      <c r="S15" s="283"/>
      <c r="T15" s="283"/>
      <c r="U15" s="283"/>
      <c r="V15" s="283"/>
      <c r="W15" s="283"/>
      <c r="X15" s="283"/>
      <c r="Y15" s="288"/>
      <c r="Z15" s="288"/>
      <c r="AA15" s="288"/>
      <c r="AB15" s="288"/>
      <c r="AC15" s="288"/>
      <c r="AD15" s="288"/>
      <c r="AE15" s="288"/>
      <c r="AF15" s="288"/>
      <c r="AG15" s="288"/>
      <c r="AH15" s="288"/>
      <c r="AI15" s="288"/>
      <c r="AJ15" s="288"/>
      <c r="AK15" s="288"/>
      <c r="AL15" s="288"/>
      <c r="AM15" s="288"/>
      <c r="AN15" s="288"/>
      <c r="AO15" s="288"/>
      <c r="AP15" s="288"/>
      <c r="AQ15" s="288"/>
      <c r="AR15" s="275"/>
    </row>
    <row r="16" spans="1:60" s="284" customFormat="1" ht="16.5" customHeight="1" thickBot="1" x14ac:dyDescent="0.35">
      <c r="A16" s="248"/>
      <c r="B16" s="281"/>
      <c r="C16" s="455" t="s">
        <v>146</v>
      </c>
      <c r="D16" s="455"/>
      <c r="E16" s="455"/>
      <c r="F16" s="455"/>
      <c r="G16" s="455"/>
      <c r="H16" s="275"/>
      <c r="I16" s="455" t="s">
        <v>147</v>
      </c>
      <c r="J16" s="455"/>
      <c r="K16" s="455"/>
      <c r="L16" s="455"/>
      <c r="M16" s="455"/>
      <c r="N16" s="455"/>
      <c r="O16" s="275"/>
      <c r="P16" s="455" t="s">
        <v>170</v>
      </c>
      <c r="Q16" s="455"/>
      <c r="R16" s="455"/>
      <c r="S16" s="455"/>
      <c r="T16" s="455"/>
      <c r="U16" s="455"/>
      <c r="V16" s="455"/>
      <c r="W16" s="455"/>
      <c r="X16" s="275"/>
      <c r="Y16" s="455" t="s">
        <v>899</v>
      </c>
      <c r="Z16" s="455"/>
      <c r="AA16" s="455"/>
      <c r="AB16" s="455"/>
      <c r="AC16" s="455"/>
      <c r="AD16" s="288"/>
      <c r="AE16" s="455" t="s">
        <v>173</v>
      </c>
      <c r="AF16" s="455"/>
      <c r="AG16" s="455"/>
      <c r="AH16" s="455"/>
      <c r="AI16" s="455"/>
      <c r="AJ16" s="455"/>
      <c r="AK16" s="455"/>
      <c r="AL16" s="455"/>
      <c r="AM16" s="288"/>
      <c r="AN16" s="288"/>
      <c r="AO16" s="288"/>
      <c r="AP16" s="288"/>
      <c r="AQ16" s="288"/>
      <c r="AR16" s="290"/>
    </row>
    <row r="17" spans="1:44" s="284" customFormat="1" ht="16.5" customHeight="1" thickBot="1" x14ac:dyDescent="0.35">
      <c r="A17" s="248"/>
      <c r="B17" s="281"/>
      <c r="C17" s="459"/>
      <c r="D17" s="460"/>
      <c r="E17" s="460"/>
      <c r="F17" s="460"/>
      <c r="G17" s="461"/>
      <c r="H17" s="275"/>
      <c r="I17" s="459"/>
      <c r="J17" s="460"/>
      <c r="K17" s="460"/>
      <c r="L17" s="460"/>
      <c r="M17" s="460"/>
      <c r="N17" s="461"/>
      <c r="O17" s="275"/>
      <c r="P17" s="459"/>
      <c r="Q17" s="460"/>
      <c r="R17" s="460"/>
      <c r="S17" s="460"/>
      <c r="T17" s="460"/>
      <c r="U17" s="460"/>
      <c r="V17" s="460"/>
      <c r="W17" s="461"/>
      <c r="X17" s="275"/>
      <c r="Y17" s="473"/>
      <c r="Z17" s="474"/>
      <c r="AA17" s="474"/>
      <c r="AB17" s="474"/>
      <c r="AC17" s="475"/>
      <c r="AD17" s="288"/>
      <c r="AE17" s="476"/>
      <c r="AF17" s="460"/>
      <c r="AG17" s="460"/>
      <c r="AH17" s="460"/>
      <c r="AI17" s="460"/>
      <c r="AJ17" s="460"/>
      <c r="AK17" s="460"/>
      <c r="AL17" s="461"/>
      <c r="AM17" s="288"/>
      <c r="AN17" s="288"/>
      <c r="AO17" s="288"/>
      <c r="AP17" s="288"/>
      <c r="AQ17" s="288"/>
      <c r="AR17" s="281"/>
    </row>
    <row r="18" spans="1:44" s="284" customFormat="1" ht="16.5" customHeight="1" x14ac:dyDescent="0.3">
      <c r="A18" s="248"/>
      <c r="B18" s="281"/>
      <c r="C18" s="291"/>
      <c r="D18" s="291"/>
      <c r="E18" s="291"/>
      <c r="F18" s="291"/>
      <c r="G18" s="291"/>
      <c r="H18" s="291"/>
      <c r="I18" s="291"/>
      <c r="J18" s="291"/>
      <c r="K18" s="291"/>
      <c r="L18" s="292"/>
      <c r="M18" s="291"/>
      <c r="N18" s="275"/>
      <c r="O18" s="275"/>
      <c r="P18" s="275"/>
      <c r="Q18" s="275"/>
      <c r="R18" s="275"/>
      <c r="S18" s="275"/>
      <c r="T18" s="275"/>
      <c r="U18" s="275"/>
      <c r="V18" s="275"/>
      <c r="W18" s="275"/>
      <c r="X18" s="275"/>
      <c r="Y18" s="291"/>
      <c r="Z18" s="291"/>
      <c r="AA18" s="291"/>
      <c r="AB18" s="291"/>
      <c r="AC18" s="291"/>
      <c r="AD18" s="291"/>
      <c r="AE18" s="291"/>
      <c r="AF18" s="291"/>
      <c r="AG18" s="291"/>
      <c r="AH18" s="292"/>
      <c r="AI18" s="291"/>
      <c r="AJ18" s="275"/>
      <c r="AK18" s="275"/>
      <c r="AL18" s="275"/>
      <c r="AM18" s="275"/>
      <c r="AN18" s="275"/>
      <c r="AO18" s="275"/>
      <c r="AP18" s="275"/>
      <c r="AQ18" s="275"/>
      <c r="AR18" s="275"/>
    </row>
    <row r="19" spans="1:44" s="284" customFormat="1" ht="16.5" customHeight="1" x14ac:dyDescent="0.3">
      <c r="A19" s="248"/>
      <c r="B19" s="281"/>
      <c r="C19" s="462" t="s">
        <v>204</v>
      </c>
      <c r="D19" s="462"/>
      <c r="E19" s="462"/>
      <c r="F19" s="462"/>
      <c r="G19" s="462"/>
      <c r="H19" s="462"/>
      <c r="I19" s="462"/>
      <c r="J19" s="462"/>
      <c r="K19" s="462"/>
      <c r="L19" s="462"/>
      <c r="M19" s="462"/>
      <c r="N19" s="283"/>
      <c r="O19" s="283"/>
      <c r="P19" s="283"/>
      <c r="Q19" s="283"/>
      <c r="R19" s="283"/>
      <c r="S19" s="283"/>
      <c r="T19" s="283"/>
      <c r="U19" s="283"/>
      <c r="V19" s="283"/>
      <c r="W19" s="283"/>
      <c r="X19" s="275"/>
      <c r="Y19" s="462" t="s">
        <v>725</v>
      </c>
      <c r="Z19" s="462"/>
      <c r="AA19" s="462"/>
      <c r="AB19" s="462"/>
      <c r="AC19" s="462"/>
      <c r="AD19" s="462"/>
      <c r="AE19" s="462"/>
      <c r="AF19" s="462"/>
      <c r="AG19" s="462"/>
      <c r="AH19" s="462"/>
      <c r="AI19" s="462"/>
      <c r="AJ19" s="283"/>
      <c r="AK19" s="283"/>
      <c r="AL19" s="283"/>
      <c r="AM19" s="283"/>
      <c r="AN19" s="283"/>
      <c r="AO19" s="283"/>
      <c r="AP19" s="283"/>
      <c r="AQ19" s="283"/>
      <c r="AR19" s="283"/>
    </row>
    <row r="20" spans="1:44" s="284" customFormat="1" ht="16.5" customHeight="1" thickBot="1" x14ac:dyDescent="0.35">
      <c r="A20" s="248"/>
      <c r="B20" s="281"/>
      <c r="C20" s="455" t="s">
        <v>148</v>
      </c>
      <c r="D20" s="455"/>
      <c r="E20" s="455"/>
      <c r="F20" s="455"/>
      <c r="G20" s="455"/>
      <c r="H20" s="455"/>
      <c r="I20" s="455"/>
      <c r="J20" s="455"/>
      <c r="K20" s="275"/>
      <c r="L20" s="275"/>
      <c r="M20" s="275"/>
      <c r="N20" s="275"/>
      <c r="O20" s="275"/>
      <c r="P20" s="275"/>
      <c r="Q20" s="275"/>
      <c r="R20" s="275"/>
      <c r="S20" s="275"/>
      <c r="T20" s="275"/>
      <c r="U20" s="275"/>
      <c r="V20" s="275"/>
      <c r="W20" s="275"/>
      <c r="X20" s="293"/>
      <c r="Y20" s="455" t="s">
        <v>747</v>
      </c>
      <c r="Z20" s="455"/>
      <c r="AA20" s="455"/>
      <c r="AB20" s="455"/>
      <c r="AC20" s="455"/>
      <c r="AD20" s="275"/>
      <c r="AE20" s="290"/>
      <c r="AF20" s="290"/>
      <c r="AG20" s="290"/>
      <c r="AH20" s="290"/>
      <c r="AI20" s="290"/>
      <c r="AJ20" s="290"/>
      <c r="AK20" s="275"/>
      <c r="AL20" s="468" t="s">
        <v>748</v>
      </c>
      <c r="AM20" s="468"/>
      <c r="AN20" s="468"/>
      <c r="AO20" s="468"/>
      <c r="AP20" s="468"/>
      <c r="AQ20" s="468"/>
      <c r="AR20" s="275"/>
    </row>
    <row r="21" spans="1:44" s="284" customFormat="1" ht="16.5" customHeight="1" thickBot="1" x14ac:dyDescent="0.35">
      <c r="A21" s="248"/>
      <c r="B21" s="281"/>
      <c r="C21" s="469"/>
      <c r="D21" s="470"/>
      <c r="E21" s="470"/>
      <c r="F21" s="470"/>
      <c r="G21" s="470"/>
      <c r="H21" s="470"/>
      <c r="I21" s="470"/>
      <c r="J21" s="470"/>
      <c r="K21" s="470"/>
      <c r="L21" s="470"/>
      <c r="M21" s="470"/>
      <c r="N21" s="470"/>
      <c r="O21" s="470"/>
      <c r="P21" s="470"/>
      <c r="Q21" s="470"/>
      <c r="R21" s="470"/>
      <c r="S21" s="470"/>
      <c r="T21" s="470"/>
      <c r="U21" s="470"/>
      <c r="V21" s="470"/>
      <c r="W21" s="472"/>
      <c r="X21" s="294"/>
      <c r="Y21" s="452"/>
      <c r="Z21" s="453"/>
      <c r="AA21" s="453"/>
      <c r="AB21" s="453"/>
      <c r="AC21" s="453"/>
      <c r="AD21" s="453"/>
      <c r="AE21" s="453"/>
      <c r="AF21" s="453"/>
      <c r="AG21" s="453"/>
      <c r="AH21" s="453"/>
      <c r="AI21" s="453"/>
      <c r="AJ21" s="454"/>
      <c r="AK21" s="275"/>
      <c r="AL21" s="456"/>
      <c r="AM21" s="457"/>
      <c r="AN21" s="457"/>
      <c r="AO21" s="457"/>
      <c r="AP21" s="457"/>
      <c r="AQ21" s="458"/>
      <c r="AR21" s="275"/>
    </row>
    <row r="22" spans="1:44" s="284" customFormat="1" ht="16.5" customHeight="1" x14ac:dyDescent="0.3">
      <c r="A22" s="248"/>
      <c r="B22" s="281"/>
      <c r="C22" s="275"/>
      <c r="D22" s="275"/>
      <c r="E22" s="275"/>
      <c r="F22" s="275"/>
      <c r="G22" s="275"/>
      <c r="H22" s="289"/>
      <c r="I22" s="275"/>
      <c r="J22" s="275"/>
      <c r="K22" s="275"/>
      <c r="L22" s="275"/>
      <c r="M22" s="275"/>
      <c r="N22" s="275"/>
      <c r="O22" s="289"/>
      <c r="P22" s="289"/>
      <c r="Q22" s="289"/>
      <c r="R22" s="288"/>
      <c r="S22" s="289"/>
      <c r="T22" s="275"/>
      <c r="U22" s="275"/>
      <c r="V22" s="275"/>
      <c r="W22" s="275"/>
      <c r="X22" s="295"/>
      <c r="Y22" s="275"/>
      <c r="Z22" s="275"/>
      <c r="AA22" s="275"/>
      <c r="AB22" s="275"/>
      <c r="AC22" s="275"/>
      <c r="AD22" s="289"/>
      <c r="AE22" s="275"/>
      <c r="AF22" s="275"/>
      <c r="AG22" s="275"/>
      <c r="AH22" s="275"/>
      <c r="AI22" s="275"/>
      <c r="AJ22" s="275"/>
      <c r="AK22" s="289"/>
      <c r="AL22" s="289"/>
      <c r="AM22" s="289"/>
      <c r="AN22" s="288"/>
      <c r="AO22" s="289"/>
      <c r="AP22" s="275"/>
      <c r="AQ22" s="275"/>
      <c r="AR22" s="275"/>
    </row>
    <row r="23" spans="1:44" ht="16.5" customHeight="1" thickBot="1" x14ac:dyDescent="0.35">
      <c r="B23" s="281"/>
      <c r="C23" s="455" t="s">
        <v>149</v>
      </c>
      <c r="D23" s="455"/>
      <c r="E23" s="455"/>
      <c r="F23" s="455"/>
      <c r="G23" s="455"/>
      <c r="H23" s="275"/>
      <c r="I23" s="468" t="s">
        <v>150</v>
      </c>
      <c r="J23" s="468"/>
      <c r="K23" s="290"/>
      <c r="L23" s="468" t="s">
        <v>174</v>
      </c>
      <c r="M23" s="468"/>
      <c r="N23" s="468"/>
      <c r="O23" s="290"/>
      <c r="P23" s="455" t="s">
        <v>724</v>
      </c>
      <c r="Q23" s="455"/>
      <c r="R23" s="455"/>
      <c r="S23" s="455"/>
      <c r="T23" s="455"/>
      <c r="U23" s="455"/>
      <c r="V23" s="455"/>
      <c r="W23" s="455"/>
      <c r="X23" s="296"/>
      <c r="Y23" s="455" t="s">
        <v>744</v>
      </c>
      <c r="Z23" s="455"/>
      <c r="AA23" s="455"/>
      <c r="AB23" s="455"/>
      <c r="AC23" s="455"/>
      <c r="AD23" s="275"/>
      <c r="AE23" s="455" t="s">
        <v>745</v>
      </c>
      <c r="AF23" s="455"/>
      <c r="AG23" s="455"/>
      <c r="AH23" s="455"/>
      <c r="AI23" s="455"/>
      <c r="AJ23" s="455"/>
      <c r="AK23" s="275"/>
      <c r="AL23" s="468" t="s">
        <v>746</v>
      </c>
      <c r="AM23" s="468"/>
      <c r="AN23" s="468"/>
      <c r="AO23" s="468"/>
      <c r="AP23" s="468"/>
      <c r="AQ23" s="468"/>
      <c r="AR23" s="275"/>
    </row>
    <row r="24" spans="1:44" ht="16.5" customHeight="1" thickBot="1" x14ac:dyDescent="0.35">
      <c r="B24" s="281"/>
      <c r="C24" s="459"/>
      <c r="D24" s="460"/>
      <c r="E24" s="460"/>
      <c r="F24" s="460"/>
      <c r="G24" s="461"/>
      <c r="H24" s="275"/>
      <c r="I24" s="459"/>
      <c r="J24" s="460"/>
      <c r="K24" s="283"/>
      <c r="L24" s="469"/>
      <c r="M24" s="470"/>
      <c r="N24" s="471"/>
      <c r="O24" s="283"/>
      <c r="P24" s="459"/>
      <c r="Q24" s="460"/>
      <c r="R24" s="460"/>
      <c r="S24" s="460"/>
      <c r="T24" s="460"/>
      <c r="U24" s="460"/>
      <c r="V24" s="460"/>
      <c r="W24" s="461"/>
      <c r="X24" s="281"/>
      <c r="Y24" s="446"/>
      <c r="Z24" s="447"/>
      <c r="AA24" s="447"/>
      <c r="AB24" s="447"/>
      <c r="AC24" s="448"/>
      <c r="AD24" s="275"/>
      <c r="AE24" s="449"/>
      <c r="AF24" s="450"/>
      <c r="AG24" s="450"/>
      <c r="AH24" s="450"/>
      <c r="AI24" s="450"/>
      <c r="AJ24" s="451"/>
      <c r="AK24" s="275"/>
      <c r="AL24" s="449"/>
      <c r="AM24" s="450"/>
      <c r="AN24" s="450"/>
      <c r="AO24" s="450"/>
      <c r="AP24" s="450"/>
      <c r="AQ24" s="451"/>
      <c r="AR24" s="275"/>
    </row>
    <row r="25" spans="1:44" ht="16.5" customHeight="1" x14ac:dyDescent="0.3">
      <c r="B25" s="281"/>
      <c r="C25" s="294"/>
      <c r="D25" s="296"/>
      <c r="E25" s="296"/>
      <c r="F25" s="296"/>
      <c r="G25" s="296"/>
      <c r="H25" s="296"/>
      <c r="I25" s="296"/>
      <c r="J25" s="296"/>
      <c r="K25" s="296"/>
      <c r="L25" s="296"/>
      <c r="M25" s="296"/>
      <c r="N25" s="296"/>
      <c r="O25" s="294"/>
      <c r="P25" s="296"/>
      <c r="Q25" s="296"/>
      <c r="R25" s="296"/>
      <c r="S25" s="296"/>
      <c r="T25" s="296"/>
      <c r="U25" s="296"/>
      <c r="V25" s="296"/>
      <c r="W25" s="296"/>
      <c r="X25" s="296"/>
      <c r="Y25" s="296"/>
      <c r="Z25" s="296"/>
      <c r="AA25" s="294"/>
      <c r="AB25" s="294"/>
      <c r="AC25" s="294"/>
      <c r="AD25" s="294"/>
      <c r="AE25" s="294"/>
      <c r="AF25" s="294"/>
      <c r="AG25" s="294"/>
      <c r="AH25" s="297"/>
      <c r="AI25" s="297"/>
      <c r="AJ25" s="297"/>
      <c r="AK25" s="297"/>
      <c r="AL25" s="297"/>
      <c r="AM25" s="298"/>
      <c r="AN25" s="298"/>
      <c r="AO25" s="298"/>
      <c r="AP25" s="298"/>
      <c r="AQ25" s="281"/>
      <c r="AR25" s="275"/>
    </row>
    <row r="26" spans="1:44" ht="16.5" customHeight="1" x14ac:dyDescent="0.35">
      <c r="B26" s="263" t="s">
        <v>806</v>
      </c>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445"/>
      <c r="AJ26" s="445"/>
      <c r="AK26" s="445"/>
      <c r="AL26" s="445"/>
      <c r="AM26" s="445"/>
      <c r="AN26" s="465"/>
      <c r="AO26" s="466"/>
      <c r="AP26" s="466"/>
      <c r="AQ26" s="466"/>
      <c r="AR26" s="281"/>
    </row>
    <row r="27" spans="1:44" ht="16.5" customHeight="1" x14ac:dyDescent="0.3">
      <c r="B27" s="430" t="s">
        <v>821</v>
      </c>
      <c r="C27" s="430"/>
      <c r="D27" s="430"/>
      <c r="E27" s="430"/>
      <c r="F27" s="430"/>
      <c r="G27" s="430"/>
      <c r="H27" s="430"/>
      <c r="I27" s="430"/>
      <c r="J27" s="430"/>
      <c r="K27" s="430"/>
      <c r="L27" s="430"/>
      <c r="M27" s="430"/>
      <c r="N27" s="430"/>
      <c r="O27" s="430"/>
      <c r="P27" s="430"/>
      <c r="Q27" s="430"/>
      <c r="R27" s="467" t="str">
        <f>VERSION</f>
        <v>Trade Ally Application v3.1.1</v>
      </c>
      <c r="S27" s="467"/>
      <c r="T27" s="467"/>
      <c r="U27" s="467"/>
      <c r="V27" s="467"/>
      <c r="W27" s="467"/>
      <c r="X27" s="467"/>
      <c r="Y27" s="467"/>
      <c r="Z27" s="467"/>
      <c r="AA27" s="467"/>
      <c r="AB27" s="467"/>
      <c r="AC27" s="467"/>
      <c r="AD27" s="427" t="s">
        <v>876</v>
      </c>
      <c r="AE27" s="427"/>
      <c r="AF27" s="427"/>
      <c r="AG27" s="427"/>
      <c r="AH27" s="427"/>
      <c r="AI27" s="427"/>
      <c r="AJ27" s="427"/>
      <c r="AK27" s="427"/>
      <c r="AL27" s="427"/>
      <c r="AM27" s="427"/>
      <c r="AN27" s="427"/>
      <c r="AO27" s="427"/>
      <c r="AP27" s="427"/>
      <c r="AQ27" s="427"/>
      <c r="AR27" s="427"/>
    </row>
    <row r="28" spans="1:44" ht="16.5" customHeight="1" x14ac:dyDescent="0.3">
      <c r="B28" s="262" t="s">
        <v>722</v>
      </c>
      <c r="C28" s="262"/>
      <c r="D28" s="262"/>
      <c r="E28" s="262"/>
      <c r="F28" s="262"/>
      <c r="G28" s="262"/>
      <c r="H28" s="262"/>
      <c r="I28" s="262"/>
      <c r="J28" s="262"/>
      <c r="K28" s="424" t="s">
        <v>933</v>
      </c>
      <c r="L28" s="435"/>
      <c r="M28" s="435"/>
      <c r="N28" s="435"/>
      <c r="O28" s="435"/>
      <c r="P28" s="435"/>
      <c r="Q28" s="435"/>
      <c r="R28" s="467"/>
      <c r="S28" s="467"/>
      <c r="T28" s="467"/>
      <c r="U28" s="467"/>
      <c r="V28" s="467"/>
      <c r="W28" s="467"/>
      <c r="X28" s="467"/>
      <c r="Y28" s="467"/>
      <c r="Z28" s="467"/>
      <c r="AA28" s="467"/>
      <c r="AB28" s="467"/>
      <c r="AC28" s="467"/>
      <c r="AD28" s="427"/>
      <c r="AE28" s="427"/>
      <c r="AF28" s="427"/>
      <c r="AG28" s="427"/>
      <c r="AH28" s="427"/>
      <c r="AI28" s="427"/>
      <c r="AJ28" s="427"/>
      <c r="AK28" s="427"/>
      <c r="AL28" s="427"/>
      <c r="AM28" s="427"/>
      <c r="AN28" s="427"/>
      <c r="AO28" s="427"/>
      <c r="AP28" s="427"/>
      <c r="AQ28" s="427"/>
      <c r="AR28" s="427"/>
    </row>
    <row r="29" spans="1:44" ht="14" hidden="1" x14ac:dyDescent="0.3"/>
    <row r="30" spans="1:44" ht="14" hidden="1" x14ac:dyDescent="0.3"/>
    <row r="31" spans="1:44" ht="14" hidden="1" x14ac:dyDescent="0.3"/>
    <row r="32" spans="1:44" ht="14" hidden="1" x14ac:dyDescent="0.3"/>
    <row r="33" ht="14" hidden="1" x14ac:dyDescent="0.3"/>
    <row r="34" ht="14" hidden="1" x14ac:dyDescent="0.3"/>
    <row r="35" ht="14" hidden="1" x14ac:dyDescent="0.3"/>
  </sheetData>
  <sheetProtection algorithmName="SHA-512" hashValue="AIhzG2cpQfRy17u5RilN9ind7XzdpkTe4gtw6PlDZ+N6boXNGe5BvOUYQDiHN4bbqOs9uvVzzuDdnl3aOBj/wQ==" saltValue="SAoBVIS0Ro99SN/gO7zbSg==" spinCount="100000" sheet="1" objects="1" scenarios="1" selectLockedCells="1"/>
  <mergeCells count="47">
    <mergeCell ref="C20:J20"/>
    <mergeCell ref="C21:W21"/>
    <mergeCell ref="Y17:AC17"/>
    <mergeCell ref="AE17:AL17"/>
    <mergeCell ref="AL23:AQ23"/>
    <mergeCell ref="Y20:AC20"/>
    <mergeCell ref="AL20:AQ20"/>
    <mergeCell ref="Y19:AI19"/>
    <mergeCell ref="C19:M19"/>
    <mergeCell ref="C24:G24"/>
    <mergeCell ref="I23:J23"/>
    <mergeCell ref="L23:N23"/>
    <mergeCell ref="P24:W24"/>
    <mergeCell ref="P23:W23"/>
    <mergeCell ref="L24:N24"/>
    <mergeCell ref="I24:J24"/>
    <mergeCell ref="C23:G23"/>
    <mergeCell ref="K28:Q28"/>
    <mergeCell ref="AI26:AM26"/>
    <mergeCell ref="AN26:AQ26"/>
    <mergeCell ref="R27:AC28"/>
    <mergeCell ref="B27:Q27"/>
    <mergeCell ref="AD27:AR28"/>
    <mergeCell ref="M1:R1"/>
    <mergeCell ref="W1:AD1"/>
    <mergeCell ref="I16:N16"/>
    <mergeCell ref="I17:N17"/>
    <mergeCell ref="C10:I10"/>
    <mergeCell ref="C15:M15"/>
    <mergeCell ref="C11:M11"/>
    <mergeCell ref="I12:N12"/>
    <mergeCell ref="C13:G13"/>
    <mergeCell ref="I13:N13"/>
    <mergeCell ref="AE16:AL16"/>
    <mergeCell ref="P17:W17"/>
    <mergeCell ref="P16:W16"/>
    <mergeCell ref="J10:U10"/>
    <mergeCell ref="C16:G16"/>
    <mergeCell ref="C17:G17"/>
    <mergeCell ref="Y16:AC16"/>
    <mergeCell ref="Y24:AC24"/>
    <mergeCell ref="AE24:AJ24"/>
    <mergeCell ref="AL24:AQ24"/>
    <mergeCell ref="Y21:AJ21"/>
    <mergeCell ref="Y23:AC23"/>
    <mergeCell ref="AE23:AJ23"/>
    <mergeCell ref="AL21:AQ21"/>
  </mergeCells>
  <conditionalFormatting sqref="M1:R1">
    <cfRule type="expression" dxfId="206" priority="2">
      <formula>OFFER720="Inactive"</formula>
    </cfRule>
  </conditionalFormatting>
  <conditionalFormatting sqref="W1:AD1">
    <cfRule type="expression" dxfId="205" priority="1">
      <formula>COMPLETION730="Inactive"</formula>
    </cfRule>
  </conditionalFormatting>
  <conditionalFormatting sqref="AM3:AO4">
    <cfRule type="cellIs" dxfId="204" priority="11" operator="equal">
      <formula>"APP EXPIRED"</formula>
    </cfRule>
    <cfRule type="cellIs" dxfId="203" priority="13" operator="equal">
      <formula>"Install Date Not Eligible"</formula>
    </cfRule>
    <cfRule type="cellIs" dxfId="202" priority="17" operator="equal">
      <formula>"Requires Pre-Approval"</formula>
    </cfRule>
    <cfRule type="cellIs" dxfId="201" priority="18" operator="equal">
      <formula>"Less than $150"</formula>
    </cfRule>
    <cfRule type="cellIs" dxfId="200" priority="19" operator="equal">
      <formula>"Not Eligible"</formula>
    </cfRule>
  </conditionalFormatting>
  <conditionalFormatting sqref="AM25:AP25">
    <cfRule type="cellIs" dxfId="199" priority="39" operator="equal">
      <formula>"Incomplete"</formula>
    </cfRule>
    <cfRule type="cellIs" dxfId="198" priority="40" operator="equal">
      <formula>"Complete"</formula>
    </cfRule>
  </conditionalFormatting>
  <conditionalFormatting sqref="AP3:AR4">
    <cfRule type="expression" dxfId="197" priority="5">
      <formula>$AM$3="APP EXPIRED"</formula>
    </cfRule>
    <cfRule type="expression" dxfId="196" priority="6">
      <formula>$AM$3="Install Date Not Eligible"</formula>
    </cfRule>
    <cfRule type="expression" dxfId="195" priority="7">
      <formula>$AM$3="Not Eligible"</formula>
    </cfRule>
    <cfRule type="expression" dxfId="194" priority="8">
      <formula>$AM$3="Less Than $150"</formula>
    </cfRule>
    <cfRule type="expression" dxfId="193" priority="9">
      <formula>$AM$3="Requires Pre-Approval"</formula>
    </cfRule>
  </conditionalFormatting>
  <dataValidations count="1">
    <dataValidation type="custom" allowBlank="1" showInputMessage="1" showErrorMessage="1" error="Please enter a valid email address." sqref="AE17:AL17 AR17" xr:uid="{00000000-0002-0000-0300-000000000000}">
      <formula1>AND(FIND(".",AE17),FIND("@",AE17))</formula1>
    </dataValidation>
  </dataValidations>
  <hyperlinks>
    <hyperlink ref="K28" r:id="rId1" xr:uid="{00000000-0004-0000-0300-000000000000}"/>
  </hyperlinks>
  <printOptions horizontalCentered="1"/>
  <pageMargins left="0.25" right="0.25" top="0.75" bottom="0.75" header="0.3" footer="0.3"/>
  <pageSetup scale="74" orientation="landscape" r:id="rId2"/>
  <headerFooter>
    <oddFooter>&amp;L&amp;"Book Antiqua,Regular"&amp;10Printed on &amp;D at &amp;T&amp;R&amp;"Book Antiqua,Regular"&amp;10Ameren Missouri BizSavers&amp;"Book Antiqua,Bold Italic" &amp;"Book Antiqua,Regular"Program&amp;C&amp;"Book Antiqua,Regular"&amp;10&amp;F &amp;A</oddFooter>
  </headerFooter>
  <drawing r:id="rId3"/>
  <extLst>
    <ext xmlns:x14="http://schemas.microsoft.com/office/spreadsheetml/2009/9/main" uri="{78C0D931-6437-407d-A8EE-F0AAD7539E65}">
      <x14:conditionalFormattings>
        <x14:conditionalFormatting xmlns:xm="http://schemas.microsoft.com/office/excel/2006/main">
          <x14:cfRule type="iconSet" priority="38" id="{8CD48755-31C0-4DA6-B585-5D655874B012}">
            <x14:iconSet iconSet="3Arrows" custom="1">
              <x14:cfvo type="percent">
                <xm:f>0</xm:f>
              </x14:cfvo>
              <x14:cfvo type="num">
                <xm:f>0.9</xm:f>
              </x14:cfvo>
              <x14:cfvo type="num">
                <xm:f>1</xm:f>
              </x14:cfvo>
              <x14:cfIcon iconSet="3Symbols" iconId="0"/>
              <x14:cfIcon iconSet="3Signs" iconId="1"/>
              <x14:cfIcon iconSet="3Symbols2" iconId="2"/>
            </x14:iconSet>
          </x14:cfRule>
          <xm:sqref>AN26:AQ26</xm:sqref>
        </x14:conditionalFormatting>
      </x14:conditionalFormattings>
    </ext>
    <ext xmlns:x14="http://schemas.microsoft.com/office/spreadsheetml/2009/9/main" uri="{CCE6A557-97BC-4b89-ADB6-D9C93CAAB3DF}">
      <x14:dataValidations xmlns:xm="http://schemas.microsoft.com/office/excel/2006/main" count="2">
        <x14:dataValidation type="list" showInputMessage="1" showErrorMessage="1" error="Please make a selection." xr:uid="{00000000-0002-0000-0300-000001000000}">
          <x14:formula1>
            <xm:f>LISTS!$A$30:$A$37</xm:f>
          </x14:formula1>
          <xm:sqref>Y21:AJ21</xm:sqref>
        </x14:dataValidation>
        <x14:dataValidation type="list" allowBlank="1" showInputMessage="1" showErrorMessage="1" error="Please make a selection." xr:uid="{00000000-0002-0000-0300-000002000000}">
          <x14:formula1>
            <xm:f>LISTS!$A$40:$A$43</xm:f>
          </x14:formula1>
          <xm:sqref>AL21:AQ21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2">
    <tabColor theme="3" tint="0.39997558519241921"/>
    <pageSetUpPr fitToPage="1"/>
  </sheetPr>
  <dimension ref="A1:BK74"/>
  <sheetViews>
    <sheetView showGridLines="0" showRowColHeaders="0" zoomScaleNormal="100" workbookViewId="0">
      <selection activeCell="C15" sqref="C15:J15"/>
    </sheetView>
  </sheetViews>
  <sheetFormatPr defaultColWidth="0" defaultRowHeight="14.25" customHeight="1" zeroHeight="1" x14ac:dyDescent="0.3"/>
  <cols>
    <col min="1" max="44" width="4" style="248" customWidth="1"/>
    <col min="45" max="45" width="4" style="266" customWidth="1"/>
    <col min="46" max="46" width="4" style="266" hidden="1" customWidth="1"/>
    <col min="47" max="47" width="27.453125" style="266" hidden="1" customWidth="1"/>
    <col min="48" max="48" width="8.453125" style="266" hidden="1" customWidth="1"/>
    <col min="49" max="49" width="4" style="266" hidden="1" customWidth="1"/>
    <col min="50" max="50" width="22.453125" style="266" hidden="1" customWidth="1"/>
    <col min="51" max="59" width="4" style="266" hidden="1" customWidth="1"/>
    <col min="60" max="60" width="9.81640625" style="266" hidden="1" customWidth="1"/>
    <col min="61" max="63" width="9.1796875" style="266" hidden="1" customWidth="1"/>
    <col min="64" max="16384" width="4" style="266" hidden="1"/>
  </cols>
  <sheetData>
    <row r="1" spans="2:60" ht="16.5" customHeight="1" x14ac:dyDescent="0.3">
      <c r="M1" s="423" t="s">
        <v>683</v>
      </c>
      <c r="N1" s="423"/>
      <c r="O1" s="423"/>
      <c r="P1" s="423"/>
      <c r="Q1" s="423"/>
      <c r="R1" s="423"/>
      <c r="S1" s="174"/>
      <c r="T1" s="174"/>
      <c r="U1" s="174"/>
      <c r="V1" s="174"/>
      <c r="W1" s="423" t="s">
        <v>684</v>
      </c>
      <c r="X1" s="423"/>
      <c r="Y1" s="423"/>
      <c r="Z1" s="423"/>
      <c r="AA1" s="423"/>
      <c r="AB1" s="423"/>
      <c r="AC1" s="423"/>
      <c r="AD1" s="423"/>
      <c r="AM1" s="249"/>
      <c r="AN1" s="249"/>
      <c r="AO1" s="249"/>
      <c r="AP1" s="250"/>
      <c r="AQ1" s="250"/>
      <c r="AR1" s="250"/>
    </row>
    <row r="2" spans="2:60" ht="16.5" customHeight="1" x14ac:dyDescent="0.3">
      <c r="AM2" s="249"/>
      <c r="AN2" s="249"/>
      <c r="AO2" s="249"/>
      <c r="AP2" s="250"/>
      <c r="AQ2" s="250"/>
      <c r="AR2" s="250"/>
      <c r="AU2" s="300" t="s">
        <v>175</v>
      </c>
      <c r="AV2" s="301" t="s">
        <v>160</v>
      </c>
      <c r="AX2" s="300" t="s">
        <v>176</v>
      </c>
      <c r="BH2" s="267" t="e">
        <f>IF(SUM(BH3:BH22)=BH23,"Complete","Incomplete")</f>
        <v>#NAME?</v>
      </c>
    </row>
    <row r="3" spans="2:60" ht="16.5" customHeight="1" x14ac:dyDescent="0.3">
      <c r="AM3" s="480"/>
      <c r="AN3" s="481"/>
      <c r="AO3" s="481"/>
      <c r="AP3" s="253"/>
      <c r="AQ3" s="253"/>
      <c r="AR3" s="253"/>
      <c r="AU3" s="268" t="s">
        <v>161</v>
      </c>
      <c r="AV3" s="302">
        <v>0.10392999999999999</v>
      </c>
      <c r="AX3" s="268" t="s">
        <v>428</v>
      </c>
      <c r="BH3" s="268">
        <f>IF(H11=0,0,1)</f>
        <v>0</v>
      </c>
    </row>
    <row r="4" spans="2:60" ht="16.5" customHeight="1" x14ac:dyDescent="0.3">
      <c r="AM4" s="481"/>
      <c r="AN4" s="481"/>
      <c r="AO4" s="481"/>
      <c r="AP4" s="253"/>
      <c r="AQ4" s="253"/>
      <c r="AR4" s="253"/>
      <c r="AU4" s="268" t="s">
        <v>162</v>
      </c>
      <c r="AV4" s="302">
        <v>9.2289999999999997E-2</v>
      </c>
      <c r="AX4" s="268" t="s">
        <v>177</v>
      </c>
      <c r="BH4" s="268">
        <f>IF(C14=0,0,1)</f>
        <v>1</v>
      </c>
    </row>
    <row r="5" spans="2:60" ht="16.5" customHeight="1" x14ac:dyDescent="0.3">
      <c r="AU5" s="268" t="s">
        <v>163</v>
      </c>
      <c r="AV5" s="302">
        <v>8.0189999999999997E-2</v>
      </c>
      <c r="AX5" s="268" t="s">
        <v>178</v>
      </c>
      <c r="BH5" s="268">
        <f>IF(P13=0,0,1)</f>
        <v>0</v>
      </c>
    </row>
    <row r="6" spans="2:60" ht="16.5" customHeight="1" x14ac:dyDescent="0.3">
      <c r="AU6" s="268" t="s">
        <v>164</v>
      </c>
      <c r="AV6" s="302">
        <v>6.1600000000000002E-2</v>
      </c>
      <c r="AX6" s="268" t="s">
        <v>179</v>
      </c>
      <c r="BH6" s="268">
        <f>IF(C19=0,0,1)</f>
        <v>1</v>
      </c>
    </row>
    <row r="7" spans="2:60" ht="16.5" customHeight="1" x14ac:dyDescent="0.3">
      <c r="AU7" s="268" t="s">
        <v>165</v>
      </c>
      <c r="AV7" s="268"/>
      <c r="AX7" s="268" t="s">
        <v>180</v>
      </c>
      <c r="BH7" s="268" t="e">
        <f>IF(PIPS5.1="",0,1)</f>
        <v>#NAME?</v>
      </c>
    </row>
    <row r="8" spans="2:60" ht="16.5" customHeight="1" x14ac:dyDescent="0.3">
      <c r="AX8" s="268" t="s">
        <v>181</v>
      </c>
      <c r="BH8" s="268" t="e">
        <f>IF(#REF!="",0,1)</f>
        <v>#REF!</v>
      </c>
    </row>
    <row r="9" spans="2:60" ht="16.5" customHeight="1" x14ac:dyDescent="0.3">
      <c r="B9" s="281"/>
      <c r="C9" s="281"/>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X9" s="268" t="s">
        <v>429</v>
      </c>
      <c r="BH9" s="268" t="e">
        <f>IF(#REF!="",0,1)</f>
        <v>#REF!</v>
      </c>
    </row>
    <row r="10" spans="2:60" ht="16.5" customHeight="1" x14ac:dyDescent="0.3">
      <c r="B10" s="281"/>
      <c r="C10" s="275"/>
      <c r="D10" s="275"/>
      <c r="E10" s="275"/>
      <c r="F10" s="275"/>
      <c r="G10" s="275"/>
      <c r="H10" s="275"/>
      <c r="I10" s="275"/>
      <c r="J10" s="275"/>
      <c r="K10" s="275"/>
      <c r="L10" s="275"/>
      <c r="M10" s="275"/>
      <c r="N10" s="275"/>
      <c r="O10" s="275"/>
      <c r="P10" s="275"/>
      <c r="Q10" s="275"/>
      <c r="R10" s="275"/>
      <c r="S10" s="275"/>
      <c r="T10" s="275"/>
      <c r="U10" s="275"/>
      <c r="V10" s="275"/>
      <c r="W10" s="275"/>
      <c r="X10" s="282"/>
      <c r="Y10" s="462"/>
      <c r="Z10" s="462"/>
      <c r="AA10" s="462"/>
      <c r="AB10" s="462"/>
      <c r="AC10" s="462"/>
      <c r="AD10" s="462"/>
      <c r="AE10" s="462"/>
      <c r="AF10" s="462"/>
      <c r="AG10" s="462"/>
      <c r="AH10" s="462"/>
      <c r="AI10" s="462"/>
      <c r="AJ10" s="462"/>
      <c r="AK10" s="276"/>
      <c r="AL10" s="283"/>
      <c r="AM10" s="283"/>
      <c r="AN10" s="283"/>
      <c r="AO10" s="283"/>
      <c r="AP10" s="275"/>
      <c r="AQ10" s="275"/>
      <c r="AR10" s="281"/>
      <c r="AX10" s="268" t="s">
        <v>182</v>
      </c>
      <c r="BH10" s="268">
        <f>IF(P24="",0,1)</f>
        <v>0</v>
      </c>
    </row>
    <row r="11" spans="2:60" ht="16.5" customHeight="1" thickBot="1" x14ac:dyDescent="0.35">
      <c r="B11" s="263" t="s">
        <v>859</v>
      </c>
      <c r="C11" s="276" t="s">
        <v>808</v>
      </c>
      <c r="D11" s="276"/>
      <c r="E11" s="276"/>
      <c r="F11" s="276"/>
      <c r="G11" s="276"/>
      <c r="H11" s="276"/>
      <c r="I11" s="276"/>
      <c r="J11" s="276"/>
      <c r="K11" s="276"/>
      <c r="L11" s="276"/>
      <c r="M11" s="276"/>
      <c r="N11" s="276"/>
      <c r="O11" s="276"/>
      <c r="P11" s="276"/>
      <c r="Q11" s="276"/>
      <c r="R11" s="276"/>
      <c r="S11" s="276"/>
      <c r="T11" s="276"/>
      <c r="U11" s="390"/>
      <c r="V11" s="276"/>
      <c r="W11" s="286"/>
      <c r="X11" s="391" t="s">
        <v>859</v>
      </c>
      <c r="Y11" s="276" t="s">
        <v>825</v>
      </c>
      <c r="Z11" s="303"/>
      <c r="AA11" s="303"/>
      <c r="AB11" s="303"/>
      <c r="AC11" s="303"/>
      <c r="AD11" s="303"/>
      <c r="AE11" s="303"/>
      <c r="AF11" s="303"/>
      <c r="AG11" s="303"/>
      <c r="AH11" s="303"/>
      <c r="AI11" s="303"/>
      <c r="AJ11" s="304"/>
      <c r="AK11" s="303"/>
      <c r="AL11" s="303"/>
      <c r="AM11" s="303"/>
      <c r="AN11" s="303"/>
      <c r="AO11" s="303"/>
      <c r="AP11" s="303"/>
      <c r="AQ11" s="303"/>
      <c r="AR11" s="281"/>
      <c r="AX11" s="268" t="s">
        <v>183</v>
      </c>
      <c r="BH11" s="268" t="e">
        <f>IF(#REF!="",0,1)</f>
        <v>#REF!</v>
      </c>
    </row>
    <row r="12" spans="2:60" ht="16.5" customHeight="1" thickBot="1" x14ac:dyDescent="0.35">
      <c r="B12" s="281"/>
      <c r="C12" s="477"/>
      <c r="D12" s="478"/>
      <c r="E12" s="478"/>
      <c r="F12" s="478"/>
      <c r="G12" s="478"/>
      <c r="H12" s="478"/>
      <c r="I12" s="478"/>
      <c r="J12" s="479"/>
      <c r="K12" s="275"/>
      <c r="L12" s="275"/>
      <c r="M12" s="275"/>
      <c r="N12" s="275"/>
      <c r="O12" s="275"/>
      <c r="P12" s="275"/>
      <c r="Q12" s="275"/>
      <c r="R12" s="275"/>
      <c r="S12" s="288"/>
      <c r="T12" s="288"/>
      <c r="U12" s="288"/>
      <c r="V12" s="303"/>
      <c r="W12" s="305"/>
      <c r="X12" s="283"/>
      <c r="Y12" s="303"/>
      <c r="Z12" s="288" t="s">
        <v>877</v>
      </c>
      <c r="AA12" s="288"/>
      <c r="AB12" s="288"/>
      <c r="AC12" s="288"/>
      <c r="AD12" s="288"/>
      <c r="AE12" s="288"/>
      <c r="AF12" s="288"/>
      <c r="AG12" s="288"/>
      <c r="AH12" s="307"/>
      <c r="AI12" s="303"/>
      <c r="AJ12" s="388"/>
      <c r="AK12" s="388"/>
      <c r="AL12" s="388"/>
      <c r="AM12" s="388"/>
      <c r="AN12" s="388"/>
      <c r="AO12" s="388"/>
      <c r="AP12" s="388"/>
      <c r="AQ12" s="388"/>
      <c r="AR12" s="303"/>
      <c r="AX12" s="268" t="s">
        <v>184</v>
      </c>
      <c r="BH12" s="268" t="e">
        <f>IF(#REF!="",0,1)</f>
        <v>#REF!</v>
      </c>
    </row>
    <row r="13" spans="2:60" ht="16.5" customHeight="1" x14ac:dyDescent="0.3">
      <c r="B13" s="303"/>
      <c r="C13" s="275"/>
      <c r="D13" s="275"/>
      <c r="E13" s="275"/>
      <c r="F13" s="275"/>
      <c r="G13" s="275"/>
      <c r="H13" s="275"/>
      <c r="I13" s="275"/>
      <c r="J13" s="275"/>
      <c r="K13" s="288"/>
      <c r="L13" s="288"/>
      <c r="M13" s="290"/>
      <c r="N13" s="288"/>
      <c r="O13" s="288"/>
      <c r="P13" s="288"/>
      <c r="Q13" s="288"/>
      <c r="R13" s="288"/>
      <c r="S13" s="288"/>
      <c r="T13" s="288"/>
      <c r="U13" s="288"/>
      <c r="V13" s="303"/>
      <c r="W13" s="303"/>
      <c r="X13" s="275"/>
      <c r="Y13" s="303"/>
      <c r="Z13" s="288" t="s">
        <v>771</v>
      </c>
      <c r="AA13" s="288"/>
      <c r="AB13" s="288"/>
      <c r="AC13" s="288"/>
      <c r="AD13" s="288"/>
      <c r="AE13" s="288"/>
      <c r="AF13" s="288"/>
      <c r="AG13" s="288"/>
      <c r="AH13" s="288"/>
      <c r="AI13" s="303"/>
      <c r="AJ13" s="388"/>
      <c r="AK13" s="388"/>
      <c r="AL13" s="388"/>
      <c r="AM13" s="388"/>
      <c r="AN13" s="388"/>
      <c r="AO13" s="388"/>
      <c r="AP13" s="388"/>
      <c r="AQ13" s="388"/>
      <c r="AR13" s="290"/>
      <c r="AX13" s="268" t="s">
        <v>185</v>
      </c>
      <c r="BH13" s="268" t="e">
        <f>IF(PIPS11.1="",0,1)</f>
        <v>#NAME?</v>
      </c>
    </row>
    <row r="14" spans="2:60" ht="16.5" customHeight="1" thickBot="1" x14ac:dyDescent="0.35">
      <c r="B14" s="263" t="s">
        <v>859</v>
      </c>
      <c r="C14" s="276" t="s">
        <v>919</v>
      </c>
      <c r="D14" s="288"/>
      <c r="E14" s="288"/>
      <c r="F14" s="288"/>
      <c r="G14" s="288"/>
      <c r="H14" s="288"/>
      <c r="I14" s="288"/>
      <c r="J14" s="288"/>
      <c r="K14" s="288"/>
      <c r="L14" s="288"/>
      <c r="M14" s="303"/>
      <c r="N14" s="288"/>
      <c r="O14" s="288"/>
      <c r="P14" s="288"/>
      <c r="Q14" s="288"/>
      <c r="R14" s="288"/>
      <c r="S14" s="288"/>
      <c r="T14" s="288"/>
      <c r="U14" s="288"/>
      <c r="V14" s="303"/>
      <c r="W14" s="275"/>
      <c r="X14" s="275"/>
      <c r="Y14" s="303"/>
      <c r="Z14" s="288" t="s">
        <v>934</v>
      </c>
      <c r="AA14" s="288"/>
      <c r="AB14" s="288"/>
      <c r="AC14" s="288"/>
      <c r="AD14" s="288"/>
      <c r="AE14" s="288"/>
      <c r="AF14" s="288"/>
      <c r="AG14" s="288"/>
      <c r="AH14" s="288"/>
      <c r="AI14" s="303"/>
      <c r="AJ14" s="388" t="s">
        <v>886</v>
      </c>
      <c r="AK14" s="388"/>
      <c r="AL14" s="388"/>
      <c r="AM14" s="388"/>
      <c r="AN14" s="388"/>
      <c r="AO14" s="388"/>
      <c r="AP14" s="388"/>
      <c r="AQ14" s="388"/>
      <c r="AR14" s="303"/>
      <c r="AX14" s="268" t="s">
        <v>186</v>
      </c>
      <c r="BH14" s="268">
        <f>IF(C21="",0,1)</f>
        <v>0</v>
      </c>
    </row>
    <row r="15" spans="2:60" ht="16.5" customHeight="1" thickBot="1" x14ac:dyDescent="0.35">
      <c r="B15" s="303"/>
      <c r="C15" s="477"/>
      <c r="D15" s="478"/>
      <c r="E15" s="478"/>
      <c r="F15" s="478"/>
      <c r="G15" s="478"/>
      <c r="H15" s="478"/>
      <c r="I15" s="478"/>
      <c r="J15" s="479"/>
      <c r="K15" s="388"/>
      <c r="L15" s="288"/>
      <c r="M15" s="303"/>
      <c r="N15" s="288"/>
      <c r="O15" s="288"/>
      <c r="P15" s="388"/>
      <c r="Q15" s="288"/>
      <c r="R15" s="288"/>
      <c r="S15" s="288"/>
      <c r="T15" s="288"/>
      <c r="U15" s="288"/>
      <c r="V15" s="303"/>
      <c r="W15" s="275"/>
      <c r="X15" s="275"/>
      <c r="Y15" s="303"/>
      <c r="Z15" s="288" t="s">
        <v>878</v>
      </c>
      <c r="AA15" s="288"/>
      <c r="AB15" s="288"/>
      <c r="AC15" s="288"/>
      <c r="AD15" s="288"/>
      <c r="AE15" s="288"/>
      <c r="AF15" s="288"/>
      <c r="AG15" s="288"/>
      <c r="AH15" s="307"/>
      <c r="AI15" s="303"/>
      <c r="AJ15" s="388" t="s">
        <v>887</v>
      </c>
      <c r="AK15" s="388"/>
      <c r="AL15" s="388"/>
      <c r="AM15" s="388"/>
      <c r="AN15" s="388"/>
      <c r="AO15" s="388"/>
      <c r="AP15" s="388"/>
      <c r="AQ15" s="388"/>
      <c r="AR15" s="303"/>
      <c r="AX15" s="268" t="s">
        <v>187</v>
      </c>
      <c r="BH15" s="268">
        <f>IF(C23="",0,1)</f>
        <v>0</v>
      </c>
    </row>
    <row r="16" spans="2:60" ht="16.5" customHeight="1" x14ac:dyDescent="0.3">
      <c r="B16" s="303"/>
      <c r="C16" s="290"/>
      <c r="D16" s="388"/>
      <c r="E16" s="388"/>
      <c r="F16" s="388"/>
      <c r="G16" s="388"/>
      <c r="H16" s="388"/>
      <c r="I16" s="388"/>
      <c r="J16" s="388"/>
      <c r="K16" s="388"/>
      <c r="L16" s="303"/>
      <c r="M16" s="303"/>
      <c r="N16" s="288"/>
      <c r="O16" s="288"/>
      <c r="P16" s="388"/>
      <c r="Q16" s="288"/>
      <c r="R16" s="388"/>
      <c r="S16" s="288"/>
      <c r="T16" s="288"/>
      <c r="U16" s="288"/>
      <c r="V16" s="303"/>
      <c r="W16" s="275"/>
      <c r="X16" s="275"/>
      <c r="Y16" s="290"/>
      <c r="Z16" s="288" t="s">
        <v>879</v>
      </c>
      <c r="AA16" s="288"/>
      <c r="AB16" s="288"/>
      <c r="AC16" s="288"/>
      <c r="AD16" s="288"/>
      <c r="AE16" s="288"/>
      <c r="AF16" s="288"/>
      <c r="AG16" s="288"/>
      <c r="AH16" s="288"/>
      <c r="AI16" s="290"/>
      <c r="AJ16" s="388" t="s">
        <v>637</v>
      </c>
      <c r="AK16" s="388"/>
      <c r="AL16" s="388"/>
      <c r="AM16" s="388"/>
      <c r="AN16" s="388"/>
      <c r="AO16" s="388"/>
      <c r="AP16" s="388"/>
      <c r="AQ16" s="388"/>
      <c r="AR16" s="303"/>
      <c r="AX16" s="268" t="s">
        <v>188</v>
      </c>
      <c r="BH16" s="268">
        <f>IF(N20="",0,1)</f>
        <v>0</v>
      </c>
    </row>
    <row r="17" spans="2:63" ht="16.5" customHeight="1" x14ac:dyDescent="0.3">
      <c r="B17" s="303"/>
      <c r="C17" s="303"/>
      <c r="D17" s="388"/>
      <c r="E17" s="388"/>
      <c r="F17" s="388"/>
      <c r="G17" s="388"/>
      <c r="H17" s="388"/>
      <c r="I17" s="388"/>
      <c r="J17" s="388"/>
      <c r="K17" s="388"/>
      <c r="L17" s="303"/>
      <c r="M17" s="303"/>
      <c r="N17" s="288"/>
      <c r="O17" s="288"/>
      <c r="P17" s="388"/>
      <c r="Q17" s="288"/>
      <c r="R17" s="288"/>
      <c r="S17" s="288"/>
      <c r="T17" s="288"/>
      <c r="U17" s="288"/>
      <c r="V17" s="303"/>
      <c r="W17" s="303"/>
      <c r="X17" s="275"/>
      <c r="Y17" s="290"/>
      <c r="Z17" s="288" t="s">
        <v>880</v>
      </c>
      <c r="AA17" s="288"/>
      <c r="AB17" s="288"/>
      <c r="AC17" s="288"/>
      <c r="AD17" s="288"/>
      <c r="AE17" s="288"/>
      <c r="AF17" s="288"/>
      <c r="AG17" s="288"/>
      <c r="AH17" s="307"/>
      <c r="AI17" s="290"/>
      <c r="AJ17" s="388" t="s">
        <v>827</v>
      </c>
      <c r="AK17" s="388"/>
      <c r="AL17" s="388"/>
      <c r="AM17" s="388"/>
      <c r="AN17" s="388"/>
      <c r="AO17" s="388"/>
      <c r="AP17" s="388"/>
      <c r="AQ17" s="388"/>
      <c r="AR17" s="303"/>
      <c r="AX17" s="268" t="s">
        <v>189</v>
      </c>
      <c r="BH17" s="268" t="e">
        <f>IF(#REF!="",0,1)</f>
        <v>#REF!</v>
      </c>
    </row>
    <row r="18" spans="2:63" ht="16.5" customHeight="1" x14ac:dyDescent="0.3">
      <c r="B18" s="303"/>
      <c r="C18" s="303"/>
      <c r="D18" s="303"/>
      <c r="E18" s="303"/>
      <c r="F18" s="303"/>
      <c r="G18" s="303"/>
      <c r="H18" s="303"/>
      <c r="I18" s="303"/>
      <c r="J18" s="303"/>
      <c r="K18" s="303"/>
      <c r="L18" s="303"/>
      <c r="M18" s="303"/>
      <c r="N18" s="303"/>
      <c r="O18" s="303"/>
      <c r="P18" s="303"/>
      <c r="Q18" s="303"/>
      <c r="R18" s="303"/>
      <c r="S18" s="303"/>
      <c r="T18" s="303"/>
      <c r="U18" s="303"/>
      <c r="V18" s="303"/>
      <c r="W18" s="303"/>
      <c r="X18" s="275"/>
      <c r="Y18" s="290"/>
      <c r="Z18" s="288" t="s">
        <v>881</v>
      </c>
      <c r="AA18" s="288"/>
      <c r="AB18" s="288"/>
      <c r="AC18" s="288"/>
      <c r="AD18" s="288"/>
      <c r="AE18" s="288"/>
      <c r="AF18" s="288"/>
      <c r="AG18" s="288"/>
      <c r="AH18" s="307"/>
      <c r="AI18" s="290"/>
      <c r="AJ18" s="388" t="s">
        <v>888</v>
      </c>
      <c r="AK18" s="388"/>
      <c r="AL18" s="388"/>
      <c r="AM18" s="388"/>
      <c r="AN18" s="388"/>
      <c r="AO18" s="388"/>
      <c r="AP18" s="388"/>
      <c r="AQ18" s="388"/>
      <c r="AR18" s="303"/>
      <c r="AX18" s="268" t="s">
        <v>190</v>
      </c>
      <c r="BH18" s="268" t="e">
        <f>IF(#REF!=0,0,1)</f>
        <v>#REF!</v>
      </c>
    </row>
    <row r="19" spans="2:63" ht="16.5" customHeight="1" x14ac:dyDescent="0.3">
      <c r="B19" s="263" t="s">
        <v>859</v>
      </c>
      <c r="C19" s="276" t="s">
        <v>902</v>
      </c>
      <c r="D19" s="276"/>
      <c r="E19" s="276"/>
      <c r="F19" s="276"/>
      <c r="G19" s="276"/>
      <c r="H19" s="276"/>
      <c r="I19" s="276"/>
      <c r="J19" s="276"/>
      <c r="K19" s="276"/>
      <c r="L19" s="276"/>
      <c r="M19" s="276"/>
      <c r="N19" s="276"/>
      <c r="O19" s="276"/>
      <c r="P19" s="276"/>
      <c r="Q19" s="276"/>
      <c r="R19" s="276"/>
      <c r="S19" s="276"/>
      <c r="T19" s="303"/>
      <c r="U19" s="303"/>
      <c r="V19" s="303"/>
      <c r="W19" s="303"/>
      <c r="X19" s="275"/>
      <c r="Y19" s="303"/>
      <c r="Z19" s="288" t="s">
        <v>882</v>
      </c>
      <c r="AA19" s="288"/>
      <c r="AB19" s="288"/>
      <c r="AC19" s="288"/>
      <c r="AD19" s="288"/>
      <c r="AE19" s="288"/>
      <c r="AF19" s="288"/>
      <c r="AG19" s="288"/>
      <c r="AH19" s="288"/>
      <c r="AI19" s="303"/>
      <c r="AJ19" s="388" t="s">
        <v>889</v>
      </c>
      <c r="AK19" s="388"/>
      <c r="AL19" s="388"/>
      <c r="AM19" s="388"/>
      <c r="AN19" s="388"/>
      <c r="AO19" s="388"/>
      <c r="AP19" s="388"/>
      <c r="AQ19" s="388"/>
      <c r="AR19" s="303"/>
      <c r="BH19" s="268">
        <f>IF(AI25=0,0,1)</f>
        <v>0</v>
      </c>
    </row>
    <row r="20" spans="2:63" ht="16.5" customHeight="1" x14ac:dyDescent="0.3">
      <c r="B20" s="281"/>
      <c r="C20" s="303"/>
      <c r="D20" s="388" t="s">
        <v>903</v>
      </c>
      <c r="E20" s="388"/>
      <c r="F20" s="388"/>
      <c r="G20" s="388"/>
      <c r="H20" s="388"/>
      <c r="I20" s="388"/>
      <c r="J20" s="388" t="s">
        <v>907</v>
      </c>
      <c r="K20" s="388"/>
      <c r="L20" s="307"/>
      <c r="M20" s="388"/>
      <c r="N20" s="388"/>
      <c r="O20" s="388"/>
      <c r="P20" s="388"/>
      <c r="Q20" s="388" t="s">
        <v>913</v>
      </c>
      <c r="R20" s="388"/>
      <c r="S20" s="388"/>
      <c r="T20" s="388"/>
      <c r="U20" s="303"/>
      <c r="V20" s="303"/>
      <c r="W20" s="303"/>
      <c r="X20" s="293"/>
      <c r="Y20" s="303"/>
      <c r="Z20" s="288" t="s">
        <v>883</v>
      </c>
      <c r="AA20" s="288"/>
      <c r="AB20" s="288"/>
      <c r="AC20" s="288"/>
      <c r="AD20" s="288"/>
      <c r="AE20" s="288"/>
      <c r="AF20" s="288"/>
      <c r="AG20" s="288"/>
      <c r="AH20" s="288"/>
      <c r="AI20" s="303"/>
      <c r="AJ20" s="388" t="s">
        <v>890</v>
      </c>
      <c r="AK20" s="388"/>
      <c r="AL20" s="388"/>
      <c r="AM20" s="388"/>
      <c r="AN20" s="388"/>
      <c r="AO20" s="388"/>
      <c r="AP20" s="388"/>
      <c r="AQ20" s="388"/>
      <c r="AR20" s="303"/>
      <c r="BH20" s="268">
        <f>IF(AM25=0,0,1)</f>
        <v>0</v>
      </c>
      <c r="BI20" s="482" t="s">
        <v>217</v>
      </c>
      <c r="BJ20" s="483"/>
      <c r="BK20" s="484"/>
    </row>
    <row r="21" spans="2:63" ht="16.5" customHeight="1" x14ac:dyDescent="0.3">
      <c r="B21" s="281"/>
      <c r="C21" s="303"/>
      <c r="D21" s="388" t="s">
        <v>904</v>
      </c>
      <c r="E21" s="388"/>
      <c r="F21" s="388"/>
      <c r="G21" s="388"/>
      <c r="H21" s="388"/>
      <c r="I21" s="388"/>
      <c r="J21" s="388" t="s">
        <v>908</v>
      </c>
      <c r="K21" s="388"/>
      <c r="L21" s="388"/>
      <c r="M21" s="388"/>
      <c r="N21" s="388"/>
      <c r="O21" s="388"/>
      <c r="P21" s="388"/>
      <c r="Q21" s="388" t="s">
        <v>914</v>
      </c>
      <c r="R21" s="388"/>
      <c r="S21" s="388"/>
      <c r="T21" s="388"/>
      <c r="U21" s="303"/>
      <c r="V21" s="303"/>
      <c r="W21" s="303"/>
      <c r="X21" s="294"/>
      <c r="Y21" s="303"/>
      <c r="Z21" s="288" t="s">
        <v>884</v>
      </c>
      <c r="AA21" s="288"/>
      <c r="AB21" s="288"/>
      <c r="AC21" s="288"/>
      <c r="AD21" s="288"/>
      <c r="AE21" s="288"/>
      <c r="AF21" s="288"/>
      <c r="AG21" s="288"/>
      <c r="AH21" s="307"/>
      <c r="AI21" s="303"/>
      <c r="AJ21" s="288" t="s">
        <v>891</v>
      </c>
      <c r="AK21" s="288"/>
      <c r="AL21" s="288"/>
      <c r="AM21" s="288"/>
      <c r="AN21" s="288"/>
      <c r="AO21" s="288"/>
      <c r="AP21" s="288"/>
      <c r="AQ21" s="288"/>
      <c r="AR21" s="303"/>
      <c r="BH21" s="268" t="e">
        <f>IF(BK21=2,1,IF(#REF!="Select Class",0,IF(#REF!&gt;0,1,)))</f>
        <v>#REF!</v>
      </c>
      <c r="BI21" s="306">
        <f>IF(Y22="Enter Rate Manually",1,0)</f>
        <v>0</v>
      </c>
      <c r="BJ21" s="306" t="e">
        <f>IF(#REF!&gt;0,1,)</f>
        <v>#REF!</v>
      </c>
      <c r="BK21" s="306" t="e">
        <f>SUM(BI21:BJ21)</f>
        <v>#REF!</v>
      </c>
    </row>
    <row r="22" spans="2:63" ht="16.5" customHeight="1" x14ac:dyDescent="0.3">
      <c r="B22" s="281"/>
      <c r="C22" s="303"/>
      <c r="D22" s="388" t="s">
        <v>905</v>
      </c>
      <c r="E22" s="388"/>
      <c r="F22" s="388"/>
      <c r="G22" s="388"/>
      <c r="H22" s="388"/>
      <c r="I22" s="388"/>
      <c r="J22" s="388" t="s">
        <v>909</v>
      </c>
      <c r="K22" s="388"/>
      <c r="L22" s="388"/>
      <c r="M22" s="388"/>
      <c r="N22" s="388"/>
      <c r="O22" s="388"/>
      <c r="P22" s="388"/>
      <c r="Q22" s="388" t="s">
        <v>915</v>
      </c>
      <c r="R22" s="388"/>
      <c r="S22" s="388"/>
      <c r="T22" s="388"/>
      <c r="U22" s="303"/>
      <c r="V22" s="303"/>
      <c r="W22" s="303"/>
      <c r="X22" s="295"/>
      <c r="Y22" s="303"/>
      <c r="Z22" s="288" t="s">
        <v>885</v>
      </c>
      <c r="AA22" s="288"/>
      <c r="AB22" s="288"/>
      <c r="AC22" s="288"/>
      <c r="AD22" s="288"/>
      <c r="AE22" s="288"/>
      <c r="AF22" s="288"/>
      <c r="AG22" s="288"/>
      <c r="AH22" s="307"/>
      <c r="AI22" s="303"/>
      <c r="AJ22" s="288" t="s">
        <v>892</v>
      </c>
      <c r="AK22" s="288"/>
      <c r="AL22" s="288"/>
      <c r="AM22" s="288"/>
      <c r="AN22" s="288"/>
      <c r="AO22" s="288"/>
      <c r="AP22" s="288"/>
      <c r="AQ22" s="288"/>
      <c r="AR22" s="290"/>
      <c r="BH22" s="268" t="e">
        <f>IF(OR(PIPS27&lt;&gt;0,PIPS28&lt;&gt;0,PIPS29&lt;&gt;0,PIPS30&lt;&gt;0),1,0)</f>
        <v>#NAME?</v>
      </c>
    </row>
    <row r="23" spans="2:63" ht="16.5" customHeight="1" x14ac:dyDescent="0.3">
      <c r="B23" s="281"/>
      <c r="C23" s="303"/>
      <c r="D23" s="388" t="s">
        <v>906</v>
      </c>
      <c r="E23" s="388"/>
      <c r="F23" s="388"/>
      <c r="G23" s="388"/>
      <c r="H23" s="388"/>
      <c r="I23" s="388"/>
      <c r="J23" s="388" t="s">
        <v>910</v>
      </c>
      <c r="K23" s="388"/>
      <c r="L23" s="388"/>
      <c r="M23" s="388"/>
      <c r="N23" s="388"/>
      <c r="O23" s="388"/>
      <c r="P23" s="388"/>
      <c r="Q23" s="388" t="s">
        <v>916</v>
      </c>
      <c r="R23" s="388"/>
      <c r="S23" s="388"/>
      <c r="T23" s="388"/>
      <c r="U23" s="303"/>
      <c r="V23" s="303"/>
      <c r="W23" s="303"/>
      <c r="X23" s="296"/>
      <c r="Y23" s="303"/>
      <c r="Z23" s="304"/>
      <c r="AA23" s="303"/>
      <c r="AB23" s="303"/>
      <c r="AC23" s="303"/>
      <c r="AD23" s="303"/>
      <c r="AE23" s="299"/>
      <c r="AF23" s="303"/>
      <c r="AG23" s="303"/>
      <c r="AH23" s="303"/>
      <c r="AI23" s="303"/>
      <c r="AJ23" s="303"/>
      <c r="AK23" s="303"/>
      <c r="AL23" s="303"/>
      <c r="AM23" s="303"/>
      <c r="AN23" s="303"/>
      <c r="AO23" s="303"/>
      <c r="AP23" s="303"/>
      <c r="AQ23" s="303"/>
      <c r="AR23" s="281"/>
      <c r="BH23" s="269">
        <f>COUNT(BH3:BH22)</f>
        <v>10</v>
      </c>
    </row>
    <row r="24" spans="2:63" ht="16.5" customHeight="1" x14ac:dyDescent="0.3">
      <c r="B24" s="281"/>
      <c r="C24" s="290"/>
      <c r="D24" s="388" t="s">
        <v>900</v>
      </c>
      <c r="E24" s="388"/>
      <c r="F24" s="388"/>
      <c r="G24" s="388"/>
      <c r="H24" s="388"/>
      <c r="I24" s="388"/>
      <c r="J24" s="388" t="s">
        <v>911</v>
      </c>
      <c r="K24" s="388"/>
      <c r="L24" s="388"/>
      <c r="M24" s="388"/>
      <c r="N24" s="388"/>
      <c r="O24" s="388"/>
      <c r="P24" s="388"/>
      <c r="Q24" s="388" t="s">
        <v>917</v>
      </c>
      <c r="R24" s="388"/>
      <c r="S24" s="388"/>
      <c r="T24" s="388"/>
      <c r="U24" s="303"/>
      <c r="V24" s="303"/>
      <c r="W24" s="303"/>
      <c r="X24" s="295"/>
      <c r="Y24" s="271" t="s">
        <v>809</v>
      </c>
      <c r="Z24" s="271"/>
      <c r="AA24" s="271"/>
      <c r="AB24" s="271"/>
      <c r="AC24" s="271"/>
      <c r="AD24" s="271"/>
      <c r="AE24" s="299"/>
      <c r="AF24" s="303"/>
      <c r="AG24" s="303"/>
      <c r="AH24" s="303"/>
      <c r="AI24" s="303"/>
      <c r="AJ24" s="303"/>
      <c r="AK24" s="303"/>
      <c r="AL24" s="303"/>
      <c r="AM24" s="303"/>
      <c r="AN24" s="303"/>
      <c r="AO24" s="303"/>
      <c r="AP24" s="303"/>
      <c r="AQ24" s="303"/>
      <c r="AR24" s="281"/>
    </row>
    <row r="25" spans="2:63" ht="16.5" customHeight="1" x14ac:dyDescent="0.3">
      <c r="B25" s="281"/>
      <c r="C25" s="290"/>
      <c r="D25" s="388" t="s">
        <v>901</v>
      </c>
      <c r="E25" s="388"/>
      <c r="F25" s="388"/>
      <c r="G25" s="388"/>
      <c r="H25" s="388"/>
      <c r="I25" s="388"/>
      <c r="J25" s="388" t="s">
        <v>912</v>
      </c>
      <c r="K25" s="388"/>
      <c r="L25" s="303"/>
      <c r="M25" s="388"/>
      <c r="N25" s="388"/>
      <c r="O25" s="388"/>
      <c r="P25" s="303"/>
      <c r="Q25" s="388" t="s">
        <v>918</v>
      </c>
      <c r="R25" s="303"/>
      <c r="S25" s="303"/>
      <c r="T25" s="303"/>
      <c r="U25" s="303"/>
      <c r="V25" s="303"/>
      <c r="W25" s="303"/>
      <c r="X25" s="296"/>
      <c r="Y25" s="290"/>
      <c r="Z25" s="455" t="s">
        <v>772</v>
      </c>
      <c r="AA25" s="455"/>
      <c r="AB25" s="455"/>
      <c r="AC25" s="455"/>
      <c r="AD25" s="455"/>
      <c r="AE25" s="455"/>
      <c r="AF25" s="455"/>
      <c r="AG25" s="455"/>
      <c r="AH25" s="455"/>
      <c r="AI25" s="290"/>
      <c r="AJ25" s="455"/>
      <c r="AK25" s="455"/>
      <c r="AL25" s="455"/>
      <c r="AM25" s="455"/>
      <c r="AN25" s="455"/>
      <c r="AO25" s="455"/>
      <c r="AP25" s="455"/>
      <c r="AQ25" s="455"/>
      <c r="AR25" s="281"/>
    </row>
    <row r="26" spans="2:63" ht="16.5" customHeight="1" x14ac:dyDescent="0.35">
      <c r="B26" s="263"/>
      <c r="C26" s="299"/>
      <c r="D26" s="299"/>
      <c r="E26" s="299"/>
      <c r="F26" s="299"/>
      <c r="G26" s="299"/>
      <c r="H26" s="299"/>
      <c r="I26" s="299"/>
      <c r="J26" s="299"/>
      <c r="K26" s="299"/>
      <c r="L26" s="299"/>
      <c r="M26" s="299"/>
      <c r="N26" s="299"/>
      <c r="O26" s="304"/>
      <c r="P26" s="299"/>
      <c r="Q26" s="299"/>
      <c r="R26" s="299"/>
      <c r="S26" s="299"/>
      <c r="T26" s="299"/>
      <c r="U26" s="299"/>
      <c r="V26" s="299"/>
      <c r="W26" s="299"/>
      <c r="X26" s="299"/>
      <c r="Y26" s="299"/>
      <c r="Z26" s="299"/>
      <c r="AA26" s="299"/>
      <c r="AB26" s="299"/>
      <c r="AC26" s="299"/>
      <c r="AD26" s="299"/>
      <c r="AE26" s="299"/>
      <c r="AF26" s="299"/>
      <c r="AG26" s="299"/>
      <c r="AH26" s="299"/>
      <c r="AI26" s="445"/>
      <c r="AJ26" s="445"/>
      <c r="AK26" s="445"/>
      <c r="AL26" s="445"/>
      <c r="AM26" s="445"/>
      <c r="AN26" s="465"/>
      <c r="AO26" s="466"/>
      <c r="AP26" s="466"/>
      <c r="AQ26" s="466"/>
      <c r="AR26" s="281"/>
    </row>
    <row r="27" spans="2:63" ht="16.5" customHeight="1" x14ac:dyDescent="0.3">
      <c r="B27" s="398"/>
      <c r="C27" s="398"/>
      <c r="D27" s="398"/>
      <c r="E27" s="398"/>
      <c r="F27" s="398"/>
      <c r="G27" s="398"/>
      <c r="H27" s="398"/>
      <c r="I27" s="398"/>
      <c r="J27" s="398"/>
      <c r="K27" s="398"/>
      <c r="L27" s="398"/>
      <c r="M27" s="398"/>
      <c r="N27" s="398"/>
      <c r="O27" s="398"/>
      <c r="P27" s="398"/>
      <c r="Q27" s="398"/>
      <c r="R27" s="398"/>
      <c r="S27" s="398"/>
      <c r="T27" s="398"/>
      <c r="U27" s="398"/>
      <c r="V27" s="398"/>
      <c r="W27" s="398"/>
      <c r="X27" s="398"/>
      <c r="Y27" s="398"/>
      <c r="Z27" s="398"/>
      <c r="AA27" s="398"/>
      <c r="AB27" s="398"/>
      <c r="AC27" s="398"/>
      <c r="AD27" s="398"/>
      <c r="AE27" s="398"/>
      <c r="AF27" s="398"/>
      <c r="AG27" s="398"/>
      <c r="AH27" s="398"/>
      <c r="AI27" s="398"/>
      <c r="AJ27" s="398"/>
      <c r="AK27" s="398"/>
      <c r="AL27" s="398"/>
      <c r="AM27" s="398"/>
      <c r="AN27" s="398"/>
      <c r="AO27" s="398"/>
      <c r="AP27" s="398"/>
      <c r="AQ27" s="398"/>
      <c r="AR27" s="398"/>
    </row>
    <row r="28" spans="2:63" ht="14.25" customHeight="1" x14ac:dyDescent="0.3">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row>
    <row r="29" spans="2:63" ht="14.25" customHeight="1" x14ac:dyDescent="0.3">
      <c r="B29" s="275"/>
      <c r="C29" s="275"/>
      <c r="D29" s="275"/>
      <c r="E29" s="275"/>
      <c r="F29" s="275"/>
      <c r="G29" s="275"/>
      <c r="H29" s="275"/>
      <c r="I29" s="275"/>
      <c r="J29" s="275"/>
      <c r="K29" s="275"/>
      <c r="L29" s="275"/>
      <c r="M29" s="275"/>
      <c r="N29" s="275"/>
      <c r="O29" s="275"/>
      <c r="P29" s="275"/>
      <c r="Q29" s="275"/>
      <c r="R29" s="275"/>
      <c r="S29" s="275"/>
      <c r="T29" s="275"/>
      <c r="U29" s="275"/>
      <c r="V29" s="275"/>
      <c r="W29" s="275"/>
      <c r="X29" s="275"/>
      <c r="Y29" s="275"/>
      <c r="Z29" s="275"/>
      <c r="AA29" s="275"/>
      <c r="AB29" s="275"/>
      <c r="AC29" s="275"/>
      <c r="AD29" s="275"/>
      <c r="AE29" s="275"/>
      <c r="AF29" s="275"/>
      <c r="AG29" s="275"/>
      <c r="AH29" s="275"/>
      <c r="AI29" s="275"/>
      <c r="AJ29" s="275"/>
      <c r="AK29" s="275"/>
      <c r="AL29" s="275"/>
      <c r="AM29" s="275"/>
      <c r="AN29" s="275"/>
      <c r="AO29" s="275"/>
      <c r="AP29" s="275"/>
      <c r="AQ29" s="275"/>
      <c r="AR29" s="275"/>
    </row>
    <row r="30" spans="2:63" ht="14.25" customHeight="1" x14ac:dyDescent="0.3">
      <c r="B30" s="275"/>
      <c r="C30" s="275"/>
      <c r="D30" s="275"/>
      <c r="E30" s="275"/>
      <c r="F30" s="275"/>
      <c r="G30" s="275"/>
      <c r="H30" s="275"/>
      <c r="I30" s="275"/>
      <c r="J30" s="275"/>
      <c r="K30" s="275"/>
      <c r="L30" s="275"/>
      <c r="M30" s="275"/>
      <c r="N30" s="275"/>
      <c r="O30" s="275"/>
      <c r="P30" s="275"/>
      <c r="Q30" s="275"/>
      <c r="R30" s="275"/>
      <c r="S30" s="275"/>
      <c r="T30" s="275"/>
      <c r="U30" s="275"/>
      <c r="V30" s="275"/>
      <c r="W30" s="275"/>
      <c r="X30" s="275"/>
      <c r="Y30" s="275"/>
      <c r="Z30" s="275"/>
      <c r="AA30" s="275"/>
      <c r="AB30" s="275"/>
      <c r="AC30" s="275"/>
      <c r="AD30" s="275"/>
      <c r="AE30" s="275"/>
      <c r="AF30" s="275"/>
      <c r="AG30" s="275"/>
      <c r="AH30" s="275"/>
      <c r="AI30" s="275"/>
      <c r="AJ30" s="275"/>
      <c r="AK30" s="275"/>
      <c r="AL30" s="275"/>
      <c r="AM30" s="275"/>
      <c r="AN30" s="275"/>
      <c r="AO30" s="275"/>
      <c r="AP30" s="275"/>
      <c r="AQ30" s="275"/>
      <c r="AR30" s="275"/>
    </row>
    <row r="31" spans="2:63" ht="14.25" customHeight="1" x14ac:dyDescent="0.3">
      <c r="B31" s="275"/>
      <c r="C31" s="275"/>
      <c r="D31" s="275"/>
      <c r="E31" s="275"/>
      <c r="F31" s="275"/>
      <c r="G31" s="275"/>
      <c r="H31" s="275"/>
      <c r="I31" s="275"/>
      <c r="J31" s="275"/>
      <c r="K31" s="275"/>
      <c r="L31" s="275"/>
      <c r="M31" s="275"/>
      <c r="N31" s="275"/>
      <c r="O31" s="275"/>
      <c r="P31" s="275"/>
      <c r="Q31" s="275"/>
      <c r="R31" s="275"/>
      <c r="S31" s="275"/>
      <c r="T31" s="275"/>
      <c r="U31" s="275"/>
      <c r="V31" s="275"/>
      <c r="W31" s="275"/>
      <c r="X31" s="275"/>
      <c r="Y31" s="275"/>
      <c r="Z31" s="275"/>
      <c r="AA31" s="275"/>
      <c r="AB31" s="275"/>
      <c r="AC31" s="275"/>
      <c r="AD31" s="275"/>
      <c r="AE31" s="275"/>
      <c r="AF31" s="275"/>
      <c r="AG31" s="275"/>
      <c r="AH31" s="275"/>
      <c r="AI31" s="275"/>
      <c r="AJ31" s="275"/>
      <c r="AK31" s="275"/>
      <c r="AL31" s="275"/>
      <c r="AM31" s="275"/>
      <c r="AN31" s="275"/>
      <c r="AO31" s="275"/>
      <c r="AP31" s="275"/>
      <c r="AQ31" s="275"/>
      <c r="AR31" s="275"/>
    </row>
    <row r="32" spans="2:63" ht="14.25" customHeight="1" x14ac:dyDescent="0.3">
      <c r="B32" s="275"/>
      <c r="C32" s="275"/>
      <c r="D32" s="275"/>
      <c r="E32" s="275"/>
      <c r="F32" s="275"/>
      <c r="G32" s="275"/>
      <c r="H32" s="275"/>
      <c r="I32" s="275"/>
      <c r="J32" s="275"/>
      <c r="K32" s="275"/>
      <c r="L32" s="275"/>
      <c r="M32" s="275"/>
      <c r="N32" s="275"/>
      <c r="O32" s="275"/>
      <c r="P32" s="275"/>
      <c r="Q32" s="275"/>
      <c r="R32" s="275"/>
      <c r="S32" s="275"/>
      <c r="T32" s="275"/>
      <c r="U32" s="275"/>
      <c r="V32" s="275"/>
      <c r="W32" s="275"/>
      <c r="X32" s="275"/>
      <c r="Y32" s="275"/>
      <c r="Z32" s="275"/>
      <c r="AA32" s="275"/>
      <c r="AB32" s="275"/>
      <c r="AC32" s="275"/>
      <c r="AD32" s="275"/>
      <c r="AE32" s="275"/>
      <c r="AF32" s="275"/>
      <c r="AG32" s="275"/>
      <c r="AH32" s="275"/>
      <c r="AI32" s="275"/>
      <c r="AJ32" s="275"/>
      <c r="AK32" s="275"/>
      <c r="AL32" s="275"/>
      <c r="AM32" s="275"/>
      <c r="AN32" s="275"/>
      <c r="AO32" s="275"/>
      <c r="AP32" s="275"/>
      <c r="AQ32" s="275"/>
      <c r="AR32" s="275"/>
    </row>
    <row r="33" spans="2:44" ht="14.25" customHeight="1" x14ac:dyDescent="0.3">
      <c r="B33" s="275"/>
      <c r="C33" s="275"/>
      <c r="D33" s="275"/>
      <c r="E33" s="275"/>
      <c r="F33" s="275"/>
      <c r="G33" s="275"/>
      <c r="H33" s="275"/>
      <c r="I33" s="275"/>
      <c r="J33" s="275"/>
      <c r="K33" s="275"/>
      <c r="L33" s="275"/>
      <c r="M33" s="275"/>
      <c r="N33" s="275"/>
      <c r="O33" s="275"/>
      <c r="P33" s="275"/>
      <c r="Q33" s="275"/>
      <c r="R33" s="275"/>
      <c r="S33" s="275"/>
      <c r="T33" s="275"/>
      <c r="U33" s="275"/>
      <c r="V33" s="275"/>
      <c r="W33" s="275"/>
      <c r="X33" s="275"/>
      <c r="Y33" s="275"/>
      <c r="Z33" s="275"/>
      <c r="AA33" s="275"/>
      <c r="AB33" s="275"/>
      <c r="AC33" s="275"/>
      <c r="AD33" s="275"/>
      <c r="AE33" s="275"/>
      <c r="AF33" s="275"/>
      <c r="AG33" s="275"/>
      <c r="AH33" s="275"/>
      <c r="AI33" s="275"/>
      <c r="AJ33" s="275"/>
      <c r="AK33" s="275"/>
      <c r="AL33" s="275"/>
      <c r="AM33" s="275"/>
      <c r="AN33" s="275"/>
      <c r="AO33" s="275"/>
      <c r="AP33" s="275"/>
      <c r="AQ33" s="275"/>
      <c r="AR33" s="275"/>
    </row>
    <row r="34" spans="2:44" ht="14.25" customHeight="1" x14ac:dyDescent="0.3">
      <c r="B34" s="275"/>
      <c r="C34" s="275"/>
      <c r="D34" s="275"/>
      <c r="E34" s="275"/>
      <c r="F34" s="275"/>
      <c r="G34" s="275"/>
      <c r="H34" s="275"/>
      <c r="I34" s="275"/>
      <c r="J34" s="275"/>
      <c r="K34" s="275"/>
      <c r="L34" s="275"/>
      <c r="M34" s="275"/>
      <c r="N34" s="275"/>
      <c r="O34" s="275"/>
      <c r="P34" s="275"/>
      <c r="Q34" s="275"/>
      <c r="R34" s="275"/>
      <c r="S34" s="275"/>
      <c r="T34" s="275"/>
      <c r="U34" s="275"/>
      <c r="V34" s="275"/>
      <c r="W34" s="275"/>
      <c r="X34" s="275"/>
      <c r="Y34" s="275"/>
      <c r="Z34" s="275"/>
      <c r="AA34" s="275"/>
      <c r="AB34" s="275"/>
      <c r="AC34" s="275"/>
      <c r="AD34" s="275"/>
      <c r="AE34" s="275"/>
      <c r="AF34" s="275"/>
      <c r="AG34" s="275"/>
      <c r="AH34" s="275"/>
      <c r="AI34" s="275"/>
      <c r="AJ34" s="275"/>
      <c r="AK34" s="275"/>
      <c r="AL34" s="275"/>
      <c r="AM34" s="275"/>
      <c r="AN34" s="275"/>
      <c r="AO34" s="275"/>
      <c r="AP34" s="275"/>
      <c r="AQ34" s="275"/>
      <c r="AR34" s="275"/>
    </row>
    <row r="35" spans="2:44" ht="14.25" customHeight="1" x14ac:dyDescent="0.3">
      <c r="B35" s="275"/>
      <c r="C35" s="275"/>
      <c r="D35" s="275"/>
      <c r="E35" s="275"/>
      <c r="F35" s="275"/>
      <c r="G35" s="275"/>
      <c r="H35" s="275"/>
      <c r="I35" s="275"/>
      <c r="J35" s="275"/>
      <c r="K35" s="275"/>
      <c r="L35" s="275"/>
      <c r="M35" s="275"/>
      <c r="N35" s="275"/>
      <c r="O35" s="275"/>
      <c r="P35" s="275"/>
      <c r="Q35" s="275"/>
      <c r="R35" s="275"/>
      <c r="S35" s="275"/>
      <c r="T35" s="275"/>
      <c r="U35" s="275"/>
      <c r="V35" s="275"/>
      <c r="W35" s="275"/>
      <c r="X35" s="275"/>
      <c r="Y35" s="275"/>
      <c r="Z35" s="275"/>
      <c r="AA35" s="275"/>
      <c r="AB35" s="275"/>
      <c r="AC35" s="275"/>
      <c r="AD35" s="275"/>
      <c r="AE35" s="275"/>
      <c r="AF35" s="275"/>
      <c r="AG35" s="275"/>
      <c r="AH35" s="275"/>
      <c r="AI35" s="275"/>
      <c r="AJ35" s="275"/>
      <c r="AK35" s="275"/>
      <c r="AL35" s="275"/>
      <c r="AM35" s="275"/>
      <c r="AN35" s="275"/>
      <c r="AO35" s="275"/>
      <c r="AP35" s="275"/>
      <c r="AQ35" s="275"/>
      <c r="AR35" s="275"/>
    </row>
    <row r="36" spans="2:44" ht="14.25" customHeight="1" x14ac:dyDescent="0.3">
      <c r="B36" s="275"/>
      <c r="C36" s="275"/>
      <c r="D36" s="275"/>
      <c r="E36" s="275"/>
      <c r="F36" s="275"/>
      <c r="G36" s="275"/>
      <c r="H36" s="275"/>
      <c r="I36" s="275"/>
      <c r="J36" s="275"/>
      <c r="K36" s="275"/>
      <c r="L36" s="275"/>
      <c r="M36" s="275"/>
      <c r="N36" s="275"/>
      <c r="O36" s="275"/>
      <c r="P36" s="275"/>
      <c r="Q36" s="275"/>
      <c r="R36" s="275"/>
      <c r="S36" s="275"/>
      <c r="T36" s="275"/>
      <c r="U36" s="275"/>
      <c r="V36" s="275"/>
      <c r="W36" s="275"/>
      <c r="X36" s="275"/>
      <c r="Y36" s="275"/>
      <c r="Z36" s="275"/>
      <c r="AA36" s="275"/>
      <c r="AB36" s="275"/>
      <c r="AC36" s="275"/>
      <c r="AD36" s="275"/>
      <c r="AE36" s="275"/>
      <c r="AF36" s="275"/>
      <c r="AG36" s="275"/>
      <c r="AH36" s="275"/>
      <c r="AI36" s="275"/>
      <c r="AJ36" s="275"/>
      <c r="AK36" s="275"/>
      <c r="AL36" s="275"/>
      <c r="AM36" s="275"/>
      <c r="AN36" s="275"/>
      <c r="AO36" s="275"/>
      <c r="AP36" s="275"/>
      <c r="AQ36" s="275"/>
      <c r="AR36" s="275"/>
    </row>
    <row r="37" spans="2:44" ht="14.25" customHeight="1" x14ac:dyDescent="0.3">
      <c r="B37" s="275"/>
      <c r="C37" s="275"/>
      <c r="D37" s="275"/>
      <c r="E37" s="275"/>
      <c r="F37" s="275"/>
      <c r="G37" s="275"/>
      <c r="H37" s="275"/>
      <c r="I37" s="275"/>
      <c r="J37" s="275"/>
      <c r="K37" s="275"/>
      <c r="L37" s="275"/>
      <c r="M37" s="275"/>
      <c r="N37" s="275"/>
      <c r="O37" s="275"/>
      <c r="P37" s="275"/>
      <c r="Q37" s="275"/>
      <c r="R37" s="275"/>
      <c r="S37" s="275"/>
      <c r="T37" s="275"/>
      <c r="U37" s="275"/>
      <c r="V37" s="275"/>
      <c r="W37" s="275"/>
      <c r="X37" s="275"/>
      <c r="Y37" s="275"/>
      <c r="Z37" s="275"/>
      <c r="AA37" s="275"/>
      <c r="AB37" s="275"/>
      <c r="AC37" s="275"/>
      <c r="AD37" s="275"/>
      <c r="AE37" s="275"/>
      <c r="AF37" s="275"/>
      <c r="AG37" s="275"/>
      <c r="AH37" s="275"/>
      <c r="AI37" s="275"/>
      <c r="AJ37" s="275"/>
      <c r="AK37" s="275"/>
      <c r="AL37" s="275"/>
      <c r="AM37" s="275"/>
      <c r="AN37" s="275"/>
      <c r="AO37" s="275"/>
      <c r="AP37" s="275"/>
      <c r="AQ37" s="275"/>
      <c r="AR37" s="275"/>
    </row>
    <row r="38" spans="2:44" ht="14.25" customHeight="1" x14ac:dyDescent="0.3">
      <c r="B38" s="275"/>
      <c r="C38" s="275"/>
      <c r="D38" s="275"/>
      <c r="E38" s="275"/>
      <c r="F38" s="275"/>
      <c r="G38" s="275"/>
      <c r="H38" s="275"/>
      <c r="I38" s="275"/>
      <c r="J38" s="275"/>
      <c r="K38" s="275"/>
      <c r="L38" s="275"/>
      <c r="M38" s="275"/>
      <c r="N38" s="275"/>
      <c r="O38" s="275"/>
      <c r="P38" s="275"/>
      <c r="Q38" s="275"/>
      <c r="R38" s="275"/>
      <c r="S38" s="275"/>
      <c r="T38" s="275"/>
      <c r="U38" s="275"/>
      <c r="V38" s="275"/>
      <c r="W38" s="275"/>
      <c r="X38" s="275"/>
      <c r="Y38" s="275"/>
      <c r="Z38" s="275"/>
      <c r="AA38" s="275"/>
      <c r="AB38" s="275"/>
      <c r="AC38" s="275"/>
      <c r="AD38" s="275"/>
      <c r="AE38" s="275"/>
      <c r="AF38" s="275"/>
      <c r="AG38" s="275"/>
      <c r="AH38" s="275"/>
      <c r="AI38" s="275"/>
      <c r="AJ38" s="275"/>
      <c r="AK38" s="275"/>
      <c r="AL38" s="275"/>
      <c r="AM38" s="275"/>
      <c r="AN38" s="275"/>
      <c r="AO38" s="275"/>
      <c r="AP38" s="275"/>
      <c r="AQ38" s="275"/>
      <c r="AR38" s="275"/>
    </row>
    <row r="39" spans="2:44" ht="14.25" customHeight="1" x14ac:dyDescent="0.3">
      <c r="B39" s="275"/>
      <c r="C39" s="275"/>
      <c r="D39" s="275"/>
      <c r="E39" s="275"/>
      <c r="F39" s="275"/>
      <c r="G39" s="275"/>
      <c r="H39" s="275"/>
      <c r="I39" s="275"/>
      <c r="J39" s="275"/>
      <c r="K39" s="275"/>
      <c r="L39" s="275"/>
      <c r="M39" s="275"/>
      <c r="N39" s="275"/>
      <c r="O39" s="275"/>
      <c r="P39" s="275"/>
      <c r="Q39" s="275"/>
      <c r="R39" s="275"/>
      <c r="S39" s="275"/>
      <c r="T39" s="275"/>
      <c r="U39" s="275"/>
      <c r="V39" s="275"/>
      <c r="W39" s="275"/>
      <c r="X39" s="275"/>
      <c r="Y39" s="275"/>
      <c r="Z39" s="275"/>
      <c r="AA39" s="275"/>
      <c r="AB39" s="275"/>
      <c r="AC39" s="275"/>
      <c r="AD39" s="275"/>
      <c r="AE39" s="275"/>
      <c r="AF39" s="275"/>
      <c r="AG39" s="275"/>
      <c r="AH39" s="275"/>
      <c r="AI39" s="275"/>
      <c r="AJ39" s="275"/>
      <c r="AK39" s="275"/>
      <c r="AL39" s="275"/>
      <c r="AM39" s="275"/>
      <c r="AN39" s="275"/>
      <c r="AO39" s="275"/>
      <c r="AP39" s="275"/>
      <c r="AQ39" s="275"/>
      <c r="AR39" s="275"/>
    </row>
    <row r="40" spans="2:44" ht="14.25" customHeight="1" x14ac:dyDescent="0.3">
      <c r="B40" s="275"/>
      <c r="C40" s="275"/>
      <c r="D40" s="275"/>
      <c r="E40" s="275"/>
      <c r="F40" s="275"/>
      <c r="G40" s="275"/>
      <c r="H40" s="275"/>
      <c r="I40" s="275"/>
      <c r="J40" s="275"/>
      <c r="K40" s="275"/>
      <c r="L40" s="275"/>
      <c r="M40" s="275"/>
      <c r="N40" s="275"/>
      <c r="O40" s="275"/>
      <c r="P40" s="275"/>
      <c r="Q40" s="275"/>
      <c r="R40" s="275"/>
      <c r="S40" s="275"/>
      <c r="T40" s="275"/>
      <c r="U40" s="275"/>
      <c r="V40" s="275"/>
      <c r="W40" s="275"/>
      <c r="X40" s="275"/>
      <c r="Y40" s="275"/>
      <c r="Z40" s="275"/>
      <c r="AA40" s="275"/>
      <c r="AB40" s="275"/>
      <c r="AC40" s="275"/>
      <c r="AD40" s="275"/>
      <c r="AE40" s="275"/>
      <c r="AF40" s="275"/>
      <c r="AG40" s="275"/>
      <c r="AH40" s="275"/>
      <c r="AI40" s="275"/>
      <c r="AJ40" s="275"/>
      <c r="AK40" s="275"/>
      <c r="AL40" s="275"/>
      <c r="AM40" s="275"/>
      <c r="AN40" s="275"/>
      <c r="AO40" s="275"/>
      <c r="AP40" s="275"/>
      <c r="AQ40" s="275"/>
      <c r="AR40" s="275"/>
    </row>
    <row r="41" spans="2:44" ht="14.25" customHeight="1" x14ac:dyDescent="0.3">
      <c r="B41" s="275"/>
      <c r="C41" s="275"/>
      <c r="D41" s="275"/>
      <c r="E41" s="275"/>
      <c r="F41" s="275"/>
      <c r="G41" s="275"/>
      <c r="H41" s="275"/>
      <c r="I41" s="275"/>
      <c r="J41" s="275"/>
      <c r="K41" s="275"/>
      <c r="L41" s="275"/>
      <c r="M41" s="275"/>
      <c r="N41" s="275"/>
      <c r="O41" s="275"/>
      <c r="P41" s="275"/>
      <c r="Q41" s="275"/>
      <c r="R41" s="275"/>
      <c r="S41" s="275"/>
      <c r="T41" s="275"/>
      <c r="U41" s="275"/>
      <c r="V41" s="275"/>
      <c r="W41" s="275"/>
      <c r="X41" s="275"/>
      <c r="Y41" s="275"/>
      <c r="Z41" s="275"/>
      <c r="AA41" s="275"/>
      <c r="AB41" s="275"/>
      <c r="AC41" s="275"/>
      <c r="AD41" s="275"/>
      <c r="AE41" s="275"/>
      <c r="AF41" s="275"/>
      <c r="AG41" s="275"/>
      <c r="AH41" s="275"/>
      <c r="AI41" s="275"/>
      <c r="AJ41" s="275"/>
      <c r="AK41" s="275"/>
      <c r="AL41" s="275"/>
      <c r="AM41" s="275"/>
      <c r="AN41" s="275"/>
      <c r="AO41" s="275"/>
      <c r="AP41" s="275"/>
      <c r="AQ41" s="275"/>
      <c r="AR41" s="275"/>
    </row>
    <row r="42" spans="2:44" ht="14.25" customHeight="1" x14ac:dyDescent="0.3">
      <c r="B42" s="275"/>
      <c r="C42" s="275"/>
      <c r="D42" s="275"/>
      <c r="E42" s="275"/>
      <c r="F42" s="275"/>
      <c r="G42" s="275"/>
      <c r="H42" s="275"/>
      <c r="I42" s="275"/>
      <c r="J42" s="275"/>
      <c r="K42" s="275"/>
      <c r="L42" s="275"/>
      <c r="M42" s="275"/>
      <c r="N42" s="275"/>
      <c r="O42" s="275"/>
      <c r="P42" s="275"/>
      <c r="Q42" s="275"/>
      <c r="R42" s="275"/>
      <c r="S42" s="275"/>
      <c r="T42" s="275"/>
      <c r="U42" s="275"/>
      <c r="V42" s="275"/>
      <c r="W42" s="275"/>
      <c r="X42" s="275"/>
      <c r="Y42" s="275"/>
      <c r="Z42" s="275"/>
      <c r="AA42" s="275"/>
      <c r="AB42" s="275"/>
      <c r="AC42" s="275"/>
      <c r="AD42" s="275"/>
      <c r="AE42" s="275"/>
      <c r="AF42" s="275"/>
      <c r="AG42" s="275"/>
      <c r="AH42" s="275"/>
      <c r="AI42" s="275"/>
      <c r="AJ42" s="275"/>
      <c r="AK42" s="275"/>
      <c r="AL42" s="275"/>
      <c r="AM42" s="275"/>
      <c r="AN42" s="275"/>
      <c r="AO42" s="275"/>
      <c r="AP42" s="275"/>
      <c r="AQ42" s="275"/>
      <c r="AR42" s="275"/>
    </row>
    <row r="43" spans="2:44" ht="14.25" customHeight="1" x14ac:dyDescent="0.3">
      <c r="B43" s="275"/>
      <c r="C43" s="275"/>
      <c r="D43" s="275"/>
      <c r="E43" s="275"/>
      <c r="F43" s="275"/>
      <c r="G43" s="275"/>
      <c r="H43" s="275"/>
      <c r="I43" s="275"/>
      <c r="J43" s="275"/>
      <c r="K43" s="275"/>
      <c r="L43" s="275"/>
      <c r="M43" s="275"/>
      <c r="N43" s="275"/>
      <c r="O43" s="275"/>
      <c r="P43" s="275"/>
      <c r="Q43" s="275"/>
      <c r="R43" s="275"/>
      <c r="S43" s="275"/>
      <c r="T43" s="275"/>
      <c r="U43" s="275"/>
      <c r="V43" s="275"/>
      <c r="W43" s="275"/>
      <c r="X43" s="275"/>
      <c r="Y43" s="275"/>
      <c r="Z43" s="275"/>
      <c r="AA43" s="275"/>
      <c r="AB43" s="275"/>
      <c r="AC43" s="275"/>
      <c r="AD43" s="275"/>
      <c r="AE43" s="275"/>
      <c r="AF43" s="275"/>
      <c r="AG43" s="275"/>
      <c r="AH43" s="275"/>
      <c r="AI43" s="275"/>
      <c r="AJ43" s="275"/>
      <c r="AK43" s="275"/>
      <c r="AL43" s="275"/>
      <c r="AM43" s="275"/>
      <c r="AN43" s="275"/>
      <c r="AO43" s="275"/>
      <c r="AP43" s="275"/>
      <c r="AQ43" s="275"/>
      <c r="AR43" s="275"/>
    </row>
    <row r="44" spans="2:44" ht="14.25" customHeight="1" x14ac:dyDescent="0.3">
      <c r="B44" s="275"/>
      <c r="C44" s="275"/>
      <c r="D44" s="275"/>
      <c r="E44" s="275"/>
      <c r="F44" s="275"/>
      <c r="G44" s="275"/>
      <c r="H44" s="275"/>
      <c r="I44" s="275"/>
      <c r="J44" s="275"/>
      <c r="K44" s="275"/>
      <c r="L44" s="275"/>
      <c r="M44" s="275"/>
      <c r="N44" s="275"/>
      <c r="O44" s="275"/>
      <c r="P44" s="275"/>
      <c r="Q44" s="275"/>
      <c r="R44" s="275"/>
      <c r="S44" s="275"/>
      <c r="T44" s="275"/>
      <c r="U44" s="275"/>
      <c r="V44" s="275"/>
      <c r="W44" s="275"/>
      <c r="X44" s="275"/>
      <c r="Y44" s="275"/>
      <c r="Z44" s="275"/>
      <c r="AA44" s="275"/>
      <c r="AB44" s="275"/>
      <c r="AC44" s="275"/>
      <c r="AD44" s="275"/>
      <c r="AE44" s="275"/>
      <c r="AF44" s="275"/>
      <c r="AG44" s="275"/>
      <c r="AH44" s="275"/>
      <c r="AI44" s="275"/>
      <c r="AJ44" s="275"/>
      <c r="AK44" s="275"/>
      <c r="AL44" s="275"/>
      <c r="AM44" s="275"/>
      <c r="AN44" s="275"/>
      <c r="AO44" s="275"/>
      <c r="AP44" s="275"/>
      <c r="AQ44" s="275"/>
      <c r="AR44" s="275"/>
    </row>
    <row r="45" spans="2:44" ht="14.25" customHeight="1" x14ac:dyDescent="0.3">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275"/>
      <c r="AR45" s="275"/>
    </row>
    <row r="46" spans="2:44" ht="14.25" customHeight="1" x14ac:dyDescent="0.3">
      <c r="B46" s="275"/>
      <c r="C46" s="275"/>
      <c r="D46" s="275"/>
      <c r="E46" s="275"/>
      <c r="F46" s="275"/>
      <c r="G46" s="275"/>
      <c r="H46" s="275"/>
      <c r="I46" s="275"/>
      <c r="J46" s="275"/>
      <c r="K46" s="275"/>
      <c r="L46" s="275"/>
      <c r="M46" s="275"/>
      <c r="N46" s="275"/>
      <c r="O46" s="275"/>
      <c r="P46" s="275"/>
      <c r="Q46" s="275"/>
      <c r="R46" s="275"/>
      <c r="S46" s="275"/>
      <c r="T46" s="275"/>
      <c r="U46" s="275"/>
      <c r="V46" s="275"/>
      <c r="W46" s="275"/>
      <c r="X46" s="275"/>
      <c r="Y46" s="275"/>
      <c r="Z46" s="275"/>
      <c r="AA46" s="275"/>
      <c r="AB46" s="275"/>
      <c r="AC46" s="275"/>
      <c r="AD46" s="275"/>
      <c r="AE46" s="275"/>
      <c r="AF46" s="275"/>
      <c r="AG46" s="275"/>
      <c r="AH46" s="275"/>
      <c r="AI46" s="275"/>
      <c r="AJ46" s="275"/>
      <c r="AK46" s="275"/>
      <c r="AL46" s="275"/>
      <c r="AM46" s="275"/>
      <c r="AN46" s="275"/>
      <c r="AO46" s="275"/>
      <c r="AP46" s="275"/>
      <c r="AQ46" s="275"/>
      <c r="AR46" s="275"/>
    </row>
    <row r="47" spans="2:44" ht="14.25" customHeight="1" x14ac:dyDescent="0.3">
      <c r="B47" s="275"/>
      <c r="C47" s="275"/>
      <c r="D47" s="275"/>
      <c r="E47" s="275"/>
      <c r="F47" s="275"/>
      <c r="G47" s="275"/>
      <c r="H47" s="275"/>
      <c r="I47" s="275"/>
      <c r="J47" s="275"/>
      <c r="K47" s="275"/>
      <c r="L47" s="275"/>
      <c r="M47" s="275"/>
      <c r="N47" s="275"/>
      <c r="O47" s="275"/>
      <c r="P47" s="275"/>
      <c r="Q47" s="275"/>
      <c r="R47" s="275"/>
      <c r="S47" s="275"/>
      <c r="T47" s="275"/>
      <c r="U47" s="275"/>
      <c r="V47" s="275"/>
      <c r="W47" s="275"/>
      <c r="X47" s="275"/>
      <c r="Y47" s="275"/>
      <c r="Z47" s="275"/>
      <c r="AA47" s="275"/>
      <c r="AB47" s="275"/>
      <c r="AC47" s="275"/>
      <c r="AD47" s="275"/>
      <c r="AE47" s="275"/>
      <c r="AF47" s="275"/>
      <c r="AG47" s="275"/>
      <c r="AH47" s="275"/>
      <c r="AI47" s="275"/>
      <c r="AJ47" s="275"/>
      <c r="AK47" s="275"/>
      <c r="AL47" s="275"/>
      <c r="AM47" s="275"/>
      <c r="AN47" s="275"/>
      <c r="AO47" s="275"/>
      <c r="AP47" s="275"/>
      <c r="AQ47" s="275"/>
      <c r="AR47" s="275"/>
    </row>
    <row r="48" spans="2:44" ht="14.25" customHeight="1" x14ac:dyDescent="0.3">
      <c r="B48" s="275"/>
      <c r="C48" s="275"/>
      <c r="D48" s="275"/>
      <c r="E48" s="275"/>
      <c r="F48" s="275"/>
      <c r="G48" s="275"/>
      <c r="H48" s="275"/>
      <c r="I48" s="275"/>
      <c r="J48" s="275"/>
      <c r="K48" s="275"/>
      <c r="L48" s="275"/>
      <c r="M48" s="275"/>
      <c r="N48" s="275"/>
      <c r="O48" s="275"/>
      <c r="P48" s="275"/>
      <c r="Q48" s="275"/>
      <c r="R48" s="275"/>
      <c r="S48" s="275"/>
      <c r="T48" s="275"/>
      <c r="U48" s="275"/>
      <c r="V48" s="275"/>
      <c r="W48" s="275"/>
      <c r="X48" s="275"/>
      <c r="Y48" s="275"/>
      <c r="Z48" s="275"/>
      <c r="AA48" s="275"/>
      <c r="AB48" s="275"/>
      <c r="AC48" s="275"/>
      <c r="AD48" s="275"/>
      <c r="AE48" s="275"/>
      <c r="AF48" s="275"/>
      <c r="AG48" s="275"/>
      <c r="AH48" s="275"/>
      <c r="AI48" s="275"/>
      <c r="AJ48" s="275"/>
      <c r="AK48" s="275"/>
      <c r="AL48" s="275"/>
      <c r="AM48" s="275"/>
      <c r="AN48" s="275"/>
      <c r="AO48" s="275"/>
      <c r="AP48" s="275"/>
      <c r="AQ48" s="275"/>
      <c r="AR48" s="275"/>
    </row>
    <row r="49" spans="2:44" ht="14.25" customHeight="1" x14ac:dyDescent="0.3">
      <c r="B49" s="275"/>
      <c r="C49" s="275"/>
      <c r="D49" s="275"/>
      <c r="E49" s="275"/>
      <c r="F49" s="275"/>
      <c r="G49" s="275"/>
      <c r="H49" s="275"/>
      <c r="I49" s="275"/>
      <c r="J49" s="275"/>
      <c r="K49" s="275"/>
      <c r="L49" s="275"/>
      <c r="M49" s="275"/>
      <c r="N49" s="275"/>
      <c r="O49" s="275"/>
      <c r="P49" s="275"/>
      <c r="Q49" s="275"/>
      <c r="R49" s="275"/>
      <c r="S49" s="275"/>
      <c r="T49" s="275"/>
      <c r="U49" s="275"/>
      <c r="V49" s="275"/>
      <c r="W49" s="275"/>
      <c r="X49" s="275"/>
      <c r="Y49" s="275"/>
      <c r="Z49" s="275"/>
      <c r="AA49" s="275"/>
      <c r="AB49" s="275"/>
      <c r="AC49" s="275"/>
      <c r="AD49" s="275"/>
      <c r="AE49" s="275"/>
      <c r="AF49" s="275"/>
      <c r="AG49" s="275"/>
      <c r="AH49" s="275"/>
      <c r="AI49" s="275"/>
      <c r="AJ49" s="275"/>
      <c r="AK49" s="275"/>
      <c r="AL49" s="275"/>
      <c r="AM49" s="275"/>
      <c r="AN49" s="275"/>
      <c r="AO49" s="275"/>
      <c r="AP49" s="275"/>
      <c r="AQ49" s="275"/>
      <c r="AR49" s="275"/>
    </row>
    <row r="50" spans="2:44" ht="14.25" customHeight="1" x14ac:dyDescent="0.3">
      <c r="B50" s="275"/>
      <c r="C50" s="275"/>
      <c r="D50" s="275"/>
      <c r="E50" s="275"/>
      <c r="F50" s="275"/>
      <c r="G50" s="275"/>
      <c r="H50" s="275"/>
      <c r="I50" s="275"/>
      <c r="J50" s="275"/>
      <c r="K50" s="275"/>
      <c r="L50" s="275"/>
      <c r="M50" s="275"/>
      <c r="N50" s="275"/>
      <c r="O50" s="275"/>
      <c r="P50" s="275"/>
      <c r="Q50" s="275"/>
      <c r="R50" s="275"/>
      <c r="S50" s="275"/>
      <c r="T50" s="275"/>
      <c r="U50" s="275"/>
      <c r="V50" s="275"/>
      <c r="W50" s="275"/>
      <c r="X50" s="275"/>
      <c r="Y50" s="275"/>
      <c r="Z50" s="275"/>
      <c r="AA50" s="275"/>
      <c r="AB50" s="275"/>
      <c r="AC50" s="275"/>
      <c r="AD50" s="275"/>
      <c r="AE50" s="275"/>
      <c r="AF50" s="275"/>
      <c r="AG50" s="275"/>
      <c r="AH50" s="275"/>
      <c r="AI50" s="275"/>
      <c r="AJ50" s="275"/>
      <c r="AK50" s="275"/>
      <c r="AL50" s="275"/>
      <c r="AM50" s="275"/>
      <c r="AN50" s="275"/>
      <c r="AO50" s="275"/>
      <c r="AP50" s="275"/>
      <c r="AQ50" s="275"/>
      <c r="AR50" s="275"/>
    </row>
    <row r="51" spans="2:44" ht="14.25" customHeight="1" x14ac:dyDescent="0.3">
      <c r="B51" s="275"/>
      <c r="C51" s="275"/>
      <c r="D51" s="275"/>
      <c r="E51" s="275"/>
      <c r="F51" s="275"/>
      <c r="G51" s="275"/>
      <c r="H51" s="275"/>
      <c r="I51" s="275"/>
      <c r="J51" s="275"/>
      <c r="K51" s="275"/>
      <c r="L51" s="275"/>
      <c r="M51" s="275"/>
      <c r="N51" s="275"/>
      <c r="O51" s="275"/>
      <c r="P51" s="275"/>
      <c r="Q51" s="275"/>
      <c r="R51" s="275"/>
      <c r="S51" s="275"/>
      <c r="T51" s="275"/>
      <c r="U51" s="275"/>
      <c r="V51" s="275"/>
      <c r="W51" s="275"/>
      <c r="X51" s="275"/>
      <c r="Y51" s="275"/>
      <c r="Z51" s="275"/>
      <c r="AA51" s="275"/>
      <c r="AB51" s="275"/>
      <c r="AC51" s="275"/>
      <c r="AD51" s="275"/>
      <c r="AE51" s="275"/>
      <c r="AF51" s="275"/>
      <c r="AG51" s="275"/>
      <c r="AH51" s="275"/>
      <c r="AI51" s="275"/>
      <c r="AJ51" s="275"/>
      <c r="AK51" s="275"/>
      <c r="AL51" s="275"/>
      <c r="AM51" s="275"/>
      <c r="AN51" s="275"/>
      <c r="AO51" s="275"/>
      <c r="AP51" s="275"/>
      <c r="AQ51" s="275"/>
      <c r="AR51" s="275"/>
    </row>
    <row r="52" spans="2:44" ht="14.25" customHeight="1" x14ac:dyDescent="0.3">
      <c r="B52" s="275"/>
      <c r="C52" s="275"/>
      <c r="D52" s="275"/>
      <c r="E52" s="275"/>
      <c r="F52" s="275"/>
      <c r="G52" s="275"/>
      <c r="H52" s="275"/>
      <c r="I52" s="275"/>
      <c r="J52" s="275"/>
      <c r="K52" s="275"/>
      <c r="L52" s="275"/>
      <c r="M52" s="275"/>
      <c r="N52" s="275"/>
      <c r="O52" s="275"/>
      <c r="P52" s="275"/>
      <c r="Q52" s="275"/>
      <c r="R52" s="275"/>
      <c r="S52" s="275"/>
      <c r="T52" s="275"/>
      <c r="U52" s="275"/>
      <c r="V52" s="275"/>
      <c r="W52" s="275"/>
      <c r="X52" s="275"/>
      <c r="Y52" s="275"/>
      <c r="Z52" s="275"/>
      <c r="AA52" s="275"/>
      <c r="AB52" s="275"/>
      <c r="AC52" s="275"/>
      <c r="AD52" s="275"/>
      <c r="AE52" s="275"/>
      <c r="AF52" s="275"/>
      <c r="AG52" s="275"/>
      <c r="AH52" s="275"/>
      <c r="AI52" s="275"/>
      <c r="AJ52" s="275"/>
      <c r="AK52" s="275"/>
      <c r="AL52" s="275"/>
      <c r="AM52" s="275"/>
      <c r="AN52" s="275"/>
      <c r="AO52" s="275"/>
      <c r="AP52" s="275"/>
      <c r="AQ52" s="275"/>
      <c r="AR52" s="275"/>
    </row>
    <row r="53" spans="2:44" ht="14.25" customHeight="1" x14ac:dyDescent="0.3">
      <c r="B53" s="275"/>
      <c r="C53" s="275"/>
      <c r="D53" s="275"/>
      <c r="E53" s="275"/>
      <c r="F53" s="275"/>
      <c r="G53" s="275"/>
      <c r="H53" s="275"/>
      <c r="I53" s="275"/>
      <c r="J53" s="275"/>
      <c r="K53" s="275"/>
      <c r="L53" s="275"/>
      <c r="M53" s="275"/>
      <c r="N53" s="275"/>
      <c r="O53" s="275"/>
      <c r="P53" s="275"/>
      <c r="Q53" s="275"/>
      <c r="R53" s="275"/>
      <c r="S53" s="275"/>
      <c r="T53" s="275"/>
      <c r="U53" s="275"/>
      <c r="V53" s="275"/>
      <c r="W53" s="275"/>
      <c r="X53" s="275"/>
      <c r="Y53" s="275"/>
      <c r="Z53" s="275"/>
      <c r="AA53" s="275"/>
      <c r="AB53" s="275"/>
      <c r="AC53" s="275"/>
      <c r="AD53" s="275"/>
      <c r="AE53" s="275"/>
      <c r="AF53" s="275"/>
      <c r="AG53" s="275"/>
      <c r="AH53" s="275"/>
      <c r="AI53" s="275"/>
      <c r="AJ53" s="275"/>
      <c r="AK53" s="275"/>
      <c r="AL53" s="275"/>
      <c r="AM53" s="275"/>
      <c r="AN53" s="275"/>
      <c r="AO53" s="275"/>
      <c r="AP53" s="275"/>
      <c r="AQ53" s="275"/>
      <c r="AR53" s="275"/>
    </row>
    <row r="54" spans="2:44" ht="14.25" customHeight="1" x14ac:dyDescent="0.3">
      <c r="B54" s="275"/>
      <c r="C54" s="275"/>
      <c r="D54" s="275"/>
      <c r="E54" s="275"/>
      <c r="F54" s="275"/>
      <c r="G54" s="275"/>
      <c r="H54" s="275"/>
      <c r="I54" s="275"/>
      <c r="J54" s="275"/>
      <c r="K54" s="275"/>
      <c r="L54" s="275"/>
      <c r="M54" s="275"/>
      <c r="N54" s="275"/>
      <c r="O54" s="275"/>
      <c r="P54" s="275"/>
      <c r="Q54" s="275"/>
      <c r="R54" s="275"/>
      <c r="S54" s="275"/>
      <c r="T54" s="275"/>
      <c r="U54" s="275"/>
      <c r="V54" s="275"/>
      <c r="W54" s="275"/>
      <c r="X54" s="275"/>
      <c r="Y54" s="275"/>
      <c r="Z54" s="275"/>
      <c r="AA54" s="275"/>
      <c r="AB54" s="275"/>
      <c r="AC54" s="275"/>
      <c r="AD54" s="275"/>
      <c r="AE54" s="275"/>
      <c r="AF54" s="275"/>
      <c r="AG54" s="275"/>
      <c r="AH54" s="275"/>
      <c r="AI54" s="275"/>
      <c r="AJ54" s="275"/>
      <c r="AK54" s="275"/>
      <c r="AL54" s="275"/>
      <c r="AM54" s="275"/>
      <c r="AN54" s="275"/>
      <c r="AO54" s="275"/>
      <c r="AP54" s="275"/>
      <c r="AQ54" s="275"/>
      <c r="AR54" s="275"/>
    </row>
    <row r="55" spans="2:44" ht="14.25" customHeight="1" x14ac:dyDescent="0.3">
      <c r="B55" s="275"/>
      <c r="C55" s="275"/>
      <c r="D55" s="275"/>
      <c r="E55" s="275"/>
      <c r="F55" s="275"/>
      <c r="G55" s="275"/>
      <c r="H55" s="275"/>
      <c r="I55" s="275"/>
      <c r="J55" s="275"/>
      <c r="K55" s="275"/>
      <c r="L55" s="275"/>
      <c r="M55" s="275"/>
      <c r="N55" s="275"/>
      <c r="O55" s="275"/>
      <c r="P55" s="275"/>
      <c r="Q55" s="275"/>
      <c r="R55" s="275"/>
      <c r="S55" s="275"/>
      <c r="T55" s="275"/>
      <c r="U55" s="275"/>
      <c r="V55" s="275"/>
      <c r="W55" s="275"/>
      <c r="X55" s="275"/>
      <c r="Y55" s="275"/>
      <c r="Z55" s="275"/>
      <c r="AA55" s="275"/>
      <c r="AB55" s="275"/>
      <c r="AC55" s="275"/>
      <c r="AD55" s="275"/>
      <c r="AE55" s="275"/>
      <c r="AF55" s="275"/>
      <c r="AG55" s="275"/>
      <c r="AH55" s="275"/>
      <c r="AI55" s="275"/>
      <c r="AJ55" s="275"/>
      <c r="AK55" s="275"/>
      <c r="AL55" s="275"/>
      <c r="AM55" s="275"/>
      <c r="AN55" s="275"/>
      <c r="AO55" s="275"/>
      <c r="AP55" s="275"/>
      <c r="AQ55" s="275"/>
      <c r="AR55" s="275"/>
    </row>
    <row r="56" spans="2:44" ht="14.25" customHeight="1" x14ac:dyDescent="0.3">
      <c r="B56" s="275"/>
      <c r="C56" s="275"/>
      <c r="D56" s="275"/>
      <c r="E56" s="275"/>
      <c r="F56" s="275"/>
      <c r="G56" s="275"/>
      <c r="H56" s="275"/>
      <c r="I56" s="275"/>
      <c r="J56" s="275"/>
      <c r="K56" s="275"/>
      <c r="L56" s="275"/>
      <c r="M56" s="275"/>
      <c r="N56" s="275"/>
      <c r="O56" s="275"/>
      <c r="P56" s="275"/>
      <c r="Q56" s="275"/>
      <c r="R56" s="275"/>
      <c r="S56" s="275"/>
      <c r="T56" s="275"/>
      <c r="U56" s="275"/>
      <c r="V56" s="275"/>
      <c r="W56" s="275"/>
      <c r="X56" s="275"/>
      <c r="Y56" s="275"/>
      <c r="Z56" s="275"/>
      <c r="AA56" s="275"/>
      <c r="AB56" s="275"/>
      <c r="AC56" s="275"/>
      <c r="AD56" s="275"/>
      <c r="AE56" s="275"/>
      <c r="AF56" s="275"/>
      <c r="AG56" s="275"/>
      <c r="AH56" s="275"/>
      <c r="AI56" s="275"/>
      <c r="AJ56" s="275"/>
      <c r="AK56" s="275"/>
      <c r="AL56" s="275"/>
      <c r="AM56" s="275"/>
      <c r="AN56" s="275"/>
      <c r="AO56" s="275"/>
      <c r="AP56" s="275"/>
      <c r="AQ56" s="275"/>
      <c r="AR56" s="275"/>
    </row>
    <row r="57" spans="2:44" ht="14.25" customHeight="1" x14ac:dyDescent="0.3">
      <c r="B57" s="275"/>
      <c r="C57" s="275"/>
      <c r="D57" s="275"/>
      <c r="E57" s="275"/>
      <c r="F57" s="275"/>
      <c r="G57" s="275"/>
      <c r="H57" s="275"/>
      <c r="I57" s="275"/>
      <c r="J57" s="275"/>
      <c r="K57" s="275"/>
      <c r="L57" s="275"/>
      <c r="M57" s="275"/>
      <c r="N57" s="275"/>
      <c r="O57" s="275"/>
      <c r="P57" s="275"/>
      <c r="Q57" s="275"/>
      <c r="R57" s="275"/>
      <c r="S57" s="275"/>
      <c r="T57" s="275"/>
      <c r="U57" s="275"/>
      <c r="V57" s="275"/>
      <c r="W57" s="275"/>
      <c r="X57" s="275"/>
      <c r="Y57" s="275"/>
      <c r="Z57" s="275"/>
      <c r="AA57" s="275"/>
      <c r="AB57" s="275"/>
      <c r="AC57" s="275"/>
      <c r="AD57" s="275"/>
      <c r="AE57" s="275"/>
      <c r="AF57" s="275"/>
      <c r="AG57" s="275"/>
      <c r="AH57" s="275"/>
      <c r="AI57" s="275"/>
      <c r="AJ57" s="275"/>
      <c r="AK57" s="275"/>
      <c r="AL57" s="275"/>
      <c r="AM57" s="275"/>
      <c r="AN57" s="275"/>
      <c r="AO57" s="275"/>
      <c r="AP57" s="275"/>
      <c r="AQ57" s="275"/>
      <c r="AR57" s="275"/>
    </row>
    <row r="58" spans="2:44" ht="14.25" customHeight="1" x14ac:dyDescent="0.3">
      <c r="B58" s="275"/>
      <c r="C58" s="275"/>
      <c r="D58" s="275"/>
      <c r="E58" s="275"/>
      <c r="F58" s="275"/>
      <c r="G58" s="275"/>
      <c r="H58" s="275"/>
      <c r="I58" s="275"/>
      <c r="J58" s="275"/>
      <c r="K58" s="275"/>
      <c r="L58" s="275"/>
      <c r="M58" s="275"/>
      <c r="N58" s="275"/>
      <c r="O58" s="275"/>
      <c r="P58" s="275"/>
      <c r="Q58" s="275"/>
      <c r="R58" s="275"/>
      <c r="S58" s="275"/>
      <c r="T58" s="275"/>
      <c r="U58" s="275"/>
      <c r="V58" s="275"/>
      <c r="W58" s="275"/>
      <c r="X58" s="275"/>
      <c r="Y58" s="275"/>
      <c r="Z58" s="275"/>
      <c r="AA58" s="275"/>
      <c r="AB58" s="275"/>
      <c r="AC58" s="275"/>
      <c r="AD58" s="275"/>
      <c r="AE58" s="275"/>
      <c r="AF58" s="275"/>
      <c r="AG58" s="275"/>
      <c r="AH58" s="275"/>
      <c r="AI58" s="275"/>
      <c r="AJ58" s="275"/>
      <c r="AK58" s="275"/>
      <c r="AL58" s="275"/>
      <c r="AM58" s="275"/>
      <c r="AN58" s="275"/>
      <c r="AO58" s="275"/>
      <c r="AP58" s="275"/>
      <c r="AQ58" s="275"/>
      <c r="AR58" s="275"/>
    </row>
    <row r="59" spans="2:44" ht="14.25" customHeight="1" x14ac:dyDescent="0.3">
      <c r="B59" s="275"/>
      <c r="C59" s="275"/>
      <c r="D59" s="275"/>
      <c r="E59" s="275"/>
      <c r="F59" s="275"/>
      <c r="G59" s="275"/>
      <c r="H59" s="275"/>
      <c r="I59" s="275"/>
      <c r="J59" s="275"/>
      <c r="K59" s="275"/>
      <c r="L59" s="275"/>
      <c r="M59" s="275"/>
      <c r="N59" s="275"/>
      <c r="O59" s="275"/>
      <c r="P59" s="275"/>
      <c r="Q59" s="275"/>
      <c r="R59" s="275"/>
      <c r="S59" s="275"/>
      <c r="T59" s="275"/>
      <c r="U59" s="275"/>
      <c r="V59" s="275"/>
      <c r="W59" s="275"/>
      <c r="X59" s="275"/>
      <c r="Y59" s="275"/>
      <c r="Z59" s="275"/>
      <c r="AA59" s="275"/>
      <c r="AB59" s="275"/>
      <c r="AC59" s="275"/>
      <c r="AD59" s="275"/>
      <c r="AE59" s="275"/>
      <c r="AF59" s="275"/>
      <c r="AG59" s="275"/>
      <c r="AH59" s="275"/>
      <c r="AI59" s="275"/>
      <c r="AJ59" s="275"/>
      <c r="AK59" s="275"/>
      <c r="AL59" s="275"/>
      <c r="AM59" s="275"/>
      <c r="AN59" s="275"/>
      <c r="AO59" s="275"/>
      <c r="AP59" s="275"/>
      <c r="AQ59" s="275"/>
      <c r="AR59" s="275"/>
    </row>
    <row r="60" spans="2:44" ht="14.25" customHeight="1" x14ac:dyDescent="0.3">
      <c r="B60" s="275"/>
      <c r="C60" s="275"/>
      <c r="D60" s="275"/>
      <c r="E60" s="275"/>
      <c r="F60" s="275"/>
      <c r="G60" s="275"/>
      <c r="H60" s="275"/>
      <c r="I60" s="275"/>
      <c r="J60" s="275"/>
      <c r="K60" s="275"/>
      <c r="L60" s="275"/>
      <c r="M60" s="275"/>
      <c r="N60" s="275"/>
      <c r="O60" s="275"/>
      <c r="P60" s="275"/>
      <c r="Q60" s="275"/>
      <c r="R60" s="275"/>
      <c r="S60" s="275"/>
      <c r="T60" s="275"/>
      <c r="U60" s="275"/>
      <c r="V60" s="275"/>
      <c r="W60" s="275"/>
      <c r="X60" s="275"/>
      <c r="Y60" s="275"/>
      <c r="Z60" s="275"/>
      <c r="AA60" s="275"/>
      <c r="AB60" s="275"/>
      <c r="AC60" s="275"/>
      <c r="AD60" s="275"/>
      <c r="AE60" s="275"/>
      <c r="AF60" s="275"/>
      <c r="AG60" s="275"/>
      <c r="AH60" s="275"/>
      <c r="AI60" s="275"/>
      <c r="AJ60" s="275"/>
      <c r="AK60" s="275"/>
      <c r="AL60" s="275"/>
      <c r="AM60" s="275"/>
      <c r="AN60" s="275"/>
      <c r="AO60" s="275"/>
      <c r="AP60" s="275"/>
      <c r="AQ60" s="275"/>
      <c r="AR60" s="275"/>
    </row>
    <row r="61" spans="2:44" ht="14.25" customHeight="1" x14ac:dyDescent="0.3">
      <c r="B61" s="275"/>
      <c r="C61" s="275"/>
      <c r="D61" s="275"/>
      <c r="E61" s="275"/>
      <c r="F61" s="275"/>
      <c r="G61" s="275"/>
      <c r="H61" s="275"/>
      <c r="I61" s="275"/>
      <c r="J61" s="275"/>
      <c r="K61" s="275"/>
      <c r="L61" s="275"/>
      <c r="M61" s="275"/>
      <c r="N61" s="275"/>
      <c r="O61" s="275"/>
      <c r="P61" s="275"/>
      <c r="Q61" s="275"/>
      <c r="R61" s="275"/>
      <c r="S61" s="275"/>
      <c r="T61" s="275"/>
      <c r="U61" s="275"/>
      <c r="V61" s="275"/>
      <c r="W61" s="275"/>
      <c r="X61" s="275"/>
      <c r="Y61" s="275"/>
      <c r="Z61" s="275"/>
      <c r="AA61" s="275"/>
      <c r="AB61" s="275"/>
      <c r="AC61" s="275"/>
      <c r="AD61" s="275"/>
      <c r="AE61" s="275"/>
      <c r="AF61" s="275"/>
      <c r="AG61" s="275"/>
      <c r="AH61" s="275"/>
      <c r="AI61" s="275"/>
      <c r="AJ61" s="275"/>
      <c r="AK61" s="275"/>
      <c r="AL61" s="275"/>
      <c r="AM61" s="275"/>
      <c r="AN61" s="275"/>
      <c r="AO61" s="275"/>
      <c r="AP61" s="275"/>
      <c r="AQ61" s="275"/>
      <c r="AR61" s="275"/>
    </row>
    <row r="62" spans="2:44" ht="14.25" customHeight="1" x14ac:dyDescent="0.3">
      <c r="B62" s="275"/>
      <c r="C62" s="275"/>
      <c r="D62" s="275"/>
      <c r="E62" s="275"/>
      <c r="F62" s="275"/>
      <c r="G62" s="275"/>
      <c r="H62" s="275"/>
      <c r="I62" s="275"/>
      <c r="J62" s="275"/>
      <c r="K62" s="275"/>
      <c r="L62" s="275"/>
      <c r="M62" s="275"/>
      <c r="N62" s="275"/>
      <c r="O62" s="275"/>
      <c r="P62" s="275"/>
      <c r="Q62" s="275"/>
      <c r="R62" s="275"/>
      <c r="S62" s="275"/>
      <c r="T62" s="275"/>
      <c r="U62" s="275"/>
      <c r="V62" s="275"/>
      <c r="W62" s="275"/>
      <c r="X62" s="275"/>
      <c r="Y62" s="275"/>
      <c r="Z62" s="275"/>
      <c r="AA62" s="275"/>
      <c r="AB62" s="275"/>
      <c r="AC62" s="275"/>
      <c r="AD62" s="275"/>
      <c r="AE62" s="275"/>
      <c r="AF62" s="275"/>
      <c r="AG62" s="275"/>
      <c r="AH62" s="275"/>
      <c r="AI62" s="275"/>
      <c r="AJ62" s="275"/>
      <c r="AK62" s="275"/>
      <c r="AL62" s="275"/>
      <c r="AM62" s="275"/>
      <c r="AN62" s="275"/>
      <c r="AO62" s="275"/>
      <c r="AP62" s="275"/>
      <c r="AQ62" s="275"/>
      <c r="AR62" s="275"/>
    </row>
    <row r="63" spans="2:44" ht="14.25" customHeight="1" x14ac:dyDescent="0.3">
      <c r="B63" s="275"/>
      <c r="C63" s="275"/>
      <c r="D63" s="275"/>
      <c r="E63" s="275"/>
      <c r="F63" s="275"/>
      <c r="G63" s="275"/>
      <c r="H63" s="275"/>
      <c r="I63" s="275"/>
      <c r="J63" s="275"/>
      <c r="K63" s="275"/>
      <c r="L63" s="275"/>
      <c r="M63" s="275"/>
      <c r="N63" s="275"/>
      <c r="O63" s="275"/>
      <c r="P63" s="275"/>
      <c r="Q63" s="275"/>
      <c r="R63" s="275"/>
      <c r="S63" s="275"/>
      <c r="T63" s="275"/>
      <c r="U63" s="275"/>
      <c r="V63" s="275"/>
      <c r="W63" s="275"/>
      <c r="X63" s="275"/>
      <c r="Y63" s="275"/>
      <c r="Z63" s="275"/>
      <c r="AA63" s="275"/>
      <c r="AB63" s="275"/>
      <c r="AC63" s="275"/>
      <c r="AD63" s="275"/>
      <c r="AE63" s="275"/>
      <c r="AF63" s="275"/>
      <c r="AG63" s="275"/>
      <c r="AH63" s="275"/>
      <c r="AI63" s="275"/>
      <c r="AJ63" s="275"/>
      <c r="AK63" s="275"/>
      <c r="AL63" s="275"/>
      <c r="AM63" s="275"/>
      <c r="AN63" s="275"/>
      <c r="AO63" s="275"/>
      <c r="AP63" s="275"/>
      <c r="AQ63" s="275"/>
      <c r="AR63" s="275"/>
    </row>
    <row r="64" spans="2:44" ht="14.25" customHeight="1" x14ac:dyDescent="0.3">
      <c r="B64" s="275"/>
      <c r="C64" s="275"/>
      <c r="D64" s="275"/>
      <c r="E64" s="275"/>
      <c r="F64" s="275"/>
      <c r="G64" s="275"/>
      <c r="H64" s="275"/>
      <c r="I64" s="275"/>
      <c r="J64" s="275"/>
      <c r="K64" s="275"/>
      <c r="L64" s="275"/>
      <c r="M64" s="275"/>
      <c r="N64" s="275"/>
      <c r="O64" s="275"/>
      <c r="P64" s="275"/>
      <c r="Q64" s="275"/>
      <c r="R64" s="275"/>
      <c r="S64" s="275"/>
      <c r="T64" s="275"/>
      <c r="U64" s="275"/>
      <c r="V64" s="275"/>
      <c r="W64" s="275"/>
      <c r="X64" s="275"/>
      <c r="Y64" s="275"/>
      <c r="Z64" s="275"/>
      <c r="AA64" s="275"/>
      <c r="AB64" s="275"/>
      <c r="AC64" s="275"/>
      <c r="AD64" s="275"/>
      <c r="AE64" s="275"/>
      <c r="AF64" s="275"/>
      <c r="AG64" s="275"/>
      <c r="AH64" s="275"/>
      <c r="AI64" s="275"/>
      <c r="AJ64" s="275"/>
      <c r="AK64" s="275"/>
      <c r="AL64" s="275"/>
      <c r="AM64" s="275"/>
      <c r="AN64" s="275"/>
      <c r="AO64" s="275"/>
      <c r="AP64" s="275"/>
      <c r="AQ64" s="275"/>
      <c r="AR64" s="275"/>
    </row>
    <row r="65" spans="2:44" ht="14.25" customHeight="1" x14ac:dyDescent="0.3">
      <c r="B65" s="275"/>
      <c r="C65" s="275"/>
      <c r="D65" s="275"/>
      <c r="E65" s="275"/>
      <c r="F65" s="275"/>
      <c r="G65" s="275"/>
      <c r="H65" s="275"/>
      <c r="I65" s="275"/>
      <c r="J65" s="275"/>
      <c r="K65" s="275"/>
      <c r="L65" s="275"/>
      <c r="M65" s="275"/>
      <c r="N65" s="275"/>
      <c r="O65" s="275"/>
      <c r="P65" s="275"/>
      <c r="Q65" s="275"/>
      <c r="R65" s="275"/>
      <c r="S65" s="275"/>
      <c r="T65" s="275"/>
      <c r="U65" s="275"/>
      <c r="V65" s="275"/>
      <c r="W65" s="275"/>
      <c r="X65" s="275"/>
      <c r="Y65" s="275"/>
      <c r="Z65" s="275"/>
      <c r="AA65" s="275"/>
      <c r="AB65" s="275"/>
      <c r="AC65" s="275"/>
      <c r="AD65" s="275"/>
      <c r="AE65" s="275"/>
      <c r="AF65" s="275"/>
      <c r="AG65" s="275"/>
      <c r="AH65" s="275"/>
      <c r="AI65" s="275"/>
      <c r="AJ65" s="275"/>
      <c r="AK65" s="275"/>
      <c r="AL65" s="275"/>
      <c r="AM65" s="275"/>
      <c r="AN65" s="275"/>
      <c r="AO65" s="275"/>
      <c r="AP65" s="275"/>
      <c r="AQ65" s="275"/>
      <c r="AR65" s="275"/>
    </row>
    <row r="66" spans="2:44" ht="14.25" customHeight="1" x14ac:dyDescent="0.3">
      <c r="B66" s="275"/>
      <c r="C66" s="275"/>
      <c r="D66" s="275"/>
      <c r="E66" s="275"/>
      <c r="F66" s="275"/>
      <c r="G66" s="275"/>
      <c r="H66" s="275"/>
      <c r="I66" s="275"/>
      <c r="J66" s="275"/>
      <c r="K66" s="275"/>
      <c r="L66" s="275"/>
      <c r="M66" s="275"/>
      <c r="N66" s="275"/>
      <c r="O66" s="275"/>
      <c r="P66" s="275"/>
      <c r="Q66" s="275"/>
      <c r="R66" s="275"/>
      <c r="S66" s="275"/>
      <c r="T66" s="275"/>
      <c r="U66" s="275"/>
      <c r="V66" s="275"/>
      <c r="W66" s="275"/>
      <c r="X66" s="275"/>
      <c r="Y66" s="275"/>
      <c r="Z66" s="275"/>
      <c r="AA66" s="275"/>
      <c r="AB66" s="275"/>
      <c r="AC66" s="275"/>
      <c r="AD66" s="275"/>
      <c r="AE66" s="275"/>
      <c r="AF66" s="275"/>
      <c r="AG66" s="275"/>
      <c r="AH66" s="275"/>
      <c r="AI66" s="275"/>
      <c r="AJ66" s="275"/>
      <c r="AK66" s="275"/>
      <c r="AL66" s="275"/>
      <c r="AM66" s="275"/>
      <c r="AN66" s="275"/>
      <c r="AO66" s="275"/>
      <c r="AP66" s="275"/>
      <c r="AQ66" s="275"/>
      <c r="AR66" s="275"/>
    </row>
    <row r="67" spans="2:44" ht="14.25" customHeight="1" x14ac:dyDescent="0.3">
      <c r="B67" s="275"/>
      <c r="C67" s="275"/>
      <c r="D67" s="275"/>
      <c r="E67" s="275"/>
      <c r="F67" s="275"/>
      <c r="G67" s="275"/>
      <c r="H67" s="275"/>
      <c r="I67" s="275"/>
      <c r="J67" s="275"/>
      <c r="K67" s="275"/>
      <c r="L67" s="275"/>
      <c r="M67" s="275"/>
      <c r="N67" s="275"/>
      <c r="O67" s="275"/>
      <c r="P67" s="275"/>
      <c r="Q67" s="275"/>
      <c r="R67" s="275"/>
      <c r="S67" s="275"/>
      <c r="T67" s="275"/>
      <c r="U67" s="275"/>
      <c r="V67" s="275"/>
      <c r="W67" s="275"/>
      <c r="X67" s="275"/>
      <c r="Y67" s="275"/>
      <c r="Z67" s="275"/>
      <c r="AA67" s="275"/>
      <c r="AB67" s="275"/>
      <c r="AC67" s="275"/>
      <c r="AD67" s="275"/>
      <c r="AE67" s="275"/>
      <c r="AF67" s="275"/>
      <c r="AG67" s="275"/>
      <c r="AH67" s="275"/>
      <c r="AI67" s="275"/>
      <c r="AJ67" s="275"/>
      <c r="AK67" s="275"/>
      <c r="AL67" s="275"/>
      <c r="AM67" s="275"/>
      <c r="AN67" s="275"/>
      <c r="AO67" s="275"/>
      <c r="AP67" s="275"/>
      <c r="AQ67" s="275"/>
      <c r="AR67" s="275"/>
    </row>
    <row r="68" spans="2:44" ht="14.25" customHeight="1" x14ac:dyDescent="0.3">
      <c r="B68" s="275"/>
      <c r="C68" s="275"/>
      <c r="D68" s="275"/>
      <c r="E68" s="275"/>
      <c r="F68" s="275"/>
      <c r="G68" s="275"/>
      <c r="H68" s="275"/>
      <c r="I68" s="275"/>
      <c r="J68" s="275"/>
      <c r="K68" s="275"/>
      <c r="L68" s="275"/>
      <c r="M68" s="275"/>
      <c r="N68" s="275"/>
      <c r="O68" s="275"/>
      <c r="P68" s="275"/>
      <c r="Q68" s="275"/>
      <c r="R68" s="275"/>
      <c r="S68" s="275"/>
      <c r="T68" s="275"/>
      <c r="U68" s="275"/>
      <c r="V68" s="275"/>
      <c r="W68" s="275"/>
      <c r="X68" s="275"/>
      <c r="Y68" s="275"/>
      <c r="Z68" s="275"/>
      <c r="AA68" s="275"/>
      <c r="AB68" s="275"/>
      <c r="AC68" s="275"/>
      <c r="AD68" s="275"/>
      <c r="AE68" s="275"/>
      <c r="AF68" s="275"/>
      <c r="AG68" s="275"/>
      <c r="AH68" s="275"/>
      <c r="AI68" s="275"/>
      <c r="AJ68" s="275"/>
      <c r="AK68" s="275"/>
      <c r="AL68" s="275"/>
      <c r="AM68" s="275"/>
      <c r="AN68" s="275"/>
      <c r="AO68" s="275"/>
      <c r="AP68" s="275"/>
      <c r="AQ68" s="275"/>
      <c r="AR68" s="275"/>
    </row>
    <row r="69" spans="2:44" ht="14.25" customHeight="1" x14ac:dyDescent="0.3">
      <c r="B69" s="275"/>
      <c r="C69" s="275"/>
      <c r="D69" s="275"/>
      <c r="E69" s="275"/>
      <c r="F69" s="275"/>
      <c r="G69" s="275"/>
      <c r="H69" s="275"/>
      <c r="I69" s="275"/>
      <c r="J69" s="275"/>
      <c r="K69" s="275"/>
      <c r="L69" s="275"/>
      <c r="M69" s="275"/>
      <c r="N69" s="275"/>
      <c r="O69" s="275"/>
      <c r="P69" s="275"/>
      <c r="Q69" s="275"/>
      <c r="R69" s="275"/>
      <c r="S69" s="275"/>
      <c r="T69" s="275"/>
      <c r="U69" s="275"/>
      <c r="V69" s="275"/>
      <c r="W69" s="275"/>
      <c r="X69" s="275"/>
      <c r="Y69" s="275"/>
      <c r="Z69" s="275"/>
      <c r="AA69" s="275"/>
      <c r="AB69" s="275"/>
      <c r="AC69" s="275"/>
      <c r="AD69" s="275"/>
      <c r="AE69" s="275"/>
      <c r="AF69" s="275"/>
      <c r="AG69" s="275"/>
      <c r="AH69" s="275"/>
      <c r="AI69" s="275"/>
      <c r="AJ69" s="275"/>
      <c r="AK69" s="275"/>
      <c r="AL69" s="275"/>
      <c r="AM69" s="275"/>
      <c r="AN69" s="275"/>
      <c r="AO69" s="275"/>
      <c r="AP69" s="275"/>
      <c r="AQ69" s="275"/>
      <c r="AR69" s="275"/>
    </row>
    <row r="70" spans="2:44" ht="14.25" customHeight="1" x14ac:dyDescent="0.3">
      <c r="B70" s="430" t="s">
        <v>821</v>
      </c>
      <c r="C70" s="430"/>
      <c r="D70" s="430"/>
      <c r="E70" s="430"/>
      <c r="F70" s="430"/>
      <c r="G70" s="430"/>
      <c r="H70" s="430"/>
      <c r="I70" s="430"/>
      <c r="J70" s="430"/>
      <c r="K70" s="430"/>
      <c r="L70" s="430"/>
      <c r="M70" s="430"/>
      <c r="N70" s="430"/>
      <c r="O70" s="430"/>
      <c r="P70" s="430"/>
      <c r="Q70" s="430"/>
      <c r="R70" s="467" t="str">
        <f>VERSION</f>
        <v>Trade Ally Application v3.1.1</v>
      </c>
      <c r="S70" s="467"/>
      <c r="T70" s="467"/>
      <c r="U70" s="467"/>
      <c r="V70" s="467"/>
      <c r="W70" s="467"/>
      <c r="X70" s="467"/>
      <c r="Y70" s="467"/>
      <c r="Z70" s="467"/>
      <c r="AA70" s="467"/>
      <c r="AB70" s="467"/>
      <c r="AC70" s="467"/>
      <c r="AD70" s="427" t="s">
        <v>876</v>
      </c>
      <c r="AE70" s="427"/>
      <c r="AF70" s="427"/>
      <c r="AG70" s="427"/>
      <c r="AH70" s="427"/>
      <c r="AI70" s="427"/>
      <c r="AJ70" s="427"/>
      <c r="AK70" s="427"/>
      <c r="AL70" s="427"/>
      <c r="AM70" s="427"/>
      <c r="AN70" s="427"/>
      <c r="AO70" s="427"/>
      <c r="AP70" s="427"/>
      <c r="AQ70" s="427"/>
      <c r="AR70" s="427"/>
    </row>
    <row r="71" spans="2:44" ht="14.25" customHeight="1" x14ac:dyDescent="0.3">
      <c r="B71" s="262" t="s">
        <v>727</v>
      </c>
      <c r="C71" s="262"/>
      <c r="D71" s="262"/>
      <c r="E71" s="262"/>
      <c r="F71" s="262"/>
      <c r="G71" s="262"/>
      <c r="H71" s="262"/>
      <c r="I71" s="262"/>
      <c r="J71" s="262"/>
      <c r="K71" s="424" t="s">
        <v>933</v>
      </c>
      <c r="L71" s="435"/>
      <c r="M71" s="435"/>
      <c r="N71" s="435"/>
      <c r="O71" s="435"/>
      <c r="P71" s="435"/>
      <c r="Q71" s="435"/>
      <c r="R71" s="467"/>
      <c r="S71" s="467"/>
      <c r="T71" s="467"/>
      <c r="U71" s="467"/>
      <c r="V71" s="467"/>
      <c r="W71" s="467"/>
      <c r="X71" s="467"/>
      <c r="Y71" s="467"/>
      <c r="Z71" s="467"/>
      <c r="AA71" s="467"/>
      <c r="AB71" s="467"/>
      <c r="AC71" s="467"/>
      <c r="AD71" s="427"/>
      <c r="AE71" s="427"/>
      <c r="AF71" s="427"/>
      <c r="AG71" s="427"/>
      <c r="AH71" s="427"/>
      <c r="AI71" s="427"/>
      <c r="AJ71" s="427"/>
      <c r="AK71" s="427"/>
      <c r="AL71" s="427"/>
      <c r="AM71" s="427"/>
      <c r="AN71" s="427"/>
      <c r="AO71" s="427"/>
      <c r="AP71" s="427"/>
      <c r="AQ71" s="427"/>
      <c r="AR71" s="427"/>
    </row>
    <row r="74" spans="2:44" ht="14.25" customHeight="1" x14ac:dyDescent="0.3"/>
  </sheetData>
  <sheetProtection algorithmName="SHA-512" hashValue="yyVbxtGuus+nSzVtGt9ENIsnWWrpaJ9rYBdaO3gfP1pzQclTxcjA8Dj87FQ8OP2YJVd13c2q0x6utNkKxgb/Lw==" saltValue="ApmpUF0Cgft8WTN+N+9ZxA==" spinCount="100000" sheet="1" objects="1" scenarios="1" selectLockedCells="1"/>
  <sortState xmlns:xlrd2="http://schemas.microsoft.com/office/spreadsheetml/2017/richdata2" ref="Z12:AQ22">
    <sortCondition ref="Z12"/>
  </sortState>
  <mergeCells count="15">
    <mergeCell ref="AM3:AO4"/>
    <mergeCell ref="M1:R1"/>
    <mergeCell ref="W1:AD1"/>
    <mergeCell ref="Y10:AJ10"/>
    <mergeCell ref="BI20:BK20"/>
    <mergeCell ref="C12:J12"/>
    <mergeCell ref="K71:Q71"/>
    <mergeCell ref="AI26:AM26"/>
    <mergeCell ref="R70:AC71"/>
    <mergeCell ref="AD70:AR71"/>
    <mergeCell ref="B70:Q70"/>
    <mergeCell ref="AN26:AQ26"/>
    <mergeCell ref="Z25:AH25"/>
    <mergeCell ref="AJ25:AQ25"/>
    <mergeCell ref="C15:J15"/>
  </mergeCells>
  <conditionalFormatting sqref="M1:R1">
    <cfRule type="expression" dxfId="192" priority="2">
      <formula>OFFER720="Inactive"</formula>
    </cfRule>
  </conditionalFormatting>
  <conditionalFormatting sqref="W1:AD1">
    <cfRule type="expression" dxfId="191" priority="1">
      <formula>COMPLETION730="Inactive"</formula>
    </cfRule>
  </conditionalFormatting>
  <conditionalFormatting sqref="AM3:AO4">
    <cfRule type="cellIs" dxfId="190" priority="13" operator="equal">
      <formula>"APP EXPIRED"</formula>
    </cfRule>
    <cfRule type="cellIs" dxfId="189" priority="15" operator="equal">
      <formula>"Install Date Not Eligible"</formula>
    </cfRule>
    <cfRule type="cellIs" dxfId="188" priority="19" operator="equal">
      <formula>"Requires Pre-Approval"</formula>
    </cfRule>
    <cfRule type="cellIs" dxfId="187" priority="20" operator="equal">
      <formula>"Less than $150"</formula>
    </cfRule>
    <cfRule type="cellIs" dxfId="186" priority="21" operator="equal">
      <formula>"Not Eligible"</formula>
    </cfRule>
  </conditionalFormatting>
  <conditionalFormatting sqref="AP3:AR4">
    <cfRule type="expression" dxfId="185" priority="5">
      <formula>$AM$3="APP EXPIRED"</formula>
    </cfRule>
    <cfRule type="expression" dxfId="184" priority="6">
      <formula>$AM$3="Install Date Not Eligible"</formula>
    </cfRule>
    <cfRule type="expression" dxfId="183" priority="7">
      <formula>$AM$3="Not Eligible"</formula>
    </cfRule>
    <cfRule type="expression" dxfId="182" priority="8">
      <formula>$AM$3="Less Than $150"</formula>
    </cfRule>
    <cfRule type="expression" dxfId="181" priority="9">
      <formula>$AM$3="Requires Pre-Approval"</formula>
    </cfRule>
  </conditionalFormatting>
  <dataValidations xWindow="271" yWindow="484" count="2">
    <dataValidation type="list" allowBlank="1" showInputMessage="1" showErrorMessage="1" sqref="U20:V20" xr:uid="{00000000-0002-0000-0400-000000000000}">
      <formula1>"YES,NO"</formula1>
    </dataValidation>
    <dataValidation type="custom" allowBlank="1" showInputMessage="1" showErrorMessage="1" error="Please enter a valid email address." sqref="U25:W25" xr:uid="{00000000-0002-0000-0400-000001000000}">
      <formula1>AND(FIND(".",U25),FIND("@",U25))</formula1>
    </dataValidation>
  </dataValidations>
  <hyperlinks>
    <hyperlink ref="K71" r:id="rId1" xr:uid="{00000000-0004-0000-0400-000000000000}"/>
  </hyperlinks>
  <printOptions horizontalCentered="1"/>
  <pageMargins left="0.25" right="0.25" top="0.75" bottom="0.75" header="0.3" footer="0.3"/>
  <pageSetup scale="47" orientation="landscape" r:id="rId2"/>
  <headerFooter>
    <oddFooter>&amp;L&amp;"Book Antiqua,Regular"&amp;10Printed on &amp;D at &amp;T&amp;R&amp;"Book Antiqua,Regular"&amp;10Ameren Missouri BizSavers&amp;"Book Antiqua,Bold Italic" &amp;"Book Antiqua,Regular"Program&amp;C&amp;"Book Antiqua,Regular"&amp;10&amp;F &amp;A</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7185" r:id="rId5" name="Check Box 17">
              <controlPr defaultSize="0" autoFill="0" autoLine="0" autoPict="0">
                <anchor moveWithCells="1">
                  <from>
                    <xdr:col>2</xdr:col>
                    <xdr:colOff>69850</xdr:colOff>
                    <xdr:row>20</xdr:row>
                    <xdr:rowOff>31750</xdr:rowOff>
                  </from>
                  <to>
                    <xdr:col>3</xdr:col>
                    <xdr:colOff>107950</xdr:colOff>
                    <xdr:row>21</xdr:row>
                    <xdr:rowOff>38100</xdr:rowOff>
                  </to>
                </anchor>
              </controlPr>
            </control>
          </mc:Choice>
        </mc:AlternateContent>
        <mc:AlternateContent xmlns:mc="http://schemas.openxmlformats.org/markup-compatibility/2006">
          <mc:Choice Requires="x14">
            <control shapeId="7186" r:id="rId6" name="Check Box 18">
              <controlPr defaultSize="0" autoFill="0" autoLine="0" autoPict="0">
                <anchor moveWithCells="1">
                  <from>
                    <xdr:col>2</xdr:col>
                    <xdr:colOff>69850</xdr:colOff>
                    <xdr:row>19</xdr:row>
                    <xdr:rowOff>31750</xdr:rowOff>
                  </from>
                  <to>
                    <xdr:col>3</xdr:col>
                    <xdr:colOff>107950</xdr:colOff>
                    <xdr:row>20</xdr:row>
                    <xdr:rowOff>38100</xdr:rowOff>
                  </to>
                </anchor>
              </controlPr>
            </control>
          </mc:Choice>
        </mc:AlternateContent>
        <mc:AlternateContent xmlns:mc="http://schemas.openxmlformats.org/markup-compatibility/2006">
          <mc:Choice Requires="x14">
            <control shapeId="7187" r:id="rId7" name="Check Box 19">
              <controlPr defaultSize="0" autoFill="0" autoLine="0" autoPict="0">
                <anchor moveWithCells="1">
                  <from>
                    <xdr:col>2</xdr:col>
                    <xdr:colOff>69850</xdr:colOff>
                    <xdr:row>21</xdr:row>
                    <xdr:rowOff>31750</xdr:rowOff>
                  </from>
                  <to>
                    <xdr:col>3</xdr:col>
                    <xdr:colOff>107950</xdr:colOff>
                    <xdr:row>22</xdr:row>
                    <xdr:rowOff>38100</xdr:rowOff>
                  </to>
                </anchor>
              </controlPr>
            </control>
          </mc:Choice>
        </mc:AlternateContent>
        <mc:AlternateContent xmlns:mc="http://schemas.openxmlformats.org/markup-compatibility/2006">
          <mc:Choice Requires="x14">
            <control shapeId="7188" r:id="rId8" name="Check Box 20">
              <controlPr defaultSize="0" autoFill="0" autoLine="0" autoPict="0">
                <anchor moveWithCells="1">
                  <from>
                    <xdr:col>2</xdr:col>
                    <xdr:colOff>69850</xdr:colOff>
                    <xdr:row>24</xdr:row>
                    <xdr:rowOff>31750</xdr:rowOff>
                  </from>
                  <to>
                    <xdr:col>3</xdr:col>
                    <xdr:colOff>107950</xdr:colOff>
                    <xdr:row>25</xdr:row>
                    <xdr:rowOff>38100</xdr:rowOff>
                  </to>
                </anchor>
              </controlPr>
            </control>
          </mc:Choice>
        </mc:AlternateContent>
        <mc:AlternateContent xmlns:mc="http://schemas.openxmlformats.org/markup-compatibility/2006">
          <mc:Choice Requires="x14">
            <control shapeId="7189" r:id="rId9" name="Check Box 21">
              <controlPr defaultSize="0" autoFill="0" autoLine="0" autoPict="0">
                <anchor moveWithCells="1">
                  <from>
                    <xdr:col>2</xdr:col>
                    <xdr:colOff>69850</xdr:colOff>
                    <xdr:row>23</xdr:row>
                    <xdr:rowOff>31750</xdr:rowOff>
                  </from>
                  <to>
                    <xdr:col>3</xdr:col>
                    <xdr:colOff>107950</xdr:colOff>
                    <xdr:row>24</xdr:row>
                    <xdr:rowOff>38100</xdr:rowOff>
                  </to>
                </anchor>
              </controlPr>
            </control>
          </mc:Choice>
        </mc:AlternateContent>
        <mc:AlternateContent xmlns:mc="http://schemas.openxmlformats.org/markup-compatibility/2006">
          <mc:Choice Requires="x14">
            <control shapeId="7191" r:id="rId10" name="Check Box 23">
              <controlPr defaultSize="0" autoFill="0" autoLine="0" autoPict="0">
                <anchor moveWithCells="1">
                  <from>
                    <xdr:col>2</xdr:col>
                    <xdr:colOff>69850</xdr:colOff>
                    <xdr:row>22</xdr:row>
                    <xdr:rowOff>31750</xdr:rowOff>
                  </from>
                  <to>
                    <xdr:col>3</xdr:col>
                    <xdr:colOff>107950</xdr:colOff>
                    <xdr:row>23</xdr:row>
                    <xdr:rowOff>31750</xdr:rowOff>
                  </to>
                </anchor>
              </controlPr>
            </control>
          </mc:Choice>
        </mc:AlternateContent>
        <mc:AlternateContent xmlns:mc="http://schemas.openxmlformats.org/markup-compatibility/2006">
          <mc:Choice Requires="x14">
            <control shapeId="7197" r:id="rId11" name="Check Box 29">
              <controlPr defaultSize="0" autoFill="0" autoLine="0" autoPict="0">
                <anchor moveWithCells="1">
                  <from>
                    <xdr:col>24</xdr:col>
                    <xdr:colOff>76200</xdr:colOff>
                    <xdr:row>24</xdr:row>
                    <xdr:rowOff>0</xdr:rowOff>
                  </from>
                  <to>
                    <xdr:col>25</xdr:col>
                    <xdr:colOff>114300</xdr:colOff>
                    <xdr:row>25</xdr:row>
                    <xdr:rowOff>12700</xdr:rowOff>
                  </to>
                </anchor>
              </controlPr>
            </control>
          </mc:Choice>
        </mc:AlternateContent>
        <mc:AlternateContent xmlns:mc="http://schemas.openxmlformats.org/markup-compatibility/2006">
          <mc:Choice Requires="x14">
            <control shapeId="7210" r:id="rId12" name="Check Box 42">
              <controlPr defaultSize="0" autoFill="0" autoLine="0" autoPict="0">
                <anchor moveWithCells="1">
                  <from>
                    <xdr:col>24</xdr:col>
                    <xdr:colOff>76200</xdr:colOff>
                    <xdr:row>12</xdr:row>
                    <xdr:rowOff>31750</xdr:rowOff>
                  </from>
                  <to>
                    <xdr:col>25</xdr:col>
                    <xdr:colOff>114300</xdr:colOff>
                    <xdr:row>13</xdr:row>
                    <xdr:rowOff>38100</xdr:rowOff>
                  </to>
                </anchor>
              </controlPr>
            </control>
          </mc:Choice>
        </mc:AlternateContent>
        <mc:AlternateContent xmlns:mc="http://schemas.openxmlformats.org/markup-compatibility/2006">
          <mc:Choice Requires="x14">
            <control shapeId="7211" r:id="rId13" name="Check Box 43">
              <controlPr defaultSize="0" autoFill="0" autoLine="0" autoPict="0">
                <anchor moveWithCells="1">
                  <from>
                    <xdr:col>24</xdr:col>
                    <xdr:colOff>76200</xdr:colOff>
                    <xdr:row>11</xdr:row>
                    <xdr:rowOff>31750</xdr:rowOff>
                  </from>
                  <to>
                    <xdr:col>25</xdr:col>
                    <xdr:colOff>114300</xdr:colOff>
                    <xdr:row>12</xdr:row>
                    <xdr:rowOff>38100</xdr:rowOff>
                  </to>
                </anchor>
              </controlPr>
            </control>
          </mc:Choice>
        </mc:AlternateContent>
        <mc:AlternateContent xmlns:mc="http://schemas.openxmlformats.org/markup-compatibility/2006">
          <mc:Choice Requires="x14">
            <control shapeId="7212" r:id="rId14" name="Check Box 44">
              <controlPr defaultSize="0" autoFill="0" autoLine="0" autoPict="0">
                <anchor moveWithCells="1">
                  <from>
                    <xdr:col>24</xdr:col>
                    <xdr:colOff>76200</xdr:colOff>
                    <xdr:row>13</xdr:row>
                    <xdr:rowOff>31750</xdr:rowOff>
                  </from>
                  <to>
                    <xdr:col>25</xdr:col>
                    <xdr:colOff>114300</xdr:colOff>
                    <xdr:row>14</xdr:row>
                    <xdr:rowOff>38100</xdr:rowOff>
                  </to>
                </anchor>
              </controlPr>
            </control>
          </mc:Choice>
        </mc:AlternateContent>
        <mc:AlternateContent xmlns:mc="http://schemas.openxmlformats.org/markup-compatibility/2006">
          <mc:Choice Requires="x14">
            <control shapeId="7213" r:id="rId15" name="Check Box 45">
              <controlPr defaultSize="0" autoFill="0" autoLine="0" autoPict="0">
                <anchor moveWithCells="1">
                  <from>
                    <xdr:col>24</xdr:col>
                    <xdr:colOff>76200</xdr:colOff>
                    <xdr:row>16</xdr:row>
                    <xdr:rowOff>31750</xdr:rowOff>
                  </from>
                  <to>
                    <xdr:col>25</xdr:col>
                    <xdr:colOff>114300</xdr:colOff>
                    <xdr:row>17</xdr:row>
                    <xdr:rowOff>38100</xdr:rowOff>
                  </to>
                </anchor>
              </controlPr>
            </control>
          </mc:Choice>
        </mc:AlternateContent>
        <mc:AlternateContent xmlns:mc="http://schemas.openxmlformats.org/markup-compatibility/2006">
          <mc:Choice Requires="x14">
            <control shapeId="7214" r:id="rId16" name="Check Box 46">
              <controlPr defaultSize="0" autoFill="0" autoLine="0" autoPict="0">
                <anchor moveWithCells="1">
                  <from>
                    <xdr:col>24</xdr:col>
                    <xdr:colOff>76200</xdr:colOff>
                    <xdr:row>15</xdr:row>
                    <xdr:rowOff>31750</xdr:rowOff>
                  </from>
                  <to>
                    <xdr:col>25</xdr:col>
                    <xdr:colOff>114300</xdr:colOff>
                    <xdr:row>16</xdr:row>
                    <xdr:rowOff>38100</xdr:rowOff>
                  </to>
                </anchor>
              </controlPr>
            </control>
          </mc:Choice>
        </mc:AlternateContent>
        <mc:AlternateContent xmlns:mc="http://schemas.openxmlformats.org/markup-compatibility/2006">
          <mc:Choice Requires="x14">
            <control shapeId="7215" r:id="rId17" name="Check Box 47">
              <controlPr defaultSize="0" autoFill="0" autoLine="0" autoPict="0">
                <anchor moveWithCells="1">
                  <from>
                    <xdr:col>24</xdr:col>
                    <xdr:colOff>76200</xdr:colOff>
                    <xdr:row>17</xdr:row>
                    <xdr:rowOff>0</xdr:rowOff>
                  </from>
                  <to>
                    <xdr:col>25</xdr:col>
                    <xdr:colOff>114300</xdr:colOff>
                    <xdr:row>18</xdr:row>
                    <xdr:rowOff>31750</xdr:rowOff>
                  </to>
                </anchor>
              </controlPr>
            </control>
          </mc:Choice>
        </mc:AlternateContent>
        <mc:AlternateContent xmlns:mc="http://schemas.openxmlformats.org/markup-compatibility/2006">
          <mc:Choice Requires="x14">
            <control shapeId="7216" r:id="rId18" name="Check Box 48">
              <controlPr defaultSize="0" autoFill="0" autoLine="0" autoPict="0">
                <anchor moveWithCells="1">
                  <from>
                    <xdr:col>24</xdr:col>
                    <xdr:colOff>76200</xdr:colOff>
                    <xdr:row>14</xdr:row>
                    <xdr:rowOff>31750</xdr:rowOff>
                  </from>
                  <to>
                    <xdr:col>25</xdr:col>
                    <xdr:colOff>114300</xdr:colOff>
                    <xdr:row>15</xdr:row>
                    <xdr:rowOff>31750</xdr:rowOff>
                  </to>
                </anchor>
              </controlPr>
            </control>
          </mc:Choice>
        </mc:AlternateContent>
        <mc:AlternateContent xmlns:mc="http://schemas.openxmlformats.org/markup-compatibility/2006">
          <mc:Choice Requires="x14">
            <control shapeId="7219" r:id="rId19" name="Check Box 51">
              <controlPr defaultSize="0" autoFill="0" autoLine="0" autoPict="0">
                <anchor moveWithCells="1">
                  <from>
                    <xdr:col>24</xdr:col>
                    <xdr:colOff>76200</xdr:colOff>
                    <xdr:row>20</xdr:row>
                    <xdr:rowOff>12700</xdr:rowOff>
                  </from>
                  <to>
                    <xdr:col>25</xdr:col>
                    <xdr:colOff>114300</xdr:colOff>
                    <xdr:row>21</xdr:row>
                    <xdr:rowOff>31750</xdr:rowOff>
                  </to>
                </anchor>
              </controlPr>
            </control>
          </mc:Choice>
        </mc:AlternateContent>
        <mc:AlternateContent xmlns:mc="http://schemas.openxmlformats.org/markup-compatibility/2006">
          <mc:Choice Requires="x14">
            <control shapeId="7230" r:id="rId20" name="Check Box 62">
              <controlPr defaultSize="0" autoFill="0" autoLine="0" autoPict="0">
                <anchor moveWithCells="1">
                  <from>
                    <xdr:col>34</xdr:col>
                    <xdr:colOff>88900</xdr:colOff>
                    <xdr:row>13</xdr:row>
                    <xdr:rowOff>19050</xdr:rowOff>
                  </from>
                  <to>
                    <xdr:col>35</xdr:col>
                    <xdr:colOff>127000</xdr:colOff>
                    <xdr:row>14</xdr:row>
                    <xdr:rowOff>31750</xdr:rowOff>
                  </to>
                </anchor>
              </controlPr>
            </control>
          </mc:Choice>
        </mc:AlternateContent>
        <mc:AlternateContent xmlns:mc="http://schemas.openxmlformats.org/markup-compatibility/2006">
          <mc:Choice Requires="x14">
            <control shapeId="7239" r:id="rId21" name="Check Box 71">
              <controlPr defaultSize="0" autoFill="0" autoLine="0" autoPict="0">
                <anchor moveWithCells="1">
                  <from>
                    <xdr:col>24</xdr:col>
                    <xdr:colOff>76200</xdr:colOff>
                    <xdr:row>18</xdr:row>
                    <xdr:rowOff>12700</xdr:rowOff>
                  </from>
                  <to>
                    <xdr:col>25</xdr:col>
                    <xdr:colOff>114300</xdr:colOff>
                    <xdr:row>19</xdr:row>
                    <xdr:rowOff>31750</xdr:rowOff>
                  </to>
                </anchor>
              </controlPr>
            </control>
          </mc:Choice>
        </mc:AlternateContent>
        <mc:AlternateContent xmlns:mc="http://schemas.openxmlformats.org/markup-compatibility/2006">
          <mc:Choice Requires="x14">
            <control shapeId="7249" r:id="rId22" name="Check Box 81">
              <controlPr defaultSize="0" autoFill="0" autoLine="0" autoPict="0">
                <anchor moveWithCells="1">
                  <from>
                    <xdr:col>24</xdr:col>
                    <xdr:colOff>76200</xdr:colOff>
                    <xdr:row>21</xdr:row>
                    <xdr:rowOff>12700</xdr:rowOff>
                  </from>
                  <to>
                    <xdr:col>25</xdr:col>
                    <xdr:colOff>114300</xdr:colOff>
                    <xdr:row>22</xdr:row>
                    <xdr:rowOff>31750</xdr:rowOff>
                  </to>
                </anchor>
              </controlPr>
            </control>
          </mc:Choice>
        </mc:AlternateContent>
        <mc:AlternateContent xmlns:mc="http://schemas.openxmlformats.org/markup-compatibility/2006">
          <mc:Choice Requires="x14">
            <control shapeId="7251" r:id="rId23" name="Check Box 83">
              <controlPr defaultSize="0" autoFill="0" autoLine="0" autoPict="0">
                <anchor moveWithCells="1">
                  <from>
                    <xdr:col>24</xdr:col>
                    <xdr:colOff>76200</xdr:colOff>
                    <xdr:row>19</xdr:row>
                    <xdr:rowOff>31750</xdr:rowOff>
                  </from>
                  <to>
                    <xdr:col>25</xdr:col>
                    <xdr:colOff>114300</xdr:colOff>
                    <xdr:row>20</xdr:row>
                    <xdr:rowOff>38100</xdr:rowOff>
                  </to>
                </anchor>
              </controlPr>
            </control>
          </mc:Choice>
        </mc:AlternateContent>
        <mc:AlternateContent xmlns:mc="http://schemas.openxmlformats.org/markup-compatibility/2006">
          <mc:Choice Requires="x14">
            <control shapeId="7231" r:id="rId24" name="Check Box 63">
              <controlPr defaultSize="0" autoFill="0" autoLine="0" autoPict="0">
                <anchor moveWithCells="1">
                  <from>
                    <xdr:col>34</xdr:col>
                    <xdr:colOff>88900</xdr:colOff>
                    <xdr:row>20</xdr:row>
                    <xdr:rowOff>31750</xdr:rowOff>
                  </from>
                  <to>
                    <xdr:col>35</xdr:col>
                    <xdr:colOff>127000</xdr:colOff>
                    <xdr:row>21</xdr:row>
                    <xdr:rowOff>31750</xdr:rowOff>
                  </to>
                </anchor>
              </controlPr>
            </control>
          </mc:Choice>
        </mc:AlternateContent>
        <mc:AlternateContent xmlns:mc="http://schemas.openxmlformats.org/markup-compatibility/2006">
          <mc:Choice Requires="x14">
            <control shapeId="7233" r:id="rId25" name="Check Box 65">
              <controlPr defaultSize="0" autoFill="0" autoLine="0" autoPict="0">
                <anchor moveWithCells="1">
                  <from>
                    <xdr:col>34</xdr:col>
                    <xdr:colOff>88900</xdr:colOff>
                    <xdr:row>15</xdr:row>
                    <xdr:rowOff>31750</xdr:rowOff>
                  </from>
                  <to>
                    <xdr:col>35</xdr:col>
                    <xdr:colOff>114300</xdr:colOff>
                    <xdr:row>16</xdr:row>
                    <xdr:rowOff>38100</xdr:rowOff>
                  </to>
                </anchor>
              </controlPr>
            </control>
          </mc:Choice>
        </mc:AlternateContent>
        <mc:AlternateContent xmlns:mc="http://schemas.openxmlformats.org/markup-compatibility/2006">
          <mc:Choice Requires="x14">
            <control shapeId="7234" r:id="rId26" name="Check Box 66">
              <controlPr defaultSize="0" autoFill="0" autoLine="0" autoPict="0">
                <anchor moveWithCells="1">
                  <from>
                    <xdr:col>34</xdr:col>
                    <xdr:colOff>88900</xdr:colOff>
                    <xdr:row>14</xdr:row>
                    <xdr:rowOff>31750</xdr:rowOff>
                  </from>
                  <to>
                    <xdr:col>35</xdr:col>
                    <xdr:colOff>114300</xdr:colOff>
                    <xdr:row>15</xdr:row>
                    <xdr:rowOff>38100</xdr:rowOff>
                  </to>
                </anchor>
              </controlPr>
            </control>
          </mc:Choice>
        </mc:AlternateContent>
        <mc:AlternateContent xmlns:mc="http://schemas.openxmlformats.org/markup-compatibility/2006">
          <mc:Choice Requires="x14">
            <control shapeId="7235" r:id="rId27" name="Check Box 67">
              <controlPr defaultSize="0" autoFill="0" autoLine="0" autoPict="0">
                <anchor moveWithCells="1">
                  <from>
                    <xdr:col>34</xdr:col>
                    <xdr:colOff>88900</xdr:colOff>
                    <xdr:row>16</xdr:row>
                    <xdr:rowOff>12700</xdr:rowOff>
                  </from>
                  <to>
                    <xdr:col>35</xdr:col>
                    <xdr:colOff>127000</xdr:colOff>
                    <xdr:row>17</xdr:row>
                    <xdr:rowOff>31750</xdr:rowOff>
                  </to>
                </anchor>
              </controlPr>
            </control>
          </mc:Choice>
        </mc:AlternateContent>
        <mc:AlternateContent xmlns:mc="http://schemas.openxmlformats.org/markup-compatibility/2006">
          <mc:Choice Requires="x14">
            <control shapeId="7236" r:id="rId28" name="Check Box 68">
              <controlPr defaultSize="0" autoFill="0" autoLine="0" autoPict="0">
                <anchor moveWithCells="1">
                  <from>
                    <xdr:col>34</xdr:col>
                    <xdr:colOff>88900</xdr:colOff>
                    <xdr:row>13</xdr:row>
                    <xdr:rowOff>31750</xdr:rowOff>
                  </from>
                  <to>
                    <xdr:col>35</xdr:col>
                    <xdr:colOff>127000</xdr:colOff>
                    <xdr:row>14</xdr:row>
                    <xdr:rowOff>38100</xdr:rowOff>
                  </to>
                </anchor>
              </controlPr>
            </control>
          </mc:Choice>
        </mc:AlternateContent>
        <mc:AlternateContent xmlns:mc="http://schemas.openxmlformats.org/markup-compatibility/2006">
          <mc:Choice Requires="x14">
            <control shapeId="7237" r:id="rId29" name="Check Box 69">
              <controlPr defaultSize="0" autoFill="0" autoLine="0" autoPict="0">
                <anchor moveWithCells="1">
                  <from>
                    <xdr:col>34</xdr:col>
                    <xdr:colOff>88900</xdr:colOff>
                    <xdr:row>18</xdr:row>
                    <xdr:rowOff>12700</xdr:rowOff>
                  </from>
                  <to>
                    <xdr:col>35</xdr:col>
                    <xdr:colOff>127000</xdr:colOff>
                    <xdr:row>19</xdr:row>
                    <xdr:rowOff>31750</xdr:rowOff>
                  </to>
                </anchor>
              </controlPr>
            </control>
          </mc:Choice>
        </mc:AlternateContent>
        <mc:AlternateContent xmlns:mc="http://schemas.openxmlformats.org/markup-compatibility/2006">
          <mc:Choice Requires="x14">
            <control shapeId="7238" r:id="rId30" name="Check Box 70">
              <controlPr defaultSize="0" autoFill="0" autoLine="0" autoPict="0">
                <anchor moveWithCells="1">
                  <from>
                    <xdr:col>34</xdr:col>
                    <xdr:colOff>88900</xdr:colOff>
                    <xdr:row>17</xdr:row>
                    <xdr:rowOff>12700</xdr:rowOff>
                  </from>
                  <to>
                    <xdr:col>35</xdr:col>
                    <xdr:colOff>127000</xdr:colOff>
                    <xdr:row>18</xdr:row>
                    <xdr:rowOff>31750</xdr:rowOff>
                  </to>
                </anchor>
              </controlPr>
            </control>
          </mc:Choice>
        </mc:AlternateContent>
        <mc:AlternateContent xmlns:mc="http://schemas.openxmlformats.org/markup-compatibility/2006">
          <mc:Choice Requires="x14">
            <control shapeId="7258" r:id="rId31" name="Check Box 90">
              <controlPr defaultSize="0" autoFill="0" autoLine="0" autoPict="0">
                <anchor moveWithCells="1">
                  <from>
                    <xdr:col>34</xdr:col>
                    <xdr:colOff>88900</xdr:colOff>
                    <xdr:row>19</xdr:row>
                    <xdr:rowOff>12700</xdr:rowOff>
                  </from>
                  <to>
                    <xdr:col>35</xdr:col>
                    <xdr:colOff>127000</xdr:colOff>
                    <xdr:row>20</xdr:row>
                    <xdr:rowOff>31750</xdr:rowOff>
                  </to>
                </anchor>
              </controlPr>
            </control>
          </mc:Choice>
        </mc:AlternateContent>
        <mc:AlternateContent xmlns:mc="http://schemas.openxmlformats.org/markup-compatibility/2006">
          <mc:Choice Requires="x14">
            <control shapeId="7295" r:id="rId32" name="Check Box 127">
              <controlPr defaultSize="0" autoFill="0" autoLine="0" autoPict="0">
                <anchor moveWithCells="1">
                  <from>
                    <xdr:col>34</xdr:col>
                    <xdr:colOff>88900</xdr:colOff>
                    <xdr:row>21</xdr:row>
                    <xdr:rowOff>31750</xdr:rowOff>
                  </from>
                  <to>
                    <xdr:col>35</xdr:col>
                    <xdr:colOff>127000</xdr:colOff>
                    <xdr:row>22</xdr:row>
                    <xdr:rowOff>31750</xdr:rowOff>
                  </to>
                </anchor>
              </controlPr>
            </control>
          </mc:Choice>
        </mc:AlternateContent>
        <mc:AlternateContent xmlns:mc="http://schemas.openxmlformats.org/markup-compatibility/2006">
          <mc:Choice Requires="x14">
            <control shapeId="7387" r:id="rId33" name="Check Box 219">
              <controlPr defaultSize="0" autoFill="0" autoLine="0" autoPict="0">
                <anchor moveWithCells="1">
                  <from>
                    <xdr:col>8</xdr:col>
                    <xdr:colOff>69850</xdr:colOff>
                    <xdr:row>19</xdr:row>
                    <xdr:rowOff>31750</xdr:rowOff>
                  </from>
                  <to>
                    <xdr:col>9</xdr:col>
                    <xdr:colOff>107950</xdr:colOff>
                    <xdr:row>20</xdr:row>
                    <xdr:rowOff>38100</xdr:rowOff>
                  </to>
                </anchor>
              </controlPr>
            </control>
          </mc:Choice>
        </mc:AlternateContent>
        <mc:AlternateContent xmlns:mc="http://schemas.openxmlformats.org/markup-compatibility/2006">
          <mc:Choice Requires="x14">
            <control shapeId="7388" r:id="rId34" name="Check Box 220">
              <controlPr defaultSize="0" autoFill="0" autoLine="0" autoPict="0">
                <anchor moveWithCells="1">
                  <from>
                    <xdr:col>15</xdr:col>
                    <xdr:colOff>69850</xdr:colOff>
                    <xdr:row>23</xdr:row>
                    <xdr:rowOff>31750</xdr:rowOff>
                  </from>
                  <to>
                    <xdr:col>16</xdr:col>
                    <xdr:colOff>107950</xdr:colOff>
                    <xdr:row>24</xdr:row>
                    <xdr:rowOff>38100</xdr:rowOff>
                  </to>
                </anchor>
              </controlPr>
            </control>
          </mc:Choice>
        </mc:AlternateContent>
        <mc:AlternateContent xmlns:mc="http://schemas.openxmlformats.org/markup-compatibility/2006">
          <mc:Choice Requires="x14">
            <control shapeId="7390" r:id="rId35" name="Check Box 222">
              <controlPr defaultSize="0" autoFill="0" autoLine="0" autoPict="0">
                <anchor moveWithCells="1">
                  <from>
                    <xdr:col>15</xdr:col>
                    <xdr:colOff>69850</xdr:colOff>
                    <xdr:row>19</xdr:row>
                    <xdr:rowOff>31750</xdr:rowOff>
                  </from>
                  <to>
                    <xdr:col>16</xdr:col>
                    <xdr:colOff>107950</xdr:colOff>
                    <xdr:row>20</xdr:row>
                    <xdr:rowOff>38100</xdr:rowOff>
                  </to>
                </anchor>
              </controlPr>
            </control>
          </mc:Choice>
        </mc:AlternateContent>
        <mc:AlternateContent xmlns:mc="http://schemas.openxmlformats.org/markup-compatibility/2006">
          <mc:Choice Requires="x14">
            <control shapeId="7391" r:id="rId36" name="Check Box 223">
              <controlPr defaultSize="0" autoFill="0" autoLine="0" autoPict="0">
                <anchor moveWithCells="1">
                  <from>
                    <xdr:col>8</xdr:col>
                    <xdr:colOff>69850</xdr:colOff>
                    <xdr:row>20</xdr:row>
                    <xdr:rowOff>0</xdr:rowOff>
                  </from>
                  <to>
                    <xdr:col>9</xdr:col>
                    <xdr:colOff>107950</xdr:colOff>
                    <xdr:row>21</xdr:row>
                    <xdr:rowOff>12700</xdr:rowOff>
                  </to>
                </anchor>
              </controlPr>
            </control>
          </mc:Choice>
        </mc:AlternateContent>
        <mc:AlternateContent xmlns:mc="http://schemas.openxmlformats.org/markup-compatibility/2006">
          <mc:Choice Requires="x14">
            <control shapeId="7392" r:id="rId37" name="Check Box 224">
              <controlPr defaultSize="0" autoFill="0" autoLine="0" autoPict="0">
                <anchor moveWithCells="1">
                  <from>
                    <xdr:col>8</xdr:col>
                    <xdr:colOff>69850</xdr:colOff>
                    <xdr:row>21</xdr:row>
                    <xdr:rowOff>31750</xdr:rowOff>
                  </from>
                  <to>
                    <xdr:col>9</xdr:col>
                    <xdr:colOff>107950</xdr:colOff>
                    <xdr:row>22</xdr:row>
                    <xdr:rowOff>38100</xdr:rowOff>
                  </to>
                </anchor>
              </controlPr>
            </control>
          </mc:Choice>
        </mc:AlternateContent>
        <mc:AlternateContent xmlns:mc="http://schemas.openxmlformats.org/markup-compatibility/2006">
          <mc:Choice Requires="x14">
            <control shapeId="7393" r:id="rId38" name="Check Box 225">
              <controlPr defaultSize="0" autoFill="0" autoLine="0" autoPict="0">
                <anchor moveWithCells="1">
                  <from>
                    <xdr:col>8</xdr:col>
                    <xdr:colOff>69850</xdr:colOff>
                    <xdr:row>22</xdr:row>
                    <xdr:rowOff>31750</xdr:rowOff>
                  </from>
                  <to>
                    <xdr:col>9</xdr:col>
                    <xdr:colOff>107950</xdr:colOff>
                    <xdr:row>23</xdr:row>
                    <xdr:rowOff>38100</xdr:rowOff>
                  </to>
                </anchor>
              </controlPr>
            </control>
          </mc:Choice>
        </mc:AlternateContent>
        <mc:AlternateContent xmlns:mc="http://schemas.openxmlformats.org/markup-compatibility/2006">
          <mc:Choice Requires="x14">
            <control shapeId="7394" r:id="rId39" name="Check Box 226">
              <controlPr defaultSize="0" autoFill="0" autoLine="0" autoPict="0">
                <anchor moveWithCells="1">
                  <from>
                    <xdr:col>8</xdr:col>
                    <xdr:colOff>69850</xdr:colOff>
                    <xdr:row>23</xdr:row>
                    <xdr:rowOff>31750</xdr:rowOff>
                  </from>
                  <to>
                    <xdr:col>9</xdr:col>
                    <xdr:colOff>107950</xdr:colOff>
                    <xdr:row>24</xdr:row>
                    <xdr:rowOff>38100</xdr:rowOff>
                  </to>
                </anchor>
              </controlPr>
            </control>
          </mc:Choice>
        </mc:AlternateContent>
        <mc:AlternateContent xmlns:mc="http://schemas.openxmlformats.org/markup-compatibility/2006">
          <mc:Choice Requires="x14">
            <control shapeId="7395" r:id="rId40" name="Check Box 227">
              <controlPr defaultSize="0" autoFill="0" autoLine="0" autoPict="0">
                <anchor moveWithCells="1">
                  <from>
                    <xdr:col>8</xdr:col>
                    <xdr:colOff>69850</xdr:colOff>
                    <xdr:row>24</xdr:row>
                    <xdr:rowOff>31750</xdr:rowOff>
                  </from>
                  <to>
                    <xdr:col>9</xdr:col>
                    <xdr:colOff>107950</xdr:colOff>
                    <xdr:row>25</xdr:row>
                    <xdr:rowOff>38100</xdr:rowOff>
                  </to>
                </anchor>
              </controlPr>
            </control>
          </mc:Choice>
        </mc:AlternateContent>
        <mc:AlternateContent xmlns:mc="http://schemas.openxmlformats.org/markup-compatibility/2006">
          <mc:Choice Requires="x14">
            <control shapeId="7396" r:id="rId41" name="Check Box 228">
              <controlPr defaultSize="0" autoFill="0" autoLine="0" autoPict="0">
                <anchor moveWithCells="1">
                  <from>
                    <xdr:col>15</xdr:col>
                    <xdr:colOff>69850</xdr:colOff>
                    <xdr:row>20</xdr:row>
                    <xdr:rowOff>31750</xdr:rowOff>
                  </from>
                  <to>
                    <xdr:col>16</xdr:col>
                    <xdr:colOff>107950</xdr:colOff>
                    <xdr:row>21</xdr:row>
                    <xdr:rowOff>38100</xdr:rowOff>
                  </to>
                </anchor>
              </controlPr>
            </control>
          </mc:Choice>
        </mc:AlternateContent>
        <mc:AlternateContent xmlns:mc="http://schemas.openxmlformats.org/markup-compatibility/2006">
          <mc:Choice Requires="x14">
            <control shapeId="7397" r:id="rId42" name="Check Box 229">
              <controlPr defaultSize="0" autoFill="0" autoLine="0" autoPict="0">
                <anchor moveWithCells="1">
                  <from>
                    <xdr:col>15</xdr:col>
                    <xdr:colOff>69850</xdr:colOff>
                    <xdr:row>21</xdr:row>
                    <xdr:rowOff>31750</xdr:rowOff>
                  </from>
                  <to>
                    <xdr:col>16</xdr:col>
                    <xdr:colOff>107950</xdr:colOff>
                    <xdr:row>22</xdr:row>
                    <xdr:rowOff>38100</xdr:rowOff>
                  </to>
                </anchor>
              </controlPr>
            </control>
          </mc:Choice>
        </mc:AlternateContent>
        <mc:AlternateContent xmlns:mc="http://schemas.openxmlformats.org/markup-compatibility/2006">
          <mc:Choice Requires="x14">
            <control shapeId="7398" r:id="rId43" name="Check Box 230">
              <controlPr defaultSize="0" autoFill="0" autoLine="0" autoPict="0">
                <anchor moveWithCells="1">
                  <from>
                    <xdr:col>15</xdr:col>
                    <xdr:colOff>69850</xdr:colOff>
                    <xdr:row>22</xdr:row>
                    <xdr:rowOff>31750</xdr:rowOff>
                  </from>
                  <to>
                    <xdr:col>16</xdr:col>
                    <xdr:colOff>107950</xdr:colOff>
                    <xdr:row>23</xdr:row>
                    <xdr:rowOff>38100</xdr:rowOff>
                  </to>
                </anchor>
              </controlPr>
            </control>
          </mc:Choice>
        </mc:AlternateContent>
        <mc:AlternateContent xmlns:mc="http://schemas.openxmlformats.org/markup-compatibility/2006">
          <mc:Choice Requires="x14">
            <control shapeId="7399" r:id="rId44" name="Check Box 231">
              <controlPr defaultSize="0" autoFill="0" autoLine="0" autoPict="0">
                <anchor moveWithCells="1">
                  <from>
                    <xdr:col>15</xdr:col>
                    <xdr:colOff>69850</xdr:colOff>
                    <xdr:row>24</xdr:row>
                    <xdr:rowOff>31750</xdr:rowOff>
                  </from>
                  <to>
                    <xdr:col>16</xdr:col>
                    <xdr:colOff>107950</xdr:colOff>
                    <xdr:row>25</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iconSet" priority="45" id="{85DA943C-D4E3-4F11-B35F-A9D8BCF92F0E}">
            <x14:iconSet iconSet="3Arrows" custom="1">
              <x14:cfvo type="percent">
                <xm:f>0</xm:f>
              </x14:cfvo>
              <x14:cfvo type="num">
                <xm:f>0.9</xm:f>
              </x14:cfvo>
              <x14:cfvo type="num">
                <xm:f>1</xm:f>
              </x14:cfvo>
              <x14:cfIcon iconSet="3Symbols" iconId="0"/>
              <x14:cfIcon iconSet="3Signs" iconId="1"/>
              <x14:cfIcon iconSet="3Symbols2" iconId="2"/>
            </x14:iconSet>
          </x14:cfRule>
          <xm:sqref>AN26:AQ26</xm:sqref>
        </x14:conditionalFormatting>
      </x14:conditionalFormattings>
    </ext>
    <ext xmlns:x14="http://schemas.microsoft.com/office/spreadsheetml/2009/9/main" uri="{CCE6A557-97BC-4b89-ADB6-D9C93CAAB3DF}">
      <x14:dataValidations xmlns:xm="http://schemas.microsoft.com/office/excel/2006/main" xWindow="271" yWindow="484" count="2">
        <x14:dataValidation type="list" allowBlank="1" showInputMessage="1" showErrorMessage="1" error="Please enter a valid email address." xr:uid="{D2989806-9389-4E87-BD8C-517A85969045}">
          <x14:formula1>
            <xm:f>LISTS!$A$54:$A$65</xm:f>
          </x14:formula1>
          <xm:sqref>C12</xm:sqref>
        </x14:dataValidation>
        <x14:dataValidation type="list" allowBlank="1" showInputMessage="1" showErrorMessage="1" error="Please enter a valid email address." xr:uid="{63F281E6-538C-4E06-BA46-E4B149E01448}">
          <x14:formula1>
            <xm:f>LISTS!$A$68:$A$78</xm:f>
          </x14:formula1>
          <xm:sqref>C15:J15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4">
    <tabColor theme="3" tint="0.39997558519241921"/>
    <pageSetUpPr fitToPage="1"/>
  </sheetPr>
  <dimension ref="A1:BJ35"/>
  <sheetViews>
    <sheetView showGridLines="0" showRowColHeaders="0" showZeros="0" workbookViewId="0">
      <selection activeCell="C13" sqref="C13:O13"/>
    </sheetView>
  </sheetViews>
  <sheetFormatPr defaultColWidth="0" defaultRowHeight="0" customHeight="1" zeroHeight="1" x14ac:dyDescent="0.3"/>
  <cols>
    <col min="1" max="44" width="4" style="248" customWidth="1"/>
    <col min="45" max="45" width="4" style="266" customWidth="1"/>
    <col min="46" max="48" width="4" style="266" hidden="1" customWidth="1"/>
    <col min="49" max="49" width="11.453125" style="266" hidden="1" customWidth="1"/>
    <col min="50" max="50" width="24.453125" style="266" hidden="1" customWidth="1"/>
    <col min="51" max="62" width="11.453125" style="266" hidden="1" customWidth="1"/>
    <col min="63" max="16384" width="4" style="266" hidden="1"/>
  </cols>
  <sheetData>
    <row r="1" spans="2:60" ht="16.5" customHeight="1" x14ac:dyDescent="0.3">
      <c r="M1" s="423"/>
      <c r="N1" s="423"/>
      <c r="O1" s="423"/>
      <c r="P1" s="423"/>
      <c r="Q1" s="423"/>
      <c r="R1" s="423"/>
      <c r="S1" s="174"/>
      <c r="T1" s="174"/>
      <c r="U1" s="174"/>
      <c r="V1" s="174"/>
      <c r="W1" s="423"/>
      <c r="X1" s="423"/>
      <c r="Y1" s="423"/>
      <c r="Z1" s="423"/>
      <c r="AA1" s="423"/>
      <c r="AB1" s="423"/>
      <c r="AC1" s="423"/>
      <c r="AD1" s="423"/>
      <c r="AM1" s="249"/>
      <c r="AN1" s="249"/>
      <c r="AO1" s="249"/>
      <c r="AP1" s="250"/>
      <c r="AQ1" s="250"/>
      <c r="AR1" s="250"/>
    </row>
    <row r="2" spans="2:60" ht="16.5" customHeight="1" x14ac:dyDescent="0.3">
      <c r="AM2" s="249"/>
      <c r="AN2" s="249"/>
      <c r="AO2" s="249"/>
      <c r="AP2" s="250"/>
      <c r="AQ2" s="250"/>
      <c r="AR2" s="250"/>
      <c r="AX2" s="300" t="s">
        <v>192</v>
      </c>
      <c r="AY2" s="300" t="s">
        <v>395</v>
      </c>
      <c r="BH2" s="267" t="e">
        <f>IF(SUM(BH3:BH19)=BH20,"Complete","Incomplete")</f>
        <v>#NAME?</v>
      </c>
    </row>
    <row r="3" spans="2:60" ht="16.5" customHeight="1" x14ac:dyDescent="0.3">
      <c r="AM3" s="251"/>
      <c r="AN3" s="252"/>
      <c r="AO3" s="252"/>
      <c r="AP3" s="253"/>
      <c r="AQ3" s="253"/>
      <c r="AR3" s="253"/>
      <c r="AX3" s="268" t="s">
        <v>193</v>
      </c>
      <c r="AY3" s="268" t="e">
        <f>PICO1</f>
        <v>#NAME?</v>
      </c>
      <c r="BH3" s="268">
        <f>IF(F11=0,0,1)</f>
        <v>0</v>
      </c>
    </row>
    <row r="4" spans="2:60" ht="16.5" customHeight="1" x14ac:dyDescent="0.3">
      <c r="AM4" s="252"/>
      <c r="AN4" s="252"/>
      <c r="AO4" s="252"/>
      <c r="AP4" s="253"/>
      <c r="AQ4" s="253"/>
      <c r="AR4" s="253"/>
      <c r="AX4" s="268" t="s">
        <v>194</v>
      </c>
      <c r="AY4" s="268" t="e">
        <f>PIPS1</f>
        <v>#NAME?</v>
      </c>
      <c r="BH4" s="268">
        <f>IF(S11=0,0,1)</f>
        <v>0</v>
      </c>
    </row>
    <row r="5" spans="2:60" ht="16.5" customHeight="1" x14ac:dyDescent="0.3">
      <c r="AX5" s="268" t="s">
        <v>810</v>
      </c>
      <c r="AY5" s="268" t="e">
        <f>PITA1</f>
        <v>#NAME?</v>
      </c>
      <c r="BH5" s="268" t="e">
        <f>IF(PIPA3.1=0,0,1)</f>
        <v>#NAME?</v>
      </c>
    </row>
    <row r="6" spans="2:60" ht="16.5" customHeight="1" x14ac:dyDescent="0.3">
      <c r="AX6" s="268" t="s">
        <v>811</v>
      </c>
      <c r="AY6" s="268"/>
      <c r="BH6" s="268" t="e">
        <f>IF(#REF!=0,0,1)</f>
        <v>#REF!</v>
      </c>
    </row>
    <row r="7" spans="2:60" ht="16.5" customHeight="1" x14ac:dyDescent="0.3">
      <c r="AZ7" s="309"/>
      <c r="BH7" s="268" t="e">
        <f>IF(#REF!=0,0,1)</f>
        <v>#REF!</v>
      </c>
    </row>
    <row r="8" spans="2:60" ht="16.5" customHeight="1" x14ac:dyDescent="0.3">
      <c r="AX8" s="300" t="s">
        <v>195</v>
      </c>
      <c r="AY8" s="300" t="s">
        <v>203</v>
      </c>
      <c r="BH8" s="268" t="e">
        <f>IF(PIPA6=0,0,1)</f>
        <v>#NAME?</v>
      </c>
    </row>
    <row r="9" spans="2:60" ht="16.5" customHeight="1" x14ac:dyDescent="0.3">
      <c r="B9" s="281"/>
      <c r="C9" s="281"/>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X9" s="268" t="s">
        <v>196</v>
      </c>
      <c r="AY9" s="268" t="s">
        <v>191</v>
      </c>
      <c r="AZ9" s="310"/>
      <c r="BH9" s="268">
        <f>IF(W15=0,0,1)</f>
        <v>1</v>
      </c>
    </row>
    <row r="10" spans="2:60" ht="16.5" customHeight="1" x14ac:dyDescent="0.3">
      <c r="B10" s="281"/>
      <c r="C10" s="462" t="s">
        <v>812</v>
      </c>
      <c r="D10" s="462"/>
      <c r="E10" s="462"/>
      <c r="F10" s="462"/>
      <c r="G10" s="462"/>
      <c r="H10" s="462"/>
      <c r="I10" s="462"/>
      <c r="J10" s="462"/>
      <c r="K10" s="462"/>
      <c r="L10" s="462"/>
      <c r="M10" s="462"/>
      <c r="N10" s="462"/>
      <c r="O10" s="462"/>
      <c r="P10" s="462"/>
      <c r="Q10" s="462"/>
      <c r="R10" s="462"/>
      <c r="S10" s="462"/>
      <c r="T10" s="462"/>
      <c r="U10" s="462"/>
      <c r="V10" s="462"/>
      <c r="W10" s="462"/>
      <c r="X10" s="462"/>
      <c r="Y10" s="462"/>
      <c r="Z10" s="462"/>
      <c r="AA10" s="462"/>
      <c r="AB10" s="462"/>
      <c r="AC10" s="462"/>
      <c r="AD10" s="462"/>
      <c r="AE10" s="282"/>
      <c r="AF10" s="311" t="s">
        <v>221</v>
      </c>
      <c r="AG10" s="311"/>
      <c r="AH10" s="311"/>
      <c r="AI10" s="311"/>
      <c r="AJ10" s="311"/>
      <c r="AK10" s="311"/>
      <c r="AL10" s="311"/>
      <c r="AM10" s="311"/>
      <c r="AN10" s="281"/>
      <c r="AO10" s="281"/>
      <c r="AP10" s="281"/>
      <c r="AQ10" s="281"/>
      <c r="AR10" s="281"/>
      <c r="AW10" s="312"/>
      <c r="AX10" s="268" t="s">
        <v>197</v>
      </c>
      <c r="AY10" s="268" t="s">
        <v>191</v>
      </c>
      <c r="AZ10" s="312"/>
      <c r="BH10" s="268">
        <f>IF(AC15=0,0,1)</f>
        <v>0</v>
      </c>
    </row>
    <row r="11" spans="2:60" ht="16.5" customHeight="1" x14ac:dyDescent="0.3">
      <c r="B11" s="311"/>
      <c r="C11" s="311"/>
      <c r="D11" s="311"/>
      <c r="E11" s="311"/>
      <c r="F11" s="311"/>
      <c r="G11" s="311"/>
      <c r="H11" s="311"/>
      <c r="I11" s="311"/>
      <c r="J11" s="311"/>
      <c r="K11" s="311"/>
      <c r="L11" s="311"/>
      <c r="M11" s="311"/>
      <c r="N11" s="311"/>
      <c r="O11" s="311"/>
      <c r="P11" s="311"/>
      <c r="Q11" s="311"/>
      <c r="R11" s="311"/>
      <c r="S11" s="311"/>
      <c r="T11" s="311"/>
      <c r="U11" s="311"/>
      <c r="V11" s="311"/>
      <c r="W11" s="311"/>
      <c r="X11" s="311"/>
      <c r="Y11" s="311"/>
      <c r="Z11" s="311"/>
      <c r="AA11" s="311"/>
      <c r="AB11" s="311"/>
      <c r="AC11" s="311"/>
      <c r="AD11" s="311"/>
      <c r="AE11" s="311"/>
      <c r="AF11" s="311"/>
      <c r="AG11" s="311"/>
      <c r="AH11" s="311"/>
      <c r="AI11" s="311"/>
      <c r="AJ11" s="311"/>
      <c r="AK11" s="311"/>
      <c r="AL11" s="311"/>
      <c r="AM11" s="311"/>
      <c r="AN11" s="311"/>
      <c r="AO11" s="311"/>
      <c r="AP11" s="311"/>
      <c r="AQ11" s="275"/>
      <c r="AR11" s="281"/>
      <c r="AW11" s="313"/>
      <c r="AX11" s="268" t="str">
        <f>IF(F11=AX5,"",IF(F11=AX6,"","BILL CREDIT (SITE)"))</f>
        <v>BILL CREDIT (SITE)</v>
      </c>
      <c r="AY11" s="268" t="s">
        <v>813</v>
      </c>
      <c r="AZ11" s="313"/>
      <c r="BH11" s="268">
        <f>IF(AH15=0,0,1)</f>
        <v>0</v>
      </c>
    </row>
    <row r="12" spans="2:60" ht="16.5" customHeight="1" thickBot="1" x14ac:dyDescent="0.35">
      <c r="B12" s="281"/>
      <c r="C12" s="493" t="s">
        <v>820</v>
      </c>
      <c r="D12" s="493"/>
      <c r="E12" s="493"/>
      <c r="F12" s="493"/>
      <c r="G12" s="493"/>
      <c r="H12" s="493"/>
      <c r="I12" s="493"/>
      <c r="J12" s="493"/>
      <c r="K12" s="493"/>
      <c r="L12" s="493"/>
      <c r="M12" s="493"/>
      <c r="N12" s="493"/>
      <c r="O12" s="493"/>
      <c r="P12" s="275"/>
      <c r="Q12" s="493" t="s">
        <v>820</v>
      </c>
      <c r="R12" s="493"/>
      <c r="S12" s="493"/>
      <c r="T12" s="493"/>
      <c r="U12" s="493"/>
      <c r="V12" s="493"/>
      <c r="W12" s="493"/>
      <c r="X12" s="493"/>
      <c r="Y12" s="493"/>
      <c r="Z12" s="493"/>
      <c r="AA12" s="493"/>
      <c r="AB12" s="493"/>
      <c r="AC12" s="493"/>
      <c r="AD12" s="275"/>
      <c r="AE12" s="493" t="s">
        <v>820</v>
      </c>
      <c r="AF12" s="493"/>
      <c r="AG12" s="493"/>
      <c r="AH12" s="493"/>
      <c r="AI12" s="493"/>
      <c r="AJ12" s="493"/>
      <c r="AK12" s="493"/>
      <c r="AL12" s="493"/>
      <c r="AM12" s="493"/>
      <c r="AN12" s="493"/>
      <c r="AO12" s="493"/>
      <c r="AP12" s="493"/>
      <c r="AQ12" s="493"/>
      <c r="AR12" s="281"/>
      <c r="AW12" s="314"/>
      <c r="AX12" s="268" t="s">
        <v>198</v>
      </c>
      <c r="AY12" s="268" t="s">
        <v>662</v>
      </c>
      <c r="AZ12" s="314"/>
      <c r="BH12" s="268">
        <f>IF(AJ15=0,0,1)</f>
        <v>0</v>
      </c>
    </row>
    <row r="13" spans="2:60" ht="16.5" customHeight="1" x14ac:dyDescent="0.3">
      <c r="B13" s="281"/>
      <c r="C13" s="494"/>
      <c r="D13" s="495"/>
      <c r="E13" s="495"/>
      <c r="F13" s="495"/>
      <c r="G13" s="495"/>
      <c r="H13" s="495"/>
      <c r="I13" s="495"/>
      <c r="J13" s="495"/>
      <c r="K13" s="495"/>
      <c r="L13" s="495"/>
      <c r="M13" s="495"/>
      <c r="N13" s="495"/>
      <c r="O13" s="495"/>
      <c r="P13" s="315"/>
      <c r="Q13" s="494"/>
      <c r="R13" s="495"/>
      <c r="S13" s="495"/>
      <c r="T13" s="495"/>
      <c r="U13" s="495"/>
      <c r="V13" s="495"/>
      <c r="W13" s="495"/>
      <c r="X13" s="495"/>
      <c r="Y13" s="495"/>
      <c r="Z13" s="495"/>
      <c r="AA13" s="495"/>
      <c r="AB13" s="495"/>
      <c r="AC13" s="495"/>
      <c r="AD13" s="315"/>
      <c r="AE13" s="494"/>
      <c r="AF13" s="495"/>
      <c r="AG13" s="495"/>
      <c r="AH13" s="495"/>
      <c r="AI13" s="495"/>
      <c r="AJ13" s="495"/>
      <c r="AK13" s="495"/>
      <c r="AL13" s="495"/>
      <c r="AM13" s="495"/>
      <c r="AN13" s="495"/>
      <c r="AO13" s="495"/>
      <c r="AP13" s="495"/>
      <c r="AQ13" s="495"/>
      <c r="AR13" s="281"/>
      <c r="AW13" s="316"/>
      <c r="AX13" s="316"/>
      <c r="AY13" s="316"/>
      <c r="AZ13" s="316"/>
      <c r="BH13" s="268" t="e">
        <f>IF(#REF!=0,0,1)</f>
        <v>#REF!</v>
      </c>
    </row>
    <row r="14" spans="2:60" ht="16.5" customHeight="1" x14ac:dyDescent="0.3">
      <c r="B14" s="281"/>
      <c r="C14" s="315"/>
      <c r="D14" s="315"/>
      <c r="E14" s="315"/>
      <c r="F14" s="315"/>
      <c r="G14" s="315"/>
      <c r="H14" s="315"/>
      <c r="I14" s="315"/>
      <c r="J14" s="315"/>
      <c r="K14" s="315"/>
      <c r="L14" s="315"/>
      <c r="M14" s="315"/>
      <c r="N14" s="315"/>
      <c r="O14" s="315"/>
      <c r="P14" s="315"/>
      <c r="Q14" s="315"/>
      <c r="R14" s="315"/>
      <c r="S14" s="315"/>
      <c r="T14" s="315"/>
      <c r="U14" s="315"/>
      <c r="V14" s="315"/>
      <c r="W14" s="315"/>
      <c r="X14" s="315"/>
      <c r="Y14" s="315"/>
      <c r="Z14" s="315"/>
      <c r="AA14" s="315"/>
      <c r="AB14" s="315"/>
      <c r="AC14" s="315"/>
      <c r="AD14" s="315"/>
      <c r="AE14" s="315"/>
      <c r="AF14" s="315"/>
      <c r="AG14" s="315"/>
      <c r="AH14" s="315"/>
      <c r="AI14" s="315"/>
      <c r="AJ14" s="315"/>
      <c r="AK14" s="315"/>
      <c r="AL14" s="315"/>
      <c r="AM14" s="315"/>
      <c r="AN14" s="315"/>
      <c r="AO14" s="315"/>
      <c r="AP14" s="315"/>
      <c r="AQ14" s="317"/>
      <c r="AR14" s="281"/>
      <c r="AX14" s="300" t="s">
        <v>146</v>
      </c>
      <c r="AY14" s="300" t="s">
        <v>147</v>
      </c>
      <c r="AZ14" s="300" t="s">
        <v>173</v>
      </c>
      <c r="BA14" s="300" t="s">
        <v>201</v>
      </c>
      <c r="BB14" s="300" t="s">
        <v>202</v>
      </c>
      <c r="BC14" s="300" t="s">
        <v>149</v>
      </c>
      <c r="BD14" s="300" t="s">
        <v>150</v>
      </c>
      <c r="BE14" s="300" t="s">
        <v>151</v>
      </c>
      <c r="BH14" s="268" t="e">
        <f>IF(#REF!=0,0,1)</f>
        <v>#REF!</v>
      </c>
    </row>
    <row r="15" spans="2:60" ht="16.5" customHeight="1" thickBot="1" x14ac:dyDescent="0.35">
      <c r="B15" s="281"/>
      <c r="C15" s="468" t="s">
        <v>146</v>
      </c>
      <c r="D15" s="468"/>
      <c r="E15" s="468"/>
      <c r="F15" s="468"/>
      <c r="G15" s="468"/>
      <c r="H15" s="315"/>
      <c r="I15" s="455" t="s">
        <v>147</v>
      </c>
      <c r="J15" s="455"/>
      <c r="K15" s="455"/>
      <c r="L15" s="455"/>
      <c r="M15" s="455"/>
      <c r="N15" s="455"/>
      <c r="O15" s="315"/>
      <c r="P15" s="315"/>
      <c r="Q15" s="468" t="s">
        <v>146</v>
      </c>
      <c r="R15" s="468"/>
      <c r="S15" s="468"/>
      <c r="T15" s="468"/>
      <c r="U15" s="468"/>
      <c r="V15" s="315"/>
      <c r="W15" s="468" t="s">
        <v>147</v>
      </c>
      <c r="X15" s="468"/>
      <c r="Y15" s="468"/>
      <c r="Z15" s="468"/>
      <c r="AA15" s="468"/>
      <c r="AB15" s="468"/>
      <c r="AC15" s="315"/>
      <c r="AD15" s="315"/>
      <c r="AE15" s="320" t="s">
        <v>146</v>
      </c>
      <c r="AF15" s="320"/>
      <c r="AG15" s="320"/>
      <c r="AH15" s="320"/>
      <c r="AI15" s="320"/>
      <c r="AJ15" s="315"/>
      <c r="AK15" s="320" t="s">
        <v>147</v>
      </c>
      <c r="AL15" s="320"/>
      <c r="AM15" s="320"/>
      <c r="AN15" s="320"/>
      <c r="AO15" s="318"/>
      <c r="AP15" s="318"/>
      <c r="AQ15" s="317"/>
      <c r="AR15" s="281"/>
      <c r="AW15" s="319" t="s">
        <v>193</v>
      </c>
      <c r="AX15" s="268">
        <f>'A - Company'!C17</f>
        <v>0</v>
      </c>
      <c r="AY15" s="268">
        <f>'A - Company'!I17</f>
        <v>0</v>
      </c>
      <c r="AZ15" s="268">
        <f>'A - Company'!AE17</f>
        <v>0</v>
      </c>
      <c r="BA15" s="268">
        <f>'A - Company'!Y17</f>
        <v>0</v>
      </c>
      <c r="BB15" s="268">
        <f>'A - Company'!C21</f>
        <v>0</v>
      </c>
      <c r="BC15" s="268">
        <f>'A - Company'!C24</f>
        <v>0</v>
      </c>
      <c r="BD15" s="268">
        <f>'A - Company'!I24</f>
        <v>0</v>
      </c>
      <c r="BE15" s="268">
        <f>'A - Company'!O24</f>
        <v>0</v>
      </c>
      <c r="BH15" s="268">
        <f>IF(W17=0,0,1)</f>
        <v>0</v>
      </c>
    </row>
    <row r="16" spans="2:60" ht="16.5" customHeight="1" thickBot="1" x14ac:dyDescent="0.35">
      <c r="B16" s="281"/>
      <c r="C16" s="459"/>
      <c r="D16" s="460"/>
      <c r="E16" s="460"/>
      <c r="F16" s="460"/>
      <c r="G16" s="461"/>
      <c r="H16" s="315"/>
      <c r="I16" s="491"/>
      <c r="J16" s="492"/>
      <c r="K16" s="492"/>
      <c r="L16" s="492"/>
      <c r="M16" s="492"/>
      <c r="N16" s="492"/>
      <c r="O16" s="492"/>
      <c r="P16" s="315"/>
      <c r="Q16" s="459"/>
      <c r="R16" s="460"/>
      <c r="S16" s="460"/>
      <c r="T16" s="460"/>
      <c r="U16" s="461"/>
      <c r="V16" s="315"/>
      <c r="W16" s="491"/>
      <c r="X16" s="492"/>
      <c r="Y16" s="492"/>
      <c r="Z16" s="492"/>
      <c r="AA16" s="492"/>
      <c r="AB16" s="492"/>
      <c r="AC16" s="492"/>
      <c r="AD16" s="315"/>
      <c r="AE16" s="459"/>
      <c r="AF16" s="460"/>
      <c r="AG16" s="460"/>
      <c r="AH16" s="460"/>
      <c r="AI16" s="461"/>
      <c r="AJ16" s="315"/>
      <c r="AK16" s="491"/>
      <c r="AL16" s="492"/>
      <c r="AM16" s="492"/>
      <c r="AN16" s="492"/>
      <c r="AO16" s="492"/>
      <c r="AP16" s="492"/>
      <c r="AQ16" s="492"/>
      <c r="AR16" s="281"/>
      <c r="AW16" s="319" t="s">
        <v>194</v>
      </c>
      <c r="AX16" s="268" t="e">
        <f>'A -Service &amp; Service Area'!#REF!</f>
        <v>#REF!</v>
      </c>
      <c r="AY16" s="268" t="e">
        <f>'A -Service &amp; Service Area'!#REF!</f>
        <v>#REF!</v>
      </c>
      <c r="AZ16" s="268" t="e">
        <f>'A -Service &amp; Service Area'!#REF!</f>
        <v>#REF!</v>
      </c>
      <c r="BA16" s="268" t="e">
        <f>'A -Service &amp; Service Area'!#REF!</f>
        <v>#REF!</v>
      </c>
      <c r="BB16" s="268">
        <f>'A -Service &amp; Service Area'!C21</f>
        <v>0</v>
      </c>
      <c r="BC16" s="268">
        <f>'A -Service &amp; Service Area'!C23</f>
        <v>0</v>
      </c>
      <c r="BD16" s="268">
        <f>'A -Service &amp; Service Area'!N20</f>
        <v>0</v>
      </c>
      <c r="BE16" s="268" t="e">
        <f>'A -Service &amp; Service Area'!#REF!</f>
        <v>#REF!</v>
      </c>
      <c r="BH16" s="268">
        <f>IF(AC17=0,0,1)</f>
        <v>0</v>
      </c>
    </row>
    <row r="17" spans="2:60" ht="16.5" customHeight="1" x14ac:dyDescent="0.3">
      <c r="B17" s="281"/>
      <c r="C17" s="315"/>
      <c r="D17" s="315"/>
      <c r="E17" s="315"/>
      <c r="F17" s="315"/>
      <c r="G17" s="315"/>
      <c r="H17" s="315"/>
      <c r="I17" s="315"/>
      <c r="J17" s="315"/>
      <c r="K17" s="315"/>
      <c r="L17" s="315"/>
      <c r="M17" s="315"/>
      <c r="N17" s="315"/>
      <c r="O17" s="315"/>
      <c r="P17" s="315"/>
      <c r="Q17" s="315"/>
      <c r="R17" s="315"/>
      <c r="S17" s="315"/>
      <c r="T17" s="315"/>
      <c r="U17" s="315"/>
      <c r="V17" s="315"/>
      <c r="W17" s="315"/>
      <c r="X17" s="315"/>
      <c r="Y17" s="315"/>
      <c r="Z17" s="315"/>
      <c r="AA17" s="315"/>
      <c r="AB17" s="315"/>
      <c r="AC17" s="315"/>
      <c r="AD17" s="315"/>
      <c r="AE17" s="315"/>
      <c r="AF17" s="315"/>
      <c r="AG17" s="315"/>
      <c r="AH17" s="315"/>
      <c r="AI17" s="315"/>
      <c r="AJ17" s="315"/>
      <c r="AK17" s="315"/>
      <c r="AL17" s="315"/>
      <c r="AM17" s="315"/>
      <c r="AN17" s="315"/>
      <c r="AO17" s="315"/>
      <c r="AP17" s="315"/>
      <c r="AQ17" s="317"/>
      <c r="AR17" s="281"/>
      <c r="AW17" s="319" t="s">
        <v>568</v>
      </c>
      <c r="AX17" s="268" t="str">
        <f>'A - Add Contacts'!C16</f>
        <v>PRIMARY PHONE</v>
      </c>
      <c r="AY17" s="268" t="str">
        <f>'A - Add Contacts'!I16</f>
        <v>SECONDARY PHONE</v>
      </c>
      <c r="AZ17" s="268" t="e">
        <f>'A - Add Contacts'!#REF!</f>
        <v>#REF!</v>
      </c>
      <c r="BA17" s="268" t="e">
        <f>'A - Add Contacts'!#REF!</f>
        <v>#REF!</v>
      </c>
      <c r="BB17" s="268" t="str">
        <f>'A - Add Contacts'!C23</f>
        <v>PRIMARY PHONE</v>
      </c>
      <c r="BC17" s="268" t="e">
        <f>'A - Add Contacts'!#REF!</f>
        <v>#REF!</v>
      </c>
      <c r="BD17" s="268" t="e">
        <f>'A - Add Contacts'!#REF!</f>
        <v>#REF!</v>
      </c>
      <c r="BE17" s="268" t="e">
        <f>'A - Add Contacts'!#REF!</f>
        <v>#REF!</v>
      </c>
      <c r="BH17" s="268">
        <f>IF(C25=0,0,1)</f>
        <v>0</v>
      </c>
    </row>
    <row r="18" spans="2:60" ht="16.5" customHeight="1" thickBot="1" x14ac:dyDescent="0.35">
      <c r="B18" s="281"/>
      <c r="C18" s="468" t="s">
        <v>171</v>
      </c>
      <c r="D18" s="468"/>
      <c r="E18" s="468"/>
      <c r="F18" s="468"/>
      <c r="G18" s="468"/>
      <c r="H18" s="315"/>
      <c r="I18" s="455" t="s">
        <v>173</v>
      </c>
      <c r="J18" s="455"/>
      <c r="K18" s="455"/>
      <c r="L18" s="455"/>
      <c r="M18" s="455"/>
      <c r="N18" s="455"/>
      <c r="O18" s="315"/>
      <c r="P18" s="315"/>
      <c r="Q18" s="468" t="s">
        <v>171</v>
      </c>
      <c r="R18" s="468"/>
      <c r="S18" s="468"/>
      <c r="T18" s="468"/>
      <c r="U18" s="468"/>
      <c r="V18" s="315"/>
      <c r="W18" s="468" t="s">
        <v>173</v>
      </c>
      <c r="X18" s="468"/>
      <c r="Y18" s="468"/>
      <c r="Z18" s="468"/>
      <c r="AA18" s="468"/>
      <c r="AB18" s="468"/>
      <c r="AC18" s="315"/>
      <c r="AD18" s="315"/>
      <c r="AE18" s="320" t="s">
        <v>171</v>
      </c>
      <c r="AF18" s="320"/>
      <c r="AG18" s="320"/>
      <c r="AH18" s="320"/>
      <c r="AI18" s="320"/>
      <c r="AJ18" s="315"/>
      <c r="AK18" s="320" t="s">
        <v>173</v>
      </c>
      <c r="AL18" s="320"/>
      <c r="AM18" s="320"/>
      <c r="AN18" s="318"/>
      <c r="AO18" s="318"/>
      <c r="AP18" s="318"/>
      <c r="AQ18" s="317"/>
      <c r="AR18" s="281"/>
      <c r="AW18" s="319" t="s">
        <v>569</v>
      </c>
      <c r="AX18" s="268"/>
      <c r="AY18" s="268"/>
      <c r="AZ18" s="268"/>
      <c r="BA18" s="268"/>
      <c r="BB18" s="268"/>
      <c r="BC18" s="268"/>
      <c r="BD18" s="268"/>
      <c r="BE18" s="268"/>
      <c r="BH18" s="268">
        <f>IF(N25=0,0,1)</f>
        <v>0</v>
      </c>
    </row>
    <row r="19" spans="2:60" ht="16.5" customHeight="1" thickBot="1" x14ac:dyDescent="0.35">
      <c r="B19" s="281"/>
      <c r="C19" s="459"/>
      <c r="D19" s="460"/>
      <c r="E19" s="460"/>
      <c r="F19" s="460"/>
      <c r="G19" s="461"/>
      <c r="H19" s="315"/>
      <c r="I19" s="491"/>
      <c r="J19" s="492"/>
      <c r="K19" s="492"/>
      <c r="L19" s="492"/>
      <c r="M19" s="492"/>
      <c r="N19" s="492"/>
      <c r="O19" s="492"/>
      <c r="P19" s="315"/>
      <c r="Q19" s="459"/>
      <c r="R19" s="460"/>
      <c r="S19" s="460"/>
      <c r="T19" s="460"/>
      <c r="U19" s="461"/>
      <c r="V19" s="315"/>
      <c r="W19" s="491"/>
      <c r="X19" s="492"/>
      <c r="Y19" s="492"/>
      <c r="Z19" s="492"/>
      <c r="AA19" s="492"/>
      <c r="AB19" s="492"/>
      <c r="AC19" s="492"/>
      <c r="AD19" s="315"/>
      <c r="AE19" s="459"/>
      <c r="AF19" s="460"/>
      <c r="AG19" s="460"/>
      <c r="AH19" s="460"/>
      <c r="AI19" s="461"/>
      <c r="AJ19" s="315"/>
      <c r="AK19" s="491"/>
      <c r="AL19" s="492"/>
      <c r="AM19" s="492"/>
      <c r="AN19" s="492"/>
      <c r="AO19" s="492"/>
      <c r="AP19" s="492"/>
      <c r="AQ19" s="492"/>
      <c r="AR19" s="281"/>
      <c r="AW19" s="266">
        <v>0</v>
      </c>
      <c r="BH19" s="268">
        <f>IF(W25=0,0,1)</f>
        <v>0</v>
      </c>
    </row>
    <row r="20" spans="2:60" ht="16.5" customHeight="1" x14ac:dyDescent="0.3">
      <c r="B20" s="281"/>
      <c r="C20" s="315"/>
      <c r="D20" s="315"/>
      <c r="E20" s="315"/>
      <c r="F20" s="315"/>
      <c r="G20" s="315"/>
      <c r="H20" s="315"/>
      <c r="I20" s="315"/>
      <c r="J20" s="315"/>
      <c r="K20" s="315"/>
      <c r="L20" s="315"/>
      <c r="M20" s="315"/>
      <c r="N20" s="315"/>
      <c r="O20" s="315"/>
      <c r="P20" s="315"/>
      <c r="Q20" s="315"/>
      <c r="R20" s="315"/>
      <c r="S20" s="315"/>
      <c r="T20" s="315"/>
      <c r="U20" s="315"/>
      <c r="V20" s="315"/>
      <c r="W20" s="315"/>
      <c r="X20" s="315"/>
      <c r="Y20" s="315"/>
      <c r="Z20" s="315"/>
      <c r="AA20" s="315"/>
      <c r="AB20" s="315"/>
      <c r="AC20" s="315"/>
      <c r="AD20" s="315"/>
      <c r="AE20" s="315"/>
      <c r="AF20" s="315"/>
      <c r="AG20" s="315"/>
      <c r="AH20" s="315"/>
      <c r="AI20" s="315"/>
      <c r="AJ20" s="315"/>
      <c r="AK20" s="315"/>
      <c r="AL20" s="315"/>
      <c r="AM20" s="315"/>
      <c r="AN20" s="315"/>
      <c r="AO20" s="315"/>
      <c r="AP20" s="315"/>
      <c r="AQ20" s="315"/>
      <c r="AR20" s="281"/>
      <c r="BH20" s="269">
        <v>17</v>
      </c>
    </row>
    <row r="21" spans="2:60" ht="16.5" customHeight="1" thickBot="1" x14ac:dyDescent="0.35">
      <c r="B21" s="281"/>
      <c r="C21" s="489" t="s">
        <v>726</v>
      </c>
      <c r="D21" s="489"/>
      <c r="E21" s="489"/>
      <c r="F21" s="489"/>
      <c r="G21" s="489"/>
      <c r="H21" s="489"/>
      <c r="I21" s="489"/>
      <c r="J21" s="489"/>
      <c r="K21" s="489"/>
      <c r="L21" s="489"/>
      <c r="M21" s="489"/>
      <c r="N21" s="489"/>
      <c r="O21" s="315"/>
      <c r="P21" s="315"/>
      <c r="Q21" s="490" t="s">
        <v>726</v>
      </c>
      <c r="R21" s="490"/>
      <c r="S21" s="490"/>
      <c r="T21" s="490"/>
      <c r="U21" s="490"/>
      <c r="V21" s="490"/>
      <c r="W21" s="490"/>
      <c r="X21" s="490"/>
      <c r="Y21" s="490"/>
      <c r="Z21" s="490"/>
      <c r="AA21" s="490"/>
      <c r="AB21" s="490"/>
      <c r="AC21" s="315"/>
      <c r="AD21" s="315"/>
      <c r="AE21" s="490" t="s">
        <v>726</v>
      </c>
      <c r="AF21" s="490"/>
      <c r="AG21" s="490"/>
      <c r="AH21" s="490"/>
      <c r="AI21" s="490"/>
      <c r="AJ21" s="490"/>
      <c r="AK21" s="490"/>
      <c r="AL21" s="490"/>
      <c r="AM21" s="490"/>
      <c r="AN21" s="490"/>
      <c r="AO21" s="490"/>
      <c r="AP21" s="490"/>
      <c r="AQ21" s="490"/>
      <c r="AR21" s="281"/>
    </row>
    <row r="22" spans="2:60" ht="16.5" customHeight="1" x14ac:dyDescent="0.3">
      <c r="B22" s="281"/>
      <c r="C22" s="485"/>
      <c r="D22" s="486"/>
      <c r="E22" s="486"/>
      <c r="F22" s="486"/>
      <c r="G22" s="486"/>
      <c r="H22" s="486"/>
      <c r="I22" s="486"/>
      <c r="J22" s="486"/>
      <c r="K22" s="486"/>
      <c r="L22" s="486"/>
      <c r="M22" s="486"/>
      <c r="N22" s="486"/>
      <c r="O22" s="486"/>
      <c r="P22" s="315"/>
      <c r="Q22" s="485"/>
      <c r="R22" s="486"/>
      <c r="S22" s="486"/>
      <c r="T22" s="486"/>
      <c r="U22" s="486"/>
      <c r="V22" s="486"/>
      <c r="W22" s="486"/>
      <c r="X22" s="486"/>
      <c r="Y22" s="486"/>
      <c r="Z22" s="486"/>
      <c r="AA22" s="486"/>
      <c r="AB22" s="486"/>
      <c r="AC22" s="486"/>
      <c r="AD22" s="315"/>
      <c r="AE22" s="485"/>
      <c r="AF22" s="486"/>
      <c r="AG22" s="486"/>
      <c r="AH22" s="486"/>
      <c r="AI22" s="486"/>
      <c r="AJ22" s="486"/>
      <c r="AK22" s="486"/>
      <c r="AL22" s="486"/>
      <c r="AM22" s="486"/>
      <c r="AN22" s="486"/>
      <c r="AO22" s="486"/>
      <c r="AP22" s="486"/>
      <c r="AQ22" s="486"/>
      <c r="AR22" s="281"/>
    </row>
    <row r="23" spans="2:60" ht="16.5" customHeight="1" x14ac:dyDescent="0.3">
      <c r="B23" s="281"/>
      <c r="C23" s="487"/>
      <c r="D23" s="488"/>
      <c r="E23" s="488"/>
      <c r="F23" s="488"/>
      <c r="G23" s="488"/>
      <c r="H23" s="488"/>
      <c r="I23" s="488"/>
      <c r="J23" s="488"/>
      <c r="K23" s="488"/>
      <c r="L23" s="488"/>
      <c r="M23" s="488"/>
      <c r="N23" s="488"/>
      <c r="O23" s="488"/>
      <c r="P23" s="315"/>
      <c r="Q23" s="487"/>
      <c r="R23" s="488"/>
      <c r="S23" s="488"/>
      <c r="T23" s="488"/>
      <c r="U23" s="488"/>
      <c r="V23" s="488"/>
      <c r="W23" s="488"/>
      <c r="X23" s="488"/>
      <c r="Y23" s="488"/>
      <c r="Z23" s="488"/>
      <c r="AA23" s="488"/>
      <c r="AB23" s="488"/>
      <c r="AC23" s="488"/>
      <c r="AD23" s="315"/>
      <c r="AE23" s="487"/>
      <c r="AF23" s="488"/>
      <c r="AG23" s="488"/>
      <c r="AH23" s="488"/>
      <c r="AI23" s="488"/>
      <c r="AJ23" s="488"/>
      <c r="AK23" s="488"/>
      <c r="AL23" s="488"/>
      <c r="AM23" s="488"/>
      <c r="AN23" s="488"/>
      <c r="AO23" s="488"/>
      <c r="AP23" s="488"/>
      <c r="AQ23" s="488"/>
      <c r="AR23" s="281"/>
    </row>
    <row r="24" spans="2:60" ht="16.5" customHeight="1" x14ac:dyDescent="0.3">
      <c r="B24" s="281"/>
      <c r="C24" s="487"/>
      <c r="D24" s="488"/>
      <c r="E24" s="488"/>
      <c r="F24" s="488"/>
      <c r="G24" s="488"/>
      <c r="H24" s="488"/>
      <c r="I24" s="488"/>
      <c r="J24" s="488"/>
      <c r="K24" s="488"/>
      <c r="L24" s="488"/>
      <c r="M24" s="488"/>
      <c r="N24" s="488"/>
      <c r="O24" s="488"/>
      <c r="P24" s="315"/>
      <c r="Q24" s="487"/>
      <c r="R24" s="488"/>
      <c r="S24" s="488"/>
      <c r="T24" s="488"/>
      <c r="U24" s="488"/>
      <c r="V24" s="488"/>
      <c r="W24" s="488"/>
      <c r="X24" s="488"/>
      <c r="Y24" s="488"/>
      <c r="Z24" s="488"/>
      <c r="AA24" s="488"/>
      <c r="AB24" s="488"/>
      <c r="AC24" s="488"/>
      <c r="AD24" s="315"/>
      <c r="AE24" s="487"/>
      <c r="AF24" s="488"/>
      <c r="AG24" s="488"/>
      <c r="AH24" s="488"/>
      <c r="AI24" s="488"/>
      <c r="AJ24" s="488"/>
      <c r="AK24" s="488"/>
      <c r="AL24" s="488"/>
      <c r="AM24" s="488"/>
      <c r="AN24" s="488"/>
      <c r="AO24" s="488"/>
      <c r="AP24" s="488"/>
      <c r="AQ24" s="488"/>
      <c r="AR24" s="281"/>
    </row>
    <row r="25" spans="2:60" ht="16.5" customHeight="1" x14ac:dyDescent="0.3">
      <c r="B25" s="281"/>
      <c r="C25" s="487"/>
      <c r="D25" s="488"/>
      <c r="E25" s="488"/>
      <c r="F25" s="488"/>
      <c r="G25" s="488"/>
      <c r="H25" s="488"/>
      <c r="I25" s="488"/>
      <c r="J25" s="488"/>
      <c r="K25" s="488"/>
      <c r="L25" s="488"/>
      <c r="M25" s="488"/>
      <c r="N25" s="488"/>
      <c r="O25" s="488"/>
      <c r="P25" s="315"/>
      <c r="Q25" s="487"/>
      <c r="R25" s="488"/>
      <c r="S25" s="488"/>
      <c r="T25" s="488"/>
      <c r="U25" s="488"/>
      <c r="V25" s="488"/>
      <c r="W25" s="488"/>
      <c r="X25" s="488"/>
      <c r="Y25" s="488"/>
      <c r="Z25" s="488"/>
      <c r="AA25" s="488"/>
      <c r="AB25" s="488"/>
      <c r="AC25" s="488"/>
      <c r="AD25" s="315"/>
      <c r="AE25" s="487"/>
      <c r="AF25" s="488"/>
      <c r="AG25" s="488"/>
      <c r="AH25" s="488"/>
      <c r="AI25" s="488"/>
      <c r="AJ25" s="488"/>
      <c r="AK25" s="488"/>
      <c r="AL25" s="488"/>
      <c r="AM25" s="488"/>
      <c r="AN25" s="488"/>
      <c r="AO25" s="488"/>
      <c r="AP25" s="488"/>
      <c r="AQ25" s="488"/>
      <c r="AR25" s="281"/>
    </row>
    <row r="26" spans="2:60" ht="16.5" customHeight="1" x14ac:dyDescent="0.35">
      <c r="B26" s="263" t="s">
        <v>806</v>
      </c>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445"/>
      <c r="AJ26" s="445"/>
      <c r="AK26" s="445"/>
      <c r="AL26" s="445"/>
      <c r="AM26" s="445"/>
      <c r="AN26" s="465"/>
      <c r="AO26" s="466"/>
      <c r="AP26" s="466"/>
      <c r="AQ26" s="466"/>
      <c r="AR26" s="281"/>
    </row>
    <row r="27" spans="2:60" ht="16.5" customHeight="1" x14ac:dyDescent="0.3">
      <c r="B27" s="430" t="s">
        <v>821</v>
      </c>
      <c r="C27" s="430"/>
      <c r="D27" s="430"/>
      <c r="E27" s="430"/>
      <c r="F27" s="430"/>
      <c r="G27" s="430"/>
      <c r="H27" s="430"/>
      <c r="I27" s="430"/>
      <c r="J27" s="430"/>
      <c r="K27" s="430"/>
      <c r="L27" s="430"/>
      <c r="M27" s="430"/>
      <c r="N27" s="430"/>
      <c r="O27" s="430"/>
      <c r="P27" s="430"/>
      <c r="Q27" s="430"/>
      <c r="R27" s="467" t="str">
        <f>VERSION</f>
        <v>Trade Ally Application v3.1.1</v>
      </c>
      <c r="S27" s="467"/>
      <c r="T27" s="467"/>
      <c r="U27" s="467"/>
      <c r="V27" s="467"/>
      <c r="W27" s="467"/>
      <c r="X27" s="467"/>
      <c r="Y27" s="467"/>
      <c r="Z27" s="467"/>
      <c r="AA27" s="467"/>
      <c r="AB27" s="467"/>
      <c r="AC27" s="467"/>
      <c r="AD27" s="427" t="s">
        <v>876</v>
      </c>
      <c r="AE27" s="427"/>
      <c r="AF27" s="427"/>
      <c r="AG27" s="427"/>
      <c r="AH27" s="427"/>
      <c r="AI27" s="427"/>
      <c r="AJ27" s="427"/>
      <c r="AK27" s="427"/>
      <c r="AL27" s="427"/>
      <c r="AM27" s="427"/>
      <c r="AN27" s="427"/>
      <c r="AO27" s="427"/>
      <c r="AP27" s="427"/>
      <c r="AQ27" s="427"/>
      <c r="AR27" s="427"/>
    </row>
    <row r="28" spans="2:60" ht="16.5" customHeight="1" x14ac:dyDescent="0.3">
      <c r="B28" s="262" t="s">
        <v>727</v>
      </c>
      <c r="C28" s="262"/>
      <c r="D28" s="262"/>
      <c r="E28" s="262"/>
      <c r="F28" s="262"/>
      <c r="G28" s="262"/>
      <c r="H28" s="262"/>
      <c r="I28" s="262"/>
      <c r="J28" s="262"/>
      <c r="K28" s="434" t="s">
        <v>743</v>
      </c>
      <c r="L28" s="435"/>
      <c r="M28" s="435"/>
      <c r="N28" s="435"/>
      <c r="O28" s="435"/>
      <c r="P28" s="435"/>
      <c r="Q28" s="435"/>
      <c r="R28" s="467"/>
      <c r="S28" s="467"/>
      <c r="T28" s="467"/>
      <c r="U28" s="467"/>
      <c r="V28" s="467"/>
      <c r="W28" s="467"/>
      <c r="X28" s="467"/>
      <c r="Y28" s="467"/>
      <c r="Z28" s="467"/>
      <c r="AA28" s="467"/>
      <c r="AB28" s="467"/>
      <c r="AC28" s="467"/>
      <c r="AD28" s="427"/>
      <c r="AE28" s="427"/>
      <c r="AF28" s="427"/>
      <c r="AG28" s="427"/>
      <c r="AH28" s="427"/>
      <c r="AI28" s="427"/>
      <c r="AJ28" s="427"/>
      <c r="AK28" s="427"/>
      <c r="AL28" s="427"/>
      <c r="AM28" s="427"/>
      <c r="AN28" s="427"/>
      <c r="AO28" s="427"/>
      <c r="AP28" s="427"/>
      <c r="AQ28" s="427"/>
      <c r="AR28" s="427"/>
    </row>
    <row r="29" spans="2:60" ht="16.5" hidden="1" customHeight="1" x14ac:dyDescent="0.3"/>
    <row r="30" spans="2:60" ht="16.5" hidden="1" customHeight="1" x14ac:dyDescent="0.3"/>
    <row r="31" spans="2:60" ht="16.5" hidden="1" customHeight="1" x14ac:dyDescent="0.3"/>
    <row r="32" spans="2:60" ht="16.5" hidden="1" customHeight="1" x14ac:dyDescent="0.3"/>
    <row r="33" ht="16.5" hidden="1" customHeight="1" x14ac:dyDescent="0.3"/>
    <row r="34" ht="14" hidden="1" x14ac:dyDescent="0.3"/>
    <row r="35" ht="14" hidden="1" x14ac:dyDescent="0.3"/>
  </sheetData>
  <sheetProtection algorithmName="SHA-512" hashValue="2Xbp1PUvw16I/rUsD9ox29a9P2zEotI3h2TBL2tl5j+8Uz0NvKD+N48Jg+0rCCBDzL+eL1ZkLIy/ZWzIIsOf8g==" saltValue="u2LFrTwegYFdXobSpwOlmg==" spinCount="100000" sheet="1" objects="1" scenarios="1" selectLockedCells="1"/>
  <mergeCells count="41">
    <mergeCell ref="AE21:AQ21"/>
    <mergeCell ref="C22:O25"/>
    <mergeCell ref="C13:O13"/>
    <mergeCell ref="I16:O16"/>
    <mergeCell ref="I19:O19"/>
    <mergeCell ref="Q13:AC13"/>
    <mergeCell ref="W16:AC16"/>
    <mergeCell ref="W19:AC19"/>
    <mergeCell ref="AE22:AQ25"/>
    <mergeCell ref="AE16:AI16"/>
    <mergeCell ref="AE19:AI19"/>
    <mergeCell ref="C18:G18"/>
    <mergeCell ref="I18:N18"/>
    <mergeCell ref="C16:G16"/>
    <mergeCell ref="C15:G15"/>
    <mergeCell ref="AE13:AQ13"/>
    <mergeCell ref="AK16:AQ16"/>
    <mergeCell ref="Q16:U16"/>
    <mergeCell ref="AK19:AQ19"/>
    <mergeCell ref="M1:R1"/>
    <mergeCell ref="W1:AD1"/>
    <mergeCell ref="C10:AD10"/>
    <mergeCell ref="C19:G19"/>
    <mergeCell ref="C12:O12"/>
    <mergeCell ref="Q12:AC12"/>
    <mergeCell ref="AE12:AQ12"/>
    <mergeCell ref="C21:N21"/>
    <mergeCell ref="Q15:U15"/>
    <mergeCell ref="W15:AB15"/>
    <mergeCell ref="Q18:U18"/>
    <mergeCell ref="W18:AB18"/>
    <mergeCell ref="Q19:U19"/>
    <mergeCell ref="Q21:AB21"/>
    <mergeCell ref="I15:N15"/>
    <mergeCell ref="AN26:AQ26"/>
    <mergeCell ref="K28:Q28"/>
    <mergeCell ref="Q22:AC25"/>
    <mergeCell ref="R27:AC28"/>
    <mergeCell ref="B27:Q27"/>
    <mergeCell ref="AI26:AM26"/>
    <mergeCell ref="AD27:AR28"/>
  </mergeCells>
  <conditionalFormatting sqref="B11:AP11">
    <cfRule type="expression" dxfId="180" priority="1">
      <formula>$S$11="BILL CREDIT (SITE)"</formula>
    </cfRule>
  </conditionalFormatting>
  <conditionalFormatting sqref="M1:R1">
    <cfRule type="expression" dxfId="179" priority="4">
      <formula>OFFER720="Inactive"</formula>
    </cfRule>
  </conditionalFormatting>
  <conditionalFormatting sqref="W1:AD1">
    <cfRule type="expression" dxfId="178" priority="3">
      <formula>COMPLETION730="Inactive"</formula>
    </cfRule>
  </conditionalFormatting>
  <conditionalFormatting sqref="AF10:AM10">
    <cfRule type="expression" dxfId="177" priority="33">
      <formula>$S$11="BILL CREDIT (SITE)"</formula>
    </cfRule>
  </conditionalFormatting>
  <conditionalFormatting sqref="AM3:AO4">
    <cfRule type="cellIs" dxfId="176" priority="13" operator="equal">
      <formula>"APP EXPIRED"</formula>
    </cfRule>
    <cfRule type="cellIs" dxfId="175" priority="15" operator="equal">
      <formula>"Install Date Not Eligible"</formula>
    </cfRule>
    <cfRule type="cellIs" dxfId="174" priority="19" operator="equal">
      <formula>"Requires Pre-Approval"</formula>
    </cfRule>
    <cfRule type="cellIs" dxfId="173" priority="20" operator="equal">
      <formula>"Less than $150"</formula>
    </cfRule>
    <cfRule type="cellIs" dxfId="172" priority="21" operator="equal">
      <formula>"Not Eligible"</formula>
    </cfRule>
  </conditionalFormatting>
  <conditionalFormatting sqref="AP3:AR4">
    <cfRule type="expression" dxfId="171" priority="7">
      <formula>$AM$3="APP EXPIRED"</formula>
    </cfRule>
    <cfRule type="expression" dxfId="170" priority="8">
      <formula>$AM$3="Install Date Not Eligible"</formula>
    </cfRule>
    <cfRule type="expression" dxfId="169" priority="9">
      <formula>$AM$3="Not Eligible"</formula>
    </cfRule>
    <cfRule type="expression" dxfId="168" priority="10">
      <formula>$AM$3="Less Than $150"</formula>
    </cfRule>
    <cfRule type="expression" dxfId="167" priority="11">
      <formula>$AM$3="Requires Pre-Approval"</formula>
    </cfRule>
  </conditionalFormatting>
  <conditionalFormatting sqref="AQ14:AQ15 AQ17:AQ18">
    <cfRule type="expression" dxfId="166" priority="2">
      <formula>$S$11="BILL CREDIT (SITE)"</formula>
    </cfRule>
  </conditionalFormatting>
  <hyperlinks>
    <hyperlink ref="K28" r:id="rId1" xr:uid="{00000000-0004-0000-0500-000000000000}"/>
  </hyperlinks>
  <printOptions horizontalCentered="1"/>
  <pageMargins left="0.25" right="0.25" top="0.75" bottom="0.75" header="0.3" footer="0.3"/>
  <pageSetup scale="74" orientation="landscape" r:id="rId2"/>
  <headerFooter>
    <oddFooter>&amp;L&amp;"Book Antiqua,Regular"&amp;10Printed on &amp;D at &amp;T&amp;R&amp;"Book Antiqua,Regular"&amp;10Ameren Missouri BizSavers&amp;"Book Antiqua,Bold Italic" &amp;"Book Antiqua,Regular"Program&amp;C&amp;"Book Antiqua,Regular"&amp;10&amp;F &amp;A</oddFooter>
  </headerFooter>
  <drawing r:id="rId3"/>
  <extLst>
    <ext xmlns:x14="http://schemas.microsoft.com/office/spreadsheetml/2009/9/main" uri="{78C0D931-6437-407d-A8EE-F0AAD7539E65}">
      <x14:conditionalFormattings>
        <x14:conditionalFormatting xmlns:xm="http://schemas.microsoft.com/office/excel/2006/main">
          <x14:cfRule type="iconSet" priority="46" id="{29265E7A-3010-4AA7-B9C8-88B8C6262696}">
            <x14:iconSet iconSet="3Arrows" custom="1">
              <x14:cfvo type="percent">
                <xm:f>0</xm:f>
              </x14:cfvo>
              <x14:cfvo type="num">
                <xm:f>0.9</xm:f>
              </x14:cfvo>
              <x14:cfvo type="num">
                <xm:f>1</xm:f>
              </x14:cfvo>
              <x14:cfIcon iconSet="3Symbols" iconId="0"/>
              <x14:cfIcon iconSet="3Signs" iconId="1"/>
              <x14:cfIcon iconSet="3Symbols2" iconId="2"/>
            </x14:iconSet>
          </x14:cfRule>
          <xm:sqref>AN26:AQ26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3">
    <tabColor theme="3" tint="0.39997558519241921"/>
    <pageSetUpPr fitToPage="1"/>
  </sheetPr>
  <dimension ref="A1:BH35"/>
  <sheetViews>
    <sheetView showGridLines="0" showRowColHeaders="0" workbookViewId="0">
      <selection activeCell="C14" sqref="C14:G14"/>
    </sheetView>
  </sheetViews>
  <sheetFormatPr defaultColWidth="0" defaultRowHeight="0" customHeight="1" zeroHeight="1" x14ac:dyDescent="0.3"/>
  <cols>
    <col min="1" max="44" width="4" style="248" customWidth="1"/>
    <col min="45" max="45" width="4" style="266" customWidth="1"/>
    <col min="46" max="59" width="4" style="266" hidden="1" customWidth="1"/>
    <col min="60" max="60" width="10.1796875" style="266" hidden="1" customWidth="1"/>
    <col min="61" max="16384" width="4" style="266" hidden="1"/>
  </cols>
  <sheetData>
    <row r="1" spans="2:60" ht="16.5" customHeight="1" x14ac:dyDescent="0.3">
      <c r="M1" s="423" t="s">
        <v>683</v>
      </c>
      <c r="N1" s="423"/>
      <c r="O1" s="423"/>
      <c r="P1" s="423"/>
      <c r="Q1" s="423"/>
      <c r="R1" s="423"/>
      <c r="S1" s="174"/>
      <c r="T1" s="174"/>
      <c r="U1" s="174"/>
      <c r="V1" s="174"/>
      <c r="W1" s="423" t="s">
        <v>684</v>
      </c>
      <c r="X1" s="423"/>
      <c r="Y1" s="423"/>
      <c r="Z1" s="423"/>
      <c r="AA1" s="423"/>
      <c r="AB1" s="423"/>
      <c r="AC1" s="423"/>
      <c r="AD1" s="423"/>
      <c r="AM1" s="249"/>
      <c r="AN1" s="249"/>
      <c r="AO1" s="249"/>
      <c r="AP1" s="250"/>
      <c r="AQ1" s="250"/>
      <c r="AR1" s="250"/>
    </row>
    <row r="2" spans="2:60" ht="16.5" customHeight="1" x14ac:dyDescent="0.3">
      <c r="AM2" s="249"/>
      <c r="AN2" s="249"/>
      <c r="AO2" s="249"/>
      <c r="AP2" s="250"/>
      <c r="AQ2" s="250"/>
      <c r="AR2" s="250"/>
      <c r="BH2" s="267" t="e">
        <f>IF(SUM(BH3:BH13)=BH14,"Complete","Incomplete")</f>
        <v>#NAME?</v>
      </c>
    </row>
    <row r="3" spans="2:60" ht="16.5" customHeight="1" x14ac:dyDescent="0.3">
      <c r="AM3" s="251"/>
      <c r="AN3" s="252"/>
      <c r="AO3" s="252"/>
      <c r="AP3" s="253"/>
      <c r="AQ3" s="253"/>
      <c r="AR3" s="253"/>
      <c r="BH3" s="268">
        <f>IF(I11=0,0,1)</f>
        <v>0</v>
      </c>
    </row>
    <row r="4" spans="2:60" ht="16.5" customHeight="1" x14ac:dyDescent="0.3">
      <c r="AM4" s="252"/>
      <c r="AN4" s="252"/>
      <c r="AO4" s="252"/>
      <c r="AP4" s="253"/>
      <c r="AQ4" s="253"/>
      <c r="AR4" s="253"/>
      <c r="BH4" s="268" t="e">
        <f>IF(PITA1="self",1,IF(C16=0,0,1))</f>
        <v>#NAME?</v>
      </c>
    </row>
    <row r="5" spans="2:60" ht="16.5" customHeight="1" x14ac:dyDescent="0.3">
      <c r="BH5" s="268" t="e">
        <f>IF(PITA1="self",1,IF(I16=0,0,1))</f>
        <v>#NAME?</v>
      </c>
    </row>
    <row r="6" spans="2:60" ht="16.5" customHeight="1" x14ac:dyDescent="0.3">
      <c r="BH6" s="268" t="e">
        <f>IF(PITA1="self",1,IF(I16=0,0,1))</f>
        <v>#NAME?</v>
      </c>
    </row>
    <row r="7" spans="2:60" ht="16.5" customHeight="1" x14ac:dyDescent="0.3">
      <c r="BH7" s="268" t="e">
        <f>IF(PITA1="self",1,IF(P16=0,0,1))</f>
        <v>#NAME?</v>
      </c>
    </row>
    <row r="8" spans="2:60" ht="16.5" customHeight="1" x14ac:dyDescent="0.3">
      <c r="BH8" s="268" t="e">
        <f>IF(PITA1="self",1,IF(#REF!=0,0,1))</f>
        <v>#NAME?</v>
      </c>
    </row>
    <row r="9" spans="2:60" ht="16.5" customHeight="1" x14ac:dyDescent="0.3">
      <c r="B9" s="281"/>
      <c r="C9" s="281"/>
      <c r="D9" s="281"/>
      <c r="E9" s="281"/>
      <c r="F9" s="281"/>
      <c r="G9" s="281"/>
      <c r="H9" s="281"/>
      <c r="I9" s="281"/>
      <c r="J9" s="281"/>
      <c r="K9" s="281"/>
      <c r="L9" s="28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BH9" s="268" t="e">
        <f>IF(PITA1="self",1,IF(#REF!=0,0,1))</f>
        <v>#NAME?</v>
      </c>
    </row>
    <row r="10" spans="2:60" ht="16.5" customHeight="1" x14ac:dyDescent="0.3">
      <c r="B10" s="281"/>
      <c r="C10" s="275"/>
      <c r="D10" s="275"/>
      <c r="E10" s="275"/>
      <c r="F10" s="275"/>
      <c r="G10" s="275"/>
      <c r="H10" s="275"/>
      <c r="I10" s="275"/>
      <c r="J10" s="275"/>
      <c r="K10" s="275"/>
      <c r="L10" s="275"/>
      <c r="M10" s="275"/>
      <c r="N10" s="275"/>
      <c r="O10" s="283"/>
      <c r="P10" s="283"/>
      <c r="Q10" s="283"/>
      <c r="R10" s="283"/>
      <c r="S10" s="283"/>
      <c r="T10" s="283"/>
      <c r="U10" s="283"/>
      <c r="V10" s="283"/>
      <c r="W10" s="283"/>
      <c r="X10" s="275"/>
      <c r="Y10" s="275"/>
      <c r="Z10" s="275"/>
      <c r="AA10" s="275"/>
      <c r="AB10" s="275"/>
      <c r="AC10" s="275"/>
      <c r="AD10" s="275"/>
      <c r="AE10" s="275"/>
      <c r="AF10" s="275"/>
      <c r="AG10" s="275"/>
      <c r="AH10" s="275"/>
      <c r="AI10" s="275"/>
      <c r="AJ10" s="275"/>
      <c r="AK10" s="275"/>
      <c r="AL10" s="281"/>
      <c r="AM10" s="281"/>
      <c r="AN10" s="281"/>
      <c r="AO10" s="281"/>
      <c r="AP10" s="281"/>
      <c r="AQ10" s="281"/>
      <c r="AR10" s="281"/>
      <c r="BH10" s="268" t="e">
        <f>IF(PITA1="self",1,IF(C23=0,0,1))</f>
        <v>#NAME?</v>
      </c>
    </row>
    <row r="11" spans="2:60" ht="16.5" customHeight="1" x14ac:dyDescent="0.3">
      <c r="B11" s="281"/>
      <c r="C11" s="462" t="s">
        <v>738</v>
      </c>
      <c r="D11" s="462"/>
      <c r="E11" s="462"/>
      <c r="F11" s="462"/>
      <c r="G11" s="462"/>
      <c r="H11" s="462"/>
      <c r="I11" s="462"/>
      <c r="J11" s="462"/>
      <c r="K11" s="462"/>
      <c r="L11" s="462"/>
      <c r="M11" s="462"/>
      <c r="N11" s="283"/>
      <c r="O11" s="283"/>
      <c r="P11" s="283"/>
      <c r="Q11" s="283"/>
      <c r="R11" s="283"/>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1"/>
      <c r="BH11" s="268" t="e">
        <f>IF(PITA1="self",1,IF(#REF!=0,0,1))</f>
        <v>#NAME?</v>
      </c>
    </row>
    <row r="12" spans="2:60" ht="16.5" customHeight="1" x14ac:dyDescent="0.3">
      <c r="B12" s="281"/>
      <c r="C12" s="283"/>
      <c r="D12" s="283"/>
      <c r="E12" s="283"/>
      <c r="F12" s="283"/>
      <c r="G12" s="283"/>
      <c r="H12" s="283"/>
      <c r="I12" s="283"/>
      <c r="J12" s="283"/>
      <c r="K12" s="283"/>
      <c r="L12" s="283"/>
      <c r="M12" s="283"/>
      <c r="N12" s="283"/>
      <c r="O12" s="283"/>
      <c r="P12" s="283"/>
      <c r="Q12" s="283"/>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1"/>
      <c r="BH12" s="268" t="e">
        <f>IF(PITA1="self",1,IF(#REF!=0,0,1))</f>
        <v>#NAME?</v>
      </c>
    </row>
    <row r="13" spans="2:60" ht="16.5" customHeight="1" thickBot="1" x14ac:dyDescent="0.35">
      <c r="B13" s="281"/>
      <c r="C13" s="468" t="s">
        <v>146</v>
      </c>
      <c r="D13" s="468"/>
      <c r="E13" s="468"/>
      <c r="F13" s="468"/>
      <c r="G13" s="468"/>
      <c r="H13" s="275"/>
      <c r="I13" s="468" t="s">
        <v>147</v>
      </c>
      <c r="J13" s="468"/>
      <c r="K13" s="468"/>
      <c r="L13" s="468"/>
      <c r="M13" s="468"/>
      <c r="N13" s="468"/>
      <c r="O13" s="275"/>
      <c r="P13" s="468" t="s">
        <v>170</v>
      </c>
      <c r="Q13" s="468"/>
      <c r="R13" s="468"/>
      <c r="S13" s="468"/>
      <c r="T13" s="468"/>
      <c r="U13" s="468"/>
      <c r="V13" s="290"/>
      <c r="W13" s="290"/>
      <c r="X13" s="275"/>
      <c r="Y13" s="468" t="s">
        <v>146</v>
      </c>
      <c r="Z13" s="468"/>
      <c r="AA13" s="468"/>
      <c r="AB13" s="468"/>
      <c r="AC13" s="468"/>
      <c r="AD13" s="275"/>
      <c r="AE13" s="468" t="s">
        <v>147</v>
      </c>
      <c r="AF13" s="468"/>
      <c r="AG13" s="468"/>
      <c r="AH13" s="468"/>
      <c r="AI13" s="468"/>
      <c r="AJ13" s="468"/>
      <c r="AK13" s="275"/>
      <c r="AL13" s="468" t="s">
        <v>170</v>
      </c>
      <c r="AM13" s="468"/>
      <c r="AN13" s="468"/>
      <c r="AO13" s="468"/>
      <c r="AP13" s="468"/>
      <c r="AQ13" s="468"/>
      <c r="AR13" s="281"/>
      <c r="BH13" s="268" t="e">
        <f>IF(PITA1="self",1,IF(#REF!=0,0,1))</f>
        <v>#NAME?</v>
      </c>
    </row>
    <row r="14" spans="2:60" ht="16.5" customHeight="1" thickBot="1" x14ac:dyDescent="0.35">
      <c r="B14" s="281"/>
      <c r="C14" s="469"/>
      <c r="D14" s="470"/>
      <c r="E14" s="470"/>
      <c r="F14" s="470"/>
      <c r="G14" s="472"/>
      <c r="H14" s="275"/>
      <c r="I14" s="469"/>
      <c r="J14" s="470"/>
      <c r="K14" s="470"/>
      <c r="L14" s="470"/>
      <c r="M14" s="470"/>
      <c r="N14" s="472"/>
      <c r="O14" s="275"/>
      <c r="P14" s="469"/>
      <c r="Q14" s="470"/>
      <c r="R14" s="470"/>
      <c r="S14" s="470"/>
      <c r="T14" s="470"/>
      <c r="U14" s="471"/>
      <c r="V14" s="283"/>
      <c r="W14" s="283"/>
      <c r="X14" s="275"/>
      <c r="Y14" s="469"/>
      <c r="Z14" s="470"/>
      <c r="AA14" s="470"/>
      <c r="AB14" s="470"/>
      <c r="AC14" s="472"/>
      <c r="AD14" s="275"/>
      <c r="AE14" s="469"/>
      <c r="AF14" s="470"/>
      <c r="AG14" s="470"/>
      <c r="AH14" s="470"/>
      <c r="AI14" s="470"/>
      <c r="AJ14" s="472"/>
      <c r="AK14" s="275"/>
      <c r="AL14" s="469"/>
      <c r="AM14" s="470"/>
      <c r="AN14" s="470"/>
      <c r="AO14" s="470"/>
      <c r="AP14" s="470"/>
      <c r="AQ14" s="471"/>
      <c r="AR14" s="281"/>
      <c r="BH14" s="269">
        <v>11</v>
      </c>
    </row>
    <row r="15" spans="2:60" ht="16.5" customHeight="1" x14ac:dyDescent="0.3">
      <c r="B15" s="281"/>
      <c r="C15" s="288"/>
      <c r="D15" s="289"/>
      <c r="E15" s="289"/>
      <c r="F15" s="289"/>
      <c r="G15" s="289"/>
      <c r="H15" s="289"/>
      <c r="I15" s="289"/>
      <c r="J15" s="289"/>
      <c r="K15" s="289"/>
      <c r="L15" s="289"/>
      <c r="M15" s="289"/>
      <c r="N15" s="289"/>
      <c r="O15" s="289"/>
      <c r="P15" s="289"/>
      <c r="Q15" s="289"/>
      <c r="R15" s="288"/>
      <c r="S15" s="289"/>
      <c r="T15" s="275"/>
      <c r="U15" s="275"/>
      <c r="V15" s="275"/>
      <c r="W15" s="275"/>
      <c r="X15" s="275"/>
      <c r="Y15" s="288"/>
      <c r="Z15" s="289"/>
      <c r="AA15" s="289"/>
      <c r="AB15" s="289"/>
      <c r="AC15" s="289"/>
      <c r="AD15" s="289"/>
      <c r="AE15" s="289"/>
      <c r="AF15" s="289"/>
      <c r="AG15" s="289"/>
      <c r="AH15" s="289"/>
      <c r="AI15" s="289"/>
      <c r="AJ15" s="289"/>
      <c r="AK15" s="289"/>
      <c r="AL15" s="289"/>
      <c r="AM15" s="289"/>
      <c r="AN15" s="288"/>
      <c r="AO15" s="289"/>
      <c r="AP15" s="275"/>
      <c r="AQ15" s="275"/>
      <c r="AR15" s="281"/>
    </row>
    <row r="16" spans="2:60" ht="16.5" customHeight="1" thickBot="1" x14ac:dyDescent="0.35">
      <c r="B16" s="281"/>
      <c r="C16" s="320" t="s">
        <v>171</v>
      </c>
      <c r="D16" s="320"/>
      <c r="E16" s="320"/>
      <c r="F16" s="320"/>
      <c r="G16" s="320"/>
      <c r="H16" s="275"/>
      <c r="I16" s="320" t="s">
        <v>172</v>
      </c>
      <c r="J16" s="320"/>
      <c r="K16" s="320"/>
      <c r="L16" s="320"/>
      <c r="M16" s="320"/>
      <c r="N16" s="320"/>
      <c r="O16" s="275"/>
      <c r="P16" s="320" t="s">
        <v>173</v>
      </c>
      <c r="Q16" s="320"/>
      <c r="R16" s="320"/>
      <c r="S16" s="320"/>
      <c r="T16" s="320"/>
      <c r="U16" s="320"/>
      <c r="V16" s="283"/>
      <c r="W16" s="283"/>
      <c r="X16" s="275"/>
      <c r="Y16" s="320" t="s">
        <v>171</v>
      </c>
      <c r="Z16" s="320"/>
      <c r="AA16" s="320"/>
      <c r="AB16" s="320"/>
      <c r="AC16" s="320"/>
      <c r="AD16" s="275"/>
      <c r="AE16" s="320" t="s">
        <v>172</v>
      </c>
      <c r="AF16" s="320"/>
      <c r="AG16" s="320"/>
      <c r="AH16" s="320"/>
      <c r="AI16" s="320"/>
      <c r="AJ16" s="320"/>
      <c r="AK16" s="275"/>
      <c r="AL16" s="320" t="s">
        <v>173</v>
      </c>
      <c r="AM16" s="320"/>
      <c r="AN16" s="320"/>
      <c r="AO16" s="320"/>
      <c r="AP16" s="320"/>
      <c r="AQ16" s="320"/>
      <c r="AR16" s="281"/>
    </row>
    <row r="17" spans="2:44" ht="16.5" customHeight="1" thickBot="1" x14ac:dyDescent="0.35">
      <c r="B17" s="281"/>
      <c r="C17" s="496"/>
      <c r="D17" s="497"/>
      <c r="E17" s="497"/>
      <c r="F17" s="497"/>
      <c r="G17" s="498"/>
      <c r="H17" s="275"/>
      <c r="I17" s="496"/>
      <c r="J17" s="497"/>
      <c r="K17" s="497"/>
      <c r="L17" s="497"/>
      <c r="M17" s="497"/>
      <c r="N17" s="498"/>
      <c r="O17" s="275"/>
      <c r="P17" s="499"/>
      <c r="Q17" s="500"/>
      <c r="R17" s="500"/>
      <c r="S17" s="500"/>
      <c r="T17" s="500"/>
      <c r="U17" s="501"/>
      <c r="V17" s="283"/>
      <c r="W17" s="283"/>
      <c r="X17" s="275"/>
      <c r="Y17" s="496"/>
      <c r="Z17" s="497"/>
      <c r="AA17" s="497"/>
      <c r="AB17" s="497"/>
      <c r="AC17" s="498"/>
      <c r="AD17" s="275"/>
      <c r="AE17" s="496"/>
      <c r="AF17" s="497"/>
      <c r="AG17" s="497"/>
      <c r="AH17" s="497"/>
      <c r="AI17" s="497"/>
      <c r="AJ17" s="498"/>
      <c r="AK17" s="275"/>
      <c r="AL17" s="499"/>
      <c r="AM17" s="500"/>
      <c r="AN17" s="500"/>
      <c r="AO17" s="500"/>
      <c r="AP17" s="500"/>
      <c r="AQ17" s="501"/>
      <c r="AR17" s="281"/>
    </row>
    <row r="18" spans="2:44" ht="16.5" customHeight="1" x14ac:dyDescent="0.3">
      <c r="B18" s="281"/>
      <c r="C18" s="283"/>
      <c r="D18" s="283"/>
      <c r="E18" s="283"/>
      <c r="F18" s="283"/>
      <c r="G18" s="283"/>
      <c r="H18" s="283"/>
      <c r="I18" s="283"/>
      <c r="J18" s="283"/>
      <c r="K18" s="283"/>
      <c r="L18" s="283"/>
      <c r="M18" s="283"/>
      <c r="N18" s="283"/>
      <c r="O18" s="283"/>
      <c r="P18" s="283"/>
      <c r="Q18" s="283"/>
      <c r="R18" s="283"/>
      <c r="S18" s="283"/>
      <c r="T18" s="283"/>
      <c r="U18" s="283"/>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1"/>
    </row>
    <row r="19" spans="2:44" ht="16.5" customHeight="1" x14ac:dyDescent="0.3">
      <c r="B19" s="281"/>
      <c r="C19" s="283"/>
      <c r="D19" s="283"/>
      <c r="E19" s="283"/>
      <c r="F19" s="283"/>
      <c r="G19" s="283"/>
      <c r="H19" s="283"/>
      <c r="I19" s="283"/>
      <c r="J19" s="283"/>
      <c r="K19" s="283"/>
      <c r="L19" s="283"/>
      <c r="M19" s="283"/>
      <c r="N19" s="283"/>
      <c r="O19" s="283"/>
      <c r="P19" s="283"/>
      <c r="Q19" s="283"/>
      <c r="R19" s="283"/>
      <c r="S19" s="283"/>
      <c r="T19" s="283"/>
      <c r="U19" s="283"/>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1"/>
    </row>
    <row r="20" spans="2:44" ht="16.5" customHeight="1" thickBot="1" x14ac:dyDescent="0.35">
      <c r="B20" s="281"/>
      <c r="C20" s="468" t="s">
        <v>146</v>
      </c>
      <c r="D20" s="468"/>
      <c r="E20" s="468"/>
      <c r="F20" s="468"/>
      <c r="G20" s="468"/>
      <c r="H20" s="275"/>
      <c r="I20" s="468" t="s">
        <v>147</v>
      </c>
      <c r="J20" s="468"/>
      <c r="K20" s="468"/>
      <c r="L20" s="468"/>
      <c r="M20" s="468"/>
      <c r="N20" s="468"/>
      <c r="O20" s="275"/>
      <c r="P20" s="468" t="s">
        <v>170</v>
      </c>
      <c r="Q20" s="468"/>
      <c r="R20" s="468"/>
      <c r="S20" s="468"/>
      <c r="T20" s="468"/>
      <c r="U20" s="468"/>
      <c r="V20" s="304"/>
      <c r="W20" s="304"/>
      <c r="X20" s="275"/>
      <c r="Y20" s="468" t="s">
        <v>146</v>
      </c>
      <c r="Z20" s="468"/>
      <c r="AA20" s="468"/>
      <c r="AB20" s="468"/>
      <c r="AC20" s="468"/>
      <c r="AD20" s="275"/>
      <c r="AE20" s="468" t="s">
        <v>147</v>
      </c>
      <c r="AF20" s="468"/>
      <c r="AG20" s="468"/>
      <c r="AH20" s="468"/>
      <c r="AI20" s="468"/>
      <c r="AJ20" s="468"/>
      <c r="AK20" s="275"/>
      <c r="AL20" s="468" t="s">
        <v>170</v>
      </c>
      <c r="AM20" s="468"/>
      <c r="AN20" s="468"/>
      <c r="AO20" s="468"/>
      <c r="AP20" s="468"/>
      <c r="AQ20" s="468"/>
      <c r="AR20" s="281"/>
    </row>
    <row r="21" spans="2:44" ht="16.5" customHeight="1" thickBot="1" x14ac:dyDescent="0.35">
      <c r="B21" s="281"/>
      <c r="C21" s="469"/>
      <c r="D21" s="470"/>
      <c r="E21" s="470"/>
      <c r="F21" s="470"/>
      <c r="G21" s="472"/>
      <c r="H21" s="275"/>
      <c r="I21" s="469"/>
      <c r="J21" s="470"/>
      <c r="K21" s="470"/>
      <c r="L21" s="470"/>
      <c r="M21" s="470"/>
      <c r="N21" s="472"/>
      <c r="O21" s="275"/>
      <c r="P21" s="469"/>
      <c r="Q21" s="470"/>
      <c r="R21" s="470"/>
      <c r="S21" s="470"/>
      <c r="T21" s="470"/>
      <c r="U21" s="471"/>
      <c r="V21" s="275"/>
      <c r="W21" s="275"/>
      <c r="X21" s="275"/>
      <c r="Y21" s="469"/>
      <c r="Z21" s="470"/>
      <c r="AA21" s="470"/>
      <c r="AB21" s="470"/>
      <c r="AC21" s="472"/>
      <c r="AD21" s="275"/>
      <c r="AE21" s="469"/>
      <c r="AF21" s="470"/>
      <c r="AG21" s="470"/>
      <c r="AH21" s="470"/>
      <c r="AI21" s="470"/>
      <c r="AJ21" s="472"/>
      <c r="AK21" s="275"/>
      <c r="AL21" s="469"/>
      <c r="AM21" s="470"/>
      <c r="AN21" s="470"/>
      <c r="AO21" s="470"/>
      <c r="AP21" s="470"/>
      <c r="AQ21" s="471"/>
      <c r="AR21" s="281"/>
    </row>
    <row r="22" spans="2:44" ht="16.5" customHeight="1" x14ac:dyDescent="0.3">
      <c r="B22" s="281"/>
      <c r="C22" s="288"/>
      <c r="D22" s="289"/>
      <c r="E22" s="289"/>
      <c r="F22" s="289"/>
      <c r="G22" s="289"/>
      <c r="H22" s="289"/>
      <c r="I22" s="289"/>
      <c r="J22" s="289"/>
      <c r="K22" s="289"/>
      <c r="L22" s="289"/>
      <c r="M22" s="289"/>
      <c r="N22" s="289"/>
      <c r="O22" s="289"/>
      <c r="P22" s="289"/>
      <c r="Q22" s="289"/>
      <c r="R22" s="288"/>
      <c r="S22" s="289"/>
      <c r="T22" s="275"/>
      <c r="U22" s="275"/>
      <c r="V22" s="275"/>
      <c r="W22" s="275"/>
      <c r="X22" s="275"/>
      <c r="Y22" s="288"/>
      <c r="Z22" s="289"/>
      <c r="AA22" s="289"/>
      <c r="AB22" s="289"/>
      <c r="AC22" s="289"/>
      <c r="AD22" s="289"/>
      <c r="AE22" s="289"/>
      <c r="AF22" s="289"/>
      <c r="AG22" s="289"/>
      <c r="AH22" s="289"/>
      <c r="AI22" s="289"/>
      <c r="AJ22" s="289"/>
      <c r="AK22" s="289"/>
      <c r="AL22" s="289"/>
      <c r="AM22" s="289"/>
      <c r="AN22" s="288"/>
      <c r="AO22" s="289"/>
      <c r="AP22" s="275"/>
      <c r="AQ22" s="275"/>
      <c r="AR22" s="281"/>
    </row>
    <row r="23" spans="2:44" ht="16.5" customHeight="1" thickBot="1" x14ac:dyDescent="0.35">
      <c r="B23" s="281"/>
      <c r="C23" s="320" t="s">
        <v>171</v>
      </c>
      <c r="D23" s="320"/>
      <c r="E23" s="320"/>
      <c r="F23" s="320"/>
      <c r="G23" s="320"/>
      <c r="H23" s="275"/>
      <c r="I23" s="320" t="s">
        <v>172</v>
      </c>
      <c r="J23" s="320"/>
      <c r="K23" s="320"/>
      <c r="L23" s="320"/>
      <c r="M23" s="320"/>
      <c r="N23" s="320"/>
      <c r="O23" s="275"/>
      <c r="P23" s="320" t="s">
        <v>173</v>
      </c>
      <c r="Q23" s="320"/>
      <c r="R23" s="320"/>
      <c r="S23" s="320"/>
      <c r="T23" s="320"/>
      <c r="U23" s="320"/>
      <c r="V23" s="290"/>
      <c r="W23" s="290"/>
      <c r="X23" s="275"/>
      <c r="Y23" s="320" t="s">
        <v>171</v>
      </c>
      <c r="Z23" s="320"/>
      <c r="AA23" s="320"/>
      <c r="AB23" s="320"/>
      <c r="AC23" s="320"/>
      <c r="AD23" s="275"/>
      <c r="AE23" s="320" t="s">
        <v>172</v>
      </c>
      <c r="AF23" s="320"/>
      <c r="AG23" s="320"/>
      <c r="AH23" s="320"/>
      <c r="AI23" s="320"/>
      <c r="AJ23" s="320"/>
      <c r="AK23" s="275"/>
      <c r="AL23" s="320" t="s">
        <v>173</v>
      </c>
      <c r="AM23" s="320"/>
      <c r="AN23" s="320"/>
      <c r="AO23" s="320"/>
      <c r="AP23" s="320"/>
      <c r="AQ23" s="320"/>
      <c r="AR23" s="281"/>
    </row>
    <row r="24" spans="2:44" ht="16.5" customHeight="1" thickBot="1" x14ac:dyDescent="0.35">
      <c r="B24" s="281"/>
      <c r="C24" s="496"/>
      <c r="D24" s="497"/>
      <c r="E24" s="497"/>
      <c r="F24" s="497"/>
      <c r="G24" s="498"/>
      <c r="H24" s="275"/>
      <c r="I24" s="496"/>
      <c r="J24" s="497"/>
      <c r="K24" s="497"/>
      <c r="L24" s="497"/>
      <c r="M24" s="497"/>
      <c r="N24" s="498"/>
      <c r="O24" s="275"/>
      <c r="P24" s="499"/>
      <c r="Q24" s="500"/>
      <c r="R24" s="500"/>
      <c r="S24" s="500"/>
      <c r="T24" s="500"/>
      <c r="U24" s="501"/>
      <c r="V24" s="275"/>
      <c r="W24" s="275"/>
      <c r="X24" s="275"/>
      <c r="Y24" s="496"/>
      <c r="Z24" s="497"/>
      <c r="AA24" s="497"/>
      <c r="AB24" s="497"/>
      <c r="AC24" s="498"/>
      <c r="AD24" s="275"/>
      <c r="AE24" s="496"/>
      <c r="AF24" s="497"/>
      <c r="AG24" s="497"/>
      <c r="AH24" s="497"/>
      <c r="AI24" s="497"/>
      <c r="AJ24" s="498"/>
      <c r="AK24" s="275"/>
      <c r="AL24" s="499"/>
      <c r="AM24" s="500"/>
      <c r="AN24" s="500"/>
      <c r="AO24" s="500"/>
      <c r="AP24" s="500"/>
      <c r="AQ24" s="501"/>
      <c r="AR24" s="281"/>
    </row>
    <row r="25" spans="2:44" ht="16.5" customHeight="1" x14ac:dyDescent="0.3">
      <c r="B25" s="281"/>
      <c r="C25" s="294"/>
      <c r="D25" s="296"/>
      <c r="E25" s="296"/>
      <c r="F25" s="296"/>
      <c r="G25" s="296"/>
      <c r="H25" s="296"/>
      <c r="I25" s="296"/>
      <c r="J25" s="296"/>
      <c r="K25" s="296"/>
      <c r="L25" s="296"/>
      <c r="M25" s="296"/>
      <c r="N25" s="296"/>
      <c r="O25" s="294"/>
      <c r="P25" s="296"/>
      <c r="Q25" s="296"/>
      <c r="R25" s="296"/>
      <c r="S25" s="296"/>
      <c r="T25" s="296"/>
      <c r="U25" s="296"/>
      <c r="V25" s="296"/>
      <c r="W25" s="296"/>
      <c r="X25" s="296"/>
      <c r="Y25" s="296"/>
      <c r="Z25" s="308"/>
      <c r="AA25" s="308"/>
      <c r="AB25" s="308"/>
      <c r="AC25" s="308"/>
      <c r="AD25" s="308"/>
      <c r="AE25" s="308"/>
      <c r="AF25" s="308"/>
      <c r="AG25" s="308"/>
      <c r="AH25" s="308"/>
      <c r="AI25" s="445"/>
      <c r="AJ25" s="445"/>
      <c r="AK25" s="445"/>
      <c r="AL25" s="445"/>
      <c r="AM25" s="445"/>
      <c r="AN25" s="443"/>
      <c r="AO25" s="443"/>
      <c r="AP25" s="443"/>
      <c r="AQ25" s="443"/>
      <c r="AR25" s="281"/>
    </row>
    <row r="26" spans="2:44" ht="16.5" customHeight="1" x14ac:dyDescent="0.35">
      <c r="B26" s="263" t="s">
        <v>865</v>
      </c>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308"/>
      <c r="AA26" s="308"/>
      <c r="AB26" s="308"/>
      <c r="AC26" s="308"/>
      <c r="AD26" s="308"/>
      <c r="AE26" s="308"/>
      <c r="AF26" s="308"/>
      <c r="AG26" s="308"/>
      <c r="AH26" s="308"/>
      <c r="AI26" s="445"/>
      <c r="AJ26" s="445"/>
      <c r="AK26" s="445"/>
      <c r="AL26" s="445"/>
      <c r="AM26" s="445"/>
      <c r="AN26" s="465"/>
      <c r="AO26" s="466"/>
      <c r="AP26" s="466"/>
      <c r="AQ26" s="466"/>
      <c r="AR26" s="281"/>
    </row>
    <row r="27" spans="2:44" ht="16.5" customHeight="1" x14ac:dyDescent="0.3">
      <c r="B27" s="430" t="s">
        <v>821</v>
      </c>
      <c r="C27" s="430"/>
      <c r="D27" s="430"/>
      <c r="E27" s="430"/>
      <c r="F27" s="430"/>
      <c r="G27" s="430"/>
      <c r="H27" s="430"/>
      <c r="I27" s="430"/>
      <c r="J27" s="430"/>
      <c r="K27" s="430"/>
      <c r="L27" s="430"/>
      <c r="M27" s="430"/>
      <c r="N27" s="430"/>
      <c r="O27" s="430"/>
      <c r="P27" s="430"/>
      <c r="Q27" s="430"/>
      <c r="R27" s="467" t="str">
        <f>VERSION</f>
        <v>Trade Ally Application v3.1.1</v>
      </c>
      <c r="S27" s="467"/>
      <c r="T27" s="467"/>
      <c r="U27" s="467"/>
      <c r="V27" s="467"/>
      <c r="W27" s="467"/>
      <c r="X27" s="467"/>
      <c r="Y27" s="467"/>
      <c r="Z27" s="467"/>
      <c r="AA27" s="467"/>
      <c r="AB27" s="467"/>
      <c r="AC27" s="467"/>
      <c r="AD27" s="427" t="s">
        <v>876</v>
      </c>
      <c r="AE27" s="427"/>
      <c r="AF27" s="427"/>
      <c r="AG27" s="427"/>
      <c r="AH27" s="427"/>
      <c r="AI27" s="427"/>
      <c r="AJ27" s="427"/>
      <c r="AK27" s="427"/>
      <c r="AL27" s="427"/>
      <c r="AM27" s="427"/>
      <c r="AN27" s="427"/>
      <c r="AO27" s="427"/>
      <c r="AP27" s="427"/>
      <c r="AQ27" s="427"/>
      <c r="AR27" s="427"/>
    </row>
    <row r="28" spans="2:44" ht="16.5" customHeight="1" x14ac:dyDescent="0.3">
      <c r="B28" s="262" t="s">
        <v>722</v>
      </c>
      <c r="C28" s="262"/>
      <c r="D28" s="262"/>
      <c r="E28" s="262"/>
      <c r="F28" s="262"/>
      <c r="G28" s="262"/>
      <c r="H28" s="262"/>
      <c r="I28" s="262"/>
      <c r="J28" s="262"/>
      <c r="K28" s="424" t="s">
        <v>933</v>
      </c>
      <c r="L28" s="435"/>
      <c r="M28" s="435"/>
      <c r="N28" s="435"/>
      <c r="O28" s="435"/>
      <c r="P28" s="435"/>
      <c r="Q28" s="435"/>
      <c r="R28" s="467"/>
      <c r="S28" s="467"/>
      <c r="T28" s="467"/>
      <c r="U28" s="467"/>
      <c r="V28" s="467"/>
      <c r="W28" s="467"/>
      <c r="X28" s="467"/>
      <c r="Y28" s="467"/>
      <c r="Z28" s="467"/>
      <c r="AA28" s="467"/>
      <c r="AB28" s="467"/>
      <c r="AC28" s="467"/>
      <c r="AD28" s="427"/>
      <c r="AE28" s="427"/>
      <c r="AF28" s="427"/>
      <c r="AG28" s="427"/>
      <c r="AH28" s="427"/>
      <c r="AI28" s="427"/>
      <c r="AJ28" s="427"/>
      <c r="AK28" s="427"/>
      <c r="AL28" s="427"/>
      <c r="AM28" s="427"/>
      <c r="AN28" s="427"/>
      <c r="AO28" s="427"/>
      <c r="AP28" s="427"/>
      <c r="AQ28" s="427"/>
      <c r="AR28" s="427"/>
    </row>
    <row r="29" spans="2:44" ht="14" hidden="1" x14ac:dyDescent="0.3"/>
    <row r="30" spans="2:44" ht="14" hidden="1" x14ac:dyDescent="0.3"/>
    <row r="31" spans="2:44" ht="14" hidden="1" x14ac:dyDescent="0.3"/>
    <row r="32" spans="2:44" ht="14" hidden="1" x14ac:dyDescent="0.3"/>
    <row r="33" ht="14" hidden="1" x14ac:dyDescent="0.3"/>
    <row r="34" ht="14" hidden="1" x14ac:dyDescent="0.3"/>
    <row r="35" ht="14" hidden="1" x14ac:dyDescent="0.3"/>
  </sheetData>
  <sheetProtection algorithmName="SHA-512" hashValue="SPPjo3fPqxkZJHuNrI/U6SMrhH1VyCIRoX00HbjjG9Sj5rrf4CYUifEU88++YLQWYMqXFP2jW2+Q5qm3jA0fpA==" saltValue="DXS7b1vtJcsZ5bmgAXf1lQ==" spinCount="100000" sheet="1" objects="1" scenarios="1" selectLockedCells="1"/>
  <mergeCells count="47">
    <mergeCell ref="AE21:AJ21"/>
    <mergeCell ref="AL21:AQ21"/>
    <mergeCell ref="C20:G20"/>
    <mergeCell ref="I20:N20"/>
    <mergeCell ref="C21:G21"/>
    <mergeCell ref="I21:N21"/>
    <mergeCell ref="Y21:AC21"/>
    <mergeCell ref="P20:U20"/>
    <mergeCell ref="P21:U21"/>
    <mergeCell ref="AL13:AQ13"/>
    <mergeCell ref="AL14:AQ14"/>
    <mergeCell ref="Y14:AC14"/>
    <mergeCell ref="AE14:AJ14"/>
    <mergeCell ref="AL20:AQ20"/>
    <mergeCell ref="Y13:AC13"/>
    <mergeCell ref="AE13:AJ13"/>
    <mergeCell ref="AE20:AJ20"/>
    <mergeCell ref="AE17:AJ17"/>
    <mergeCell ref="Y20:AC20"/>
    <mergeCell ref="AL17:AQ17"/>
    <mergeCell ref="Y17:AC17"/>
    <mergeCell ref="I14:N14"/>
    <mergeCell ref="M1:R1"/>
    <mergeCell ref="W1:AD1"/>
    <mergeCell ref="C11:M11"/>
    <mergeCell ref="C13:G13"/>
    <mergeCell ref="I13:N13"/>
    <mergeCell ref="C14:G14"/>
    <mergeCell ref="P13:U13"/>
    <mergeCell ref="P14:U14"/>
    <mergeCell ref="C17:G17"/>
    <mergeCell ref="I17:N17"/>
    <mergeCell ref="P17:U17"/>
    <mergeCell ref="Y24:AC24"/>
    <mergeCell ref="B27:Q27"/>
    <mergeCell ref="AN26:AQ26"/>
    <mergeCell ref="AI26:AM26"/>
    <mergeCell ref="AI25:AM25"/>
    <mergeCell ref="R27:AC28"/>
    <mergeCell ref="K28:Q28"/>
    <mergeCell ref="AN25:AQ25"/>
    <mergeCell ref="AD27:AR28"/>
    <mergeCell ref="AE24:AJ24"/>
    <mergeCell ref="P24:U24"/>
    <mergeCell ref="AL24:AQ24"/>
    <mergeCell ref="C24:G24"/>
    <mergeCell ref="I24:N24"/>
  </mergeCells>
  <conditionalFormatting sqref="M1:R1">
    <cfRule type="expression" dxfId="165" priority="2">
      <formula>OFFER720="Inactive"</formula>
    </cfRule>
  </conditionalFormatting>
  <conditionalFormatting sqref="W1:AD1">
    <cfRule type="expression" dxfId="164" priority="1">
      <formula>COMPLETION730="Inactive"</formula>
    </cfRule>
  </conditionalFormatting>
  <conditionalFormatting sqref="AM3:AO4">
    <cfRule type="cellIs" dxfId="163" priority="12" operator="equal">
      <formula>"APP EXPIRED"</formula>
    </cfRule>
    <cfRule type="cellIs" dxfId="162" priority="14" operator="equal">
      <formula>"Install Date Not Eligible"</formula>
    </cfRule>
    <cfRule type="cellIs" dxfId="161" priority="18" operator="equal">
      <formula>"Requires Pre-Approval"</formula>
    </cfRule>
    <cfRule type="cellIs" dxfId="160" priority="19" operator="equal">
      <formula>"Less than $150"</formula>
    </cfRule>
    <cfRule type="cellIs" dxfId="159" priority="20" operator="equal">
      <formula>"Not Eligible"</formula>
    </cfRule>
  </conditionalFormatting>
  <conditionalFormatting sqref="AN25:AQ25">
    <cfRule type="cellIs" dxfId="158" priority="40" operator="equal">
      <formula>"Incomplete"</formula>
    </cfRule>
    <cfRule type="cellIs" dxfId="157" priority="41" operator="equal">
      <formula>"Complete"</formula>
    </cfRule>
  </conditionalFormatting>
  <conditionalFormatting sqref="AP3:AR4">
    <cfRule type="expression" dxfId="156" priority="5">
      <formula>$AM$3="APP EXPIRED"</formula>
    </cfRule>
    <cfRule type="expression" dxfId="155" priority="6">
      <formula>$AM$3="Install Date Not Eligible"</formula>
    </cfRule>
    <cfRule type="expression" dxfId="154" priority="7">
      <formula>$AM$3="Not Eligible"</formula>
    </cfRule>
    <cfRule type="expression" dxfId="153" priority="8">
      <formula>$AM$3="Less Than $150"</formula>
    </cfRule>
    <cfRule type="expression" dxfId="152" priority="9">
      <formula>$AM$3="Requires Pre-Approval"</formula>
    </cfRule>
  </conditionalFormatting>
  <dataValidations xWindow="651" yWindow="357" count="1">
    <dataValidation type="custom" allowBlank="1" showInputMessage="1" showErrorMessage="1" error="Please enter a valid email address." sqref="V17:W17 P24 P17 V24:W24 AL17 AL24" xr:uid="{00000000-0002-0000-0600-000000000000}">
      <formula1>AND(FIND(".",P17),FIND("@",P17))</formula1>
    </dataValidation>
  </dataValidations>
  <hyperlinks>
    <hyperlink ref="K28" r:id="rId1" xr:uid="{00000000-0004-0000-0600-000000000000}"/>
  </hyperlinks>
  <printOptions horizontalCentered="1"/>
  <pageMargins left="0.25" right="0.25" top="0.75" bottom="0.75" header="0.3" footer="0.3"/>
  <pageSetup scale="74" orientation="landscape" r:id="rId2"/>
  <headerFooter>
    <oddFooter>&amp;L&amp;"Book Antiqua,Regular"&amp;10Printed on &amp;D at &amp;T&amp;R&amp;"Book Antiqua,Regular"&amp;10Ameren Missouri BizSavers&amp;"Book Antiqua,Bold Italic" &amp;"Book Antiqua,Regular"Program&amp;C&amp;"Book Antiqua,Regular"&amp;10&amp;F &amp;A</oddFooter>
  </headerFooter>
  <drawing r:id="rId3"/>
  <extLst>
    <ext xmlns:x14="http://schemas.microsoft.com/office/spreadsheetml/2009/9/main" uri="{78C0D931-6437-407d-A8EE-F0AAD7539E65}">
      <x14:conditionalFormattings>
        <x14:conditionalFormatting xmlns:xm="http://schemas.microsoft.com/office/excel/2006/main">
          <x14:cfRule type="iconSet" priority="39" id="{52510A29-3CAF-4BD2-86D9-F8AB9D2547FD}">
            <x14:iconSet iconSet="3Arrows" custom="1">
              <x14:cfvo type="percent">
                <xm:f>0</xm:f>
              </x14:cfvo>
              <x14:cfvo type="num">
                <xm:f>0.9</xm:f>
              </x14:cfvo>
              <x14:cfvo type="num">
                <xm:f>1</xm:f>
              </x14:cfvo>
              <x14:cfIcon iconSet="3Symbols" iconId="0"/>
              <x14:cfIcon iconSet="3Signs" iconId="1"/>
              <x14:cfIcon iconSet="3Symbols2" iconId="2"/>
            </x14:iconSet>
          </x14:cfRule>
          <xm:sqref>AN26:AQ26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3" tint="0.39997558519241921"/>
    <pageSetUpPr fitToPage="1"/>
  </sheetPr>
  <dimension ref="A1:BB36"/>
  <sheetViews>
    <sheetView showGridLines="0" showRowColHeaders="0" workbookViewId="0">
      <selection activeCell="C13" sqref="C13:G14"/>
    </sheetView>
  </sheetViews>
  <sheetFormatPr defaultColWidth="0" defaultRowHeight="14.5" zeroHeight="1" x14ac:dyDescent="0.35"/>
  <cols>
    <col min="1" max="45" width="4" style="1" customWidth="1"/>
    <col min="46" max="49" width="10.453125" style="42" hidden="1" customWidth="1"/>
    <col min="50" max="54" width="9.26953125" style="42" hidden="1" customWidth="1"/>
    <col min="55" max="16384" width="4" style="42" hidden="1"/>
  </cols>
  <sheetData>
    <row r="1" spans="2:49" ht="16.5" customHeight="1" thickTop="1" thickBot="1" x14ac:dyDescent="0.4">
      <c r="M1" s="556" t="s">
        <v>683</v>
      </c>
      <c r="N1" s="557"/>
      <c r="O1" s="557"/>
      <c r="P1" s="557"/>
      <c r="Q1" s="557"/>
      <c r="R1" s="558"/>
      <c r="S1" s="206"/>
      <c r="T1" s="206"/>
      <c r="U1" s="206"/>
      <c r="V1" s="206"/>
      <c r="W1" s="556" t="s">
        <v>684</v>
      </c>
      <c r="X1" s="557"/>
      <c r="Y1" s="557"/>
      <c r="Z1" s="557"/>
      <c r="AA1" s="557"/>
      <c r="AB1" s="557"/>
      <c r="AC1" s="557"/>
      <c r="AD1" s="558"/>
      <c r="AM1" s="543" t="s">
        <v>45</v>
      </c>
      <c r="AN1" s="543"/>
      <c r="AO1" s="543"/>
      <c r="AP1" s="541" t="s">
        <v>659</v>
      </c>
      <c r="AQ1" s="541"/>
      <c r="AR1" s="541"/>
    </row>
    <row r="2" spans="2:49" ht="16.5" customHeight="1" thickTop="1" x14ac:dyDescent="0.35">
      <c r="AM2" s="544"/>
      <c r="AN2" s="544"/>
      <c r="AO2" s="544"/>
      <c r="AP2" s="542"/>
      <c r="AQ2" s="542"/>
      <c r="AR2" s="542"/>
    </row>
    <row r="3" spans="2:49" ht="16.5" customHeight="1" x14ac:dyDescent="0.35">
      <c r="AM3" s="528" t="e">
        <f>'TOTAL SHEET'!C21</f>
        <v>#REF!</v>
      </c>
      <c r="AN3" s="529"/>
      <c r="AO3" s="530"/>
      <c r="AP3" s="514" t="e">
        <f>BASEKWHTOTAL</f>
        <v>#NAME?</v>
      </c>
      <c r="AQ3" s="515"/>
      <c r="AR3" s="516"/>
      <c r="AT3" s="534" t="e">
        <f>PICO1</f>
        <v>#NAME?</v>
      </c>
      <c r="AU3" s="534"/>
      <c r="AV3" s="534"/>
      <c r="AW3" s="171"/>
    </row>
    <row r="4" spans="2:49" ht="16.5" customHeight="1" x14ac:dyDescent="0.35">
      <c r="AM4" s="531"/>
      <c r="AN4" s="532"/>
      <c r="AO4" s="533"/>
      <c r="AP4" s="517"/>
      <c r="AQ4" s="518"/>
      <c r="AR4" s="519"/>
      <c r="AT4" s="535" t="str">
        <f>'Summary Form 710'!B6</f>
        <v>ID #</v>
      </c>
      <c r="AU4" s="535"/>
      <c r="AV4" s="227">
        <f>'Summary Form 710'!D6</f>
        <v>0</v>
      </c>
      <c r="AW4" s="73"/>
    </row>
    <row r="5" spans="2:49" ht="16.5" customHeight="1" x14ac:dyDescent="0.35">
      <c r="AT5" s="535" t="str">
        <f>'Summary Form 710'!B7</f>
        <v>Application Date</v>
      </c>
      <c r="AU5" s="535"/>
      <c r="AV5" s="228" t="e">
        <f>'Summary Form 710'!D7</f>
        <v>#NAME?</v>
      </c>
      <c r="AW5" s="73"/>
    </row>
    <row r="6" spans="2:49" ht="16.5" customHeight="1" x14ac:dyDescent="0.35">
      <c r="AT6" s="535" t="str">
        <f>'Summary Form 710'!B8</f>
        <v>PC</v>
      </c>
      <c r="AU6" s="535"/>
      <c r="AV6" s="227">
        <f>'Summary Form 710'!D8</f>
        <v>0</v>
      </c>
      <c r="AW6" s="73"/>
    </row>
    <row r="7" spans="2:49" ht="16.5" customHeight="1" x14ac:dyDescent="0.35">
      <c r="AT7" s="535" t="str">
        <f>'Summary Form 710'!B9</f>
        <v>STATUS</v>
      </c>
      <c r="AU7" s="535"/>
      <c r="AV7" s="227">
        <f>'Summary Form 710'!D9</f>
        <v>0</v>
      </c>
      <c r="AW7" s="73"/>
    </row>
    <row r="8" spans="2:49" ht="16.5" customHeight="1" x14ac:dyDescent="0.35">
      <c r="AT8" s="535" t="str">
        <f>'Summary Form 710'!B10</f>
        <v>ENG Review</v>
      </c>
      <c r="AU8" s="535"/>
      <c r="AV8" s="227">
        <f>'Summary Form 710'!D10</f>
        <v>0</v>
      </c>
      <c r="AW8" s="73"/>
    </row>
    <row r="9" spans="2:49" ht="16.5" customHeight="1" x14ac:dyDescent="0.35">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T9" s="535" t="str">
        <f>'Summary Form 710'!B11</f>
        <v>Review Date</v>
      </c>
      <c r="AU9" s="535"/>
      <c r="AV9" s="228">
        <f>'Summary Form 710'!D11</f>
        <v>0</v>
      </c>
      <c r="AW9" s="73"/>
    </row>
    <row r="10" spans="2:49" ht="16.5" customHeight="1" x14ac:dyDescent="0.35">
      <c r="B10" s="15"/>
      <c r="C10" s="229" t="e">
        <f>IF(PIPS16="Lodging","*Please note that guest room lighting is usually less than 2,500 hours of operation","")</f>
        <v>#NAME?</v>
      </c>
      <c r="D10" s="15"/>
      <c r="E10" s="15"/>
      <c r="F10" s="15"/>
      <c r="G10" s="15"/>
      <c r="H10" s="15"/>
      <c r="I10" s="15"/>
      <c r="J10" s="15"/>
      <c r="K10" s="15"/>
      <c r="L10" s="15"/>
      <c r="M10" s="15"/>
      <c r="N10" s="15"/>
      <c r="O10" s="13"/>
      <c r="P10" s="13"/>
      <c r="Q10" s="15"/>
      <c r="R10" s="15"/>
      <c r="S10" s="15"/>
      <c r="T10" s="15"/>
      <c r="U10" s="15"/>
      <c r="V10" s="14"/>
      <c r="W10" s="14"/>
      <c r="X10" s="15"/>
      <c r="Y10" s="15"/>
      <c r="Z10" s="15"/>
      <c r="AA10" s="15"/>
      <c r="AB10" s="15"/>
      <c r="AC10" s="15"/>
      <c r="AD10" s="15"/>
      <c r="AE10" s="15"/>
      <c r="AF10" s="15"/>
      <c r="AG10" s="15"/>
      <c r="AH10" s="15"/>
      <c r="AI10" s="15"/>
      <c r="AJ10" s="15"/>
      <c r="AK10" s="15"/>
      <c r="AL10" s="15"/>
      <c r="AM10" s="15"/>
      <c r="AN10" s="15"/>
      <c r="AO10" s="15"/>
      <c r="AP10" s="15"/>
      <c r="AQ10" s="15"/>
      <c r="AR10" s="15"/>
      <c r="AT10" s="73"/>
      <c r="AU10" s="73"/>
      <c r="AV10" s="73"/>
      <c r="AW10" s="73"/>
    </row>
    <row r="11" spans="2:49" ht="16.5" customHeight="1" x14ac:dyDescent="0.35">
      <c r="B11" s="220"/>
      <c r="C11" s="525" t="s">
        <v>106</v>
      </c>
      <c r="D11" s="525"/>
      <c r="E11" s="525"/>
      <c r="F11" s="525"/>
      <c r="G11" s="525"/>
      <c r="H11" s="525" t="s">
        <v>48</v>
      </c>
      <c r="I11" s="525"/>
      <c r="J11" s="525"/>
      <c r="K11" s="525"/>
      <c r="L11" s="525" t="s">
        <v>26</v>
      </c>
      <c r="M11" s="525"/>
      <c r="N11" s="525"/>
      <c r="O11" s="15"/>
      <c r="P11" s="525" t="s">
        <v>17</v>
      </c>
      <c r="Q11" s="525"/>
      <c r="R11" s="525"/>
      <c r="S11" s="525" t="s">
        <v>18</v>
      </c>
      <c r="T11" s="525"/>
      <c r="U11" s="525"/>
      <c r="V11" s="525" t="s">
        <v>25</v>
      </c>
      <c r="W11" s="525"/>
      <c r="X11" s="525"/>
      <c r="Y11" s="525" t="s">
        <v>19</v>
      </c>
      <c r="Z11" s="525"/>
      <c r="AA11" s="539" t="s">
        <v>27</v>
      </c>
      <c r="AB11" s="539"/>
      <c r="AC11" s="539" t="s">
        <v>28</v>
      </c>
      <c r="AD11" s="539"/>
      <c r="AE11" s="525" t="s">
        <v>20</v>
      </c>
      <c r="AF11" s="525"/>
      <c r="AG11" s="525"/>
      <c r="AH11" s="525" t="s">
        <v>21</v>
      </c>
      <c r="AI11" s="525"/>
      <c r="AJ11" s="525"/>
      <c r="AK11" s="525" t="s">
        <v>23</v>
      </c>
      <c r="AL11" s="525"/>
      <c r="AM11" s="525"/>
      <c r="AN11" s="525" t="s">
        <v>22</v>
      </c>
      <c r="AO11" s="525"/>
      <c r="AP11" s="525"/>
      <c r="AT11" s="582" t="s">
        <v>159</v>
      </c>
      <c r="AU11" s="522" t="s">
        <v>168</v>
      </c>
      <c r="AV11" s="580" t="s">
        <v>167</v>
      </c>
      <c r="AW11" s="580" t="s">
        <v>169</v>
      </c>
    </row>
    <row r="12" spans="2:49" ht="16.5" customHeight="1" thickBot="1" x14ac:dyDescent="0.4">
      <c r="B12" s="220"/>
      <c r="C12" s="526"/>
      <c r="D12" s="526"/>
      <c r="E12" s="526"/>
      <c r="F12" s="526"/>
      <c r="G12" s="526"/>
      <c r="H12" s="526"/>
      <c r="I12" s="526"/>
      <c r="J12" s="526"/>
      <c r="K12" s="526"/>
      <c r="L12" s="526"/>
      <c r="M12" s="526"/>
      <c r="N12" s="526"/>
      <c r="O12" s="15"/>
      <c r="P12" s="526"/>
      <c r="Q12" s="526"/>
      <c r="R12" s="526"/>
      <c r="S12" s="526"/>
      <c r="T12" s="526"/>
      <c r="U12" s="526"/>
      <c r="V12" s="526"/>
      <c r="W12" s="526"/>
      <c r="X12" s="526"/>
      <c r="Y12" s="526"/>
      <c r="Z12" s="526"/>
      <c r="AA12" s="540"/>
      <c r="AB12" s="540"/>
      <c r="AC12" s="540"/>
      <c r="AD12" s="540"/>
      <c r="AE12" s="526"/>
      <c r="AF12" s="526"/>
      <c r="AG12" s="526"/>
      <c r="AH12" s="526"/>
      <c r="AI12" s="526"/>
      <c r="AJ12" s="526"/>
      <c r="AK12" s="526"/>
      <c r="AL12" s="526"/>
      <c r="AM12" s="526"/>
      <c r="AN12" s="526"/>
      <c r="AO12" s="526"/>
      <c r="AP12" s="526"/>
      <c r="AT12" s="583"/>
      <c r="AU12" s="523"/>
      <c r="AV12" s="581"/>
      <c r="AW12" s="581"/>
    </row>
    <row r="13" spans="2:49" ht="16.5" customHeight="1" x14ac:dyDescent="0.35">
      <c r="B13" s="545" t="s">
        <v>24</v>
      </c>
      <c r="C13" s="550"/>
      <c r="D13" s="551"/>
      <c r="E13" s="551"/>
      <c r="F13" s="551"/>
      <c r="G13" s="552"/>
      <c r="H13" s="536" t="str">
        <f>IF(C13=0,"",VLOOKUP(C13,'SM-LIGHTING LIST'!$C$8:$J$12,2,FALSE))</f>
        <v/>
      </c>
      <c r="I13" s="537"/>
      <c r="J13" s="537"/>
      <c r="K13" s="537"/>
      <c r="L13" s="524"/>
      <c r="M13" s="524"/>
      <c r="N13" s="524"/>
      <c r="O13" s="39"/>
      <c r="P13" s="538"/>
      <c r="Q13" s="538"/>
      <c r="R13" s="538"/>
      <c r="S13" s="536" t="str">
        <f>IF(C13=0,"",VLOOKUP(C13,'SM-LIGHTING LIST'!$C$8:$J$12,3,FALSE))</f>
        <v/>
      </c>
      <c r="T13" s="537"/>
      <c r="U13" s="537"/>
      <c r="V13" s="524"/>
      <c r="W13" s="524"/>
      <c r="X13" s="524"/>
      <c r="Y13" s="549"/>
      <c r="Z13" s="549"/>
      <c r="AA13" s="527"/>
      <c r="AB13" s="527"/>
      <c r="AC13" s="527"/>
      <c r="AD13" s="527"/>
      <c r="AE13" s="571"/>
      <c r="AF13" s="571"/>
      <c r="AG13" s="571"/>
      <c r="AH13" s="572" t="str">
        <f>IF(C13=0,"",VLOOKUP(C13,'SM-LIGHTING LIST'!$C$8:$J$12,4,FALSE))</f>
        <v/>
      </c>
      <c r="AI13" s="573"/>
      <c r="AJ13" s="573"/>
      <c r="AK13" s="570" t="str">
        <f>IF(AN13="","",IF(AN13="--","No Savings",IF(AN13="","",IF(AN13&gt;0,ROUND((L13-V13)*AE13/1000*Y13,0),""))))</f>
        <v/>
      </c>
      <c r="AL13" s="570"/>
      <c r="AM13" s="570"/>
      <c r="AN13" s="569" t="str">
        <f>IF(C13=0,"",IF(L13=0,"",IF(P13=0,"",IF(V13=0,"",IF(V13+1&gt;L13,"--",IF(Y13=0,"",IF(AC13=0,"",IF(AA13=0,"",IF(AE13=0,"",ROUND(MIN(Y13*AH13,(AA13+AC13)*Y13),2))))))))))</f>
        <v/>
      </c>
      <c r="AO13" s="569"/>
      <c r="AP13" s="569"/>
      <c r="AT13" s="585">
        <f>IF(AN13=0,0,IF(AN13="",0,IF(AN13="--",0,(AC13+AA13)*Y13)))</f>
        <v>0</v>
      </c>
      <c r="AU13" s="502">
        <f>(L13*Y13)/1000</f>
        <v>0</v>
      </c>
      <c r="AV13" s="502">
        <f>(V13*Y13)/1000</f>
        <v>0</v>
      </c>
      <c r="AW13" s="502">
        <f>AU13-AV13</f>
        <v>0</v>
      </c>
    </row>
    <row r="14" spans="2:49" ht="16.5" customHeight="1" x14ac:dyDescent="0.35">
      <c r="B14" s="545"/>
      <c r="C14" s="553"/>
      <c r="D14" s="554"/>
      <c r="E14" s="554"/>
      <c r="F14" s="554"/>
      <c r="G14" s="555"/>
      <c r="H14" s="510"/>
      <c r="I14" s="510"/>
      <c r="J14" s="510"/>
      <c r="K14" s="510"/>
      <c r="L14" s="511"/>
      <c r="M14" s="511"/>
      <c r="N14" s="511"/>
      <c r="O14" s="40"/>
      <c r="P14" s="513"/>
      <c r="Q14" s="513"/>
      <c r="R14" s="513"/>
      <c r="S14" s="510"/>
      <c r="T14" s="510"/>
      <c r="U14" s="510"/>
      <c r="V14" s="511"/>
      <c r="W14" s="511"/>
      <c r="X14" s="511"/>
      <c r="Y14" s="512"/>
      <c r="Z14" s="512"/>
      <c r="AA14" s="507"/>
      <c r="AB14" s="507"/>
      <c r="AC14" s="507"/>
      <c r="AD14" s="507"/>
      <c r="AE14" s="508"/>
      <c r="AF14" s="508"/>
      <c r="AG14" s="508"/>
      <c r="AH14" s="504"/>
      <c r="AI14" s="504"/>
      <c r="AJ14" s="504"/>
      <c r="AK14" s="505"/>
      <c r="AL14" s="505"/>
      <c r="AM14" s="505"/>
      <c r="AN14" s="506"/>
      <c r="AO14" s="506"/>
      <c r="AP14" s="506"/>
      <c r="AT14" s="585"/>
      <c r="AU14" s="502"/>
      <c r="AV14" s="502"/>
      <c r="AW14" s="502"/>
    </row>
    <row r="15" spans="2:49" ht="16.5" customHeight="1" x14ac:dyDescent="0.35">
      <c r="B15" s="545" t="s">
        <v>29</v>
      </c>
      <c r="C15" s="546"/>
      <c r="D15" s="547"/>
      <c r="E15" s="547"/>
      <c r="F15" s="547"/>
      <c r="G15" s="548"/>
      <c r="H15" s="509" t="str">
        <f>IF(C15=0,"",VLOOKUP(C15,'SM-LIGHTING LIST'!$C$8:$J$12,2,FALSE))</f>
        <v/>
      </c>
      <c r="I15" s="510"/>
      <c r="J15" s="510"/>
      <c r="K15" s="510"/>
      <c r="L15" s="511"/>
      <c r="M15" s="511"/>
      <c r="N15" s="511"/>
      <c r="O15" s="40"/>
      <c r="P15" s="513"/>
      <c r="Q15" s="513"/>
      <c r="R15" s="513"/>
      <c r="S15" s="509" t="str">
        <f>IF(C15=0,"",VLOOKUP(C15,'SM-LIGHTING LIST'!$C$8:$J$12,3,FALSE))</f>
        <v/>
      </c>
      <c r="T15" s="510"/>
      <c r="U15" s="510"/>
      <c r="V15" s="511"/>
      <c r="W15" s="511"/>
      <c r="X15" s="511"/>
      <c r="Y15" s="512"/>
      <c r="Z15" s="512"/>
      <c r="AA15" s="507"/>
      <c r="AB15" s="507"/>
      <c r="AC15" s="507"/>
      <c r="AD15" s="507"/>
      <c r="AE15" s="508"/>
      <c r="AF15" s="508"/>
      <c r="AG15" s="508"/>
      <c r="AH15" s="503" t="str">
        <f>IF(C15=0,"",VLOOKUP(C15,'SM-LIGHTING LIST'!$C$8:$J$12,4,FALSE))</f>
        <v/>
      </c>
      <c r="AI15" s="504"/>
      <c r="AJ15" s="504"/>
      <c r="AK15" s="505" t="str">
        <f>IF(AN15="","",IF(AN15="--","No Savings",IF(AN15="","",IF(AN15&gt;0,ROUND((L15-V15)*AE15/1000*Y15,0),""))))</f>
        <v/>
      </c>
      <c r="AL15" s="505"/>
      <c r="AM15" s="505"/>
      <c r="AN15" s="506" t="str">
        <f>IF(C15=0,"",IF(L15=0,"",IF(P15=0,"",IF(V15=0,"",IF(V15+1&gt;L15,"--",IF(Y15=0,"",IF(AC15=0,"",IF(AA15=0,"",IF(AE15=0,"",ROUND(MIN(Y15*AH15,(AA15+AC15)*Y15),2))))))))))</f>
        <v/>
      </c>
      <c r="AO15" s="506"/>
      <c r="AP15" s="506"/>
      <c r="AT15" s="520">
        <f>IF(AN15=0,0,IF(AN15="",0,IF(AN15="--",0,(AC15+AA15)*Y15)))</f>
        <v>0</v>
      </c>
      <c r="AU15" s="502">
        <f>(L15*Y15)/1000</f>
        <v>0</v>
      </c>
      <c r="AV15" s="502">
        <f>(V15*Y15)/1000</f>
        <v>0</v>
      </c>
      <c r="AW15" s="502">
        <f>AU15-AV15</f>
        <v>0</v>
      </c>
    </row>
    <row r="16" spans="2:49" ht="16.5" customHeight="1" x14ac:dyDescent="0.35">
      <c r="B16" s="545"/>
      <c r="C16" s="546"/>
      <c r="D16" s="547"/>
      <c r="E16" s="547"/>
      <c r="F16" s="547"/>
      <c r="G16" s="548"/>
      <c r="H16" s="510"/>
      <c r="I16" s="510"/>
      <c r="J16" s="510"/>
      <c r="K16" s="510"/>
      <c r="L16" s="511"/>
      <c r="M16" s="511"/>
      <c r="N16" s="511"/>
      <c r="O16" s="40"/>
      <c r="P16" s="513"/>
      <c r="Q16" s="513"/>
      <c r="R16" s="513"/>
      <c r="S16" s="510"/>
      <c r="T16" s="510"/>
      <c r="U16" s="510"/>
      <c r="V16" s="511"/>
      <c r="W16" s="511"/>
      <c r="X16" s="511"/>
      <c r="Y16" s="512"/>
      <c r="Z16" s="512"/>
      <c r="AA16" s="507"/>
      <c r="AB16" s="507"/>
      <c r="AC16" s="507"/>
      <c r="AD16" s="507"/>
      <c r="AE16" s="508"/>
      <c r="AF16" s="508"/>
      <c r="AG16" s="508"/>
      <c r="AH16" s="504"/>
      <c r="AI16" s="504"/>
      <c r="AJ16" s="504"/>
      <c r="AK16" s="505"/>
      <c r="AL16" s="505"/>
      <c r="AM16" s="505"/>
      <c r="AN16" s="506"/>
      <c r="AO16" s="506"/>
      <c r="AP16" s="506"/>
      <c r="AT16" s="521"/>
      <c r="AU16" s="502"/>
      <c r="AV16" s="502"/>
      <c r="AW16" s="502"/>
    </row>
    <row r="17" spans="2:49" ht="16.5" customHeight="1" x14ac:dyDescent="0.35">
      <c r="B17" s="545" t="s">
        <v>30</v>
      </c>
      <c r="C17" s="546"/>
      <c r="D17" s="547"/>
      <c r="E17" s="547"/>
      <c r="F17" s="547"/>
      <c r="G17" s="548"/>
      <c r="H17" s="509" t="str">
        <f>IF(C17=0,"",VLOOKUP(C17,'SM-LIGHTING LIST'!$C$8:$J$12,2,FALSE))</f>
        <v/>
      </c>
      <c r="I17" s="510"/>
      <c r="J17" s="510"/>
      <c r="K17" s="510"/>
      <c r="L17" s="511"/>
      <c r="M17" s="511"/>
      <c r="N17" s="511"/>
      <c r="O17" s="40"/>
      <c r="P17" s="513"/>
      <c r="Q17" s="513"/>
      <c r="R17" s="513"/>
      <c r="S17" s="509" t="str">
        <f>IF(C17=0,"",VLOOKUP(C17,'SM-LIGHTING LIST'!$C$8:$J$12,3,FALSE))</f>
        <v/>
      </c>
      <c r="T17" s="510"/>
      <c r="U17" s="510"/>
      <c r="V17" s="511"/>
      <c r="W17" s="511"/>
      <c r="X17" s="511"/>
      <c r="Y17" s="512"/>
      <c r="Z17" s="512"/>
      <c r="AA17" s="507"/>
      <c r="AB17" s="507"/>
      <c r="AC17" s="507"/>
      <c r="AD17" s="507"/>
      <c r="AE17" s="508"/>
      <c r="AF17" s="508"/>
      <c r="AG17" s="508"/>
      <c r="AH17" s="503" t="str">
        <f>IF(C17=0,"",VLOOKUP(C17,'SM-LIGHTING LIST'!$C$8:$J$12,4,FALSE))</f>
        <v/>
      </c>
      <c r="AI17" s="504"/>
      <c r="AJ17" s="504"/>
      <c r="AK17" s="505" t="str">
        <f>IF(AN17="","",IF(AN17="--","No Savings",IF(AN17="","",IF(AN17&gt;0,ROUND((L17-V17)*AE17/1000*Y17,0),""))))</f>
        <v/>
      </c>
      <c r="AL17" s="505"/>
      <c r="AM17" s="505"/>
      <c r="AN17" s="506" t="str">
        <f>IF(C17=0,"",IF(L17=0,"",IF(P17=0,"",IF(V17=0,"",IF(V17+1&gt;L17,"--",IF(Y17=0,"",IF(AC17=0,"",IF(AA17=0,"",IF(AE17=0,"",ROUND(MIN(Y17*AH17,(AA17+AC17)*Y17),2))))))))))</f>
        <v/>
      </c>
      <c r="AO17" s="506"/>
      <c r="AP17" s="506"/>
      <c r="AT17" s="520">
        <f>IF(AN17=0,0,IF(AN17="",0,IF(AN17="--",0,(AC17+AA17)*Y17)))</f>
        <v>0</v>
      </c>
      <c r="AU17" s="502">
        <f>(L17*Y17)/1000</f>
        <v>0</v>
      </c>
      <c r="AV17" s="502">
        <f>(V17*Y17)/1000</f>
        <v>0</v>
      </c>
      <c r="AW17" s="502">
        <f>AU17-AV17</f>
        <v>0</v>
      </c>
    </row>
    <row r="18" spans="2:49" ht="16.5" customHeight="1" x14ac:dyDescent="0.35">
      <c r="B18" s="545"/>
      <c r="C18" s="546"/>
      <c r="D18" s="547"/>
      <c r="E18" s="547"/>
      <c r="F18" s="547"/>
      <c r="G18" s="548"/>
      <c r="H18" s="510"/>
      <c r="I18" s="510"/>
      <c r="J18" s="510"/>
      <c r="K18" s="510"/>
      <c r="L18" s="511"/>
      <c r="M18" s="511"/>
      <c r="N18" s="511"/>
      <c r="O18" s="40"/>
      <c r="P18" s="513"/>
      <c r="Q18" s="513"/>
      <c r="R18" s="513"/>
      <c r="S18" s="510"/>
      <c r="T18" s="510"/>
      <c r="U18" s="510"/>
      <c r="V18" s="511"/>
      <c r="W18" s="511"/>
      <c r="X18" s="511"/>
      <c r="Y18" s="512"/>
      <c r="Z18" s="512"/>
      <c r="AA18" s="507"/>
      <c r="AB18" s="507"/>
      <c r="AC18" s="507"/>
      <c r="AD18" s="507"/>
      <c r="AE18" s="508"/>
      <c r="AF18" s="508"/>
      <c r="AG18" s="508"/>
      <c r="AH18" s="504"/>
      <c r="AI18" s="504"/>
      <c r="AJ18" s="504"/>
      <c r="AK18" s="505"/>
      <c r="AL18" s="505"/>
      <c r="AM18" s="505"/>
      <c r="AN18" s="506"/>
      <c r="AO18" s="506"/>
      <c r="AP18" s="506"/>
      <c r="AT18" s="521"/>
      <c r="AU18" s="502"/>
      <c r="AV18" s="502"/>
      <c r="AW18" s="502"/>
    </row>
    <row r="19" spans="2:49" ht="16.5" customHeight="1" x14ac:dyDescent="0.35">
      <c r="B19" s="545" t="s">
        <v>31</v>
      </c>
      <c r="C19" s="546"/>
      <c r="D19" s="547"/>
      <c r="E19" s="547"/>
      <c r="F19" s="547"/>
      <c r="G19" s="548"/>
      <c r="H19" s="509" t="str">
        <f>IF(C19=0,"",VLOOKUP(C19,'SM-LIGHTING LIST'!$C$8:$J$12,2,FALSE))</f>
        <v/>
      </c>
      <c r="I19" s="510"/>
      <c r="J19" s="510"/>
      <c r="K19" s="510"/>
      <c r="L19" s="511"/>
      <c r="M19" s="511"/>
      <c r="N19" s="511"/>
      <c r="O19" s="40"/>
      <c r="P19" s="513"/>
      <c r="Q19" s="513"/>
      <c r="R19" s="513"/>
      <c r="S19" s="509" t="str">
        <f>IF(C19=0,"",VLOOKUP(C19,'SM-LIGHTING LIST'!$C$8:$J$12,3,FALSE))</f>
        <v/>
      </c>
      <c r="T19" s="510"/>
      <c r="U19" s="510"/>
      <c r="V19" s="511"/>
      <c r="W19" s="511"/>
      <c r="X19" s="511"/>
      <c r="Y19" s="512"/>
      <c r="Z19" s="512"/>
      <c r="AA19" s="507"/>
      <c r="AB19" s="507"/>
      <c r="AC19" s="507"/>
      <c r="AD19" s="507"/>
      <c r="AE19" s="508"/>
      <c r="AF19" s="508"/>
      <c r="AG19" s="508"/>
      <c r="AH19" s="503" t="str">
        <f>IF(C19=0,"",VLOOKUP(C19,'SM-LIGHTING LIST'!$C$8:$J$12,4,FALSE))</f>
        <v/>
      </c>
      <c r="AI19" s="504"/>
      <c r="AJ19" s="504"/>
      <c r="AK19" s="505" t="str">
        <f>IF(AN19="","",IF(AN19="--","No Savings",IF(AN19="","",IF(AN19&gt;0,ROUND((L19-V19)*AE19/1000*Y19,0),""))))</f>
        <v/>
      </c>
      <c r="AL19" s="505"/>
      <c r="AM19" s="505"/>
      <c r="AN19" s="506" t="str">
        <f>IF(C19=0,"",IF(L19=0,"",IF(P19=0,"",IF(V19=0,"",IF(V19+1&gt;L19,"--",IF(Y19=0,"",IF(AC19=0,"",IF(AA19=0,"",IF(AE19=0,"",ROUND(MIN(Y19*AH19,(AA19+AC19)*Y19),2))))))))))</f>
        <v/>
      </c>
      <c r="AO19" s="506"/>
      <c r="AP19" s="506"/>
      <c r="AT19" s="520">
        <f>IF(AN19=0,0,IF(AN19="",0,IF(AN19="--",0,(AC19+AA19)*Y19)))</f>
        <v>0</v>
      </c>
      <c r="AU19" s="502">
        <f>(L19*Y19)/1000</f>
        <v>0</v>
      </c>
      <c r="AV19" s="502">
        <f>(V19*Y19)/1000</f>
        <v>0</v>
      </c>
      <c r="AW19" s="502">
        <f>AU19-AV19</f>
        <v>0</v>
      </c>
    </row>
    <row r="20" spans="2:49" ht="16.5" customHeight="1" x14ac:dyDescent="0.35">
      <c r="B20" s="545"/>
      <c r="C20" s="546"/>
      <c r="D20" s="547"/>
      <c r="E20" s="547"/>
      <c r="F20" s="547"/>
      <c r="G20" s="548"/>
      <c r="H20" s="510"/>
      <c r="I20" s="510"/>
      <c r="J20" s="510"/>
      <c r="K20" s="510"/>
      <c r="L20" s="511"/>
      <c r="M20" s="511"/>
      <c r="N20" s="511"/>
      <c r="O20" s="40"/>
      <c r="P20" s="513"/>
      <c r="Q20" s="513"/>
      <c r="R20" s="513"/>
      <c r="S20" s="510"/>
      <c r="T20" s="510"/>
      <c r="U20" s="510"/>
      <c r="V20" s="511"/>
      <c r="W20" s="511"/>
      <c r="X20" s="511"/>
      <c r="Y20" s="512"/>
      <c r="Z20" s="512"/>
      <c r="AA20" s="507"/>
      <c r="AB20" s="507"/>
      <c r="AC20" s="507"/>
      <c r="AD20" s="507"/>
      <c r="AE20" s="508"/>
      <c r="AF20" s="508"/>
      <c r="AG20" s="508"/>
      <c r="AH20" s="504"/>
      <c r="AI20" s="504"/>
      <c r="AJ20" s="504"/>
      <c r="AK20" s="505"/>
      <c r="AL20" s="505"/>
      <c r="AM20" s="505"/>
      <c r="AN20" s="506"/>
      <c r="AO20" s="506"/>
      <c r="AP20" s="506"/>
      <c r="AT20" s="521"/>
      <c r="AU20" s="502"/>
      <c r="AV20" s="502"/>
      <c r="AW20" s="502"/>
    </row>
    <row r="21" spans="2:49" ht="16.5" customHeight="1" x14ac:dyDescent="0.35">
      <c r="B21" s="545" t="s">
        <v>32</v>
      </c>
      <c r="C21" s="546"/>
      <c r="D21" s="547"/>
      <c r="E21" s="547"/>
      <c r="F21" s="547"/>
      <c r="G21" s="548"/>
      <c r="H21" s="509" t="str">
        <f>IF(C21=0,"",VLOOKUP(C21,'SM-LIGHTING LIST'!$C$8:$J$12,2,FALSE))</f>
        <v/>
      </c>
      <c r="I21" s="510"/>
      <c r="J21" s="510"/>
      <c r="K21" s="510"/>
      <c r="L21" s="511"/>
      <c r="M21" s="511"/>
      <c r="N21" s="511"/>
      <c r="O21" s="40"/>
      <c r="P21" s="513"/>
      <c r="Q21" s="513"/>
      <c r="R21" s="513"/>
      <c r="S21" s="509" t="str">
        <f>IF(C21=0,"",VLOOKUP(C21,'SM-LIGHTING LIST'!$C$8:$J$12,3,FALSE))</f>
        <v/>
      </c>
      <c r="T21" s="510"/>
      <c r="U21" s="510"/>
      <c r="V21" s="511"/>
      <c r="W21" s="511"/>
      <c r="X21" s="511"/>
      <c r="Y21" s="512"/>
      <c r="Z21" s="512"/>
      <c r="AA21" s="507"/>
      <c r="AB21" s="507"/>
      <c r="AC21" s="507"/>
      <c r="AD21" s="507"/>
      <c r="AE21" s="508"/>
      <c r="AF21" s="508"/>
      <c r="AG21" s="508"/>
      <c r="AH21" s="503" t="str">
        <f>IF(C21=0,"",VLOOKUP(C21,'SM-LIGHTING LIST'!$C$8:$J$12,4,FALSE))</f>
        <v/>
      </c>
      <c r="AI21" s="504"/>
      <c r="AJ21" s="504"/>
      <c r="AK21" s="505" t="str">
        <f>IF(AN21="","",IF(AN21="--","No Savings",IF(AN21="","",IF(AN21&gt;0,ROUND((L21-V21)*AE21/1000*Y21,0),""))))</f>
        <v/>
      </c>
      <c r="AL21" s="505"/>
      <c r="AM21" s="505"/>
      <c r="AN21" s="506" t="str">
        <f>IF(C21=0,"",IF(L21=0,"",IF(P21=0,"",IF(V21=0,"",IF(V21+1&gt;L21,"--",IF(Y21=0,"",IF(AC21=0,"",IF(AA21=0,"",IF(AE21=0,"",ROUND(MIN(Y21*AH21,(AA21+AC21)*Y21),2))))))))))</f>
        <v/>
      </c>
      <c r="AO21" s="506"/>
      <c r="AP21" s="506"/>
      <c r="AT21" s="520">
        <f>IF(AN21=0,0,IF(AN21="",0,IF(AN21="--",0,(AC21+AA21)*Y21)))</f>
        <v>0</v>
      </c>
      <c r="AU21" s="502">
        <f t="shared" ref="AU21:AU29" si="0">(L21*Y21)/1000</f>
        <v>0</v>
      </c>
      <c r="AV21" s="502">
        <f t="shared" ref="AV21:AV29" si="1">(V21*Y21)/1000</f>
        <v>0</v>
      </c>
      <c r="AW21" s="502">
        <f t="shared" ref="AW21:AW29" si="2">AU21-AV21</f>
        <v>0</v>
      </c>
    </row>
    <row r="22" spans="2:49" ht="16.5" customHeight="1" x14ac:dyDescent="0.35">
      <c r="B22" s="545"/>
      <c r="C22" s="546"/>
      <c r="D22" s="547"/>
      <c r="E22" s="547"/>
      <c r="F22" s="547"/>
      <c r="G22" s="548"/>
      <c r="H22" s="510"/>
      <c r="I22" s="510"/>
      <c r="J22" s="510"/>
      <c r="K22" s="510"/>
      <c r="L22" s="511"/>
      <c r="M22" s="511"/>
      <c r="N22" s="511"/>
      <c r="O22" s="40"/>
      <c r="P22" s="513"/>
      <c r="Q22" s="513"/>
      <c r="R22" s="513"/>
      <c r="S22" s="510"/>
      <c r="T22" s="510"/>
      <c r="U22" s="510"/>
      <c r="V22" s="511"/>
      <c r="W22" s="511"/>
      <c r="X22" s="511"/>
      <c r="Y22" s="512"/>
      <c r="Z22" s="512"/>
      <c r="AA22" s="507"/>
      <c r="AB22" s="507"/>
      <c r="AC22" s="507"/>
      <c r="AD22" s="507"/>
      <c r="AE22" s="508"/>
      <c r="AF22" s="508"/>
      <c r="AG22" s="508"/>
      <c r="AH22" s="504"/>
      <c r="AI22" s="504"/>
      <c r="AJ22" s="504"/>
      <c r="AK22" s="505"/>
      <c r="AL22" s="505"/>
      <c r="AM22" s="505"/>
      <c r="AN22" s="506"/>
      <c r="AO22" s="506"/>
      <c r="AP22" s="506"/>
      <c r="AT22" s="521"/>
      <c r="AU22" s="502"/>
      <c r="AV22" s="502"/>
      <c r="AW22" s="502"/>
    </row>
    <row r="23" spans="2:49" ht="16.5" customHeight="1" x14ac:dyDescent="0.35">
      <c r="B23" s="545" t="s">
        <v>33</v>
      </c>
      <c r="C23" s="546"/>
      <c r="D23" s="547"/>
      <c r="E23" s="547"/>
      <c r="F23" s="547"/>
      <c r="G23" s="548"/>
      <c r="H23" s="509" t="str">
        <f>IF(C23=0,"",VLOOKUP(C23,'SM-LIGHTING LIST'!$C$8:$J$12,2,FALSE))</f>
        <v/>
      </c>
      <c r="I23" s="510"/>
      <c r="J23" s="510"/>
      <c r="K23" s="510"/>
      <c r="L23" s="511"/>
      <c r="M23" s="511"/>
      <c r="N23" s="511"/>
      <c r="O23" s="40"/>
      <c r="P23" s="513"/>
      <c r="Q23" s="513"/>
      <c r="R23" s="513"/>
      <c r="S23" s="509" t="str">
        <f>IF(C23=0,"",VLOOKUP(C23,'SM-LIGHTING LIST'!$C$8:$J$12,3,FALSE))</f>
        <v/>
      </c>
      <c r="T23" s="510"/>
      <c r="U23" s="510"/>
      <c r="V23" s="511"/>
      <c r="W23" s="511"/>
      <c r="X23" s="511"/>
      <c r="Y23" s="512"/>
      <c r="Z23" s="512"/>
      <c r="AA23" s="507"/>
      <c r="AB23" s="507"/>
      <c r="AC23" s="507"/>
      <c r="AD23" s="507"/>
      <c r="AE23" s="508"/>
      <c r="AF23" s="508"/>
      <c r="AG23" s="508"/>
      <c r="AH23" s="503" t="str">
        <f>IF(C23=0,"",VLOOKUP(C23,'SM-LIGHTING LIST'!$C$8:$J$12,4,FALSE))</f>
        <v/>
      </c>
      <c r="AI23" s="504"/>
      <c r="AJ23" s="504"/>
      <c r="AK23" s="505" t="str">
        <f>IF(AN23="","",IF(AN23="--","No Savings",IF(AN23="","",IF(AN23&gt;0,ROUND((L23-V23)*AE23/1000*Y23,0),""))))</f>
        <v/>
      </c>
      <c r="AL23" s="505"/>
      <c r="AM23" s="505"/>
      <c r="AN23" s="506" t="str">
        <f>IF(C23=0,"",IF(L23=0,"",IF(P23=0,"",IF(V23=0,"",IF(V23+1&gt;L23,"--",IF(Y23=0,"",IF(AC23=0,"",IF(AA23=0,"",IF(AE23=0,"",ROUND(MIN(Y23*AH23,(AA23+AC23)*Y23),2))))))))))</f>
        <v/>
      </c>
      <c r="AO23" s="506"/>
      <c r="AP23" s="506"/>
      <c r="AT23" s="520">
        <f>IF(AN23=0,0,IF(AN23="",0,IF(AN23="--",0,(AC23+AA23)*Y23)))</f>
        <v>0</v>
      </c>
      <c r="AU23" s="502">
        <f t="shared" si="0"/>
        <v>0</v>
      </c>
      <c r="AV23" s="502">
        <f t="shared" si="1"/>
        <v>0</v>
      </c>
      <c r="AW23" s="502">
        <f t="shared" si="2"/>
        <v>0</v>
      </c>
    </row>
    <row r="24" spans="2:49" ht="16.5" customHeight="1" x14ac:dyDescent="0.35">
      <c r="B24" s="545"/>
      <c r="C24" s="546"/>
      <c r="D24" s="547"/>
      <c r="E24" s="547"/>
      <c r="F24" s="547"/>
      <c r="G24" s="548"/>
      <c r="H24" s="510"/>
      <c r="I24" s="510"/>
      <c r="J24" s="510"/>
      <c r="K24" s="510"/>
      <c r="L24" s="511"/>
      <c r="M24" s="511"/>
      <c r="N24" s="511"/>
      <c r="O24" s="40"/>
      <c r="P24" s="513"/>
      <c r="Q24" s="513"/>
      <c r="R24" s="513"/>
      <c r="S24" s="510"/>
      <c r="T24" s="510"/>
      <c r="U24" s="510"/>
      <c r="V24" s="511"/>
      <c r="W24" s="511"/>
      <c r="X24" s="511"/>
      <c r="Y24" s="512"/>
      <c r="Z24" s="512"/>
      <c r="AA24" s="507"/>
      <c r="AB24" s="507"/>
      <c r="AC24" s="507"/>
      <c r="AD24" s="507"/>
      <c r="AE24" s="508"/>
      <c r="AF24" s="508"/>
      <c r="AG24" s="508"/>
      <c r="AH24" s="504"/>
      <c r="AI24" s="504"/>
      <c r="AJ24" s="504"/>
      <c r="AK24" s="505"/>
      <c r="AL24" s="505"/>
      <c r="AM24" s="505"/>
      <c r="AN24" s="506"/>
      <c r="AO24" s="506"/>
      <c r="AP24" s="506"/>
      <c r="AT24" s="521"/>
      <c r="AU24" s="502"/>
      <c r="AV24" s="502"/>
      <c r="AW24" s="502"/>
    </row>
    <row r="25" spans="2:49" ht="16.5" customHeight="1" x14ac:dyDescent="0.35">
      <c r="B25" s="545" t="s">
        <v>352</v>
      </c>
      <c r="C25" s="546"/>
      <c r="D25" s="547"/>
      <c r="E25" s="547"/>
      <c r="F25" s="547"/>
      <c r="G25" s="548"/>
      <c r="H25" s="509" t="str">
        <f>IF(C25=0,"",VLOOKUP(C25,'SM-LIGHTING LIST'!$C$8:$J$12,2,FALSE))</f>
        <v/>
      </c>
      <c r="I25" s="510"/>
      <c r="J25" s="510"/>
      <c r="K25" s="510"/>
      <c r="L25" s="511"/>
      <c r="M25" s="511"/>
      <c r="N25" s="511"/>
      <c r="O25" s="40"/>
      <c r="P25" s="513"/>
      <c r="Q25" s="513"/>
      <c r="R25" s="513"/>
      <c r="S25" s="509" t="str">
        <f>IF(C25=0,"",VLOOKUP(C25,'SM-LIGHTING LIST'!$C$8:$J$12,3,FALSE))</f>
        <v/>
      </c>
      <c r="T25" s="510"/>
      <c r="U25" s="510"/>
      <c r="V25" s="511"/>
      <c r="W25" s="511"/>
      <c r="X25" s="511"/>
      <c r="Y25" s="512"/>
      <c r="Z25" s="512"/>
      <c r="AA25" s="507"/>
      <c r="AB25" s="507"/>
      <c r="AC25" s="507"/>
      <c r="AD25" s="507"/>
      <c r="AE25" s="508"/>
      <c r="AF25" s="508"/>
      <c r="AG25" s="508"/>
      <c r="AH25" s="503" t="str">
        <f>IF(C25=0,"",VLOOKUP(C25,'SM-LIGHTING LIST'!$C$8:$J$12,4,FALSE))</f>
        <v/>
      </c>
      <c r="AI25" s="504"/>
      <c r="AJ25" s="504"/>
      <c r="AK25" s="505" t="str">
        <f>IF(AN25="","",IF(AN25="--","No Savings",IF(AN25="","",IF(AN25&gt;0,ROUND((L25-V25)*AE25/1000*Y25,0),""))))</f>
        <v/>
      </c>
      <c r="AL25" s="505"/>
      <c r="AM25" s="505"/>
      <c r="AN25" s="506" t="str">
        <f>IF(C25=0,"",IF(L25=0,"",IF(P25=0,"",IF(V25=0,"",IF(V25+1&gt;L25,"--",IF(Y25=0,"",IF(AC25=0,"",IF(AA25=0,"",IF(AE25=0,"",ROUND(MIN(Y25*AH25,(AA25+AC25)*Y25),2))))))))))</f>
        <v/>
      </c>
      <c r="AO25" s="506"/>
      <c r="AP25" s="506"/>
      <c r="AT25" s="520">
        <f>IF(AN25=0,0,IF(AN25="",0,IF(AN25="--",0,(AC25+AA25)*Y25)))</f>
        <v>0</v>
      </c>
      <c r="AU25" s="502">
        <f t="shared" si="0"/>
        <v>0</v>
      </c>
      <c r="AV25" s="502">
        <f t="shared" si="1"/>
        <v>0</v>
      </c>
      <c r="AW25" s="502">
        <f t="shared" si="2"/>
        <v>0</v>
      </c>
    </row>
    <row r="26" spans="2:49" ht="16.5" customHeight="1" x14ac:dyDescent="0.35">
      <c r="B26" s="545"/>
      <c r="C26" s="546"/>
      <c r="D26" s="547"/>
      <c r="E26" s="547"/>
      <c r="F26" s="547"/>
      <c r="G26" s="548"/>
      <c r="H26" s="510"/>
      <c r="I26" s="510"/>
      <c r="J26" s="510"/>
      <c r="K26" s="510"/>
      <c r="L26" s="511"/>
      <c r="M26" s="511"/>
      <c r="N26" s="511"/>
      <c r="O26" s="40"/>
      <c r="P26" s="513"/>
      <c r="Q26" s="513"/>
      <c r="R26" s="513"/>
      <c r="S26" s="510"/>
      <c r="T26" s="510"/>
      <c r="U26" s="510"/>
      <c r="V26" s="511"/>
      <c r="W26" s="511"/>
      <c r="X26" s="511"/>
      <c r="Y26" s="512"/>
      <c r="Z26" s="512"/>
      <c r="AA26" s="507"/>
      <c r="AB26" s="507"/>
      <c r="AC26" s="507"/>
      <c r="AD26" s="507"/>
      <c r="AE26" s="508"/>
      <c r="AF26" s="508"/>
      <c r="AG26" s="508"/>
      <c r="AH26" s="504"/>
      <c r="AI26" s="504"/>
      <c r="AJ26" s="504"/>
      <c r="AK26" s="505"/>
      <c r="AL26" s="505"/>
      <c r="AM26" s="505"/>
      <c r="AN26" s="506"/>
      <c r="AO26" s="506"/>
      <c r="AP26" s="506"/>
      <c r="AT26" s="521"/>
      <c r="AU26" s="502"/>
      <c r="AV26" s="502"/>
      <c r="AW26" s="502"/>
    </row>
    <row r="27" spans="2:49" ht="16.5" customHeight="1" x14ac:dyDescent="0.35">
      <c r="B27" s="545" t="s">
        <v>353</v>
      </c>
      <c r="C27" s="546"/>
      <c r="D27" s="547"/>
      <c r="E27" s="547"/>
      <c r="F27" s="547"/>
      <c r="G27" s="548"/>
      <c r="H27" s="509" t="str">
        <f>IF(C27=0,"",VLOOKUP(C27,'SM-LIGHTING LIST'!$C$8:$J$12,2,FALSE))</f>
        <v/>
      </c>
      <c r="I27" s="510"/>
      <c r="J27" s="510"/>
      <c r="K27" s="510"/>
      <c r="L27" s="511"/>
      <c r="M27" s="511"/>
      <c r="N27" s="511"/>
      <c r="O27" s="40"/>
      <c r="P27" s="513"/>
      <c r="Q27" s="513"/>
      <c r="R27" s="513"/>
      <c r="S27" s="509" t="str">
        <f>IF(C27=0,"",VLOOKUP(C27,'SM-LIGHTING LIST'!$C$8:$J$12,3,FALSE))</f>
        <v/>
      </c>
      <c r="T27" s="510"/>
      <c r="U27" s="510"/>
      <c r="V27" s="511"/>
      <c r="W27" s="511"/>
      <c r="X27" s="511"/>
      <c r="Y27" s="512"/>
      <c r="Z27" s="512"/>
      <c r="AA27" s="507"/>
      <c r="AB27" s="507"/>
      <c r="AC27" s="507"/>
      <c r="AD27" s="507"/>
      <c r="AE27" s="508"/>
      <c r="AF27" s="508"/>
      <c r="AG27" s="508"/>
      <c r="AH27" s="503" t="str">
        <f>IF(C27=0,"",VLOOKUP(C27,'SM-LIGHTING LIST'!$C$8:$J$12,4,FALSE))</f>
        <v/>
      </c>
      <c r="AI27" s="504"/>
      <c r="AJ27" s="504"/>
      <c r="AK27" s="505" t="str">
        <f>IF(AN27="","",IF(AN27="--","No Savings",IF(AN27="","",IF(AN27&gt;0,ROUND((L27-V27)*AE27/1000*Y27,0),""))))</f>
        <v/>
      </c>
      <c r="AL27" s="505"/>
      <c r="AM27" s="505"/>
      <c r="AN27" s="506" t="str">
        <f>IF(C27=0,"",IF(L27=0,"",IF(P27=0,"",IF(V27=0,"",IF(V27+1&gt;L27,"--",IF(Y27=0,"",IF(AC27=0,"",IF(AA27=0,"",IF(AE27=0,"",ROUND(MIN(Y27*AH27,(AA27+AC27)*Y27),2))))))))))</f>
        <v/>
      </c>
      <c r="AO27" s="506"/>
      <c r="AP27" s="506"/>
      <c r="AT27" s="520">
        <f>IF(AN27=0,0,IF(AN27="",0,IF(AN27="--",0,(AC27+AA27)*Y27)))</f>
        <v>0</v>
      </c>
      <c r="AU27" s="502">
        <f t="shared" si="0"/>
        <v>0</v>
      </c>
      <c r="AV27" s="502">
        <f t="shared" si="1"/>
        <v>0</v>
      </c>
      <c r="AW27" s="502">
        <f t="shared" si="2"/>
        <v>0</v>
      </c>
    </row>
    <row r="28" spans="2:49" ht="16.5" customHeight="1" x14ac:dyDescent="0.35">
      <c r="B28" s="545"/>
      <c r="C28" s="546"/>
      <c r="D28" s="547"/>
      <c r="E28" s="547"/>
      <c r="F28" s="547"/>
      <c r="G28" s="548"/>
      <c r="H28" s="510"/>
      <c r="I28" s="510"/>
      <c r="J28" s="510"/>
      <c r="K28" s="510"/>
      <c r="L28" s="511"/>
      <c r="M28" s="511"/>
      <c r="N28" s="511"/>
      <c r="O28" s="40"/>
      <c r="P28" s="513"/>
      <c r="Q28" s="513"/>
      <c r="R28" s="513"/>
      <c r="S28" s="510"/>
      <c r="T28" s="510"/>
      <c r="U28" s="510"/>
      <c r="V28" s="511"/>
      <c r="W28" s="511"/>
      <c r="X28" s="511"/>
      <c r="Y28" s="512"/>
      <c r="Z28" s="512"/>
      <c r="AA28" s="507"/>
      <c r="AB28" s="507"/>
      <c r="AC28" s="507"/>
      <c r="AD28" s="507"/>
      <c r="AE28" s="508"/>
      <c r="AF28" s="508"/>
      <c r="AG28" s="508"/>
      <c r="AH28" s="504"/>
      <c r="AI28" s="504"/>
      <c r="AJ28" s="504"/>
      <c r="AK28" s="505"/>
      <c r="AL28" s="505"/>
      <c r="AM28" s="505"/>
      <c r="AN28" s="506"/>
      <c r="AO28" s="506"/>
      <c r="AP28" s="506"/>
      <c r="AT28" s="521"/>
      <c r="AU28" s="502"/>
      <c r="AV28" s="502"/>
      <c r="AW28" s="502"/>
    </row>
    <row r="29" spans="2:49" ht="16.5" customHeight="1" x14ac:dyDescent="0.35">
      <c r="B29" s="545" t="s">
        <v>354</v>
      </c>
      <c r="C29" s="546"/>
      <c r="D29" s="547"/>
      <c r="E29" s="547"/>
      <c r="F29" s="547"/>
      <c r="G29" s="548"/>
      <c r="H29" s="509" t="str">
        <f>IF(C29=0,"",VLOOKUP(C29,'SM-LIGHTING LIST'!$C$8:$J$12,2,FALSE))</f>
        <v/>
      </c>
      <c r="I29" s="510"/>
      <c r="J29" s="510"/>
      <c r="K29" s="510"/>
      <c r="L29" s="511"/>
      <c r="M29" s="511"/>
      <c r="N29" s="511"/>
      <c r="O29" s="40"/>
      <c r="P29" s="513"/>
      <c r="Q29" s="513"/>
      <c r="R29" s="513"/>
      <c r="S29" s="509" t="str">
        <f>IF(C29=0,"",VLOOKUP(C29,'SM-LIGHTING LIST'!$C$8:$J$12,3,FALSE))</f>
        <v/>
      </c>
      <c r="T29" s="510"/>
      <c r="U29" s="510"/>
      <c r="V29" s="511"/>
      <c r="W29" s="511"/>
      <c r="X29" s="511"/>
      <c r="Y29" s="512"/>
      <c r="Z29" s="512"/>
      <c r="AA29" s="507"/>
      <c r="AB29" s="507"/>
      <c r="AC29" s="507"/>
      <c r="AD29" s="507"/>
      <c r="AE29" s="508"/>
      <c r="AF29" s="508"/>
      <c r="AG29" s="508"/>
      <c r="AH29" s="503" t="str">
        <f>IF(C29=0,"",VLOOKUP(C29,'SM-LIGHTING LIST'!$C$8:$J$12,4,FALSE))</f>
        <v/>
      </c>
      <c r="AI29" s="504"/>
      <c r="AJ29" s="504"/>
      <c r="AK29" s="505" t="str">
        <f>IF(AN29="","",IF(AN29="--","No Savings",IF(AN29="","",IF(AN29&gt;0,ROUND((L29-V29)*AE29/1000*Y29,0),""))))</f>
        <v/>
      </c>
      <c r="AL29" s="505"/>
      <c r="AM29" s="505"/>
      <c r="AN29" s="506" t="str">
        <f>IF(C29=0,"",IF(L29=0,"",IF(P29=0,"",IF(V29=0,"",IF(V29+1&gt;L29,"--",IF(Y29=0,"",IF(AC29=0,"",IF(AA29=0,"",IF(AE29=0,"",ROUND(MIN(Y29*AH29,(AA29+AC29)*Y29),2))))))))))</f>
        <v/>
      </c>
      <c r="AO29" s="506"/>
      <c r="AP29" s="506"/>
      <c r="AT29" s="520">
        <f>IF(AN29=0,0,IF(AN29="",0,IF(AN29="--",0,(AC29+AA29)*Y29)))</f>
        <v>0</v>
      </c>
      <c r="AU29" s="502">
        <f t="shared" si="0"/>
        <v>0</v>
      </c>
      <c r="AV29" s="502">
        <f t="shared" si="1"/>
        <v>0</v>
      </c>
      <c r="AW29" s="502">
        <f t="shared" si="2"/>
        <v>0</v>
      </c>
    </row>
    <row r="30" spans="2:49" ht="16.5" customHeight="1" x14ac:dyDescent="0.35">
      <c r="B30" s="545"/>
      <c r="C30" s="546"/>
      <c r="D30" s="547"/>
      <c r="E30" s="547"/>
      <c r="F30" s="547"/>
      <c r="G30" s="548"/>
      <c r="H30" s="510"/>
      <c r="I30" s="510"/>
      <c r="J30" s="510"/>
      <c r="K30" s="510"/>
      <c r="L30" s="511"/>
      <c r="M30" s="511"/>
      <c r="N30" s="511"/>
      <c r="O30" s="40"/>
      <c r="P30" s="513"/>
      <c r="Q30" s="513"/>
      <c r="R30" s="513"/>
      <c r="S30" s="510"/>
      <c r="T30" s="510"/>
      <c r="U30" s="510"/>
      <c r="V30" s="511"/>
      <c r="W30" s="511"/>
      <c r="X30" s="511"/>
      <c r="Y30" s="512"/>
      <c r="Z30" s="512"/>
      <c r="AA30" s="507"/>
      <c r="AB30" s="507"/>
      <c r="AC30" s="507"/>
      <c r="AD30" s="507"/>
      <c r="AE30" s="508"/>
      <c r="AF30" s="508"/>
      <c r="AG30" s="508"/>
      <c r="AH30" s="504"/>
      <c r="AI30" s="504"/>
      <c r="AJ30" s="504"/>
      <c r="AK30" s="505"/>
      <c r="AL30" s="505"/>
      <c r="AM30" s="505"/>
      <c r="AN30" s="506"/>
      <c r="AO30" s="506"/>
      <c r="AP30" s="506"/>
      <c r="AT30" s="521"/>
      <c r="AU30" s="502"/>
      <c r="AV30" s="502"/>
      <c r="AW30" s="502"/>
    </row>
    <row r="31" spans="2:49" ht="16.5" customHeight="1" x14ac:dyDescent="0.35">
      <c r="B31" s="545" t="s">
        <v>355</v>
      </c>
      <c r="C31" s="546"/>
      <c r="D31" s="547"/>
      <c r="E31" s="547"/>
      <c r="F31" s="547"/>
      <c r="G31" s="548"/>
      <c r="H31" s="509" t="str">
        <f>IF(C31=0,"",VLOOKUP(C31,'SM-LIGHTING LIST'!$C$8:$J$12,2,FALSE))</f>
        <v/>
      </c>
      <c r="I31" s="510"/>
      <c r="J31" s="510"/>
      <c r="K31" s="510"/>
      <c r="L31" s="511"/>
      <c r="M31" s="511"/>
      <c r="N31" s="511"/>
      <c r="O31" s="40"/>
      <c r="P31" s="513"/>
      <c r="Q31" s="513"/>
      <c r="R31" s="513"/>
      <c r="S31" s="509" t="str">
        <f>IF(C31=0,"",VLOOKUP(C31,'SM-LIGHTING LIST'!$C$8:$J$12,3,FALSE))</f>
        <v/>
      </c>
      <c r="T31" s="510"/>
      <c r="U31" s="510"/>
      <c r="V31" s="511"/>
      <c r="W31" s="511"/>
      <c r="X31" s="511"/>
      <c r="Y31" s="512"/>
      <c r="Z31" s="512"/>
      <c r="AA31" s="507"/>
      <c r="AB31" s="507"/>
      <c r="AC31" s="507"/>
      <c r="AD31" s="507"/>
      <c r="AE31" s="508"/>
      <c r="AF31" s="508"/>
      <c r="AG31" s="508"/>
      <c r="AH31" s="503" t="str">
        <f>IF(C31=0,"",VLOOKUP(C31,'SM-LIGHTING LIST'!$C$8:$J$12,4,FALSE))</f>
        <v/>
      </c>
      <c r="AI31" s="504"/>
      <c r="AJ31" s="504"/>
      <c r="AK31" s="505" t="str">
        <f>IF(AN31="","",IF(AN31="--","No Savings",IF(AN31="","",IF(AN31&gt;0,ROUND((L31-V31)*AE31/1000*Y31,0),""))))</f>
        <v/>
      </c>
      <c r="AL31" s="505"/>
      <c r="AM31" s="505"/>
      <c r="AN31" s="506" t="str">
        <f>IF(C31=0,"",IF(L31=0,"",IF(P31=0,"",IF(V31=0,"",IF(V31+1&gt;L31,"--",IF(Y31=0,"",IF(AC31=0,"",IF(AA31=0,"",IF(AE31=0,"",ROUND(MIN(Y31*AH31,(AA31+AC31)*Y31),2))))))))))</f>
        <v/>
      </c>
      <c r="AO31" s="506"/>
      <c r="AP31" s="506"/>
      <c r="AT31" s="520">
        <f>IF(AN31=0,0,IF(AN31="",0,IF(AN31="--",0,(AC31+AA31)*Y31)))</f>
        <v>0</v>
      </c>
      <c r="AU31" s="502">
        <f>(L31*Y31)/1000</f>
        <v>0</v>
      </c>
      <c r="AV31" s="502">
        <f>(V31*Y31)/1000</f>
        <v>0</v>
      </c>
      <c r="AW31" s="502">
        <f>AU31-AV31</f>
        <v>0</v>
      </c>
    </row>
    <row r="32" spans="2:49" ht="16.5" customHeight="1" thickBot="1" x14ac:dyDescent="0.4">
      <c r="B32" s="545"/>
      <c r="C32" s="546"/>
      <c r="D32" s="547"/>
      <c r="E32" s="547"/>
      <c r="F32" s="547"/>
      <c r="G32" s="548"/>
      <c r="H32" s="510"/>
      <c r="I32" s="510"/>
      <c r="J32" s="510"/>
      <c r="K32" s="510"/>
      <c r="L32" s="511"/>
      <c r="M32" s="511"/>
      <c r="N32" s="511"/>
      <c r="O32" s="40"/>
      <c r="P32" s="513"/>
      <c r="Q32" s="513"/>
      <c r="R32" s="513"/>
      <c r="S32" s="510"/>
      <c r="T32" s="510"/>
      <c r="U32" s="510"/>
      <c r="V32" s="511"/>
      <c r="W32" s="511"/>
      <c r="X32" s="511"/>
      <c r="Y32" s="512"/>
      <c r="Z32" s="512"/>
      <c r="AA32" s="507"/>
      <c r="AB32" s="507"/>
      <c r="AC32" s="507"/>
      <c r="AD32" s="507"/>
      <c r="AE32" s="508"/>
      <c r="AF32" s="508"/>
      <c r="AG32" s="508"/>
      <c r="AH32" s="504"/>
      <c r="AI32" s="504"/>
      <c r="AJ32" s="504"/>
      <c r="AK32" s="505"/>
      <c r="AL32" s="505"/>
      <c r="AM32" s="505"/>
      <c r="AN32" s="506"/>
      <c r="AO32" s="506"/>
      <c r="AP32" s="506"/>
      <c r="AT32" s="587"/>
      <c r="AU32" s="584"/>
      <c r="AV32" s="584"/>
      <c r="AW32" s="584"/>
    </row>
    <row r="33" spans="2:49" ht="16.5" customHeight="1" thickTop="1" x14ac:dyDescent="0.35">
      <c r="B33" s="15"/>
      <c r="C33" s="15"/>
      <c r="D33" s="15"/>
      <c r="E33" s="15"/>
      <c r="F33" s="15"/>
      <c r="G33" s="15"/>
      <c r="H33" s="15"/>
      <c r="I33" s="15"/>
      <c r="J33" s="15"/>
      <c r="K33" s="15"/>
      <c r="L33" s="15"/>
      <c r="M33" s="15"/>
      <c r="N33" s="15"/>
      <c r="O33" s="15"/>
      <c r="P33" s="575" t="s">
        <v>116</v>
      </c>
      <c r="Q33" s="575"/>
      <c r="R33" s="575"/>
      <c r="S33" s="575"/>
      <c r="T33" s="575"/>
      <c r="U33" s="575"/>
      <c r="V33" s="575"/>
      <c r="W33" s="575"/>
      <c r="X33" s="575"/>
      <c r="Y33" s="575"/>
      <c r="Z33" s="575"/>
      <c r="AA33" s="575"/>
      <c r="AB33" s="575"/>
      <c r="AC33" s="575"/>
      <c r="AD33" s="575"/>
      <c r="AE33" s="575"/>
      <c r="AF33" s="575"/>
      <c r="AG33" s="575"/>
      <c r="AH33" s="575"/>
      <c r="AI33" s="575"/>
      <c r="AJ33" s="576"/>
      <c r="AK33" s="567">
        <f>SUM(AK13:AM32)</f>
        <v>0</v>
      </c>
      <c r="AL33" s="567"/>
      <c r="AM33" s="567"/>
      <c r="AN33" s="561">
        <f>SUM(AN13:AP32)</f>
        <v>0</v>
      </c>
      <c r="AO33" s="562"/>
      <c r="AP33" s="563"/>
      <c r="AT33" s="521">
        <f>SUM(AT13:AT32)</f>
        <v>0</v>
      </c>
      <c r="AU33" s="586">
        <f>SUM(AU13:AU32)</f>
        <v>0</v>
      </c>
      <c r="AV33" s="586">
        <f>SUM(AV13:AV32)</f>
        <v>0</v>
      </c>
      <c r="AW33" s="586">
        <f>SUM(AW13:AW32)</f>
        <v>0</v>
      </c>
    </row>
    <row r="34" spans="2:49" ht="16.5" customHeight="1" x14ac:dyDescent="0.35">
      <c r="B34" s="15"/>
      <c r="C34" s="15"/>
      <c r="D34" s="15"/>
      <c r="E34" s="15"/>
      <c r="F34" s="15"/>
      <c r="G34" s="15"/>
      <c r="H34" s="15"/>
      <c r="I34" s="15"/>
      <c r="J34" s="15"/>
      <c r="K34" s="15"/>
      <c r="L34" s="15"/>
      <c r="M34" s="15"/>
      <c r="N34" s="15"/>
      <c r="O34" s="15"/>
      <c r="P34" s="577"/>
      <c r="Q34" s="577"/>
      <c r="R34" s="577"/>
      <c r="S34" s="577"/>
      <c r="T34" s="577"/>
      <c r="U34" s="577"/>
      <c r="V34" s="577"/>
      <c r="W34" s="577"/>
      <c r="X34" s="577"/>
      <c r="Y34" s="577"/>
      <c r="Z34" s="577"/>
      <c r="AA34" s="577"/>
      <c r="AB34" s="577"/>
      <c r="AC34" s="577"/>
      <c r="AD34" s="577"/>
      <c r="AE34" s="577"/>
      <c r="AF34" s="577"/>
      <c r="AG34" s="577"/>
      <c r="AH34" s="577"/>
      <c r="AI34" s="577"/>
      <c r="AJ34" s="578"/>
      <c r="AK34" s="568"/>
      <c r="AL34" s="568"/>
      <c r="AM34" s="568"/>
      <c r="AN34" s="564"/>
      <c r="AO34" s="565"/>
      <c r="AP34" s="566"/>
      <c r="AT34" s="585"/>
      <c r="AU34" s="502"/>
      <c r="AV34" s="502"/>
      <c r="AW34" s="502"/>
    </row>
    <row r="35" spans="2:49" ht="16.5" customHeight="1" x14ac:dyDescent="0.35">
      <c r="B35" s="579" t="s">
        <v>452</v>
      </c>
      <c r="C35" s="579"/>
      <c r="D35" s="579"/>
      <c r="E35" s="579"/>
      <c r="F35" s="579"/>
      <c r="G35" s="579"/>
      <c r="H35" s="579"/>
      <c r="I35" s="579"/>
      <c r="J35" s="579"/>
      <c r="K35" s="579"/>
      <c r="L35" s="579"/>
      <c r="M35" s="579"/>
      <c r="N35" s="579"/>
      <c r="O35" s="579"/>
      <c r="P35" s="579"/>
      <c r="Q35" s="579"/>
      <c r="R35" s="559" t="str">
        <f>'START-HOME'!R27</f>
        <v>Trade Ally Application v3.1.1</v>
      </c>
      <c r="S35" s="559"/>
      <c r="T35" s="559"/>
      <c r="U35" s="559"/>
      <c r="V35" s="559"/>
      <c r="W35" s="559"/>
      <c r="X35" s="559"/>
      <c r="Y35" s="559"/>
      <c r="Z35" s="559"/>
      <c r="AA35" s="559"/>
      <c r="AB35" s="559"/>
      <c r="AC35" s="559"/>
      <c r="AD35" s="559" t="s">
        <v>222</v>
      </c>
      <c r="AE35" s="560"/>
      <c r="AF35" s="560"/>
      <c r="AG35" s="560"/>
      <c r="AH35" s="560"/>
      <c r="AI35" s="560"/>
      <c r="AJ35" s="560"/>
      <c r="AK35" s="560"/>
      <c r="AL35" s="560"/>
      <c r="AM35" s="560"/>
      <c r="AN35" s="560"/>
      <c r="AO35" s="560"/>
      <c r="AP35" s="560"/>
      <c r="AQ35" s="560"/>
    </row>
    <row r="36" spans="2:49" ht="16.5" customHeight="1" x14ac:dyDescent="0.35">
      <c r="B36" s="16" t="s">
        <v>144</v>
      </c>
      <c r="C36" s="16"/>
      <c r="D36" s="16"/>
      <c r="E36" s="16"/>
      <c r="F36" s="16"/>
      <c r="G36" s="16"/>
      <c r="H36" s="16"/>
      <c r="I36" s="16"/>
      <c r="J36" s="16"/>
      <c r="K36" s="574" t="s">
        <v>117</v>
      </c>
      <c r="L36" s="574"/>
      <c r="M36" s="574"/>
      <c r="N36" s="574"/>
      <c r="O36" s="574"/>
      <c r="P36" s="574"/>
      <c r="Q36" s="574"/>
      <c r="R36" s="559"/>
      <c r="S36" s="559"/>
      <c r="T36" s="559"/>
      <c r="U36" s="559"/>
      <c r="V36" s="559"/>
      <c r="W36" s="559"/>
      <c r="X36" s="559"/>
      <c r="Y36" s="559"/>
      <c r="Z36" s="559"/>
      <c r="AA36" s="559"/>
      <c r="AB36" s="559"/>
      <c r="AC36" s="559"/>
      <c r="AD36" s="560"/>
      <c r="AE36" s="560"/>
      <c r="AF36" s="560"/>
      <c r="AG36" s="560"/>
      <c r="AH36" s="560"/>
      <c r="AI36" s="560"/>
      <c r="AJ36" s="560"/>
      <c r="AK36" s="560"/>
      <c r="AL36" s="560"/>
      <c r="AM36" s="560"/>
      <c r="AN36" s="560"/>
      <c r="AO36" s="560"/>
      <c r="AP36" s="560"/>
      <c r="AQ36" s="560"/>
    </row>
  </sheetData>
  <sheetProtection algorithmName="SHA-512" hashValue="Yb5UgEXpyhEA0PT96YrEdI0+2JW2SEAvl3B21lCAAsTMtgAz4E1Ml4z5JyvBngqYCJ+vuZALf/rjipptZzGdVg==" saltValue="SyTBSB1YKNi68KWjxm0DsQ==" spinCount="100000" sheet="1" objects="1" scenarios="1" selectLockedCells="1"/>
  <mergeCells count="221">
    <mergeCell ref="AV31:AV32"/>
    <mergeCell ref="AW31:AW32"/>
    <mergeCell ref="AT33:AT34"/>
    <mergeCell ref="AU33:AU34"/>
    <mergeCell ref="AV33:AV34"/>
    <mergeCell ref="AW33:AW34"/>
    <mergeCell ref="AT31:AT32"/>
    <mergeCell ref="AU31:AU32"/>
    <mergeCell ref="AT13:AT14"/>
    <mergeCell ref="AT23:AT24"/>
    <mergeCell ref="AT25:AT26"/>
    <mergeCell ref="AT27:AT28"/>
    <mergeCell ref="AT29:AT30"/>
    <mergeCell ref="AU23:AU24"/>
    <mergeCell ref="AU25:AU26"/>
    <mergeCell ref="AU27:AU28"/>
    <mergeCell ref="AU29:AU30"/>
    <mergeCell ref="AV23:AV24"/>
    <mergeCell ref="AV25:AV26"/>
    <mergeCell ref="AV27:AV28"/>
    <mergeCell ref="AV29:AV30"/>
    <mergeCell ref="AW23:AW24"/>
    <mergeCell ref="AW25:AW26"/>
    <mergeCell ref="AW27:AW28"/>
    <mergeCell ref="AN21:AP22"/>
    <mergeCell ref="AV11:AV12"/>
    <mergeCell ref="S21:U22"/>
    <mergeCell ref="Y15:Z16"/>
    <mergeCell ref="P21:R22"/>
    <mergeCell ref="AV17:AV18"/>
    <mergeCell ref="AW17:AW18"/>
    <mergeCell ref="AV19:AV20"/>
    <mergeCell ref="AW19:AW20"/>
    <mergeCell ref="AV21:AV22"/>
    <mergeCell ref="AW21:AW22"/>
    <mergeCell ref="AT17:AT18"/>
    <mergeCell ref="AT19:AT20"/>
    <mergeCell ref="AT21:AT22"/>
    <mergeCell ref="AU17:AU18"/>
    <mergeCell ref="AU19:AU20"/>
    <mergeCell ref="AU21:AU22"/>
    <mergeCell ref="Y17:Z18"/>
    <mergeCell ref="AW11:AW12"/>
    <mergeCell ref="AV13:AV14"/>
    <mergeCell ref="AW13:AW14"/>
    <mergeCell ref="AV15:AV16"/>
    <mergeCell ref="AW15:AW16"/>
    <mergeCell ref="AT11:AT12"/>
    <mergeCell ref="AC31:AD32"/>
    <mergeCell ref="AE31:AG32"/>
    <mergeCell ref="V19:X20"/>
    <mergeCell ref="C19:G20"/>
    <mergeCell ref="C21:G22"/>
    <mergeCell ref="K36:Q36"/>
    <mergeCell ref="P33:AJ34"/>
    <mergeCell ref="AN31:AP32"/>
    <mergeCell ref="AK31:AM32"/>
    <mergeCell ref="AC19:AD20"/>
    <mergeCell ref="R35:AC36"/>
    <mergeCell ref="AA31:AB32"/>
    <mergeCell ref="AA19:AB20"/>
    <mergeCell ref="AE19:AG20"/>
    <mergeCell ref="AK19:AM20"/>
    <mergeCell ref="Y19:Z20"/>
    <mergeCell ref="B35:Q35"/>
    <mergeCell ref="B31:B32"/>
    <mergeCell ref="H31:K32"/>
    <mergeCell ref="L31:N32"/>
    <mergeCell ref="AH31:AJ32"/>
    <mergeCell ref="V21:X22"/>
    <mergeCell ref="Y21:Z22"/>
    <mergeCell ref="AA21:AB22"/>
    <mergeCell ref="S31:U32"/>
    <mergeCell ref="V31:X32"/>
    <mergeCell ref="Y31:Z32"/>
    <mergeCell ref="C31:G32"/>
    <mergeCell ref="B19:B20"/>
    <mergeCell ref="H19:K20"/>
    <mergeCell ref="L19:N20"/>
    <mergeCell ref="P19:R20"/>
    <mergeCell ref="S19:U20"/>
    <mergeCell ref="P31:R32"/>
    <mergeCell ref="B21:B22"/>
    <mergeCell ref="H21:K22"/>
    <mergeCell ref="L21:N22"/>
    <mergeCell ref="B23:B24"/>
    <mergeCell ref="B25:B26"/>
    <mergeCell ref="B27:B28"/>
    <mergeCell ref="B29:B30"/>
    <mergeCell ref="C23:G24"/>
    <mergeCell ref="C25:G26"/>
    <mergeCell ref="C27:G28"/>
    <mergeCell ref="C29:G30"/>
    <mergeCell ref="H23:K24"/>
    <mergeCell ref="H25:K26"/>
    <mergeCell ref="H27:K28"/>
    <mergeCell ref="AD35:AQ36"/>
    <mergeCell ref="AA15:AB16"/>
    <mergeCell ref="AC15:AD16"/>
    <mergeCell ref="AN33:AP34"/>
    <mergeCell ref="AK33:AM34"/>
    <mergeCell ref="AN11:AP12"/>
    <mergeCell ref="AE11:AG12"/>
    <mergeCell ref="AN13:AP14"/>
    <mergeCell ref="AK13:AM14"/>
    <mergeCell ref="AE13:AG14"/>
    <mergeCell ref="AH13:AJ14"/>
    <mergeCell ref="AK11:AM12"/>
    <mergeCell ref="AH11:AJ12"/>
    <mergeCell ref="AN17:AP18"/>
    <mergeCell ref="AK17:AM18"/>
    <mergeCell ref="AE15:AG16"/>
    <mergeCell ref="AH15:AJ16"/>
    <mergeCell ref="AE17:AG18"/>
    <mergeCell ref="AH17:AJ18"/>
    <mergeCell ref="AN15:AP16"/>
    <mergeCell ref="AK15:AM16"/>
    <mergeCell ref="AC17:AD18"/>
    <mergeCell ref="AC13:AD14"/>
    <mergeCell ref="AA11:AB12"/>
    <mergeCell ref="AP1:AR2"/>
    <mergeCell ref="AM1:AO2"/>
    <mergeCell ref="B17:B18"/>
    <mergeCell ref="V17:X18"/>
    <mergeCell ref="B13:B14"/>
    <mergeCell ref="B15:B16"/>
    <mergeCell ref="H15:K16"/>
    <mergeCell ref="L15:N16"/>
    <mergeCell ref="P15:R16"/>
    <mergeCell ref="S15:U16"/>
    <mergeCell ref="V15:X16"/>
    <mergeCell ref="C15:G16"/>
    <mergeCell ref="C17:G18"/>
    <mergeCell ref="C11:G12"/>
    <mergeCell ref="Y13:Z14"/>
    <mergeCell ref="L13:N14"/>
    <mergeCell ref="C13:G14"/>
    <mergeCell ref="M1:R1"/>
    <mergeCell ref="W1:AD1"/>
    <mergeCell ref="AE21:AG22"/>
    <mergeCell ref="AH21:AJ22"/>
    <mergeCell ref="H17:K18"/>
    <mergeCell ref="L17:N18"/>
    <mergeCell ref="H11:K12"/>
    <mergeCell ref="H13:K14"/>
    <mergeCell ref="S11:U12"/>
    <mergeCell ref="S13:U14"/>
    <mergeCell ref="P11:R12"/>
    <mergeCell ref="P13:R14"/>
    <mergeCell ref="AC11:AD12"/>
    <mergeCell ref="L11:N12"/>
    <mergeCell ref="AK21:AM22"/>
    <mergeCell ref="AH19:AJ20"/>
    <mergeCell ref="P17:R18"/>
    <mergeCell ref="S17:U18"/>
    <mergeCell ref="AA17:AB18"/>
    <mergeCell ref="AN19:AP20"/>
    <mergeCell ref="AP3:AR4"/>
    <mergeCell ref="AT15:AT16"/>
    <mergeCell ref="AU13:AU14"/>
    <mergeCell ref="AU15:AU16"/>
    <mergeCell ref="AU11:AU12"/>
    <mergeCell ref="V13:X14"/>
    <mergeCell ref="V11:X12"/>
    <mergeCell ref="AA13:AB14"/>
    <mergeCell ref="Y11:Z12"/>
    <mergeCell ref="AM3:AO4"/>
    <mergeCell ref="AT3:AV3"/>
    <mergeCell ref="AT8:AU8"/>
    <mergeCell ref="AT9:AU9"/>
    <mergeCell ref="AT4:AU4"/>
    <mergeCell ref="AT5:AU5"/>
    <mergeCell ref="AT6:AU6"/>
    <mergeCell ref="AT7:AU7"/>
    <mergeCell ref="AC21:AD22"/>
    <mergeCell ref="H29:K30"/>
    <mergeCell ref="L23:N24"/>
    <mergeCell ref="L25:N26"/>
    <mergeCell ref="L27:N28"/>
    <mergeCell ref="L29:N30"/>
    <mergeCell ref="P23:R24"/>
    <mergeCell ref="P25:R26"/>
    <mergeCell ref="P27:R28"/>
    <mergeCell ref="P29:R30"/>
    <mergeCell ref="S23:U24"/>
    <mergeCell ref="S25:U26"/>
    <mergeCell ref="S27:U28"/>
    <mergeCell ref="S29:U30"/>
    <mergeCell ref="V23:X24"/>
    <mergeCell ref="V25:X26"/>
    <mergeCell ref="V27:X28"/>
    <mergeCell ref="V29:X30"/>
    <mergeCell ref="Y23:Z24"/>
    <mergeCell ref="Y25:Z26"/>
    <mergeCell ref="Y27:Z28"/>
    <mergeCell ref="Y29:Z30"/>
    <mergeCell ref="AA23:AB24"/>
    <mergeCell ref="AA25:AB26"/>
    <mergeCell ref="AA27:AB28"/>
    <mergeCell ref="AA29:AB30"/>
    <mergeCell ref="AC23:AD24"/>
    <mergeCell ref="AC25:AD26"/>
    <mergeCell ref="AC27:AD28"/>
    <mergeCell ref="AC29:AD30"/>
    <mergeCell ref="AE23:AG24"/>
    <mergeCell ref="AE25:AG26"/>
    <mergeCell ref="AE27:AG28"/>
    <mergeCell ref="AE29:AG30"/>
    <mergeCell ref="AW29:AW30"/>
    <mergeCell ref="AH23:AJ24"/>
    <mergeCell ref="AH25:AJ26"/>
    <mergeCell ref="AH27:AJ28"/>
    <mergeCell ref="AH29:AJ30"/>
    <mergeCell ref="AK23:AM24"/>
    <mergeCell ref="AK25:AM26"/>
    <mergeCell ref="AK27:AM28"/>
    <mergeCell ref="AK29:AM30"/>
    <mergeCell ref="AN23:AP24"/>
    <mergeCell ref="AN25:AP26"/>
    <mergeCell ref="AN27:AP28"/>
    <mergeCell ref="AN29:AP30"/>
  </mergeCells>
  <conditionalFormatting sqref="L13:N32 V13:X32">
    <cfRule type="expression" dxfId="151" priority="11">
      <formula>MOD(L13,1)&lt;&gt;0</formula>
    </cfRule>
  </conditionalFormatting>
  <conditionalFormatting sqref="L13:N32">
    <cfRule type="expression" dxfId="150" priority="46">
      <formula>AND(NOT(ISBLANK(C13)),ISBLANK(L13))</formula>
    </cfRule>
  </conditionalFormatting>
  <conditionalFormatting sqref="M1:R1">
    <cfRule type="expression" dxfId="149" priority="2">
      <formula>OFFER720="Inactive"</formula>
    </cfRule>
  </conditionalFormatting>
  <conditionalFormatting sqref="P13:R32">
    <cfRule type="expression" dxfId="148" priority="45">
      <formula>AND(NOT(ISBLANK(C13)),ISBLANK(P13))</formula>
    </cfRule>
  </conditionalFormatting>
  <conditionalFormatting sqref="V13:X32">
    <cfRule type="expression" dxfId="147" priority="44">
      <formula>AND(NOT(ISBLANK(C13)),ISBLANK(V13))</formula>
    </cfRule>
  </conditionalFormatting>
  <conditionalFormatting sqref="W1:AD1">
    <cfRule type="expression" dxfId="146" priority="1">
      <formula>COMPLETION730="Inactive"</formula>
    </cfRule>
  </conditionalFormatting>
  <conditionalFormatting sqref="Y13:Z32">
    <cfRule type="expression" dxfId="145" priority="43">
      <formula>AND(NOT(ISBLANK(C13)),ISBLANK(Y13))</formula>
    </cfRule>
  </conditionalFormatting>
  <conditionalFormatting sqref="AA13:AB32">
    <cfRule type="expression" dxfId="144" priority="42">
      <formula>AND(NOT(ISBLANK(C13)),ISBLANK(AA13))</formula>
    </cfRule>
  </conditionalFormatting>
  <conditionalFormatting sqref="AC13:AD32">
    <cfRule type="expression" dxfId="143" priority="41">
      <formula>AND(NOT(ISBLANK(C13)),ISBLANK(AC13))</formula>
    </cfRule>
  </conditionalFormatting>
  <conditionalFormatting sqref="AE13:AG32">
    <cfRule type="expression" dxfId="142" priority="10">
      <formula>AND(NOT(ISBLANK(C13)),NOT(ISBLANK(AE13)),PIPS16="Lodging")</formula>
    </cfRule>
    <cfRule type="expression" dxfId="141" priority="40">
      <formula>AND(NOT(ISBLANK(C13)),ISBLANK(AE13))</formula>
    </cfRule>
  </conditionalFormatting>
  <conditionalFormatting sqref="AK13:AP34">
    <cfRule type="cellIs" dxfId="140" priority="53" operator="equal">
      <formula>"No Savings"</formula>
    </cfRule>
    <cfRule type="cellIs" dxfId="139" priority="54" operator="equal">
      <formula>"Location Not Entered"</formula>
    </cfRule>
  </conditionalFormatting>
  <conditionalFormatting sqref="AM3:AO4">
    <cfRule type="cellIs" dxfId="138" priority="13" operator="equal">
      <formula>"APP EXPIRED"</formula>
    </cfRule>
    <cfRule type="cellIs" dxfId="137" priority="15" operator="equal">
      <formula>"Install Date Not Eligible"</formula>
    </cfRule>
    <cfRule type="cellIs" dxfId="136" priority="19" operator="equal">
      <formula>"Requires Pre-Approval"</formula>
    </cfRule>
    <cfRule type="cellIs" dxfId="135" priority="20" operator="equal">
      <formula>"Less than $150"</formula>
    </cfRule>
    <cfRule type="cellIs" dxfId="134" priority="21" operator="equal">
      <formula>"Not Eligible"</formula>
    </cfRule>
  </conditionalFormatting>
  <conditionalFormatting sqref="AP3:AR4">
    <cfRule type="expression" dxfId="133" priority="5">
      <formula>$AM$3="APP EXPIRED"</formula>
    </cfRule>
    <cfRule type="expression" dxfId="132" priority="6">
      <formula>$AM$3="Install Date Not Eligible"</formula>
    </cfRule>
    <cfRule type="expression" dxfId="131" priority="7">
      <formula>$AM$3="Not Eligible"</formula>
    </cfRule>
    <cfRule type="expression" dxfId="130" priority="8">
      <formula>$AM$3="Less Than $150"</formula>
    </cfRule>
    <cfRule type="expression" dxfId="129" priority="9">
      <formula>$AM$3="Requires Pre-Approval"</formula>
    </cfRule>
  </conditionalFormatting>
  <dataValidations xWindow="341" yWindow="461" count="8">
    <dataValidation type="decimal" operator="greaterThanOrEqual" allowBlank="1" showInputMessage="1" showErrorMessage="1" errorTitle="LABOR COST/UNIT ERROR" error="Must be greater than $1.00.  Be sure to include labor cost as well as material cost." promptTitle="LABOR COST PER UNIT" prompt="Enter labor cost per lamp installed.  _x000a_For in house installs estimate labor cost." sqref="AC13:AD32" xr:uid="{00000000-0002-0000-0700-000000000000}">
      <formula1>1</formula1>
    </dataValidation>
    <dataValidation type="decimal" operator="greaterThanOrEqual" allowBlank="1" showInputMessage="1" showErrorMessage="1" errorTitle="MATERIAL COST/UNIT ERROR" error="Must be greater than $1.00." promptTitle="MATERIAL COST PER UNIT" prompt="Enter material cost per lamp installed as identified on the invoice._x000a_" sqref="AA13:AB32" xr:uid="{00000000-0002-0000-0700-000001000000}">
      <formula1>1</formula1>
    </dataValidation>
    <dataValidation allowBlank="1" showInputMessage="1" showErrorMessage="1" promptTitle="INSTALLED LOCATION" prompt="Enter the location where the efficient measure has been installed (i.e. sales floor, inventory, warehouse, etc.)." sqref="P13:R32" xr:uid="{00000000-0002-0000-0700-000002000000}"/>
    <dataValidation type="whole" operator="lessThanOrEqual" allowBlank="1" showInputMessage="1" showErrorMessage="1" errorTitle="OPERATING HOURS" error="Operating hours must be less than 8,760." promptTitle="OPERATING HOURS" prompt="Enter the operating hours for this measure.  Reference the &quot;OPERATING HOURS CALCULATOR&quot; under the &quot;START&quot; tab." sqref="AE13:AG32" xr:uid="{00000000-0002-0000-0700-000003000000}">
      <formula1>8760</formula1>
    </dataValidation>
    <dataValidation type="whole" operator="greaterThan" allowBlank="1" showInputMessage="1" showErrorMessage="1" sqref="Y13:Z32" xr:uid="{00000000-0002-0000-0700-000004000000}">
      <formula1>0</formula1>
    </dataValidation>
    <dataValidation type="decimal" showInputMessage="1" showErrorMessage="1" errorTitle="WATTAGE ERROR" error="WATTS ENTERED NOT WITHIN GUIDELINES.  PLEASE CONFIRM WATTAGE AND RE-ENTER OR CONSIDER USING A CUSTOM APPLICATION." promptTitle="INEFFICIENT LAMP WATTS" prompt="Enter the wattage of the inefficient lamp here.  Must be within the guidelines of the selected measure." sqref="L13:N32" xr:uid="{00000000-0002-0000-0700-000005000000}">
      <formula1>INDEX(SMLIGHTMIN1,MATCH(C13,SMLIGHTNAME,0))</formula1>
      <formula2>INDEX(SMLIGHTMAX1,MATCH(C13,SMLIGHTNAME,0))</formula2>
    </dataValidation>
    <dataValidation type="decimal" showInputMessage="1" showErrorMessage="1" errorTitle="WATTAGE ERROR" error="WATTS ENTERED NOT WITHIN GUIDELINES.  PLEASE CONFIRM WATTAGE AND RE-ENTER OR CONSIDER USING A CUSTOM APPLICATION." promptTitle="EFFICIENT LAMP WATTS" prompt="Enter the wattage of the Efficient lamp here.  Must be within the guidelines of the selected measure." sqref="V13:X32" xr:uid="{00000000-0002-0000-0700-000006000000}">
      <formula1>INDEX(SMLIGHTMIN2,MATCH(C13,SMLIGHTNAME,0))</formula1>
      <formula2>INDEX(SMLIGHTMAX2,MATCH(C13,SMLIGHTNAME,0))</formula2>
    </dataValidation>
    <dataValidation type="list" allowBlank="1" showInputMessage="1" showErrorMessage="1" sqref="C13:G32" xr:uid="{00000000-0002-0000-0700-000007000000}">
      <formula1>IF(OR(L13&lt;&gt;0,V13&lt;&gt;0),"",SMLIGHTNAME)</formula1>
    </dataValidation>
  </dataValidations>
  <hyperlinks>
    <hyperlink ref="K36" r:id="rId1" xr:uid="{00000000-0004-0000-0700-000000000000}"/>
  </hyperlinks>
  <printOptions horizontalCentered="1"/>
  <pageMargins left="0.25" right="0.25" top="0.75" bottom="0.75" header="0.3" footer="0.3"/>
  <pageSetup scale="74" orientation="landscape" r:id="rId2"/>
  <headerFooter>
    <oddFooter>&amp;L&amp;"Book Antiqua,Regular"&amp;10Printed on &amp;D at &amp;T&amp;R&amp;"Book Antiqua,Regular"&amp;10Ameren Missouri BizSavers&amp;"Book Antiqua,Bold Italic" &amp;"Book Antiqua,Regular"Program&amp;C&amp;"Book Antiqua,Regular"&amp;10&amp;F &amp;A</oddFoot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tabColor theme="9" tint="-0.249977111117893"/>
    <pageSetUpPr fitToPage="1"/>
  </sheetPr>
  <dimension ref="A1:XFC26"/>
  <sheetViews>
    <sheetView workbookViewId="0">
      <selection activeCell="F9" sqref="F9"/>
    </sheetView>
  </sheetViews>
  <sheetFormatPr defaultColWidth="0" defaultRowHeight="14.5" zeroHeight="1" x14ac:dyDescent="0.35"/>
  <cols>
    <col min="1" max="1" width="4" customWidth="1"/>
    <col min="2" max="4" width="24.453125" customWidth="1"/>
    <col min="5" max="5" width="10.26953125" bestFit="1" customWidth="1"/>
    <col min="6" max="9" width="8.453125" customWidth="1"/>
    <col min="10" max="10" width="11" customWidth="1"/>
    <col min="11" max="11" width="20.7265625" customWidth="1"/>
    <col min="12" max="12" width="20.1796875" customWidth="1"/>
    <col min="13" max="13" width="18.7265625" customWidth="1"/>
    <col min="14" max="14" width="16.453125" customWidth="1"/>
    <col min="15" max="16383" width="4" hidden="1"/>
    <col min="16384" max="16384" width="13.453125" customWidth="1"/>
  </cols>
  <sheetData>
    <row r="1" spans="1:14" ht="17.25" customHeight="1" x14ac:dyDescent="0.35">
      <c r="A1" s="1"/>
      <c r="B1" s="1"/>
      <c r="C1" s="1"/>
      <c r="D1" s="1"/>
      <c r="E1" s="1"/>
      <c r="F1" s="1"/>
      <c r="G1" s="1"/>
      <c r="H1" s="1"/>
      <c r="I1" s="1"/>
      <c r="J1" s="1"/>
      <c r="K1" s="1">
        <f t="array" ref="K1">INDEX(G8:J12,SMALL(IF(COUNTIFS('CM-LIGHTING LIST'!B10,K8:K12,'CM-LIGHTING LIST'!I14,L8:L12),ROW(K8:K12)-MIN(ROW(K8:K12))+1),ROW(A2)),COLUMN(A4))</f>
        <v>101</v>
      </c>
    </row>
    <row r="2" spans="1:14" ht="17.25" customHeight="1" x14ac:dyDescent="0.35">
      <c r="A2" s="1"/>
      <c r="B2" s="17" t="s">
        <v>0</v>
      </c>
      <c r="C2" s="18">
        <v>41746</v>
      </c>
      <c r="D2" s="1"/>
      <c r="E2" s="1"/>
      <c r="F2" s="1"/>
      <c r="G2" s="1"/>
      <c r="H2" s="1"/>
      <c r="I2" s="1"/>
      <c r="J2" s="1"/>
      <c r="K2" s="1"/>
    </row>
    <row r="3" spans="1:14" ht="17.25" customHeight="1" x14ac:dyDescent="0.35">
      <c r="A3" s="1"/>
      <c r="B3" s="17" t="s">
        <v>14</v>
      </c>
      <c r="C3" s="18" t="s">
        <v>15</v>
      </c>
      <c r="D3" s="1"/>
      <c r="E3" s="1"/>
      <c r="F3" s="1"/>
      <c r="G3" s="1"/>
      <c r="H3" s="1"/>
      <c r="I3" s="1"/>
      <c r="J3" s="1"/>
      <c r="K3" s="1"/>
    </row>
    <row r="4" spans="1:14" ht="17.25" customHeight="1" x14ac:dyDescent="0.35">
      <c r="A4" s="1"/>
      <c r="B4" s="17" t="s">
        <v>1</v>
      </c>
      <c r="C4" s="588" t="s">
        <v>2</v>
      </c>
      <c r="D4" s="588"/>
      <c r="E4" s="1"/>
      <c r="F4" s="1"/>
      <c r="G4" s="1"/>
      <c r="H4" s="1"/>
      <c r="I4" s="1"/>
      <c r="J4" s="1"/>
      <c r="K4" s="1"/>
    </row>
    <row r="5" spans="1:14" ht="17.25" customHeight="1" x14ac:dyDescent="0.35">
      <c r="A5" s="1"/>
      <c r="B5" s="1"/>
      <c r="C5" s="588" t="s">
        <v>3</v>
      </c>
      <c r="D5" s="588"/>
      <c r="E5" s="1"/>
      <c r="F5" s="1"/>
      <c r="G5" s="1"/>
      <c r="H5" s="1"/>
      <c r="I5" s="1"/>
      <c r="J5" s="1"/>
    </row>
    <row r="6" spans="1:14" ht="17.25" customHeight="1" thickBot="1" x14ac:dyDescent="0.4">
      <c r="A6" s="1"/>
      <c r="B6" s="589" t="s">
        <v>16</v>
      </c>
      <c r="C6" s="589"/>
      <c r="D6" s="589"/>
      <c r="E6" s="589"/>
      <c r="F6" s="589" t="s">
        <v>4</v>
      </c>
      <c r="G6" s="589"/>
      <c r="H6" s="589" t="s">
        <v>5</v>
      </c>
      <c r="I6" s="589"/>
      <c r="J6" s="1"/>
      <c r="K6" s="1" t="s">
        <v>552</v>
      </c>
    </row>
    <row r="7" spans="1:14" ht="17.25" customHeight="1" x14ac:dyDescent="0.35">
      <c r="A7" s="1"/>
      <c r="B7" s="165" t="s">
        <v>464</v>
      </c>
      <c r="C7" s="20" t="s">
        <v>6</v>
      </c>
      <c r="D7" s="20" t="s">
        <v>7</v>
      </c>
      <c r="E7" s="20" t="s">
        <v>8</v>
      </c>
      <c r="F7" s="20" t="s">
        <v>9</v>
      </c>
      <c r="G7" s="29" t="s">
        <v>10</v>
      </c>
      <c r="H7" s="30" t="s">
        <v>11</v>
      </c>
      <c r="I7" s="30" t="s">
        <v>12</v>
      </c>
      <c r="J7" s="38" t="s">
        <v>13</v>
      </c>
      <c r="K7" s="20" t="s">
        <v>382</v>
      </c>
      <c r="L7" s="20" t="s">
        <v>383</v>
      </c>
      <c r="M7" s="20" t="s">
        <v>631</v>
      </c>
      <c r="N7" s="20" t="s">
        <v>614</v>
      </c>
    </row>
    <row r="8" spans="1:14" ht="27.75" customHeight="1" x14ac:dyDescent="0.35">
      <c r="A8" s="1"/>
      <c r="B8" s="167">
        <v>999110</v>
      </c>
      <c r="C8" s="2" t="s">
        <v>153</v>
      </c>
      <c r="D8" s="31" t="s">
        <v>110</v>
      </c>
      <c r="E8" s="31" t="s">
        <v>111</v>
      </c>
      <c r="F8" s="32">
        <v>2</v>
      </c>
      <c r="G8" s="33">
        <v>1</v>
      </c>
      <c r="H8" s="34">
        <v>100</v>
      </c>
      <c r="I8" s="33">
        <v>1</v>
      </c>
      <c r="J8" s="34">
        <v>29</v>
      </c>
      <c r="K8" s="31" t="str">
        <f>'CM-LIGHTING LIST'!B10</f>
        <v>Incandescent - Custom</v>
      </c>
      <c r="L8" s="87" t="str">
        <f>'CM-LIGHTING LIST'!I14</f>
        <v>CFL - Custom</v>
      </c>
      <c r="M8" s="87" t="s">
        <v>43</v>
      </c>
      <c r="N8" s="186">
        <v>3</v>
      </c>
    </row>
    <row r="9" spans="1:14" ht="27.75" customHeight="1" x14ac:dyDescent="0.35">
      <c r="A9" s="1"/>
      <c r="B9" s="167">
        <v>999111</v>
      </c>
      <c r="C9" s="2" t="s">
        <v>154</v>
      </c>
      <c r="D9" s="31" t="s">
        <v>112</v>
      </c>
      <c r="E9" s="31" t="s">
        <v>113</v>
      </c>
      <c r="F9" s="32">
        <v>5</v>
      </c>
      <c r="G9" s="33">
        <v>101</v>
      </c>
      <c r="H9" s="34">
        <v>1000</v>
      </c>
      <c r="I9" s="33">
        <v>30</v>
      </c>
      <c r="J9" s="34">
        <v>1000</v>
      </c>
      <c r="K9" s="31" t="str">
        <f>'CM-LIGHTING LIST'!B10</f>
        <v>Incandescent - Custom</v>
      </c>
      <c r="L9" s="87" t="str">
        <f>'CM-LIGHTING LIST'!I14</f>
        <v>CFL - Custom</v>
      </c>
      <c r="M9" s="87" t="s">
        <v>43</v>
      </c>
      <c r="N9" s="186">
        <v>15</v>
      </c>
    </row>
    <row r="10" spans="1:14" ht="27.75" customHeight="1" x14ac:dyDescent="0.35">
      <c r="A10" s="1"/>
      <c r="B10" s="167">
        <v>999112</v>
      </c>
      <c r="C10" s="2" t="s">
        <v>135</v>
      </c>
      <c r="D10" s="31" t="s">
        <v>114</v>
      </c>
      <c r="E10" s="31" t="s">
        <v>115</v>
      </c>
      <c r="F10" s="32">
        <v>11</v>
      </c>
      <c r="G10" s="33">
        <v>35</v>
      </c>
      <c r="H10" s="34">
        <v>120</v>
      </c>
      <c r="I10" s="33">
        <v>1</v>
      </c>
      <c r="J10" s="34">
        <v>40</v>
      </c>
      <c r="K10" s="31" t="str">
        <f>'CM-LIGHTING LIST'!B10</f>
        <v>Incandescent - Custom</v>
      </c>
      <c r="L10" s="86" t="str">
        <f>'CM-LIGHTING LIST'!I10</f>
        <v>LED - Custom</v>
      </c>
      <c r="M10" s="86" t="s">
        <v>43</v>
      </c>
      <c r="N10" s="186">
        <v>70</v>
      </c>
    </row>
    <row r="11" spans="1:14" ht="27.75" customHeight="1" x14ac:dyDescent="0.35">
      <c r="A11" s="1"/>
      <c r="B11" s="167">
        <v>999113</v>
      </c>
      <c r="C11" s="2" t="s">
        <v>136</v>
      </c>
      <c r="D11" s="2" t="s">
        <v>108</v>
      </c>
      <c r="E11" s="2" t="s">
        <v>107</v>
      </c>
      <c r="F11" s="35">
        <v>12</v>
      </c>
      <c r="G11" s="36">
        <v>30</v>
      </c>
      <c r="H11" s="37">
        <v>100</v>
      </c>
      <c r="I11" s="36">
        <v>0.5</v>
      </c>
      <c r="J11" s="37">
        <v>30</v>
      </c>
      <c r="K11" s="31"/>
      <c r="L11" s="87"/>
      <c r="M11" s="87" t="s">
        <v>43</v>
      </c>
      <c r="N11" s="186">
        <v>53.377204720000002</v>
      </c>
    </row>
    <row r="12" spans="1:14" ht="27.75" customHeight="1" x14ac:dyDescent="0.35">
      <c r="A12" s="1"/>
      <c r="B12" s="167">
        <v>999114</v>
      </c>
      <c r="C12" s="2" t="s">
        <v>137</v>
      </c>
      <c r="D12" s="2" t="s">
        <v>109</v>
      </c>
      <c r="E12" s="2" t="s">
        <v>107</v>
      </c>
      <c r="F12" s="35">
        <v>12</v>
      </c>
      <c r="G12" s="36">
        <v>18</v>
      </c>
      <c r="H12" s="37">
        <v>18</v>
      </c>
      <c r="I12" s="36">
        <v>0.5</v>
      </c>
      <c r="J12" s="37">
        <v>30</v>
      </c>
      <c r="K12" s="31"/>
      <c r="L12" s="87"/>
      <c r="M12" s="87" t="s">
        <v>43</v>
      </c>
      <c r="N12" s="186">
        <v>91.679090909999999</v>
      </c>
    </row>
    <row r="13" spans="1:14" ht="27.75" customHeight="1" x14ac:dyDescent="0.35">
      <c r="A13" s="1"/>
    </row>
    <row r="14" spans="1:14" ht="27.75" customHeight="1" x14ac:dyDescent="0.35">
      <c r="A14" s="1"/>
    </row>
    <row r="15" spans="1:14" ht="27.75" customHeight="1" x14ac:dyDescent="0.35">
      <c r="A15" s="1"/>
    </row>
    <row r="16" spans="1:14" ht="27.75" customHeight="1" x14ac:dyDescent="0.35">
      <c r="A16" s="1"/>
    </row>
    <row r="17" spans="1:11" ht="27.75" customHeight="1" x14ac:dyDescent="0.35">
      <c r="A17" s="1"/>
      <c r="B17" s="166"/>
      <c r="C17" s="1"/>
      <c r="D17" s="1"/>
      <c r="E17" s="1"/>
      <c r="F17" s="1"/>
      <c r="G17" s="1"/>
      <c r="H17" s="1"/>
      <c r="I17" s="1"/>
      <c r="J17" s="1"/>
      <c r="K17" s="1"/>
    </row>
    <row r="18" spans="1:11" ht="27.75" customHeight="1" x14ac:dyDescent="0.35">
      <c r="A18" s="1"/>
      <c r="B18" s="166"/>
      <c r="C18" s="1"/>
      <c r="D18" s="1"/>
      <c r="E18" s="1"/>
      <c r="F18" s="128"/>
      <c r="G18" s="1"/>
      <c r="H18" s="1"/>
      <c r="I18" s="1"/>
      <c r="J18" s="1"/>
      <c r="K18" s="1"/>
    </row>
    <row r="19" spans="1:11" ht="27.75" customHeight="1" x14ac:dyDescent="0.35">
      <c r="A19" s="1"/>
      <c r="B19" s="166"/>
      <c r="C19" s="1"/>
      <c r="D19" s="1"/>
      <c r="E19" s="1"/>
      <c r="F19" s="1"/>
      <c r="G19" s="1"/>
      <c r="H19" s="1"/>
      <c r="I19" s="1"/>
      <c r="J19" s="1"/>
      <c r="K19" s="1"/>
    </row>
    <row r="20" spans="1:11" ht="27.75" hidden="1" customHeight="1" x14ac:dyDescent="0.35"/>
    <row r="21" spans="1:11" ht="27.75" hidden="1" customHeight="1" x14ac:dyDescent="0.35"/>
    <row r="22" spans="1:11" ht="27.75" hidden="1" customHeight="1" x14ac:dyDescent="0.35"/>
    <row r="23" spans="1:11" ht="27.75" hidden="1" customHeight="1" x14ac:dyDescent="0.35"/>
    <row r="24" spans="1:11" ht="27.75" hidden="1" customHeight="1" x14ac:dyDescent="0.35"/>
    <row r="25" spans="1:11" ht="27.75" hidden="1" customHeight="1" x14ac:dyDescent="0.35">
      <c r="B25" s="21"/>
    </row>
    <row r="26" spans="1:11" ht="27.75" hidden="1" customHeight="1" x14ac:dyDescent="0.35">
      <c r="B26" s="21"/>
      <c r="C26" s="21"/>
      <c r="D26" s="21"/>
      <c r="F26" s="21"/>
      <c r="G26" s="21"/>
      <c r="H26" s="21"/>
      <c r="I26" s="21"/>
    </row>
  </sheetData>
  <sheetProtection algorithmName="SHA-512" hashValue="CpIf8wqcQk3KfwwZBpuewImpFEYjVeQF6kOc/wZmxyRzvvn7PgUCK+ZLS6HALMEmgNG+xO/44JzzdGbvnLHeuw==" saltValue="nBFdeBHFDR1iVl7FWWwx7A==" spinCount="100000" sheet="1" objects="1" scenarios="1"/>
  <mergeCells count="5">
    <mergeCell ref="C4:D4"/>
    <mergeCell ref="C5:D5"/>
    <mergeCell ref="F6:G6"/>
    <mergeCell ref="H6:I6"/>
    <mergeCell ref="B6:E6"/>
  </mergeCells>
  <pageMargins left="0.25" right="0.25" top="0.75" bottom="0.75" header="0.3" footer="0.3"/>
  <pageSetup scale="77" orientation="landscape" r:id="rId1"/>
  <headerFooter>
    <oddFooter>&amp;L&amp;"Book Antiqua,Regular"&amp;10Printed on &amp;D at &amp;T&amp;R&amp;"Book Antiqua,Regular"&amp;10Ameren Missouri BizSavers&amp;"Book Antiqua,Bold Italic" &amp;"Book Antiqua,Regular"Program&amp;C&amp;"Book Antiqua,Regular"&amp;10&amp;F &amp;A</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333901F7232A4585E6C745969CB606" ma:contentTypeVersion="5" ma:contentTypeDescription="Create a new document." ma:contentTypeScope="" ma:versionID="f83227362eaac97f6935ce7336a4becb">
  <xsd:schema xmlns:xsd="http://www.w3.org/2001/XMLSchema" xmlns:xs="http://www.w3.org/2001/XMLSchema" xmlns:p="http://schemas.microsoft.com/office/2006/metadata/properties" xmlns:ns2="27419097-a19d-4ba5-bddb-15f98b1e15f1" targetNamespace="http://schemas.microsoft.com/office/2006/metadata/properties" ma:root="true" ma:fieldsID="7d5e14ad93e000e6f24dabff6cfd191a" ns2:_="">
    <xsd:import namespace="27419097-a19d-4ba5-bddb-15f98b1e15f1"/>
    <xsd:element name="properties">
      <xsd:complexType>
        <xsd:sequence>
          <xsd:element name="documentManagement">
            <xsd:complexType>
              <xsd:all>
                <xsd:element ref="ns2:SIPLabel" minOccurs="0"/>
                <xsd:element ref="ns2:SIPLabel_ECICountry" minOccurs="0"/>
                <xsd:element ref="ns2:SIPLabel_OCI" minOccurs="0"/>
                <xsd:element ref="ns2:SIPLabel_TPPI" minOccurs="0"/>
                <xsd:element ref="ns2:SIPLabel_Special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419097-a19d-4ba5-bddb-15f98b1e15f1" elementFormDefault="qualified">
    <xsd:import namespace="http://schemas.microsoft.com/office/2006/documentManagement/types"/>
    <xsd:import namespace="http://schemas.microsoft.com/office/infopath/2007/PartnerControls"/>
    <xsd:element name="SIPLabel" ma:index="8" nillable="true" ma:displayName="Sensitive Information Protection (SIP) Label" ma:internalName="SIPLabel" ma:requiredMultiChoice="true">
      <xsd:complexType>
        <xsd:complexContent>
          <xsd:extension base="dms:MultiChoice">
            <xsd:sequence>
              <xsd:element name="Value" maxOccurs="unbounded" minOccurs="0" nillable="true">
                <xsd:simpleType>
                  <xsd:restriction base="dms:Choice">
                    <xsd:enumeration value="Unrestricted"/>
                    <xsd:enumeration value="Lockheed Martin Proprietary Information (LMPI)"/>
                    <xsd:enumeration value="Export Controlled Information (ECI)"/>
                    <xsd:enumeration value="Attorney-Client Privileged Information and/or Attorney Work Product"/>
                    <xsd:enumeration value="Protected Information"/>
                    <xsd:enumeration value="Personal Information"/>
                    <xsd:enumeration value="Third Party Proprietary Information"/>
                    <xsd:enumeration value="Organizational Conflict of Interest (OCI)"/>
                    <xsd:enumeration value="Specialty Label"/>
                  </xsd:restriction>
                </xsd:simpleType>
              </xsd:element>
            </xsd:sequence>
          </xsd:extension>
        </xsd:complexContent>
      </xsd:complexType>
    </xsd:element>
    <xsd:element name="SIPLabel_ECICountry" ma:index="9" nillable="true" ma:displayName="Export Control Country of Jurisdiction" ma:internalName="SIPLabel_ECICountry">
      <xsd:complexType>
        <xsd:complexContent>
          <xsd:extension base="dms:MultiChoice">
            <xsd:sequence>
              <xsd:element name="Value" maxOccurs="unbounded" minOccurs="0" nillable="true">
                <xsd:simpleType>
                  <xsd:restriction base="dms:Choice">
                    <xsd:enumeration value="United States (US)"/>
                    <xsd:enumeration value="Canada (CA)"/>
                    <xsd:enumeration value="United Kingdom (GB)"/>
                    <xsd:enumeration value="Australia (AU)"/>
                    <xsd:enumeration value="Albania (AL)"/>
                    <xsd:enumeration value="Argentina (AR)"/>
                    <xsd:enumeration value="Bahrain (BH)"/>
                    <xsd:enumeration value="Belgium (BE)"/>
                    <xsd:enumeration value="Brazil (BR)"/>
                    <xsd:enumeration value="China (CN)"/>
                    <xsd:enumeration value="Colombia (CO)"/>
                    <xsd:enumeration value="Croatia (HR)"/>
                    <xsd:enumeration value="Denmark (DK)"/>
                    <xsd:enumeration value="Egypt (EG)"/>
                    <xsd:enumeration value="Finland (FI)"/>
                    <xsd:enumeration value="France (FR)"/>
                    <xsd:enumeration value="Germany (DE)"/>
                    <xsd:enumeration value="Greece (GR)"/>
                    <xsd:enumeration value="Guam (GU)"/>
                    <xsd:enumeration value="Hong Kong (HK)"/>
                    <xsd:enumeration value="India (IN)"/>
                    <xsd:enumeration value="Israel (IL)"/>
                    <xsd:enumeration value="Italy (IT)"/>
                    <xsd:enumeration value="Japan (JP)"/>
                    <xsd:enumeration value="Korea, Republic of (KR)"/>
                    <xsd:enumeration value="Kuwait (KW)"/>
                    <xsd:enumeration value="Malaysia (MY)"/>
                    <xsd:enumeration value="Mauritius (MU)"/>
                    <xsd:enumeration value="Mexico (MX)"/>
                    <xsd:enumeration value="Netherlands (NL)"/>
                    <xsd:enumeration value="New Zealand (NZ)"/>
                    <xsd:enumeration value="Norway (NO)"/>
                    <xsd:enumeration value="Philippines (PH)"/>
                    <xsd:enumeration value="Poland (PL)"/>
                    <xsd:enumeration value="Portugal (PT)"/>
                    <xsd:enumeration value="Puerto Rico (PR)"/>
                    <xsd:enumeration value="Romania (RO)"/>
                    <xsd:enumeration value="Saudi Arabia (SA)"/>
                    <xsd:enumeration value="Singapore (SG)"/>
                    <xsd:enumeration value="South Africa (ZA)"/>
                    <xsd:enumeration value="Spain (ES)"/>
                    <xsd:enumeration value="Sweden (SE)"/>
                    <xsd:enumeration value="Switzerland (CH)"/>
                    <xsd:enumeration value="Taiwan, Province of China (TW)"/>
                    <xsd:enumeration value="Thailand (TH)"/>
                    <xsd:enumeration value="Turkey (TR)"/>
                    <xsd:enumeration value="United Arab Emirates (AE)"/>
                    <xsd:enumeration value="Venezuela (VE)"/>
                    <xsd:enumeration value="Viet Nam (VN)"/>
                  </xsd:restriction>
                </xsd:simpleType>
              </xsd:element>
            </xsd:sequence>
          </xsd:extension>
        </xsd:complexContent>
      </xsd:complexType>
    </xsd:element>
    <xsd:element name="SIPLabel_OCI" ma:index="10" nillable="true" ma:displayName="Organizational Conflict of Interest" ma:internalName="SIPLabel_OCI">
      <xsd:simpleType>
        <xsd:restriction base="dms:Text"/>
      </xsd:simpleType>
    </xsd:element>
    <xsd:element name="SIPLabel_TPPI" ma:index="11" nillable="true" ma:displayName="Third Party" ma:internalName="SIPLabel_TPPI">
      <xsd:simpleType>
        <xsd:restriction base="dms:Text"/>
      </xsd:simpleType>
    </xsd:element>
    <xsd:element name="SIPLabel_Specialty" ma:index="12" nillable="true" ma:displayName="Specialty Label" ma:internalName="SIPLabel_Specialty">
      <xsd:complexType>
        <xsd:complexContent>
          <xsd:extension base="dms:MultiChoice">
            <xsd:sequence>
              <xsd:element name="Value" maxOccurs="unbounded" minOccurs="0" nillable="true">
                <xsd:simpleType>
                  <xsd:restriction base="dms:Choice">
                    <xsd:enumeration value="For Official Use Only"/>
                    <xsd:enumeration value="NATO Restricted"/>
                    <xsd:enumeration value="UK OFFICIAL"/>
                    <xsd:enumeration value="UK OFFICIAL-SENSITIVE"/>
                  </xsd:restrict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IPLabel_OCI xmlns="27419097-a19d-4ba5-bddb-15f98b1e15f1" xsi:nil="true"/>
    <SIPLabel_TPPI xmlns="27419097-a19d-4ba5-bddb-15f98b1e15f1" xsi:nil="true"/>
    <SIPLabel_Specialty xmlns="27419097-a19d-4ba5-bddb-15f98b1e15f1"/>
    <SIPLabel_ECICountry xmlns="27419097-a19d-4ba5-bddb-15f98b1e15f1"/>
    <SIPLabel xmlns="27419097-a19d-4ba5-bddb-15f98b1e15f1">
      <Value>Unrestricted</Value>
    </SIPLabe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326F7B-7FDF-40C3-86BA-309A68876E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419097-a19d-4ba5-bddb-15f98b1e1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DE71A3-83D5-4D0C-84D6-BE66C6A85927}">
  <ds:schemaRefs>
    <ds:schemaRef ds:uri="27419097-a19d-4ba5-bddb-15f98b1e15f1"/>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017461BB-F5AC-4806-9CB1-F698C714F83E}">
  <ds:schemaRefs>
    <ds:schemaRef ds:uri="http://schemas.microsoft.com/sharepoint/v3/contenttype/forms"/>
  </ds:schemaRefs>
</ds:datastoreItem>
</file>

<file path=docMetadata/LabelInfo.xml><?xml version="1.0" encoding="utf-8"?>
<clbl:labelList xmlns:clbl="http://schemas.microsoft.com/office/2020/mipLabelMetadata">
  <clbl:label id="{543eaf7b-7e0d-4076-a34d-1fc8cc20e5bb}" enabled="0" method="" siteId="{543eaf7b-7e0d-4076-a34d-1fc8cc20e5b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37</vt:i4>
      </vt:variant>
      <vt:variant>
        <vt:lpstr>Named Ranges</vt:lpstr>
      </vt:variant>
      <vt:variant>
        <vt:i4>18</vt:i4>
      </vt:variant>
    </vt:vector>
  </HeadingPairs>
  <TitlesOfParts>
    <vt:vector size="55" baseType="lpstr">
      <vt:lpstr>TEMPLATE</vt:lpstr>
      <vt:lpstr>START-HOME</vt:lpstr>
      <vt:lpstr>A - TAX AND T's AND C's</vt:lpstr>
      <vt:lpstr>A - Company</vt:lpstr>
      <vt:lpstr>A -Service &amp; Service Area</vt:lpstr>
      <vt:lpstr>A - References</vt:lpstr>
      <vt:lpstr>A - Add Contacts</vt:lpstr>
      <vt:lpstr>SM-LIGHTING</vt:lpstr>
      <vt:lpstr>SM-LIGHTING LIST</vt:lpstr>
      <vt:lpstr>SM-LIGHTING CONTROLS</vt:lpstr>
      <vt:lpstr>SM-LIGHTING CONTROL LIST</vt:lpstr>
      <vt:lpstr>SM-REFRIGERATION</vt:lpstr>
      <vt:lpstr>SM-REFRIGERATION LIST</vt:lpstr>
      <vt:lpstr>SM-MOTORS</vt:lpstr>
      <vt:lpstr>SM-MOTORS LIST</vt:lpstr>
      <vt:lpstr>SM-COMM. COOKING</vt:lpstr>
      <vt:lpstr>SM-COMM. COOKING LIST</vt:lpstr>
      <vt:lpstr>SM-COMPUTERIT</vt:lpstr>
      <vt:lpstr>SM-COMPUTERIT LIST</vt:lpstr>
      <vt:lpstr>SM-ELECTRIC WATER HEAT</vt:lpstr>
      <vt:lpstr>SM-ELECTRIC WATER HEAT LIST</vt:lpstr>
      <vt:lpstr>CM-LIGHTING LIST</vt:lpstr>
      <vt:lpstr>CM-NONLIGHTING LIST</vt:lpstr>
      <vt:lpstr>CM-CB</vt:lpstr>
      <vt:lpstr>COMPLETE-AS</vt:lpstr>
      <vt:lpstr>COMPLETE-REVIEW</vt:lpstr>
      <vt:lpstr>TOTAL SHEET</vt:lpstr>
      <vt:lpstr>APPLICATION STATUS</vt:lpstr>
      <vt:lpstr>Standard Measure List</vt:lpstr>
      <vt:lpstr>Terms and Conditions</vt:lpstr>
      <vt:lpstr>Co Branding</vt:lpstr>
      <vt:lpstr>Continuous Improvement Plan</vt:lpstr>
      <vt:lpstr>Insurance Request</vt:lpstr>
      <vt:lpstr>Summary Form 710</vt:lpstr>
      <vt:lpstr>EXPORT</vt:lpstr>
      <vt:lpstr>LISTS</vt:lpstr>
      <vt:lpstr>Change Log</vt:lpstr>
      <vt:lpstr>'CM-CB'!Print_Area</vt:lpstr>
      <vt:lpstr>'CM-LIGHTING LIST'!Print_Area</vt:lpstr>
      <vt:lpstr>'CM-NONLIGHTING LIST'!Print_Area</vt:lpstr>
      <vt:lpstr>'SM-COMM. COOKING'!Print_Area</vt:lpstr>
      <vt:lpstr>'SM-COMM. COOKING LIST'!Print_Area</vt:lpstr>
      <vt:lpstr>'SM-COMPUTERIT'!Print_Area</vt:lpstr>
      <vt:lpstr>'SM-COMPUTERIT LIST'!Print_Area</vt:lpstr>
      <vt:lpstr>'SM-ELECTRIC WATER HEAT'!Print_Area</vt:lpstr>
      <vt:lpstr>'SM-ELECTRIC WATER HEAT LIST'!Print_Area</vt:lpstr>
      <vt:lpstr>'SM-LIGHTING'!Print_Area</vt:lpstr>
      <vt:lpstr>'SM-LIGHTING CONTROL LIST'!Print_Area</vt:lpstr>
      <vt:lpstr>'SM-LIGHTING CONTROLS'!Print_Area</vt:lpstr>
      <vt:lpstr>'SM-LIGHTING LIST'!Print_Area</vt:lpstr>
      <vt:lpstr>'SM-MOTORS'!Print_Area</vt:lpstr>
      <vt:lpstr>'SM-MOTORS LIST'!Print_Area</vt:lpstr>
      <vt:lpstr>'SM-REFRIGERATION'!Print_Area</vt:lpstr>
      <vt:lpstr>'SM-REFRIGERATION LIST'!Print_Area</vt:lpstr>
      <vt:lpstr>VERSION</vt:lpstr>
    </vt:vector>
  </TitlesOfParts>
  <Company>Lockheed Martin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 Quinlan (Lockheed Martin);Z. Gao (Lockheed Martin)</dc:creator>
  <cp:keywords/>
  <cp:lastModifiedBy>Hernandez, Jennifer L</cp:lastModifiedBy>
  <cp:lastPrinted>2026-08-27T20:30:56Z</cp:lastPrinted>
  <dcterms:created xsi:type="dcterms:W3CDTF">2014-04-23T18:57:44Z</dcterms:created>
  <dcterms:modified xsi:type="dcterms:W3CDTF">2026-08-27T20:30:58Z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0x010100C5333901F7232A4585E6C745969CB606</vt:lpwstr>
  </property>
  <property fmtid="{D5CDD505-2E9C-101B-9397-08002B2CF9AE}" pid="3" name="SIP_Label_Display">
    <vt:lpwstr>Unrestricted; </vt:lpwstr>
  </property>
  <property fmtid="{D5CDD505-2E9C-101B-9397-08002B2CF9AE}" pid="4" name="SIP_Label_Data">
    <vt:lpwstr>;#0;#Unrestricted;#True;#;#;#;#</vt:lpwstr>
  </property>
  <property fmtid="{D5CDD505-2E9C-101B-9397-08002B2CF9AE}" pid="5" name="Enterprise Keywords">
    <vt:lpwstr/>
  </property>
  <property fmtid="{D5CDD505-2E9C-101B-9397-08002B2CF9AE}" pid="6" name="SV_QUERY_LIST_4F35BF76-6C0D-4D9B-82B2-816C12CF3733">
    <vt:lpwstr>empty_477D106A-C0D6-4607-AEBD-E2C9D60EA279</vt:lpwstr>
  </property>
  <property fmtid="{D5CDD505-2E9C-101B-9397-08002B2CF9AE}" pid="7" name="checkedProgramsCount">
    <vt:i4>0</vt:i4>
  </property>
  <property fmtid="{D5CDD505-2E9C-101B-9397-08002B2CF9AE}" pid="8" name="LM SIP Document Sensitivity">
    <vt:lpwstr/>
  </property>
  <property fmtid="{D5CDD505-2E9C-101B-9397-08002B2CF9AE}" pid="9" name="Document Author">
    <vt:lpwstr>ACCT02\jonest20</vt:lpwstr>
  </property>
  <property fmtid="{D5CDD505-2E9C-101B-9397-08002B2CF9AE}" pid="10" name="Document Sensitivity">
    <vt:lpwstr>1</vt:lpwstr>
  </property>
  <property fmtid="{D5CDD505-2E9C-101B-9397-08002B2CF9AE}" pid="11" name="ThirdParty">
    <vt:lpwstr/>
  </property>
  <property fmtid="{D5CDD505-2E9C-101B-9397-08002B2CF9AE}" pid="12" name="OCI Restriction">
    <vt:bool>false</vt:bool>
  </property>
  <property fmtid="{D5CDD505-2E9C-101B-9397-08002B2CF9AE}" pid="13" name="OCI Additional Info">
    <vt:lpwstr/>
  </property>
  <property fmtid="{D5CDD505-2E9C-101B-9397-08002B2CF9AE}" pid="14" name="Allow Header Overwrite">
    <vt:bool>false</vt:bool>
  </property>
  <property fmtid="{D5CDD505-2E9C-101B-9397-08002B2CF9AE}" pid="15" name="Allow Footer Overwrite">
    <vt:bool>false</vt:bool>
  </property>
  <property fmtid="{D5CDD505-2E9C-101B-9397-08002B2CF9AE}" pid="16" name="Multiple Selected">
    <vt:lpwstr>-1</vt:lpwstr>
  </property>
  <property fmtid="{D5CDD505-2E9C-101B-9397-08002B2CF9AE}" pid="17" name="SIPLongWording">
    <vt:lpwstr/>
  </property>
  <property fmtid="{D5CDD505-2E9C-101B-9397-08002B2CF9AE}" pid="18" name="ExpCountry">
    <vt:lpwstr/>
  </property>
</Properties>
</file>