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aughd\Desktop\"/>
    </mc:Choice>
  </mc:AlternateContent>
  <bookViews>
    <workbookView xWindow="0" yWindow="0" windowWidth="28800" windowHeight="12435"/>
  </bookViews>
  <sheets>
    <sheet name="2018 EMS Reserve and Rates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65" i="2" l="1"/>
  <c r="U165" i="2"/>
  <c r="U163" i="2" l="1"/>
  <c r="U161" i="2"/>
  <c r="T161" i="2"/>
  <c r="U13" i="2"/>
  <c r="U22" i="2"/>
  <c r="U31" i="2"/>
  <c r="U40" i="2"/>
  <c r="U49" i="2"/>
  <c r="U58" i="2"/>
  <c r="U67" i="2"/>
  <c r="U76" i="2"/>
  <c r="U89" i="2"/>
  <c r="U102" i="2"/>
  <c r="U111" i="2"/>
  <c r="U120" i="2"/>
  <c r="U129" i="2"/>
  <c r="U138" i="2"/>
  <c r="U147" i="2"/>
  <c r="U156" i="2"/>
  <c r="T102" i="2"/>
  <c r="T89" i="2"/>
  <c r="T160" i="2" s="1"/>
  <c r="T155" i="2"/>
  <c r="T156" i="2"/>
  <c r="T147" i="2"/>
  <c r="T138" i="2"/>
  <c r="T129" i="2"/>
  <c r="T120" i="2"/>
  <c r="T111" i="2"/>
  <c r="T76" i="2"/>
  <c r="T67" i="2"/>
  <c r="T58" i="2"/>
  <c r="T49" i="2"/>
  <c r="T40" i="2"/>
  <c r="T31" i="2"/>
  <c r="T22" i="2"/>
  <c r="T13" i="2"/>
  <c r="U7" i="2"/>
  <c r="U8" i="2"/>
  <c r="U9" i="2"/>
  <c r="U10" i="2"/>
  <c r="U11" i="2"/>
  <c r="U12" i="2"/>
  <c r="U15" i="2"/>
  <c r="U16" i="2"/>
  <c r="U17" i="2"/>
  <c r="U18" i="2"/>
  <c r="U19" i="2"/>
  <c r="U20" i="2"/>
  <c r="U21" i="2"/>
  <c r="U24" i="2"/>
  <c r="U25" i="2"/>
  <c r="U26" i="2"/>
  <c r="U27" i="2"/>
  <c r="U28" i="2"/>
  <c r="U29" i="2"/>
  <c r="U30" i="2"/>
  <c r="U33" i="2"/>
  <c r="U34" i="2"/>
  <c r="U35" i="2"/>
  <c r="U36" i="2"/>
  <c r="U37" i="2"/>
  <c r="U38" i="2"/>
  <c r="U39" i="2"/>
  <c r="U42" i="2"/>
  <c r="U43" i="2"/>
  <c r="U44" i="2"/>
  <c r="U45" i="2"/>
  <c r="U46" i="2"/>
  <c r="U47" i="2"/>
  <c r="U48" i="2"/>
  <c r="U51" i="2"/>
  <c r="U52" i="2"/>
  <c r="U53" i="2"/>
  <c r="U54" i="2"/>
  <c r="U55" i="2"/>
  <c r="U56" i="2"/>
  <c r="U57" i="2"/>
  <c r="U60" i="2"/>
  <c r="U61" i="2"/>
  <c r="U62" i="2"/>
  <c r="U63" i="2"/>
  <c r="U64" i="2"/>
  <c r="U65" i="2"/>
  <c r="U66" i="2"/>
  <c r="U69" i="2"/>
  <c r="U70" i="2"/>
  <c r="U71" i="2"/>
  <c r="U72" i="2"/>
  <c r="U73" i="2"/>
  <c r="U74" i="2"/>
  <c r="U75" i="2"/>
  <c r="U78" i="2"/>
  <c r="U79" i="2"/>
  <c r="U80" i="2"/>
  <c r="U81" i="2"/>
  <c r="U82" i="2"/>
  <c r="U83" i="2"/>
  <c r="U84" i="2"/>
  <c r="U85" i="2"/>
  <c r="U86" i="2"/>
  <c r="U87" i="2"/>
  <c r="U88" i="2"/>
  <c r="U91" i="2"/>
  <c r="U92" i="2"/>
  <c r="U93" i="2"/>
  <c r="U94" i="2"/>
  <c r="U95" i="2"/>
  <c r="U96" i="2"/>
  <c r="U97" i="2"/>
  <c r="U98" i="2"/>
  <c r="U99" i="2"/>
  <c r="U100" i="2"/>
  <c r="U101" i="2"/>
  <c r="U104" i="2"/>
  <c r="U105" i="2"/>
  <c r="U106" i="2"/>
  <c r="U107" i="2"/>
  <c r="U108" i="2"/>
  <c r="U109" i="2"/>
  <c r="U110" i="2"/>
  <c r="U113" i="2"/>
  <c r="U114" i="2"/>
  <c r="U115" i="2"/>
  <c r="U116" i="2"/>
  <c r="U117" i="2"/>
  <c r="U118" i="2"/>
  <c r="U119" i="2"/>
  <c r="U122" i="2"/>
  <c r="U123" i="2"/>
  <c r="U124" i="2"/>
  <c r="U125" i="2"/>
  <c r="U126" i="2"/>
  <c r="U127" i="2"/>
  <c r="U128" i="2"/>
  <c r="U131" i="2"/>
  <c r="U132" i="2"/>
  <c r="U133" i="2"/>
  <c r="U134" i="2"/>
  <c r="U135" i="2"/>
  <c r="U136" i="2"/>
  <c r="U137" i="2"/>
  <c r="U140" i="2"/>
  <c r="U141" i="2"/>
  <c r="U142" i="2"/>
  <c r="U143" i="2"/>
  <c r="U144" i="2"/>
  <c r="U145" i="2"/>
  <c r="U146" i="2"/>
  <c r="U149" i="2"/>
  <c r="U150" i="2"/>
  <c r="U151" i="2"/>
  <c r="U152" i="2"/>
  <c r="U153" i="2"/>
  <c r="U154" i="2"/>
  <c r="U155" i="2"/>
  <c r="T15" i="2"/>
  <c r="T16" i="2"/>
  <c r="T17" i="2"/>
  <c r="T18" i="2"/>
  <c r="T19" i="2"/>
  <c r="T20" i="2"/>
  <c r="T21" i="2"/>
  <c r="T24" i="2"/>
  <c r="T25" i="2"/>
  <c r="T26" i="2"/>
  <c r="T27" i="2"/>
  <c r="T28" i="2"/>
  <c r="T29" i="2"/>
  <c r="T30" i="2"/>
  <c r="T33" i="2"/>
  <c r="T34" i="2"/>
  <c r="T35" i="2"/>
  <c r="T36" i="2"/>
  <c r="T37" i="2"/>
  <c r="T38" i="2"/>
  <c r="T39" i="2"/>
  <c r="T42" i="2"/>
  <c r="T43" i="2"/>
  <c r="T44" i="2"/>
  <c r="T45" i="2"/>
  <c r="T46" i="2"/>
  <c r="T47" i="2"/>
  <c r="T48" i="2"/>
  <c r="T51" i="2"/>
  <c r="T52" i="2"/>
  <c r="T53" i="2"/>
  <c r="T54" i="2"/>
  <c r="T55" i="2"/>
  <c r="T56" i="2"/>
  <c r="T57" i="2"/>
  <c r="T60" i="2"/>
  <c r="T61" i="2"/>
  <c r="T62" i="2"/>
  <c r="T63" i="2"/>
  <c r="T64" i="2"/>
  <c r="T65" i="2"/>
  <c r="T66" i="2"/>
  <c r="T69" i="2"/>
  <c r="T70" i="2"/>
  <c r="T71" i="2"/>
  <c r="T72" i="2"/>
  <c r="T73" i="2"/>
  <c r="T74" i="2"/>
  <c r="T75" i="2"/>
  <c r="T78" i="2"/>
  <c r="T79" i="2"/>
  <c r="T80" i="2"/>
  <c r="T81" i="2"/>
  <c r="T82" i="2"/>
  <c r="T83" i="2"/>
  <c r="T84" i="2"/>
  <c r="T85" i="2"/>
  <c r="T86" i="2"/>
  <c r="T87" i="2"/>
  <c r="T88" i="2"/>
  <c r="T91" i="2"/>
  <c r="T92" i="2"/>
  <c r="T93" i="2"/>
  <c r="T94" i="2"/>
  <c r="T95" i="2"/>
  <c r="T96" i="2"/>
  <c r="T97" i="2"/>
  <c r="T98" i="2"/>
  <c r="T99" i="2"/>
  <c r="T100" i="2"/>
  <c r="T101" i="2"/>
  <c r="T104" i="2"/>
  <c r="T105" i="2"/>
  <c r="T106" i="2"/>
  <c r="T107" i="2"/>
  <c r="T108" i="2"/>
  <c r="T109" i="2"/>
  <c r="T110" i="2"/>
  <c r="T113" i="2"/>
  <c r="T114" i="2"/>
  <c r="T115" i="2"/>
  <c r="T116" i="2"/>
  <c r="T117" i="2"/>
  <c r="T118" i="2"/>
  <c r="T119" i="2"/>
  <c r="T122" i="2"/>
  <c r="T123" i="2"/>
  <c r="T124" i="2"/>
  <c r="T125" i="2"/>
  <c r="T126" i="2"/>
  <c r="T127" i="2"/>
  <c r="T128" i="2"/>
  <c r="T131" i="2"/>
  <c r="T132" i="2"/>
  <c r="T133" i="2"/>
  <c r="T134" i="2"/>
  <c r="T135" i="2"/>
  <c r="T136" i="2"/>
  <c r="T137" i="2"/>
  <c r="T140" i="2"/>
  <c r="T141" i="2"/>
  <c r="T142" i="2"/>
  <c r="T143" i="2"/>
  <c r="T144" i="2"/>
  <c r="T145" i="2"/>
  <c r="T146" i="2"/>
  <c r="T149" i="2"/>
  <c r="T150" i="2"/>
  <c r="T151" i="2"/>
  <c r="T152" i="2"/>
  <c r="T153" i="2"/>
  <c r="T154" i="2"/>
  <c r="T158" i="2"/>
  <c r="T8" i="2"/>
  <c r="T9" i="2"/>
  <c r="T10" i="2"/>
  <c r="T11" i="2"/>
  <c r="T12" i="2"/>
  <c r="T7" i="2"/>
  <c r="U160" i="2" l="1"/>
</calcChain>
</file>

<file path=xl/sharedStrings.xml><?xml version="1.0" encoding="utf-8"?>
<sst xmlns="http://schemas.openxmlformats.org/spreadsheetml/2006/main" count="474" uniqueCount="319">
  <si>
    <t>STEAM PRODUCTION</t>
  </si>
  <si>
    <t>SIBLEY UNIT 1 - STEAM</t>
  </si>
  <si>
    <t xml:space="preserve">Land-Electric Sibley 1 MPS </t>
  </si>
  <si>
    <t xml:space="preserve">R-15 </t>
  </si>
  <si>
    <t xml:space="preserve">Structures-Electric Sibley 1 </t>
  </si>
  <si>
    <t xml:space="preserve">R-16 </t>
  </si>
  <si>
    <t xml:space="preserve">Boiler Plant Equipment - Electric Sibley </t>
  </si>
  <si>
    <t xml:space="preserve">R-17 </t>
  </si>
  <si>
    <t xml:space="preserve">Boiler AQC Equipment - Electric Sibley 1 </t>
  </si>
  <si>
    <t xml:space="preserve">R-18 </t>
  </si>
  <si>
    <t xml:space="preserve">Turbogenerator - Electric Sibley 1 </t>
  </si>
  <si>
    <t xml:space="preserve">R-19 </t>
  </si>
  <si>
    <t xml:space="preserve">Accessory Equipment - Electric Sibley 1 </t>
  </si>
  <si>
    <t xml:space="preserve">R-20 </t>
  </si>
  <si>
    <t xml:space="preserve">Misc Power Plant Equpiment - Electric 1 </t>
  </si>
  <si>
    <t xml:space="preserve">R-21 </t>
  </si>
  <si>
    <t xml:space="preserve">TOTAL SIBLEY UNIT 1 - STEAM </t>
  </si>
  <si>
    <t>SIBLEY UNIT 2 - STEAM</t>
  </si>
  <si>
    <t xml:space="preserve">Land - Electric Sibley 2 MPS </t>
  </si>
  <si>
    <t xml:space="preserve">R-24 </t>
  </si>
  <si>
    <t xml:space="preserve">Structures - Electic Sibley 2 </t>
  </si>
  <si>
    <t xml:space="preserve">R-25 </t>
  </si>
  <si>
    <t xml:space="preserve">R-26 </t>
  </si>
  <si>
    <t xml:space="preserve">Boiler AQC Equipment - Electric Sibley 2 </t>
  </si>
  <si>
    <t xml:space="preserve">R-27 </t>
  </si>
  <si>
    <t xml:space="preserve">Turbogenerator - Electric Sibley 2 </t>
  </si>
  <si>
    <t xml:space="preserve">R-28 </t>
  </si>
  <si>
    <t xml:space="preserve">Accessory Equipment - Electric Sibley 2 </t>
  </si>
  <si>
    <t xml:space="preserve">R-29 </t>
  </si>
  <si>
    <t>Misc Power Plant Equipment - Electric S
2</t>
  </si>
  <si>
    <t xml:space="preserve">R-30 </t>
  </si>
  <si>
    <t xml:space="preserve">TOTAL SIBLEY UNIT 2 - STEAM </t>
  </si>
  <si>
    <t>SIBLEY UNIT 3 - STEAM</t>
  </si>
  <si>
    <t xml:space="preserve">Land - Electric Sibley 3 MPS </t>
  </si>
  <si>
    <t xml:space="preserve">R-33 </t>
  </si>
  <si>
    <t xml:space="preserve">Structures - Electric Sibley 3 </t>
  </si>
  <si>
    <t xml:space="preserve">R-34 </t>
  </si>
  <si>
    <t xml:space="preserve">R-35 </t>
  </si>
  <si>
    <t xml:space="preserve">Boiler AQC Equipment - Electric Sibley 3 </t>
  </si>
  <si>
    <t xml:space="preserve">R-36 </t>
  </si>
  <si>
    <t xml:space="preserve">Turbogenerator - Electric Sibley 3 </t>
  </si>
  <si>
    <t xml:space="preserve">R-37 </t>
  </si>
  <si>
    <t xml:space="preserve">Accessory Equipment - Electric Sibley 3 </t>
  </si>
  <si>
    <t xml:space="preserve">R-38 </t>
  </si>
  <si>
    <t>Misc Power Plant Equipment - Electric
Sibley 3</t>
  </si>
  <si>
    <t xml:space="preserve">R-39 </t>
  </si>
  <si>
    <t xml:space="preserve">TOTAL SIBLEY UNIT 3 - STEAM </t>
  </si>
  <si>
    <t>SIBLEY FACILITY COMMON - STEAM</t>
  </si>
  <si>
    <t xml:space="preserve">Land - Electirc - Sibley Common MPS </t>
  </si>
  <si>
    <t xml:space="preserve">R-42 </t>
  </si>
  <si>
    <t xml:space="preserve">Structures - Electric - Sibley Common </t>
  </si>
  <si>
    <t xml:space="preserve">R-43 </t>
  </si>
  <si>
    <t>Boiler Plant Equipment - Electric - Sibley
Common</t>
  </si>
  <si>
    <t xml:space="preserve">R-44 </t>
  </si>
  <si>
    <t>Boiler AQC Equipment - Electric - Cibley
Common</t>
  </si>
  <si>
    <t xml:space="preserve">R-45 </t>
  </si>
  <si>
    <t>Turbogenerator - Electric - Sibley
Common</t>
  </si>
  <si>
    <t xml:space="preserve">R-46 </t>
  </si>
  <si>
    <t>Accessory Equipment - Electric - Sibley
Common</t>
  </si>
  <si>
    <t xml:space="preserve">R-47 </t>
  </si>
  <si>
    <t>Misc Power Plant Equipment - Electric
Sibley Common</t>
  </si>
  <si>
    <t xml:space="preserve">R-48 </t>
  </si>
  <si>
    <t>TOTAL SIBLEY FACILITY COMMON -
STEAM</t>
  </si>
  <si>
    <t>JEFFREY UNIT 1 - STEAM</t>
  </si>
  <si>
    <t xml:space="preserve">Land - Electric Jeffrey 1 MPS </t>
  </si>
  <si>
    <t xml:space="preserve">R-51 </t>
  </si>
  <si>
    <t xml:space="preserve">Structures - Electric Jeffrey 1 </t>
  </si>
  <si>
    <t xml:space="preserve">R-52 </t>
  </si>
  <si>
    <t>Boiler Plant Equipment - Electric -
Jeffrey 1</t>
  </si>
  <si>
    <t xml:space="preserve">R-53 </t>
  </si>
  <si>
    <t>Boiler AQC Equipment - Electric- Jeffrey
1</t>
  </si>
  <si>
    <t xml:space="preserve">R-54 </t>
  </si>
  <si>
    <t xml:space="preserve">Turbogenerator - Electric - Jeffrey 1 </t>
  </si>
  <si>
    <t xml:space="preserve">R-55 </t>
  </si>
  <si>
    <t>Accessory Equipment - Electric - Jeffrey
1</t>
  </si>
  <si>
    <t xml:space="preserve">R-56 </t>
  </si>
  <si>
    <t xml:space="preserve">Misc Power Plant - Electric - Jeffrey 1 </t>
  </si>
  <si>
    <t xml:space="preserve">R-57 </t>
  </si>
  <si>
    <t xml:space="preserve">TOTAL JEFFREY UNIT 1 - STEAM </t>
  </si>
  <si>
    <t>JEFFREY UNIT 2 - STEAM</t>
  </si>
  <si>
    <t xml:space="preserve">Land - Electric - Jeffrey 2 MPS </t>
  </si>
  <si>
    <t xml:space="preserve">R-60 </t>
  </si>
  <si>
    <t xml:space="preserve">Structures - Electric - Jeffrey 2 </t>
  </si>
  <si>
    <t xml:space="preserve">R-61 </t>
  </si>
  <si>
    <t>Boiler Plant Equipment - Electric -
Jeffrey 2</t>
  </si>
  <si>
    <t xml:space="preserve">R-62 </t>
  </si>
  <si>
    <t>Boiler AQC Equipment - Electric - Jeffrey
2</t>
  </si>
  <si>
    <t xml:space="preserve">R-63 </t>
  </si>
  <si>
    <t xml:space="preserve">Turbogenerator - Electric - Jeffrey 2 </t>
  </si>
  <si>
    <t xml:space="preserve">R-64 </t>
  </si>
  <si>
    <t>Accessory Equipment - Electric - Jeffrey
2</t>
  </si>
  <si>
    <t xml:space="preserve">R-65 </t>
  </si>
  <si>
    <t xml:space="preserve">Misc Power Plant - Electric - Jeffrey 2 </t>
  </si>
  <si>
    <t xml:space="preserve">R-66 </t>
  </si>
  <si>
    <t xml:space="preserve">TOTAL JEFFREY UNIT 2 - STEAM </t>
  </si>
  <si>
    <t>JEFFREY UNIT 3 - STEAM</t>
  </si>
  <si>
    <t xml:space="preserve">Land - Electric - Jeffrey 3 MPS </t>
  </si>
  <si>
    <t xml:space="preserve">R-69 </t>
  </si>
  <si>
    <t xml:space="preserve">Structures - Electric - Jeffrey 3 </t>
  </si>
  <si>
    <t xml:space="preserve">R-70 </t>
  </si>
  <si>
    <t>Boiler Plant Equipment - Electric -
Jeffrey 3</t>
  </si>
  <si>
    <t xml:space="preserve">R-71 </t>
  </si>
  <si>
    <t>Boiler AQC Equipment - Electric - Jeffrey
3</t>
  </si>
  <si>
    <t xml:space="preserve">R-72 </t>
  </si>
  <si>
    <t xml:space="preserve">Turbogenerator - Electric - Jeffrey 3 </t>
  </si>
  <si>
    <t xml:space="preserve">R-73 </t>
  </si>
  <si>
    <t>Accessory Equipment - Electric - Jeffrey
3</t>
  </si>
  <si>
    <t xml:space="preserve">R-74 </t>
  </si>
  <si>
    <t>Misc Power Plant Equipment - Electric -
Jeffrey 3</t>
  </si>
  <si>
    <t xml:space="preserve">R-75 </t>
  </si>
  <si>
    <t xml:space="preserve">TOTAL JEFFREY UNIT 3 - STEAM </t>
  </si>
  <si>
    <t>JEFFREY FACILITY COMMON - STEAM</t>
  </si>
  <si>
    <t xml:space="preserve">Land - Electric - Jeffrey Common MPS </t>
  </si>
  <si>
    <t xml:space="preserve">R-78 </t>
  </si>
  <si>
    <t xml:space="preserve">Structures - Electric - Jeffrey Common </t>
  </si>
  <si>
    <t xml:space="preserve">R-79 </t>
  </si>
  <si>
    <t>Boiler Plant Equipment - Electric -
Jeffrey Common</t>
  </si>
  <si>
    <t xml:space="preserve">R-80 </t>
  </si>
  <si>
    <t>Boiler AQC Equipment - Electric - Jeffrey
Common</t>
  </si>
  <si>
    <t xml:space="preserve">R-81 </t>
  </si>
  <si>
    <t>Turbogenerator - Electric - Jeffrey
Common</t>
  </si>
  <si>
    <t xml:space="preserve">R-82 </t>
  </si>
  <si>
    <t>Accessory Equipment - Electric - Jeffrey
Common</t>
  </si>
  <si>
    <t xml:space="preserve">R-83 </t>
  </si>
  <si>
    <t>Misc Power Plant Equipment - Electric -
Jeffrey Common</t>
  </si>
  <si>
    <t xml:space="preserve">R-84 </t>
  </si>
  <si>
    <t>TOTAL JEFFREY FACILITY COMMON -
STEAM</t>
  </si>
  <si>
    <t>IATAN UNIT 1 - STEAM</t>
  </si>
  <si>
    <t xml:space="preserve">Land - Electric - Iatan 1 SJLP </t>
  </si>
  <si>
    <t xml:space="preserve">R-87 </t>
  </si>
  <si>
    <t xml:space="preserve">Structures - Electric - Iatan 1 </t>
  </si>
  <si>
    <t xml:space="preserve">R-88 </t>
  </si>
  <si>
    <t>Structures - Ellectric Disallowance -
Iatan 1</t>
  </si>
  <si>
    <t xml:space="preserve">R-89 </t>
  </si>
  <si>
    <t xml:space="preserve">Boiler Plant Equipment - Iatan 1 </t>
  </si>
  <si>
    <t xml:space="preserve">R-90 </t>
  </si>
  <si>
    <t>Boiler Plant Equipment - Electric
Disallowance - Iatan 1</t>
  </si>
  <si>
    <t xml:space="preserve">R-91 </t>
  </si>
  <si>
    <t xml:space="preserve">Boiler AQC Equipment - Electric - Iatan 1 </t>
  </si>
  <si>
    <t xml:space="preserve">R-92 </t>
  </si>
  <si>
    <t xml:space="preserve">Turbogenerator - Electric - Iatan 1 </t>
  </si>
  <si>
    <t xml:space="preserve">R-93 </t>
  </si>
  <si>
    <t xml:space="preserve">Accessory Equipment - Electric - Iatan 1 </t>
  </si>
  <si>
    <t xml:space="preserve">R-94 </t>
  </si>
  <si>
    <t>Accessory Equipment - Electric
Disallowance - Iatan 1</t>
  </si>
  <si>
    <t xml:space="preserve">R-95 </t>
  </si>
  <si>
    <t>Misc Power Plant Equipment - Electric -
Iatan 1</t>
  </si>
  <si>
    <t xml:space="preserve">R-96 </t>
  </si>
  <si>
    <t>Misc Power Equipment - Ellectric
Disallowance - Iatan 1</t>
  </si>
  <si>
    <t xml:space="preserve">R-97 </t>
  </si>
  <si>
    <t xml:space="preserve">TOTAL IATAN UNIT 1 - STEAM </t>
  </si>
  <si>
    <t>IATAN UNIT 2 - STEAM</t>
  </si>
  <si>
    <t xml:space="preserve">Structures - Electric - Iatan 2 </t>
  </si>
  <si>
    <t xml:space="preserve">R-100 </t>
  </si>
  <si>
    <t>Structures - Ellectric - Disallowance -
Iatan 2</t>
  </si>
  <si>
    <t xml:space="preserve">R-101 </t>
  </si>
  <si>
    <t xml:space="preserve">Boiler Plant Equipment - Iatan 2 </t>
  </si>
  <si>
    <t xml:space="preserve">R-102 </t>
  </si>
  <si>
    <t>Boiler Plant Equipment - Electric
Disallowance - Iatan 2</t>
  </si>
  <si>
    <t xml:space="preserve">R-103 </t>
  </si>
  <si>
    <t xml:space="preserve">Boiler AQC Equipment - Electric - Iatan 2 </t>
  </si>
  <si>
    <t xml:space="preserve">R-104 </t>
  </si>
  <si>
    <t xml:space="preserve">Turbogenerator - Electric - Iatan 2 </t>
  </si>
  <si>
    <t xml:space="preserve">R-105 </t>
  </si>
  <si>
    <t>Turbogenerator - Electric Disallowance -
Iatan 2</t>
  </si>
  <si>
    <t xml:space="preserve">R-106 </t>
  </si>
  <si>
    <t xml:space="preserve">Accessory Equipment - Electric - Iatan 2 </t>
  </si>
  <si>
    <t xml:space="preserve">R-107 </t>
  </si>
  <si>
    <t>Accessory Equipment - Electric
Disallowance - Iatan 2</t>
  </si>
  <si>
    <t xml:space="preserve">R-108 </t>
  </si>
  <si>
    <t xml:space="preserve">Misc Power Plant - Electric - Iatan 2 </t>
  </si>
  <si>
    <t xml:space="preserve">R-109 </t>
  </si>
  <si>
    <t>Misc Power Plant Equipment - Electric
Disallowance - Iatan 2</t>
  </si>
  <si>
    <t xml:space="preserve">R-110 </t>
  </si>
  <si>
    <t xml:space="preserve">TOTAL IATAN UNIT 2 - STEAM </t>
  </si>
  <si>
    <t>IATAN FACILITY COMMON - STEAM</t>
  </si>
  <si>
    <t xml:space="preserve">Land - Electric - Iatan Common SJLP </t>
  </si>
  <si>
    <t xml:space="preserve">R-113 </t>
  </si>
  <si>
    <t xml:space="preserve">Structures - Electric - Iatan Common </t>
  </si>
  <si>
    <t xml:space="preserve">R-114 </t>
  </si>
  <si>
    <t xml:space="preserve">Boiler Plant Equipment - Iatan Common </t>
  </si>
  <si>
    <t xml:space="preserve">R-115 </t>
  </si>
  <si>
    <t xml:space="preserve">Boiler AQC Equipment - Iatan Common </t>
  </si>
  <si>
    <t xml:space="preserve">R-116 </t>
  </si>
  <si>
    <t>Turbogenerator - Electric - Iatan
Common</t>
  </si>
  <si>
    <t xml:space="preserve">R-117 </t>
  </si>
  <si>
    <t xml:space="preserve">Accessory Equipment - Iatan Common </t>
  </si>
  <si>
    <t xml:space="preserve">R-118 </t>
  </si>
  <si>
    <t>Misc Power Plant Equipment - Electric -
Iatan Common</t>
  </si>
  <si>
    <t xml:space="preserve">R-119 </t>
  </si>
  <si>
    <t>TOTAL IATAN FACILITY COMMON -
STEAM</t>
  </si>
  <si>
    <t>LAKE ROAD UNIT 1 - STEAM</t>
  </si>
  <si>
    <t xml:space="preserve">Land - Electric - Lake Road 1 SJLP </t>
  </si>
  <si>
    <t xml:space="preserve">R-122 </t>
  </si>
  <si>
    <t xml:space="preserve">Structures - Electric - Lake Road 1 </t>
  </si>
  <si>
    <t xml:space="preserve">R-123 </t>
  </si>
  <si>
    <t>Boiler Plant Equipment - Electric - Lake
Road 1</t>
  </si>
  <si>
    <t xml:space="preserve">R-124 </t>
  </si>
  <si>
    <t>Boiler AQC Equipment - Electric - Lake
Road 1</t>
  </si>
  <si>
    <t xml:space="preserve">R-125 </t>
  </si>
  <si>
    <t xml:space="preserve">Turbogenerator - Electric - Lake Road 1 </t>
  </si>
  <si>
    <t xml:space="preserve">R-126 </t>
  </si>
  <si>
    <t>Accessory Equipment - Electric - Lake
Road 1</t>
  </si>
  <si>
    <t xml:space="preserve">R-127 </t>
  </si>
  <si>
    <t>Misc Power Plant Equipment - Electric -
Lake Road 1</t>
  </si>
  <si>
    <t xml:space="preserve">R-128 </t>
  </si>
  <si>
    <t xml:space="preserve">TOTAL LAKE ROAD UNIT 1 - STEAM </t>
  </si>
  <si>
    <t>LAKE ROAD UNIT 2 - STEAM</t>
  </si>
  <si>
    <t xml:space="preserve">Land - Electric - Lake Road 2 SJLP </t>
  </si>
  <si>
    <t xml:space="preserve">R-131 </t>
  </si>
  <si>
    <t xml:space="preserve">Structures - Electric - Lake Road 2 </t>
  </si>
  <si>
    <t xml:space="preserve">R-132 </t>
  </si>
  <si>
    <t>Boiler Plant Equipment - Electric - Lake
Road 2</t>
  </si>
  <si>
    <t xml:space="preserve">R-133 </t>
  </si>
  <si>
    <t>Boiler AQC Equipment - Electric - Lake
Road 2</t>
  </si>
  <si>
    <t xml:space="preserve">R-134 </t>
  </si>
  <si>
    <t xml:space="preserve">Turbogenerator - Electric - Lake Road 2 </t>
  </si>
  <si>
    <t xml:space="preserve">R-135 </t>
  </si>
  <si>
    <t>Accessory Equipment - Electric - Lake
Road 2</t>
  </si>
  <si>
    <t xml:space="preserve">R-136 </t>
  </si>
  <si>
    <t>Misc Power Plant Equipment - Lake
Road 2</t>
  </si>
  <si>
    <t xml:space="preserve">R-137 </t>
  </si>
  <si>
    <t xml:space="preserve">TOTAL LAKE ROAD UNIT 2 - STEAM </t>
  </si>
  <si>
    <t>LAKE ROAD UNIT 3 - STEAM</t>
  </si>
  <si>
    <t xml:space="preserve">Land - Electric - Lakle Road 3 SJLP </t>
  </si>
  <si>
    <t xml:space="preserve">R-140 </t>
  </si>
  <si>
    <t xml:space="preserve">Structures - Electric - Lake Road 3 </t>
  </si>
  <si>
    <t xml:space="preserve">R-141 </t>
  </si>
  <si>
    <t>Boiler Plant Equipment - Electric - Lake
Road 3</t>
  </si>
  <si>
    <t xml:space="preserve">R-142 </t>
  </si>
  <si>
    <t>Boiler AQC Equipment - Electric - Lake
Road 3</t>
  </si>
  <si>
    <t xml:space="preserve">R-143 </t>
  </si>
  <si>
    <t xml:space="preserve">Turbogenerator - Electric - Lake Road 3 </t>
  </si>
  <si>
    <t xml:space="preserve">R-144 </t>
  </si>
  <si>
    <t>Accessory Equipment - Electric - Lake
Road 3</t>
  </si>
  <si>
    <t xml:space="preserve">R-145 </t>
  </si>
  <si>
    <t>Misc Power Plant Equipment - Lake
Road 3</t>
  </si>
  <si>
    <t xml:space="preserve">R-146 </t>
  </si>
  <si>
    <t xml:space="preserve">TOTAL LAKE ROAD UNIT 3 - STEAM </t>
  </si>
  <si>
    <t>LAKE ROAD UNIT 4 - STEAM</t>
  </si>
  <si>
    <t xml:space="preserve">Land - Electric - Lake Road 4 SJLP </t>
  </si>
  <si>
    <t xml:space="preserve">R-149 </t>
  </si>
  <si>
    <t xml:space="preserve">Structures - Electric - Lake Road 4 </t>
  </si>
  <si>
    <t xml:space="preserve">R-150 </t>
  </si>
  <si>
    <t>Boiler Plant Equipment - Electric - Lake
Road 4</t>
  </si>
  <si>
    <t xml:space="preserve">R-151 </t>
  </si>
  <si>
    <t>Boiler AQC Equipment - Electric - Lake
Road 4</t>
  </si>
  <si>
    <t xml:space="preserve">R-152 </t>
  </si>
  <si>
    <t xml:space="preserve">Turbogenerator - Electric - Lake Road 4 </t>
  </si>
  <si>
    <t xml:space="preserve">R-153 </t>
  </si>
  <si>
    <t>Accessory Equipment - Electric - Lake
Road 4</t>
  </si>
  <si>
    <t xml:space="preserve">R-154 </t>
  </si>
  <si>
    <t>Misc Power Plant Equipment - Electric -
Lake Road 4</t>
  </si>
  <si>
    <t xml:space="preserve">R-155 </t>
  </si>
  <si>
    <t xml:space="preserve">TOTAL LAKE ROAD UNIT 4 - STEAM </t>
  </si>
  <si>
    <t>LAKE ROAD BOILERS - STEAM</t>
  </si>
  <si>
    <t xml:space="preserve">Land - Electric - Lake Road Boilers SJLP </t>
  </si>
  <si>
    <t xml:space="preserve">R-158 </t>
  </si>
  <si>
    <t xml:space="preserve">Structures - Electric - Lake Road Boilers </t>
  </si>
  <si>
    <t xml:space="preserve">R-159 </t>
  </si>
  <si>
    <t>Boiler Plant Equipment - Electric - Lake
Road Boilers</t>
  </si>
  <si>
    <t xml:space="preserve">R-160 </t>
  </si>
  <si>
    <t>Boiler AQC Equipment - Electric - Lake
Road Boilers</t>
  </si>
  <si>
    <t xml:space="preserve">R-161 </t>
  </si>
  <si>
    <t>Turbogenerators - Electric - Lake Road
Boilers</t>
  </si>
  <si>
    <t xml:space="preserve">R-162 </t>
  </si>
  <si>
    <t>Accessory Equipment - Electric - Lake
Road Boilers</t>
  </si>
  <si>
    <t xml:space="preserve">R-163 </t>
  </si>
  <si>
    <t>Misc Power Plant - Electric - Lake Road
Boilers</t>
  </si>
  <si>
    <t xml:space="preserve">R-164 </t>
  </si>
  <si>
    <t xml:space="preserve">TOTAL LAKE ROAD BOILERS - STEAM </t>
  </si>
  <si>
    <t>GMO DEPRECIATION ALLOWANCE</t>
  </si>
  <si>
    <t xml:space="preserve">Depreciation Allowance </t>
  </si>
  <si>
    <t xml:space="preserve">R-167 </t>
  </si>
  <si>
    <t>TOTAL GMO DEPRECIATION
ALLOWANCE</t>
  </si>
  <si>
    <t xml:space="preserve">TOTAL STEAM PRODUCTION </t>
  </si>
  <si>
    <t xml:space="preserve">Boiler Plant Equipment - Electric Sibley 1 </t>
  </si>
  <si>
    <t xml:space="preserve">Boiler Plant Equipment - Electric Sibley 2 </t>
  </si>
  <si>
    <t xml:space="preserve">Misc Power Plant Equipment - Electric S 2 </t>
  </si>
  <si>
    <t xml:space="preserve">Boiler Plant Equipment - Electric Sibley 3 </t>
  </si>
  <si>
    <t>$6,652,</t>
  </si>
  <si>
    <t>Boiler Plant Equipment - Electric - Jeffrey
1</t>
  </si>
  <si>
    <t xml:space="preserve">Accessory Equipment - Electric - Jeffrey 1 </t>
  </si>
  <si>
    <t>Boiler Plant Equipment - Electric - Jeffrey
2</t>
  </si>
  <si>
    <t xml:space="preserve">Accessory Equipment - Electric - Jeffrey 2 </t>
  </si>
  <si>
    <t>Boiler Plant Equipment - Electric - Jeffrey
3</t>
  </si>
  <si>
    <t xml:space="preserve">Accessory Equipment - Electric - Jeffrey 3 </t>
  </si>
  <si>
    <t>Boiler Plant Equipment - Electric - Jeffrey
Common</t>
  </si>
  <si>
    <t>Structures - Ellectric Disallowance - Iatan
1</t>
  </si>
  <si>
    <t xml:space="preserve">Turbogenerator - Electric - Iatan Common </t>
  </si>
  <si>
    <t>Misc Power Plant Equipment - Lake Road
2</t>
  </si>
  <si>
    <t>Misc Power Plant Equipment - Lake Road
3</t>
  </si>
  <si>
    <t>NUCLEAR PRODUCTION</t>
  </si>
  <si>
    <t xml:space="preserve">Line </t>
  </si>
  <si>
    <t xml:space="preserve">Account </t>
  </si>
  <si>
    <t xml:space="preserve">MO Adjusted </t>
  </si>
  <si>
    <t xml:space="preserve">Depreciation </t>
  </si>
  <si>
    <t xml:space="preserve">Average </t>
  </si>
  <si>
    <t>Net</t>
  </si>
  <si>
    <t xml:space="preserve">Number </t>
  </si>
  <si>
    <t xml:space="preserve">Plant Account Description </t>
  </si>
  <si>
    <t xml:space="preserve">Jurisdictional </t>
  </si>
  <si>
    <t xml:space="preserve">Rate </t>
  </si>
  <si>
    <t xml:space="preserve">Expense </t>
  </si>
  <si>
    <t xml:space="preserve">Life </t>
  </si>
  <si>
    <t>Salvage</t>
  </si>
  <si>
    <t xml:space="preserve">Total </t>
  </si>
  <si>
    <t xml:space="preserve">Adjust. </t>
  </si>
  <si>
    <t xml:space="preserve">As Adjusted </t>
  </si>
  <si>
    <t>MO Adjusted</t>
  </si>
  <si>
    <t xml:space="preserve">Depreciation Reserve Description </t>
  </si>
  <si>
    <t xml:space="preserve">Reserve </t>
  </si>
  <si>
    <t xml:space="preserve">Adjustments </t>
  </si>
  <si>
    <t xml:space="preserve">Allocations </t>
  </si>
  <si>
    <t>Jurisdictional</t>
  </si>
  <si>
    <t>with depreciation allowance</t>
  </si>
  <si>
    <t>3 Years Depreciation Expense</t>
  </si>
  <si>
    <t>New Reserve Balance</t>
  </si>
  <si>
    <t>Without Sibley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</si>
</sst>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#,##0_);[Red]\(&quot;$&quot;#,##0\)"/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color rgb="FF000000"/>
      <name val="Arial"/>
      <family val="2"/>
    </font>
    <font>
      <b/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1" xfId="0" applyFont="1" applyBorder="1" applyAlignment="1">
      <alignment vertical="center" wrapText="1"/>
    </xf>
    <xf numFmtId="6" fontId="0" fillId="0" borderId="0" xfId="0" applyNumberFormat="1"/>
    <xf numFmtId="6" fontId="2" fillId="0" borderId="1" xfId="0" applyNumberFormat="1" applyFont="1" applyBorder="1" applyAlignment="1">
      <alignment vertical="center" wrapText="1"/>
    </xf>
    <xf numFmtId="10" fontId="2" fillId="0" borderId="1" xfId="0" applyNumberFormat="1" applyFont="1" applyBorder="1" applyAlignment="1">
      <alignment vertical="center" wrapText="1"/>
    </xf>
    <xf numFmtId="10" fontId="0" fillId="0" borderId="0" xfId="1" applyNumberFormat="1" applyFont="1"/>
    <xf numFmtId="0" fontId="3" fillId="0" borderId="1" xfId="0" applyFont="1" applyBorder="1" applyAlignment="1">
      <alignment vertical="center" wrapText="1"/>
    </xf>
    <xf numFmtId="6" fontId="3" fillId="0" borderId="1" xfId="0" applyNumberFormat="1" applyFont="1" applyBorder="1" applyAlignment="1">
      <alignment vertical="center" wrapText="1"/>
    </xf>
    <xf numFmtId="10" fontId="3" fillId="0" borderId="1" xfId="0" applyNumberFormat="1" applyFont="1" applyBorder="1" applyAlignment="1">
      <alignment vertical="center" wrapText="1"/>
    </xf>
    <xf numFmtId="8" fontId="0" fillId="0" borderId="0" xfId="0" applyNumberFormat="1"/>
    <xf numFmtId="0" fontId="3" fillId="0" borderId="2" xfId="0" applyFont="1" applyFill="1" applyBorder="1" applyAlignment="1">
      <alignment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68"/>
  <sheetViews>
    <sheetView tabSelected="1" workbookViewId="0">
      <pane xSplit="2" ySplit="3" topLeftCell="H4" activePane="bottomRight" state="frozen"/>
      <selection pane="topRight" activeCell="C1" sqref="C1"/>
      <selection pane="bottomLeft" activeCell="A4" sqref="A4"/>
      <selection pane="bottomRight" activeCell="U166" sqref="U166"/>
    </sheetView>
  </sheetViews>
  <sheetFormatPr defaultColWidth="9.85546875" defaultRowHeight="15" x14ac:dyDescent="0.25"/>
  <cols>
    <col min="11" max="11" width="9.85546875" style="5" customWidth="1"/>
    <col min="12" max="12" width="9.85546875" customWidth="1"/>
    <col min="13" max="13" width="11.140625" bestFit="1" customWidth="1"/>
    <col min="14" max="14" width="10.85546875" customWidth="1"/>
    <col min="16" max="16" width="10.42578125" bestFit="1" customWidth="1"/>
    <col min="18" max="18" width="15.140625" bestFit="1" customWidth="1"/>
    <col min="20" max="21" width="15.140625" bestFit="1" customWidth="1"/>
    <col min="22" max="22" width="11.42578125" bestFit="1" customWidth="1"/>
  </cols>
  <sheetData>
    <row r="2" spans="1:21" ht="22.5" x14ac:dyDescent="0.25">
      <c r="A2" s="1" t="s">
        <v>293</v>
      </c>
      <c r="B2" s="1" t="s">
        <v>294</v>
      </c>
      <c r="C2" s="1" t="s">
        <v>306</v>
      </c>
      <c r="D2" s="1" t="s">
        <v>307</v>
      </c>
      <c r="E2" s="1" t="s">
        <v>308</v>
      </c>
      <c r="F2" s="1" t="s">
        <v>301</v>
      </c>
      <c r="G2" s="1" t="s">
        <v>301</v>
      </c>
      <c r="H2" s="1" t="s">
        <v>309</v>
      </c>
      <c r="K2" s="6" t="s">
        <v>293</v>
      </c>
      <c r="L2" s="6" t="s">
        <v>294</v>
      </c>
      <c r="M2" s="6" t="s">
        <v>295</v>
      </c>
      <c r="N2" s="6" t="s">
        <v>296</v>
      </c>
      <c r="O2" s="6" t="s">
        <v>296</v>
      </c>
      <c r="P2" s="6" t="s">
        <v>297</v>
      </c>
      <c r="Q2" s="6" t="s">
        <v>298</v>
      </c>
    </row>
    <row r="3" spans="1:21" ht="33.75" x14ac:dyDescent="0.25">
      <c r="A3" s="1" t="s">
        <v>299</v>
      </c>
      <c r="B3" s="1" t="s">
        <v>299</v>
      </c>
      <c r="C3" s="1" t="s">
        <v>310</v>
      </c>
      <c r="D3" s="1" t="s">
        <v>311</v>
      </c>
      <c r="E3" s="1" t="s">
        <v>299</v>
      </c>
      <c r="F3" s="1" t="s">
        <v>312</v>
      </c>
      <c r="G3" s="1" t="s">
        <v>311</v>
      </c>
      <c r="H3" s="1" t="s">
        <v>313</v>
      </c>
      <c r="I3" s="1" t="s">
        <v>312</v>
      </c>
      <c r="J3" s="1" t="s">
        <v>314</v>
      </c>
      <c r="K3" s="6" t="s">
        <v>299</v>
      </c>
      <c r="L3" s="6" t="s">
        <v>299</v>
      </c>
      <c r="M3" s="6" t="s">
        <v>300</v>
      </c>
      <c r="N3" s="6" t="s">
        <v>301</v>
      </c>
      <c r="O3" s="6" t="s">
        <v>302</v>
      </c>
      <c r="P3" s="6" t="s">
        <v>303</v>
      </c>
      <c r="Q3" s="6" t="s">
        <v>304</v>
      </c>
      <c r="R3" s="6" t="s">
        <v>305</v>
      </c>
      <c r="T3" s="10" t="s">
        <v>316</v>
      </c>
      <c r="U3" s="10" t="s">
        <v>317</v>
      </c>
    </row>
    <row r="4" spans="1:21" ht="33.75" x14ac:dyDescent="0.25">
      <c r="A4" s="1">
        <v>13</v>
      </c>
      <c r="B4" s="1" t="s">
        <v>0</v>
      </c>
      <c r="K4" s="6">
        <v>13</v>
      </c>
      <c r="L4" s="6" t="s">
        <v>0</v>
      </c>
    </row>
    <row r="5" spans="1:21" ht="33.75" x14ac:dyDescent="0.25">
      <c r="A5" s="1">
        <v>14</v>
      </c>
      <c r="B5" s="1" t="s">
        <v>1</v>
      </c>
      <c r="K5" s="6">
        <v>14</v>
      </c>
      <c r="L5" s="6" t="s">
        <v>1</v>
      </c>
    </row>
    <row r="6" spans="1:21" ht="36" x14ac:dyDescent="0.25">
      <c r="A6" s="1">
        <v>15</v>
      </c>
      <c r="B6" s="1">
        <v>310</v>
      </c>
      <c r="C6" s="1" t="s">
        <v>2</v>
      </c>
      <c r="D6" s="3">
        <v>0</v>
      </c>
      <c r="E6" s="1" t="s">
        <v>3</v>
      </c>
      <c r="F6" s="3">
        <v>0</v>
      </c>
      <c r="G6" s="3">
        <v>0</v>
      </c>
      <c r="H6" s="4">
        <v>0.99660000000000004</v>
      </c>
      <c r="I6" s="3">
        <v>0</v>
      </c>
      <c r="J6" s="3">
        <v>0</v>
      </c>
      <c r="K6" s="6">
        <v>15</v>
      </c>
      <c r="L6" s="6">
        <v>310</v>
      </c>
      <c r="M6" s="6" t="s">
        <v>2</v>
      </c>
      <c r="N6" s="7">
        <v>265059</v>
      </c>
      <c r="O6" s="8">
        <v>0</v>
      </c>
      <c r="P6" s="7">
        <v>0</v>
      </c>
      <c r="Q6" s="6">
        <v>0</v>
      </c>
      <c r="R6" s="8">
        <v>0</v>
      </c>
    </row>
    <row r="7" spans="1:21" ht="33.75" x14ac:dyDescent="0.25">
      <c r="A7" s="1">
        <v>16</v>
      </c>
      <c r="B7" s="1">
        <v>311</v>
      </c>
      <c r="C7" s="1" t="s">
        <v>4</v>
      </c>
      <c r="D7" s="3">
        <v>3094410</v>
      </c>
      <c r="E7" s="1" t="s">
        <v>5</v>
      </c>
      <c r="F7" s="3">
        <v>0</v>
      </c>
      <c r="G7" s="3">
        <v>3094410</v>
      </c>
      <c r="H7" s="4">
        <v>0.99660000000000004</v>
      </c>
      <c r="I7" s="3">
        <v>0</v>
      </c>
      <c r="J7" s="3">
        <v>3083889</v>
      </c>
      <c r="K7" s="6">
        <v>16</v>
      </c>
      <c r="L7" s="6">
        <v>311</v>
      </c>
      <c r="M7" s="6" t="s">
        <v>4</v>
      </c>
      <c r="N7" s="7">
        <v>3787181</v>
      </c>
      <c r="O7" s="8">
        <v>1.8700000000000001E-2</v>
      </c>
      <c r="P7" s="7">
        <v>70820</v>
      </c>
      <c r="Q7" s="6">
        <v>0</v>
      </c>
      <c r="R7" s="8">
        <v>0</v>
      </c>
      <c r="T7" s="9">
        <f>P7*3</f>
        <v>212460</v>
      </c>
      <c r="U7" s="9">
        <f t="shared" ref="U7:U70" si="0">T7+G7</f>
        <v>3306870</v>
      </c>
    </row>
    <row r="8" spans="1:21" ht="45" x14ac:dyDescent="0.25">
      <c r="A8" s="1">
        <v>17</v>
      </c>
      <c r="B8" s="1">
        <v>312</v>
      </c>
      <c r="C8" s="1" t="s">
        <v>6</v>
      </c>
      <c r="D8" s="3">
        <v>16867914</v>
      </c>
      <c r="E8" s="1" t="s">
        <v>7</v>
      </c>
      <c r="F8" s="3">
        <v>0</v>
      </c>
      <c r="G8" s="3">
        <v>16867914</v>
      </c>
      <c r="H8" s="4">
        <v>0.99660000000000004</v>
      </c>
      <c r="I8" s="3">
        <v>0</v>
      </c>
      <c r="J8" s="3">
        <v>16810563</v>
      </c>
      <c r="K8" s="6">
        <v>17</v>
      </c>
      <c r="L8" s="6">
        <v>312</v>
      </c>
      <c r="M8" s="6" t="s">
        <v>276</v>
      </c>
      <c r="N8" s="7">
        <v>28599847</v>
      </c>
      <c r="O8" s="8">
        <v>2.1899999999999999E-2</v>
      </c>
      <c r="P8" s="7">
        <v>626337</v>
      </c>
      <c r="Q8" s="6">
        <v>0</v>
      </c>
      <c r="R8" s="8">
        <v>0</v>
      </c>
      <c r="T8" s="9">
        <f t="shared" ref="T8:T71" si="1">P8*3</f>
        <v>1879011</v>
      </c>
      <c r="U8" s="9">
        <f t="shared" si="0"/>
        <v>18746925</v>
      </c>
    </row>
    <row r="9" spans="1:21" ht="45" x14ac:dyDescent="0.25">
      <c r="A9" s="1">
        <v>18</v>
      </c>
      <c r="B9" s="1">
        <v>312.02</v>
      </c>
      <c r="C9" s="1" t="s">
        <v>8</v>
      </c>
      <c r="D9" s="3">
        <v>210111</v>
      </c>
      <c r="E9" s="1" t="s">
        <v>9</v>
      </c>
      <c r="F9" s="3">
        <v>0</v>
      </c>
      <c r="G9" s="3">
        <v>210111</v>
      </c>
      <c r="H9" s="4">
        <v>0.99660000000000004</v>
      </c>
      <c r="I9" s="3">
        <v>0</v>
      </c>
      <c r="J9" s="3">
        <v>209397</v>
      </c>
      <c r="K9" s="6">
        <v>18</v>
      </c>
      <c r="L9" s="6">
        <v>312.02</v>
      </c>
      <c r="M9" s="6" t="s">
        <v>8</v>
      </c>
      <c r="N9" s="7">
        <v>2414434</v>
      </c>
      <c r="O9" s="8">
        <v>2.1899999999999999E-2</v>
      </c>
      <c r="P9" s="7">
        <v>52876</v>
      </c>
      <c r="Q9" s="6">
        <v>0</v>
      </c>
      <c r="R9" s="8">
        <v>0</v>
      </c>
      <c r="T9" s="9">
        <f t="shared" si="1"/>
        <v>158628</v>
      </c>
      <c r="U9" s="9">
        <f t="shared" si="0"/>
        <v>368739</v>
      </c>
    </row>
    <row r="10" spans="1:21" ht="45" x14ac:dyDescent="0.25">
      <c r="A10" s="1">
        <v>19</v>
      </c>
      <c r="B10" s="1">
        <v>314</v>
      </c>
      <c r="C10" s="1" t="s">
        <v>10</v>
      </c>
      <c r="D10" s="3">
        <v>1892304</v>
      </c>
      <c r="E10" s="1" t="s">
        <v>11</v>
      </c>
      <c r="F10" s="3">
        <v>0</v>
      </c>
      <c r="G10" s="3">
        <v>1892304</v>
      </c>
      <c r="H10" s="4">
        <v>0.99660000000000004</v>
      </c>
      <c r="I10" s="3">
        <v>0</v>
      </c>
      <c r="J10" s="3">
        <v>1885870</v>
      </c>
      <c r="K10" s="6">
        <v>19</v>
      </c>
      <c r="L10" s="6">
        <v>314</v>
      </c>
      <c r="M10" s="6" t="s">
        <v>10</v>
      </c>
      <c r="N10" s="7">
        <v>3436846</v>
      </c>
      <c r="O10" s="8">
        <v>2.3300000000000001E-2</v>
      </c>
      <c r="P10" s="7">
        <v>80079</v>
      </c>
      <c r="Q10" s="6">
        <v>0</v>
      </c>
      <c r="R10" s="8">
        <v>0</v>
      </c>
      <c r="T10" s="9">
        <f t="shared" si="1"/>
        <v>240237</v>
      </c>
      <c r="U10" s="9">
        <f t="shared" si="0"/>
        <v>2132541</v>
      </c>
    </row>
    <row r="11" spans="1:21" ht="45" x14ac:dyDescent="0.25">
      <c r="A11" s="1">
        <v>20</v>
      </c>
      <c r="B11" s="1">
        <v>315</v>
      </c>
      <c r="C11" s="1" t="s">
        <v>12</v>
      </c>
      <c r="D11" s="3">
        <v>1786692</v>
      </c>
      <c r="E11" s="1" t="s">
        <v>13</v>
      </c>
      <c r="F11" s="3">
        <v>0</v>
      </c>
      <c r="G11" s="3">
        <v>1786692</v>
      </c>
      <c r="H11" s="4">
        <v>0.99660000000000004</v>
      </c>
      <c r="I11" s="3">
        <v>0</v>
      </c>
      <c r="J11" s="3">
        <v>1780617</v>
      </c>
      <c r="K11" s="6">
        <v>20</v>
      </c>
      <c r="L11" s="6">
        <v>315</v>
      </c>
      <c r="M11" s="6" t="s">
        <v>12</v>
      </c>
      <c r="N11" s="7">
        <v>2051367</v>
      </c>
      <c r="O11" s="8">
        <v>2.4E-2</v>
      </c>
      <c r="P11" s="7">
        <v>49233</v>
      </c>
      <c r="Q11" s="6">
        <v>0</v>
      </c>
      <c r="R11" s="8">
        <v>0</v>
      </c>
      <c r="T11" s="9">
        <f t="shared" si="1"/>
        <v>147699</v>
      </c>
      <c r="U11" s="9">
        <f t="shared" si="0"/>
        <v>1934391</v>
      </c>
    </row>
    <row r="12" spans="1:21" ht="45" x14ac:dyDescent="0.25">
      <c r="A12" s="1">
        <v>21</v>
      </c>
      <c r="B12" s="1">
        <v>316</v>
      </c>
      <c r="C12" s="1" t="s">
        <v>14</v>
      </c>
      <c r="D12" s="3">
        <v>25185</v>
      </c>
      <c r="E12" s="1" t="s">
        <v>15</v>
      </c>
      <c r="F12" s="3">
        <v>0</v>
      </c>
      <c r="G12" s="3">
        <v>25185</v>
      </c>
      <c r="H12" s="4">
        <v>0.99660000000000004</v>
      </c>
      <c r="I12" s="3">
        <v>0</v>
      </c>
      <c r="J12" s="3">
        <v>25099</v>
      </c>
      <c r="K12" s="6">
        <v>21</v>
      </c>
      <c r="L12" s="6">
        <v>316</v>
      </c>
      <c r="M12" s="6" t="s">
        <v>14</v>
      </c>
      <c r="N12" s="7">
        <v>149531</v>
      </c>
      <c r="O12" s="8">
        <v>2.5000000000000001E-2</v>
      </c>
      <c r="P12" s="7">
        <v>3738</v>
      </c>
      <c r="Q12" s="6">
        <v>0</v>
      </c>
      <c r="R12" s="8">
        <v>0</v>
      </c>
      <c r="T12" s="9">
        <f t="shared" si="1"/>
        <v>11214</v>
      </c>
      <c r="U12" s="9">
        <f t="shared" si="0"/>
        <v>36399</v>
      </c>
    </row>
    <row r="13" spans="1:21" ht="45" x14ac:dyDescent="0.25">
      <c r="A13" s="1">
        <v>22</v>
      </c>
      <c r="B13" s="1" t="s">
        <v>16</v>
      </c>
      <c r="C13" s="3">
        <v>23876616</v>
      </c>
      <c r="D13" s="3">
        <v>0</v>
      </c>
      <c r="E13" s="3">
        <v>23876616</v>
      </c>
      <c r="F13" s="3">
        <v>0</v>
      </c>
      <c r="G13" s="3">
        <v>23795435</v>
      </c>
      <c r="K13" s="6">
        <v>22</v>
      </c>
      <c r="L13" s="6" t="s">
        <v>16</v>
      </c>
      <c r="M13" s="7">
        <v>40704265</v>
      </c>
      <c r="N13" s="7">
        <v>883083</v>
      </c>
      <c r="T13" s="9">
        <f>SUM(T7:T12)</f>
        <v>2649249</v>
      </c>
      <c r="U13" s="9">
        <f>SUM(U7:U12)</f>
        <v>26525865</v>
      </c>
    </row>
    <row r="14" spans="1:21" ht="33.75" x14ac:dyDescent="0.25">
      <c r="A14" s="1">
        <v>23</v>
      </c>
      <c r="B14" s="1" t="s">
        <v>17</v>
      </c>
      <c r="K14" s="6">
        <v>23</v>
      </c>
      <c r="L14" s="6" t="s">
        <v>17</v>
      </c>
      <c r="T14" s="9"/>
      <c r="U14" s="9"/>
    </row>
    <row r="15" spans="1:21" ht="36" x14ac:dyDescent="0.25">
      <c r="A15" s="1">
        <v>24</v>
      </c>
      <c r="B15" s="1">
        <v>310</v>
      </c>
      <c r="C15" s="1" t="s">
        <v>18</v>
      </c>
      <c r="D15" s="3">
        <v>0</v>
      </c>
      <c r="E15" s="1" t="s">
        <v>19</v>
      </c>
      <c r="F15" s="3">
        <v>0</v>
      </c>
      <c r="G15" s="3">
        <v>0</v>
      </c>
      <c r="H15" s="4">
        <v>0.99660000000000004</v>
      </c>
      <c r="I15" s="3">
        <v>0</v>
      </c>
      <c r="J15" s="3">
        <v>0</v>
      </c>
      <c r="K15" s="6">
        <v>24</v>
      </c>
      <c r="L15" s="6">
        <v>310</v>
      </c>
      <c r="M15" s="6" t="s">
        <v>18</v>
      </c>
      <c r="N15" s="7">
        <v>0</v>
      </c>
      <c r="O15" s="8">
        <v>0</v>
      </c>
      <c r="P15" s="7">
        <v>0</v>
      </c>
      <c r="Q15" s="6">
        <v>0</v>
      </c>
      <c r="R15" s="8">
        <v>0</v>
      </c>
      <c r="T15" s="9">
        <f t="shared" si="1"/>
        <v>0</v>
      </c>
      <c r="U15" s="9">
        <f t="shared" si="0"/>
        <v>0</v>
      </c>
    </row>
    <row r="16" spans="1:21" ht="33.75" x14ac:dyDescent="0.25">
      <c r="A16" s="1">
        <v>25</v>
      </c>
      <c r="B16" s="1">
        <v>311</v>
      </c>
      <c r="C16" s="1" t="s">
        <v>20</v>
      </c>
      <c r="D16" s="3">
        <v>1024986</v>
      </c>
      <c r="E16" s="1" t="s">
        <v>21</v>
      </c>
      <c r="F16" s="3">
        <v>0</v>
      </c>
      <c r="G16" s="3">
        <v>1024986</v>
      </c>
      <c r="H16" s="4">
        <v>0.99660000000000004</v>
      </c>
      <c r="I16" s="3">
        <v>0</v>
      </c>
      <c r="J16" s="3">
        <v>1021501</v>
      </c>
      <c r="K16" s="6">
        <v>25</v>
      </c>
      <c r="L16" s="6">
        <v>311</v>
      </c>
      <c r="M16" s="6" t="s">
        <v>20</v>
      </c>
      <c r="N16" s="7">
        <v>1454298</v>
      </c>
      <c r="O16" s="8">
        <v>1.8700000000000001E-2</v>
      </c>
      <c r="P16" s="7">
        <v>27195</v>
      </c>
      <c r="Q16" s="6">
        <v>0</v>
      </c>
      <c r="R16" s="8">
        <v>0</v>
      </c>
      <c r="T16" s="9">
        <f t="shared" si="1"/>
        <v>81585</v>
      </c>
      <c r="U16" s="9">
        <f t="shared" si="0"/>
        <v>1106571</v>
      </c>
    </row>
    <row r="17" spans="1:21" ht="45" x14ac:dyDescent="0.25">
      <c r="A17" s="1">
        <v>26</v>
      </c>
      <c r="B17" s="1">
        <v>312</v>
      </c>
      <c r="C17" s="1" t="s">
        <v>6</v>
      </c>
      <c r="D17" s="3">
        <v>11334499</v>
      </c>
      <c r="E17" s="1" t="s">
        <v>22</v>
      </c>
      <c r="F17" s="3">
        <v>0</v>
      </c>
      <c r="G17" s="3">
        <v>11334499</v>
      </c>
      <c r="H17" s="4">
        <v>0.99660000000000004</v>
      </c>
      <c r="I17" s="3">
        <v>0</v>
      </c>
      <c r="J17" s="3">
        <v>11295962</v>
      </c>
      <c r="K17" s="6">
        <v>26</v>
      </c>
      <c r="L17" s="6">
        <v>312</v>
      </c>
      <c r="M17" s="6" t="s">
        <v>277</v>
      </c>
      <c r="N17" s="7">
        <v>20627238</v>
      </c>
      <c r="O17" s="8">
        <v>2.1899999999999999E-2</v>
      </c>
      <c r="P17" s="7">
        <v>451737</v>
      </c>
      <c r="Q17" s="6">
        <v>0</v>
      </c>
      <c r="R17" s="8">
        <v>0</v>
      </c>
      <c r="T17" s="9">
        <f t="shared" si="1"/>
        <v>1355211</v>
      </c>
      <c r="U17" s="9">
        <f t="shared" si="0"/>
        <v>12689710</v>
      </c>
    </row>
    <row r="18" spans="1:21" ht="45" x14ac:dyDescent="0.25">
      <c r="A18" s="1">
        <v>27</v>
      </c>
      <c r="B18" s="1">
        <v>312.02</v>
      </c>
      <c r="C18" s="1" t="s">
        <v>23</v>
      </c>
      <c r="D18" s="3">
        <v>206940</v>
      </c>
      <c r="E18" s="1" t="s">
        <v>24</v>
      </c>
      <c r="F18" s="3">
        <v>0</v>
      </c>
      <c r="G18" s="3">
        <v>206940</v>
      </c>
      <c r="H18" s="4">
        <v>0.99660000000000004</v>
      </c>
      <c r="I18" s="3">
        <v>0</v>
      </c>
      <c r="J18" s="3">
        <v>206236</v>
      </c>
      <c r="K18" s="6">
        <v>27</v>
      </c>
      <c r="L18" s="6">
        <v>312.02</v>
      </c>
      <c r="M18" s="6" t="s">
        <v>23</v>
      </c>
      <c r="N18" s="7">
        <v>2388061</v>
      </c>
      <c r="O18" s="8">
        <v>2.1899999999999999E-2</v>
      </c>
      <c r="P18" s="7">
        <v>52299</v>
      </c>
      <c r="Q18" s="6">
        <v>0</v>
      </c>
      <c r="R18" s="8">
        <v>0</v>
      </c>
      <c r="T18" s="9">
        <f t="shared" si="1"/>
        <v>156897</v>
      </c>
      <c r="U18" s="9">
        <f t="shared" si="0"/>
        <v>363837</v>
      </c>
    </row>
    <row r="19" spans="1:21" ht="45" x14ac:dyDescent="0.25">
      <c r="A19" s="1">
        <v>28</v>
      </c>
      <c r="B19" s="1">
        <v>314</v>
      </c>
      <c r="C19" s="1" t="s">
        <v>25</v>
      </c>
      <c r="D19" s="3">
        <v>7555710</v>
      </c>
      <c r="E19" s="1" t="s">
        <v>26</v>
      </c>
      <c r="F19" s="3">
        <v>0</v>
      </c>
      <c r="G19" s="3">
        <v>7555710</v>
      </c>
      <c r="H19" s="4">
        <v>0.99660000000000004</v>
      </c>
      <c r="I19" s="3">
        <v>0</v>
      </c>
      <c r="J19" s="3">
        <v>7530021</v>
      </c>
      <c r="K19" s="6">
        <v>28</v>
      </c>
      <c r="L19" s="6">
        <v>314</v>
      </c>
      <c r="M19" s="6" t="s">
        <v>25</v>
      </c>
      <c r="N19" s="7">
        <v>12043958</v>
      </c>
      <c r="O19" s="8">
        <v>2.3300000000000001E-2</v>
      </c>
      <c r="P19" s="7">
        <v>280624</v>
      </c>
      <c r="Q19" s="6">
        <v>0</v>
      </c>
      <c r="R19" s="8">
        <v>0</v>
      </c>
      <c r="T19" s="9">
        <f t="shared" si="1"/>
        <v>841872</v>
      </c>
      <c r="U19" s="9">
        <f t="shared" si="0"/>
        <v>8397582</v>
      </c>
    </row>
    <row r="20" spans="1:21" ht="45" x14ac:dyDescent="0.25">
      <c r="A20" s="1">
        <v>29</v>
      </c>
      <c r="B20" s="1">
        <v>315</v>
      </c>
      <c r="C20" s="1" t="s">
        <v>27</v>
      </c>
      <c r="D20" s="3">
        <v>1623034</v>
      </c>
      <c r="E20" s="1" t="s">
        <v>28</v>
      </c>
      <c r="F20" s="3">
        <v>0</v>
      </c>
      <c r="G20" s="3">
        <v>1623034</v>
      </c>
      <c r="H20" s="4">
        <v>0.99660000000000004</v>
      </c>
      <c r="I20" s="3">
        <v>0</v>
      </c>
      <c r="J20" s="3">
        <v>1617516</v>
      </c>
      <c r="K20" s="6">
        <v>29</v>
      </c>
      <c r="L20" s="6">
        <v>315</v>
      </c>
      <c r="M20" s="6" t="s">
        <v>27</v>
      </c>
      <c r="N20" s="7">
        <v>1908108</v>
      </c>
      <c r="O20" s="8">
        <v>2.4E-2</v>
      </c>
      <c r="P20" s="7">
        <v>45795</v>
      </c>
      <c r="Q20" s="6">
        <v>0</v>
      </c>
      <c r="R20" s="8">
        <v>0</v>
      </c>
      <c r="T20" s="9">
        <f t="shared" si="1"/>
        <v>137385</v>
      </c>
      <c r="U20" s="9">
        <f t="shared" si="0"/>
        <v>1760419</v>
      </c>
    </row>
    <row r="21" spans="1:21" ht="45" x14ac:dyDescent="0.25">
      <c r="A21" s="1">
        <v>30</v>
      </c>
      <c r="B21" s="1">
        <v>316</v>
      </c>
      <c r="C21" s="1" t="s">
        <v>29</v>
      </c>
      <c r="D21" s="3">
        <v>41186</v>
      </c>
      <c r="E21" s="1" t="s">
        <v>30</v>
      </c>
      <c r="F21" s="3">
        <v>0</v>
      </c>
      <c r="G21" s="3">
        <v>41186</v>
      </c>
      <c r="H21" s="4">
        <v>0.99660000000000004</v>
      </c>
      <c r="I21" s="3">
        <v>0</v>
      </c>
      <c r="J21" s="3">
        <v>41046</v>
      </c>
      <c r="K21" s="6">
        <v>30</v>
      </c>
      <c r="L21" s="6">
        <v>316</v>
      </c>
      <c r="M21" s="6" t="s">
        <v>278</v>
      </c>
      <c r="N21" s="7">
        <v>103910</v>
      </c>
      <c r="O21" s="8">
        <v>2.5000000000000001E-2</v>
      </c>
      <c r="P21" s="7">
        <v>2598</v>
      </c>
      <c r="Q21" s="6">
        <v>0</v>
      </c>
      <c r="R21" s="8">
        <v>0</v>
      </c>
      <c r="T21" s="9">
        <f t="shared" si="1"/>
        <v>7794</v>
      </c>
      <c r="U21" s="9">
        <f t="shared" si="0"/>
        <v>48980</v>
      </c>
    </row>
    <row r="22" spans="1:21" ht="45" x14ac:dyDescent="0.25">
      <c r="A22" s="1">
        <v>31</v>
      </c>
      <c r="B22" s="1" t="s">
        <v>31</v>
      </c>
      <c r="C22" s="3">
        <v>21786355</v>
      </c>
      <c r="D22" s="3">
        <v>0</v>
      </c>
      <c r="E22" s="3">
        <v>21786355</v>
      </c>
      <c r="F22" s="3">
        <v>0</v>
      </c>
      <c r="G22" s="3">
        <v>21712282</v>
      </c>
      <c r="K22" s="6">
        <v>31</v>
      </c>
      <c r="L22" s="6" t="s">
        <v>31</v>
      </c>
      <c r="M22" s="7">
        <v>38525573</v>
      </c>
      <c r="N22" s="7">
        <v>860248</v>
      </c>
      <c r="T22" s="9">
        <f>SUM(T15:T21)</f>
        <v>2580744</v>
      </c>
      <c r="U22" s="9">
        <f>SUM(U15:U21)</f>
        <v>24367099</v>
      </c>
    </row>
    <row r="23" spans="1:21" ht="33.75" x14ac:dyDescent="0.25">
      <c r="A23" s="1">
        <v>32</v>
      </c>
      <c r="B23" s="1" t="s">
        <v>32</v>
      </c>
      <c r="K23" s="6">
        <v>32</v>
      </c>
      <c r="L23" s="6" t="s">
        <v>32</v>
      </c>
      <c r="T23" s="9"/>
      <c r="U23" s="9"/>
    </row>
    <row r="24" spans="1:21" ht="36" x14ac:dyDescent="0.25">
      <c r="A24" s="1">
        <v>33</v>
      </c>
      <c r="B24" s="1">
        <v>310</v>
      </c>
      <c r="C24" s="1" t="s">
        <v>33</v>
      </c>
      <c r="D24" s="3">
        <v>0</v>
      </c>
      <c r="E24" s="1" t="s">
        <v>34</v>
      </c>
      <c r="F24" s="3">
        <v>0</v>
      </c>
      <c r="G24" s="3">
        <v>0</v>
      </c>
      <c r="H24" s="4">
        <v>0.99660000000000004</v>
      </c>
      <c r="I24" s="3">
        <v>0</v>
      </c>
      <c r="J24" s="3">
        <v>0</v>
      </c>
      <c r="K24" s="6">
        <v>33</v>
      </c>
      <c r="L24" s="6">
        <v>310</v>
      </c>
      <c r="M24" s="6" t="s">
        <v>33</v>
      </c>
      <c r="N24" s="7">
        <v>108288</v>
      </c>
      <c r="O24" s="8">
        <v>0</v>
      </c>
      <c r="P24" s="7">
        <v>0</v>
      </c>
      <c r="Q24" s="6">
        <v>0</v>
      </c>
      <c r="R24" s="8">
        <v>0</v>
      </c>
      <c r="T24" s="9">
        <f t="shared" si="1"/>
        <v>0</v>
      </c>
      <c r="U24" s="9">
        <f t="shared" si="0"/>
        <v>0</v>
      </c>
    </row>
    <row r="25" spans="1:21" ht="33.75" x14ac:dyDescent="0.25">
      <c r="A25" s="1">
        <v>34</v>
      </c>
      <c r="B25" s="1">
        <v>311</v>
      </c>
      <c r="C25" s="1" t="s">
        <v>35</v>
      </c>
      <c r="D25" s="3">
        <v>10095019</v>
      </c>
      <c r="E25" s="1" t="s">
        <v>36</v>
      </c>
      <c r="F25" s="3">
        <v>0</v>
      </c>
      <c r="G25" s="3">
        <v>10095019</v>
      </c>
      <c r="H25" s="4">
        <v>0.99660000000000004</v>
      </c>
      <c r="I25" s="3">
        <v>0</v>
      </c>
      <c r="J25" s="3">
        <v>10060696</v>
      </c>
      <c r="K25" s="6">
        <v>34</v>
      </c>
      <c r="L25" s="6">
        <v>311</v>
      </c>
      <c r="M25" s="6" t="s">
        <v>35</v>
      </c>
      <c r="N25" s="7">
        <v>15401078</v>
      </c>
      <c r="O25" s="8">
        <v>1.8700000000000001E-2</v>
      </c>
      <c r="P25" s="7">
        <v>288000</v>
      </c>
      <c r="Q25" s="6">
        <v>0</v>
      </c>
      <c r="R25" s="8">
        <v>0</v>
      </c>
      <c r="T25" s="9">
        <f t="shared" si="1"/>
        <v>864000</v>
      </c>
      <c r="U25" s="9">
        <f t="shared" si="0"/>
        <v>10959019</v>
      </c>
    </row>
    <row r="26" spans="1:21" ht="45" x14ac:dyDescent="0.25">
      <c r="A26" s="1">
        <v>35</v>
      </c>
      <c r="B26" s="1">
        <v>312</v>
      </c>
      <c r="C26" s="1" t="s">
        <v>6</v>
      </c>
      <c r="D26" s="3">
        <v>50347812</v>
      </c>
      <c r="E26" s="1" t="s">
        <v>37</v>
      </c>
      <c r="F26" s="3">
        <v>0</v>
      </c>
      <c r="G26" s="3">
        <v>50347812</v>
      </c>
      <c r="H26" s="4">
        <v>0.99660000000000004</v>
      </c>
      <c r="I26" s="3">
        <v>0</v>
      </c>
      <c r="J26" s="3">
        <v>50176629</v>
      </c>
      <c r="K26" s="6">
        <v>35</v>
      </c>
      <c r="L26" s="6">
        <v>312</v>
      </c>
      <c r="M26" s="6" t="s">
        <v>279</v>
      </c>
      <c r="N26" s="7">
        <v>140287872</v>
      </c>
      <c r="O26" s="8">
        <v>2.1899999999999999E-2</v>
      </c>
      <c r="P26" s="7">
        <v>3072304</v>
      </c>
      <c r="Q26" s="6">
        <v>0</v>
      </c>
      <c r="R26" s="8">
        <v>0</v>
      </c>
      <c r="T26" s="9">
        <f t="shared" si="1"/>
        <v>9216912</v>
      </c>
      <c r="U26" s="9">
        <f t="shared" si="0"/>
        <v>59564724</v>
      </c>
    </row>
    <row r="27" spans="1:21" ht="45" x14ac:dyDescent="0.25">
      <c r="A27" s="1">
        <v>36</v>
      </c>
      <c r="B27" s="1">
        <v>312.02</v>
      </c>
      <c r="C27" s="1" t="s">
        <v>38</v>
      </c>
      <c r="D27" s="3">
        <v>6421268</v>
      </c>
      <c r="E27" s="1" t="s">
        <v>39</v>
      </c>
      <c r="F27" s="3">
        <v>0</v>
      </c>
      <c r="G27" s="3">
        <v>6421268</v>
      </c>
      <c r="H27" s="4">
        <v>0.99660000000000004</v>
      </c>
      <c r="I27" s="3">
        <v>0</v>
      </c>
      <c r="J27" s="3">
        <v>6399436</v>
      </c>
      <c r="K27" s="6">
        <v>36</v>
      </c>
      <c r="L27" s="6">
        <v>312.02</v>
      </c>
      <c r="M27" s="6" t="s">
        <v>38</v>
      </c>
      <c r="N27" s="7">
        <v>94382273</v>
      </c>
      <c r="O27" s="8">
        <v>2.1899999999999999E-2</v>
      </c>
      <c r="P27" s="7">
        <v>2066972</v>
      </c>
      <c r="Q27" s="6">
        <v>0</v>
      </c>
      <c r="R27" s="8">
        <v>0</v>
      </c>
      <c r="T27" s="9">
        <f t="shared" si="1"/>
        <v>6200916</v>
      </c>
      <c r="U27" s="9">
        <f t="shared" si="0"/>
        <v>12622184</v>
      </c>
    </row>
    <row r="28" spans="1:21" ht="45" x14ac:dyDescent="0.25">
      <c r="A28" s="1">
        <v>37</v>
      </c>
      <c r="B28" s="1">
        <v>314</v>
      </c>
      <c r="C28" s="1" t="s">
        <v>40</v>
      </c>
      <c r="D28" s="3">
        <v>22940913</v>
      </c>
      <c r="E28" s="1" t="s">
        <v>41</v>
      </c>
      <c r="F28" s="3">
        <v>0</v>
      </c>
      <c r="G28" s="3">
        <v>22940913</v>
      </c>
      <c r="H28" s="4">
        <v>0.99660000000000004</v>
      </c>
      <c r="I28" s="3">
        <v>0</v>
      </c>
      <c r="J28" s="3">
        <v>22862914</v>
      </c>
      <c r="K28" s="6">
        <v>37</v>
      </c>
      <c r="L28" s="6">
        <v>314</v>
      </c>
      <c r="M28" s="6" t="s">
        <v>40</v>
      </c>
      <c r="N28" s="7">
        <v>41766907</v>
      </c>
      <c r="O28" s="8">
        <v>2.3300000000000001E-2</v>
      </c>
      <c r="P28" s="7">
        <v>973169</v>
      </c>
      <c r="Q28" s="6">
        <v>0</v>
      </c>
      <c r="R28" s="8">
        <v>0</v>
      </c>
      <c r="T28" s="9">
        <f t="shared" si="1"/>
        <v>2919507</v>
      </c>
      <c r="U28" s="9">
        <f t="shared" si="0"/>
        <v>25860420</v>
      </c>
    </row>
    <row r="29" spans="1:21" ht="45" x14ac:dyDescent="0.25">
      <c r="A29" s="1">
        <v>38</v>
      </c>
      <c r="B29" s="1">
        <v>315</v>
      </c>
      <c r="C29" s="1" t="s">
        <v>42</v>
      </c>
      <c r="D29" s="3">
        <v>6460782</v>
      </c>
      <c r="E29" s="1" t="s">
        <v>43</v>
      </c>
      <c r="F29" s="3">
        <v>0</v>
      </c>
      <c r="G29" s="3">
        <v>6460782</v>
      </c>
      <c r="H29" s="4">
        <v>0.99660000000000004</v>
      </c>
      <c r="I29" s="3">
        <v>0</v>
      </c>
      <c r="J29" s="3">
        <v>6438815</v>
      </c>
      <c r="K29" s="6">
        <v>38</v>
      </c>
      <c r="L29" s="6">
        <v>315</v>
      </c>
      <c r="M29" s="6" t="s">
        <v>42</v>
      </c>
      <c r="N29" s="7">
        <v>9809914</v>
      </c>
      <c r="O29" s="8">
        <v>2.4E-2</v>
      </c>
      <c r="P29" s="7">
        <v>235438</v>
      </c>
      <c r="Q29" s="6">
        <v>0</v>
      </c>
      <c r="R29" s="8">
        <v>0</v>
      </c>
      <c r="T29" s="9">
        <f t="shared" si="1"/>
        <v>706314</v>
      </c>
      <c r="U29" s="9">
        <f t="shared" si="0"/>
        <v>7167096</v>
      </c>
    </row>
    <row r="30" spans="1:21" ht="56.25" x14ac:dyDescent="0.25">
      <c r="A30" s="1">
        <v>39</v>
      </c>
      <c r="B30" s="1">
        <v>316</v>
      </c>
      <c r="C30" s="1" t="s">
        <v>44</v>
      </c>
      <c r="D30" s="3">
        <v>270048</v>
      </c>
      <c r="E30" s="1" t="s">
        <v>45</v>
      </c>
      <c r="F30" s="3">
        <v>0</v>
      </c>
      <c r="G30" s="3">
        <v>270048</v>
      </c>
      <c r="H30" s="4">
        <v>0.99660000000000004</v>
      </c>
      <c r="I30" s="3">
        <v>0</v>
      </c>
      <c r="J30" s="3">
        <v>269130</v>
      </c>
      <c r="K30" s="6">
        <v>39</v>
      </c>
      <c r="L30" s="6">
        <v>316</v>
      </c>
      <c r="M30" s="6" t="s">
        <v>44</v>
      </c>
      <c r="N30" s="7">
        <v>683761</v>
      </c>
      <c r="O30" s="8">
        <v>2.5000000000000001E-2</v>
      </c>
      <c r="P30" s="7">
        <v>17094</v>
      </c>
      <c r="Q30" s="6">
        <v>0</v>
      </c>
      <c r="R30" s="8">
        <v>0</v>
      </c>
      <c r="T30" s="9">
        <f t="shared" si="1"/>
        <v>51282</v>
      </c>
      <c r="U30" s="9">
        <f t="shared" si="0"/>
        <v>321330</v>
      </c>
    </row>
    <row r="31" spans="1:21" ht="45" x14ac:dyDescent="0.25">
      <c r="A31" s="1">
        <v>40</v>
      </c>
      <c r="B31" s="1" t="s">
        <v>46</v>
      </c>
      <c r="C31" s="3">
        <v>96535842</v>
      </c>
      <c r="D31" s="3">
        <v>0</v>
      </c>
      <c r="E31" s="3">
        <v>96535842</v>
      </c>
      <c r="F31" s="3">
        <v>0</v>
      </c>
      <c r="G31" s="3">
        <v>96207620</v>
      </c>
      <c r="K31" s="6">
        <v>40</v>
      </c>
      <c r="L31" s="6" t="s">
        <v>46</v>
      </c>
      <c r="M31" s="7">
        <v>302440093</v>
      </c>
      <c r="N31" s="6" t="s">
        <v>280</v>
      </c>
      <c r="T31" s="9">
        <f>SUM(T24:T30)</f>
        <v>19958931</v>
      </c>
      <c r="U31" s="9">
        <f>SUM(U24:U30)</f>
        <v>116494773</v>
      </c>
    </row>
    <row r="32" spans="1:21" ht="45" x14ac:dyDescent="0.25">
      <c r="A32" s="1">
        <v>41</v>
      </c>
      <c r="B32" s="1" t="s">
        <v>47</v>
      </c>
      <c r="K32" s="6">
        <v>41</v>
      </c>
      <c r="L32" s="6" t="s">
        <v>47</v>
      </c>
      <c r="T32" s="9"/>
      <c r="U32" s="9"/>
    </row>
    <row r="33" spans="1:21" ht="56.25" x14ac:dyDescent="0.25">
      <c r="A33" s="1">
        <v>42</v>
      </c>
      <c r="B33" s="1">
        <v>310</v>
      </c>
      <c r="C33" s="1" t="s">
        <v>48</v>
      </c>
      <c r="D33" s="3">
        <v>0</v>
      </c>
      <c r="E33" s="1" t="s">
        <v>49</v>
      </c>
      <c r="F33" s="3">
        <v>0</v>
      </c>
      <c r="G33" s="3">
        <v>0</v>
      </c>
      <c r="H33" s="4">
        <v>0.99660000000000004</v>
      </c>
      <c r="I33" s="3">
        <v>0</v>
      </c>
      <c r="J33" s="3">
        <v>0</v>
      </c>
      <c r="K33" s="6">
        <v>42</v>
      </c>
      <c r="L33" s="6">
        <v>310</v>
      </c>
      <c r="M33" s="6" t="s">
        <v>48</v>
      </c>
      <c r="N33" s="7">
        <v>22011</v>
      </c>
      <c r="O33" s="8">
        <v>0</v>
      </c>
      <c r="P33" s="7">
        <v>0</v>
      </c>
      <c r="Q33" s="6">
        <v>0</v>
      </c>
      <c r="R33" s="8">
        <v>0</v>
      </c>
      <c r="T33" s="9">
        <f t="shared" si="1"/>
        <v>0</v>
      </c>
      <c r="U33" s="9">
        <f t="shared" si="0"/>
        <v>0</v>
      </c>
    </row>
    <row r="34" spans="1:21" ht="45" x14ac:dyDescent="0.25">
      <c r="A34" s="1">
        <v>43</v>
      </c>
      <c r="B34" s="1">
        <v>311</v>
      </c>
      <c r="C34" s="1" t="s">
        <v>50</v>
      </c>
      <c r="D34" s="3">
        <v>14510353</v>
      </c>
      <c r="E34" s="1" t="s">
        <v>51</v>
      </c>
      <c r="F34" s="3">
        <v>0</v>
      </c>
      <c r="G34" s="3">
        <v>14510353</v>
      </c>
      <c r="H34" s="4">
        <v>0.99660000000000004</v>
      </c>
      <c r="I34" s="3">
        <v>0</v>
      </c>
      <c r="J34" s="3">
        <v>14461018</v>
      </c>
      <c r="K34" s="6">
        <v>43</v>
      </c>
      <c r="L34" s="6">
        <v>311</v>
      </c>
      <c r="M34" s="6" t="s">
        <v>50</v>
      </c>
      <c r="N34" s="7">
        <v>40930649</v>
      </c>
      <c r="O34" s="8">
        <v>1.8700000000000001E-2</v>
      </c>
      <c r="P34" s="7">
        <v>765403</v>
      </c>
      <c r="Q34" s="6">
        <v>0</v>
      </c>
      <c r="R34" s="8">
        <v>0</v>
      </c>
      <c r="T34" s="9">
        <f t="shared" si="1"/>
        <v>2296209</v>
      </c>
      <c r="U34" s="9">
        <f t="shared" si="0"/>
        <v>16806562</v>
      </c>
    </row>
    <row r="35" spans="1:21" ht="56.25" x14ac:dyDescent="0.25">
      <c r="A35" s="1">
        <v>44</v>
      </c>
      <c r="B35" s="1">
        <v>312</v>
      </c>
      <c r="C35" s="1" t="s">
        <v>52</v>
      </c>
      <c r="D35" s="3">
        <v>16227136</v>
      </c>
      <c r="E35" s="1" t="s">
        <v>53</v>
      </c>
      <c r="F35" s="3">
        <v>0</v>
      </c>
      <c r="G35" s="3">
        <v>16227136</v>
      </c>
      <c r="H35" s="4">
        <v>0.99660000000000004</v>
      </c>
      <c r="I35" s="3">
        <v>0</v>
      </c>
      <c r="J35" s="3">
        <v>16171964</v>
      </c>
      <c r="K35" s="6">
        <v>44</v>
      </c>
      <c r="L35" s="6">
        <v>312</v>
      </c>
      <c r="M35" s="6" t="s">
        <v>52</v>
      </c>
      <c r="N35" s="7">
        <v>42254636</v>
      </c>
      <c r="O35" s="8">
        <v>2.1899999999999999E-2</v>
      </c>
      <c r="P35" s="7">
        <v>925377</v>
      </c>
      <c r="Q35" s="6">
        <v>0</v>
      </c>
      <c r="R35" s="8">
        <v>0</v>
      </c>
      <c r="T35" s="9">
        <f t="shared" si="1"/>
        <v>2776131</v>
      </c>
      <c r="U35" s="9">
        <f t="shared" si="0"/>
        <v>19003267</v>
      </c>
    </row>
    <row r="36" spans="1:21" ht="56.25" x14ac:dyDescent="0.25">
      <c r="A36" s="1">
        <v>45</v>
      </c>
      <c r="B36" s="1">
        <v>312.02</v>
      </c>
      <c r="C36" s="1" t="s">
        <v>54</v>
      </c>
      <c r="D36" s="3">
        <v>203486</v>
      </c>
      <c r="E36" s="1" t="s">
        <v>55</v>
      </c>
      <c r="F36" s="3">
        <v>0</v>
      </c>
      <c r="G36" s="3">
        <v>203486</v>
      </c>
      <c r="H36" s="4">
        <v>0.99660000000000004</v>
      </c>
      <c r="I36" s="3">
        <v>0</v>
      </c>
      <c r="J36" s="3">
        <v>202794</v>
      </c>
      <c r="K36" s="6">
        <v>45</v>
      </c>
      <c r="L36" s="6">
        <v>312.02</v>
      </c>
      <c r="M36" s="6" t="s">
        <v>54</v>
      </c>
      <c r="N36" s="7">
        <v>2704313</v>
      </c>
      <c r="O36" s="8">
        <v>2.1899999999999999E-2</v>
      </c>
      <c r="P36" s="7">
        <v>59224</v>
      </c>
      <c r="Q36" s="6">
        <v>0</v>
      </c>
      <c r="R36" s="8">
        <v>0</v>
      </c>
      <c r="T36" s="9">
        <f t="shared" si="1"/>
        <v>177672</v>
      </c>
      <c r="U36" s="9">
        <f t="shared" si="0"/>
        <v>381158</v>
      </c>
    </row>
    <row r="37" spans="1:21" ht="56.25" x14ac:dyDescent="0.25">
      <c r="A37" s="1">
        <v>46</v>
      </c>
      <c r="B37" s="1">
        <v>314</v>
      </c>
      <c r="C37" s="1" t="s">
        <v>56</v>
      </c>
      <c r="D37" s="3">
        <v>270502</v>
      </c>
      <c r="E37" s="1" t="s">
        <v>57</v>
      </c>
      <c r="F37" s="3">
        <v>0</v>
      </c>
      <c r="G37" s="3">
        <v>270502</v>
      </c>
      <c r="H37" s="4">
        <v>0.99660000000000004</v>
      </c>
      <c r="I37" s="3">
        <v>0</v>
      </c>
      <c r="J37" s="3">
        <v>269582</v>
      </c>
      <c r="K37" s="6">
        <v>46</v>
      </c>
      <c r="L37" s="6">
        <v>314</v>
      </c>
      <c r="M37" s="6" t="s">
        <v>56</v>
      </c>
      <c r="N37" s="7">
        <v>814383</v>
      </c>
      <c r="O37" s="8">
        <v>2.3300000000000001E-2</v>
      </c>
      <c r="P37" s="7">
        <v>18975</v>
      </c>
      <c r="Q37" s="6">
        <v>0</v>
      </c>
      <c r="R37" s="8">
        <v>0</v>
      </c>
      <c r="T37" s="9">
        <f t="shared" si="1"/>
        <v>56925</v>
      </c>
      <c r="U37" s="9">
        <f t="shared" si="0"/>
        <v>327427</v>
      </c>
    </row>
    <row r="38" spans="1:21" ht="56.25" x14ac:dyDescent="0.25">
      <c r="A38" s="1">
        <v>47</v>
      </c>
      <c r="B38" s="1">
        <v>315</v>
      </c>
      <c r="C38" s="1" t="s">
        <v>58</v>
      </c>
      <c r="D38" s="3">
        <v>3375881</v>
      </c>
      <c r="E38" s="1" t="s">
        <v>59</v>
      </c>
      <c r="F38" s="3">
        <v>0</v>
      </c>
      <c r="G38" s="3">
        <v>3375881</v>
      </c>
      <c r="H38" s="4">
        <v>0.99660000000000004</v>
      </c>
      <c r="I38" s="3">
        <v>0</v>
      </c>
      <c r="J38" s="3">
        <v>3364403</v>
      </c>
      <c r="K38" s="6">
        <v>47</v>
      </c>
      <c r="L38" s="6">
        <v>315</v>
      </c>
      <c r="M38" s="6" t="s">
        <v>58</v>
      </c>
      <c r="N38" s="7">
        <v>5401814</v>
      </c>
      <c r="O38" s="8">
        <v>2.4E-2</v>
      </c>
      <c r="P38" s="7">
        <v>129644</v>
      </c>
      <c r="Q38" s="6">
        <v>0</v>
      </c>
      <c r="R38" s="8">
        <v>0</v>
      </c>
      <c r="T38" s="9">
        <f t="shared" si="1"/>
        <v>388932</v>
      </c>
      <c r="U38" s="9">
        <f t="shared" si="0"/>
        <v>3764813</v>
      </c>
    </row>
    <row r="39" spans="1:21" ht="67.5" x14ac:dyDescent="0.25">
      <c r="A39" s="1">
        <v>48</v>
      </c>
      <c r="B39" s="1">
        <v>316</v>
      </c>
      <c r="C39" s="1" t="s">
        <v>60</v>
      </c>
      <c r="D39" s="3">
        <v>352526</v>
      </c>
      <c r="E39" s="1" t="s">
        <v>61</v>
      </c>
      <c r="F39" s="3">
        <v>0</v>
      </c>
      <c r="G39" s="3">
        <v>352526</v>
      </c>
      <c r="H39" s="4">
        <v>0.99660000000000004</v>
      </c>
      <c r="I39" s="3">
        <v>0</v>
      </c>
      <c r="J39" s="3">
        <v>351327</v>
      </c>
      <c r="K39" s="6">
        <v>48</v>
      </c>
      <c r="L39" s="6">
        <v>316</v>
      </c>
      <c r="M39" s="6" t="s">
        <v>60</v>
      </c>
      <c r="N39" s="7">
        <v>2685904</v>
      </c>
      <c r="O39" s="8">
        <v>2.5000000000000001E-2</v>
      </c>
      <c r="P39" s="7">
        <v>67148</v>
      </c>
      <c r="Q39" s="6">
        <v>0</v>
      </c>
      <c r="R39" s="8">
        <v>0</v>
      </c>
      <c r="T39" s="9">
        <f t="shared" si="1"/>
        <v>201444</v>
      </c>
      <c r="U39" s="9">
        <f t="shared" si="0"/>
        <v>553970</v>
      </c>
    </row>
    <row r="40" spans="1:21" ht="56.25" x14ac:dyDescent="0.25">
      <c r="A40" s="1">
        <v>49</v>
      </c>
      <c r="B40" s="1" t="s">
        <v>62</v>
      </c>
      <c r="C40" s="3">
        <v>34939884</v>
      </c>
      <c r="D40" s="3">
        <v>0</v>
      </c>
      <c r="E40" s="3">
        <v>34939884</v>
      </c>
      <c r="F40" s="3">
        <v>0</v>
      </c>
      <c r="G40" s="3">
        <v>34821088</v>
      </c>
      <c r="K40" s="6">
        <v>49</v>
      </c>
      <c r="L40" s="6" t="s">
        <v>62</v>
      </c>
      <c r="M40" s="7">
        <v>94813710</v>
      </c>
      <c r="N40" s="7">
        <v>1965771</v>
      </c>
      <c r="T40" s="9">
        <f>SUM(T34:T39)</f>
        <v>5897313</v>
      </c>
      <c r="U40" s="9">
        <f>SUM(U34:U39)</f>
        <v>40837197</v>
      </c>
    </row>
    <row r="41" spans="1:21" ht="33.75" x14ac:dyDescent="0.25">
      <c r="A41" s="1">
        <v>50</v>
      </c>
      <c r="B41" s="1" t="s">
        <v>63</v>
      </c>
      <c r="K41" s="6">
        <v>50</v>
      </c>
      <c r="L41" s="6" t="s">
        <v>63</v>
      </c>
      <c r="T41" s="9"/>
      <c r="U41" s="9"/>
    </row>
    <row r="42" spans="1:21" ht="45" x14ac:dyDescent="0.25">
      <c r="A42" s="1">
        <v>51</v>
      </c>
      <c r="B42" s="1">
        <v>310</v>
      </c>
      <c r="C42" s="1" t="s">
        <v>64</v>
      </c>
      <c r="D42" s="3">
        <v>0</v>
      </c>
      <c r="E42" s="1" t="s">
        <v>65</v>
      </c>
      <c r="F42" s="3">
        <v>0</v>
      </c>
      <c r="G42" s="3">
        <v>0</v>
      </c>
      <c r="H42" s="4">
        <v>0.99660000000000004</v>
      </c>
      <c r="I42" s="3">
        <v>0</v>
      </c>
      <c r="J42" s="3">
        <v>0</v>
      </c>
      <c r="K42" s="6">
        <v>51</v>
      </c>
      <c r="L42" s="6">
        <v>310</v>
      </c>
      <c r="M42" s="6" t="s">
        <v>64</v>
      </c>
      <c r="N42" s="7">
        <v>81988</v>
      </c>
      <c r="O42" s="8">
        <v>0</v>
      </c>
      <c r="P42" s="7">
        <v>0</v>
      </c>
      <c r="Q42" s="6">
        <v>0</v>
      </c>
      <c r="R42" s="8">
        <v>0</v>
      </c>
      <c r="T42" s="9">
        <f t="shared" si="1"/>
        <v>0</v>
      </c>
      <c r="U42" s="9">
        <f t="shared" si="0"/>
        <v>0</v>
      </c>
    </row>
    <row r="43" spans="1:21" ht="33.75" x14ac:dyDescent="0.25">
      <c r="A43" s="1">
        <v>52</v>
      </c>
      <c r="B43" s="1">
        <v>311</v>
      </c>
      <c r="C43" s="1" t="s">
        <v>66</v>
      </c>
      <c r="D43" s="3">
        <v>5644289</v>
      </c>
      <c r="E43" s="1" t="s">
        <v>67</v>
      </c>
      <c r="F43" s="3">
        <v>0</v>
      </c>
      <c r="G43" s="3">
        <v>5644289</v>
      </c>
      <c r="H43" s="4">
        <v>0.99660000000000004</v>
      </c>
      <c r="I43" s="3">
        <v>0</v>
      </c>
      <c r="J43" s="3">
        <v>5625098</v>
      </c>
      <c r="K43" s="6">
        <v>52</v>
      </c>
      <c r="L43" s="6">
        <v>311</v>
      </c>
      <c r="M43" s="6" t="s">
        <v>66</v>
      </c>
      <c r="N43" s="7">
        <v>6365977</v>
      </c>
      <c r="O43" s="8">
        <v>1.8700000000000001E-2</v>
      </c>
      <c r="P43" s="7">
        <v>119044</v>
      </c>
      <c r="Q43" s="6">
        <v>0</v>
      </c>
      <c r="R43" s="8">
        <v>0</v>
      </c>
      <c r="T43" s="9">
        <f t="shared" si="1"/>
        <v>357132</v>
      </c>
      <c r="U43" s="9">
        <f t="shared" si="0"/>
        <v>6001421</v>
      </c>
    </row>
    <row r="44" spans="1:21" ht="56.25" x14ac:dyDescent="0.25">
      <c r="A44" s="1">
        <v>53</v>
      </c>
      <c r="B44" s="1">
        <v>312</v>
      </c>
      <c r="C44" s="1" t="s">
        <v>68</v>
      </c>
      <c r="D44" s="3">
        <v>9373613</v>
      </c>
      <c r="E44" s="1" t="s">
        <v>69</v>
      </c>
      <c r="F44" s="3">
        <v>0</v>
      </c>
      <c r="G44" s="3">
        <v>9373613</v>
      </c>
      <c r="H44" s="4">
        <v>0.99660000000000004</v>
      </c>
      <c r="I44" s="3">
        <v>0</v>
      </c>
      <c r="J44" s="3">
        <v>9341743</v>
      </c>
      <c r="K44" s="6">
        <v>53</v>
      </c>
      <c r="L44" s="6">
        <v>312</v>
      </c>
      <c r="M44" s="6" t="s">
        <v>281</v>
      </c>
      <c r="N44" s="7">
        <v>14673567</v>
      </c>
      <c r="O44" s="8">
        <v>2.1000000000000001E-2</v>
      </c>
      <c r="P44" s="7">
        <v>308145</v>
      </c>
      <c r="Q44" s="6">
        <v>0</v>
      </c>
      <c r="R44" s="8">
        <v>0</v>
      </c>
      <c r="T44" s="9">
        <f t="shared" si="1"/>
        <v>924435</v>
      </c>
      <c r="U44" s="9">
        <f t="shared" si="0"/>
        <v>10298048</v>
      </c>
    </row>
    <row r="45" spans="1:21" ht="56.25" x14ac:dyDescent="0.25">
      <c r="A45" s="1">
        <v>54</v>
      </c>
      <c r="B45" s="1">
        <v>312.02</v>
      </c>
      <c r="C45" s="1" t="s">
        <v>70</v>
      </c>
      <c r="D45" s="3">
        <v>2367258</v>
      </c>
      <c r="E45" s="1" t="s">
        <v>71</v>
      </c>
      <c r="F45" s="3">
        <v>0</v>
      </c>
      <c r="G45" s="3">
        <v>2367258</v>
      </c>
      <c r="H45" s="4">
        <v>0.99660000000000004</v>
      </c>
      <c r="I45" s="3">
        <v>0</v>
      </c>
      <c r="J45" s="3">
        <v>2359209</v>
      </c>
      <c r="K45" s="6">
        <v>54</v>
      </c>
      <c r="L45" s="6">
        <v>312.02</v>
      </c>
      <c r="M45" s="6" t="s">
        <v>70</v>
      </c>
      <c r="N45" s="7">
        <v>30553845</v>
      </c>
      <c r="O45" s="8">
        <v>2.1000000000000001E-2</v>
      </c>
      <c r="P45" s="7">
        <v>641631</v>
      </c>
      <c r="Q45" s="6">
        <v>0</v>
      </c>
      <c r="R45" s="8">
        <v>0</v>
      </c>
      <c r="T45" s="9">
        <f t="shared" si="1"/>
        <v>1924893</v>
      </c>
      <c r="U45" s="9">
        <f t="shared" si="0"/>
        <v>4292151</v>
      </c>
    </row>
    <row r="46" spans="1:21" ht="45" x14ac:dyDescent="0.25">
      <c r="A46" s="1">
        <v>55</v>
      </c>
      <c r="B46" s="1">
        <v>314</v>
      </c>
      <c r="C46" s="1" t="s">
        <v>72</v>
      </c>
      <c r="D46" s="3">
        <v>1952384</v>
      </c>
      <c r="E46" s="1" t="s">
        <v>73</v>
      </c>
      <c r="F46" s="3">
        <v>0</v>
      </c>
      <c r="G46" s="3">
        <v>1952384</v>
      </c>
      <c r="H46" s="4">
        <v>0.99660000000000004</v>
      </c>
      <c r="I46" s="3">
        <v>0</v>
      </c>
      <c r="J46" s="3">
        <v>1945746</v>
      </c>
      <c r="K46" s="6">
        <v>55</v>
      </c>
      <c r="L46" s="6">
        <v>314</v>
      </c>
      <c r="M46" s="6" t="s">
        <v>72</v>
      </c>
      <c r="N46" s="7">
        <v>6049453</v>
      </c>
      <c r="O46" s="8">
        <v>2.3099999999999999E-2</v>
      </c>
      <c r="P46" s="7">
        <v>139742</v>
      </c>
      <c r="Q46" s="6">
        <v>0</v>
      </c>
      <c r="R46" s="8">
        <v>0</v>
      </c>
      <c r="T46" s="9">
        <f t="shared" si="1"/>
        <v>419226</v>
      </c>
      <c r="U46" s="9">
        <f t="shared" si="0"/>
        <v>2371610</v>
      </c>
    </row>
    <row r="47" spans="1:21" ht="45" x14ac:dyDescent="0.25">
      <c r="A47" s="1">
        <v>56</v>
      </c>
      <c r="B47" s="1">
        <v>315</v>
      </c>
      <c r="C47" s="1" t="s">
        <v>74</v>
      </c>
      <c r="D47" s="3">
        <v>1857972</v>
      </c>
      <c r="E47" s="1" t="s">
        <v>75</v>
      </c>
      <c r="F47" s="3">
        <v>0</v>
      </c>
      <c r="G47" s="3">
        <v>1857972</v>
      </c>
      <c r="H47" s="4">
        <v>0.99660000000000004</v>
      </c>
      <c r="I47" s="3">
        <v>0</v>
      </c>
      <c r="J47" s="3">
        <v>1851655</v>
      </c>
      <c r="K47" s="6">
        <v>56</v>
      </c>
      <c r="L47" s="6">
        <v>315</v>
      </c>
      <c r="M47" s="6" t="s">
        <v>282</v>
      </c>
      <c r="N47" s="7">
        <v>2280897</v>
      </c>
      <c r="O47" s="8">
        <v>2.3699999999999999E-2</v>
      </c>
      <c r="P47" s="7">
        <v>54057</v>
      </c>
      <c r="Q47" s="6">
        <v>0</v>
      </c>
      <c r="R47" s="8">
        <v>0</v>
      </c>
      <c r="T47" s="9">
        <f t="shared" si="1"/>
        <v>162171</v>
      </c>
      <c r="U47" s="9">
        <f t="shared" si="0"/>
        <v>2020143</v>
      </c>
    </row>
    <row r="48" spans="1:21" ht="45" x14ac:dyDescent="0.25">
      <c r="A48" s="1">
        <v>57</v>
      </c>
      <c r="B48" s="1">
        <v>316</v>
      </c>
      <c r="C48" s="1" t="s">
        <v>76</v>
      </c>
      <c r="D48" s="3">
        <v>167184</v>
      </c>
      <c r="E48" s="1" t="s">
        <v>77</v>
      </c>
      <c r="F48" s="3">
        <v>0</v>
      </c>
      <c r="G48" s="3">
        <v>167184</v>
      </c>
      <c r="H48" s="4">
        <v>0.99660000000000004</v>
      </c>
      <c r="I48" s="3">
        <v>0</v>
      </c>
      <c r="J48" s="3">
        <v>166616</v>
      </c>
      <c r="K48" s="6">
        <v>57</v>
      </c>
      <c r="L48" s="6">
        <v>316</v>
      </c>
      <c r="M48" s="6" t="s">
        <v>76</v>
      </c>
      <c r="N48" s="7">
        <v>416264</v>
      </c>
      <c r="O48" s="8">
        <v>2.5899999999999999E-2</v>
      </c>
      <c r="P48" s="7">
        <v>10781</v>
      </c>
      <c r="Q48" s="6">
        <v>0</v>
      </c>
      <c r="R48" s="8">
        <v>0</v>
      </c>
      <c r="T48" s="9">
        <f t="shared" si="1"/>
        <v>32343</v>
      </c>
      <c r="U48" s="9">
        <f t="shared" si="0"/>
        <v>199527</v>
      </c>
    </row>
    <row r="49" spans="1:21" ht="45" x14ac:dyDescent="0.25">
      <c r="A49" s="1">
        <v>58</v>
      </c>
      <c r="B49" s="1" t="s">
        <v>78</v>
      </c>
      <c r="C49" s="3">
        <v>21362700</v>
      </c>
      <c r="D49" s="3">
        <v>0</v>
      </c>
      <c r="E49" s="3">
        <v>21362700</v>
      </c>
      <c r="F49" s="3">
        <v>0</v>
      </c>
      <c r="G49" s="3">
        <v>21290067</v>
      </c>
      <c r="K49" s="6">
        <v>58</v>
      </c>
      <c r="L49" s="6" t="s">
        <v>78</v>
      </c>
      <c r="M49" s="7">
        <v>60421991</v>
      </c>
      <c r="N49" s="7">
        <v>1273400</v>
      </c>
      <c r="T49" s="9">
        <f>SUM(T43:T48)</f>
        <v>3820200</v>
      </c>
      <c r="U49" s="9">
        <f>SUM(U43:U48)</f>
        <v>25182900</v>
      </c>
    </row>
    <row r="50" spans="1:21" ht="33.75" x14ac:dyDescent="0.25">
      <c r="A50" s="1">
        <v>59</v>
      </c>
      <c r="B50" s="1" t="s">
        <v>79</v>
      </c>
      <c r="K50" s="6">
        <v>59</v>
      </c>
      <c r="L50" s="6" t="s">
        <v>79</v>
      </c>
      <c r="T50" s="9"/>
      <c r="U50" s="9"/>
    </row>
    <row r="51" spans="1:21" ht="45" x14ac:dyDescent="0.25">
      <c r="A51" s="1">
        <v>60</v>
      </c>
      <c r="B51" s="1">
        <v>310</v>
      </c>
      <c r="C51" s="1" t="s">
        <v>80</v>
      </c>
      <c r="D51" s="3">
        <v>0</v>
      </c>
      <c r="E51" s="1" t="s">
        <v>81</v>
      </c>
      <c r="F51" s="3">
        <v>0</v>
      </c>
      <c r="G51" s="3">
        <v>0</v>
      </c>
      <c r="H51" s="4">
        <v>0.99660000000000004</v>
      </c>
      <c r="I51" s="3">
        <v>0</v>
      </c>
      <c r="J51" s="3">
        <v>0</v>
      </c>
      <c r="K51" s="6">
        <v>60</v>
      </c>
      <c r="L51" s="6">
        <v>310</v>
      </c>
      <c r="M51" s="6" t="s">
        <v>80</v>
      </c>
      <c r="N51" s="7">
        <v>71041</v>
      </c>
      <c r="O51" s="8">
        <v>0</v>
      </c>
      <c r="P51" s="7">
        <v>0</v>
      </c>
      <c r="Q51" s="6">
        <v>0</v>
      </c>
      <c r="R51" s="8">
        <v>0</v>
      </c>
      <c r="T51" s="9">
        <f t="shared" si="1"/>
        <v>0</v>
      </c>
      <c r="U51" s="9">
        <f t="shared" si="0"/>
        <v>0</v>
      </c>
    </row>
    <row r="52" spans="1:21" ht="33.75" x14ac:dyDescent="0.25">
      <c r="A52" s="1">
        <v>61</v>
      </c>
      <c r="B52" s="1">
        <v>311</v>
      </c>
      <c r="C52" s="1" t="s">
        <v>82</v>
      </c>
      <c r="D52" s="3">
        <v>4307372</v>
      </c>
      <c r="E52" s="1" t="s">
        <v>83</v>
      </c>
      <c r="F52" s="3">
        <v>0</v>
      </c>
      <c r="G52" s="3">
        <v>4307372</v>
      </c>
      <c r="H52" s="4">
        <v>0.99660000000000004</v>
      </c>
      <c r="I52" s="3">
        <v>0</v>
      </c>
      <c r="J52" s="3">
        <v>4292727</v>
      </c>
      <c r="K52" s="6">
        <v>61</v>
      </c>
      <c r="L52" s="6">
        <v>311</v>
      </c>
      <c r="M52" s="6" t="s">
        <v>82</v>
      </c>
      <c r="N52" s="7">
        <v>5122707</v>
      </c>
      <c r="O52" s="8">
        <v>1.8700000000000001E-2</v>
      </c>
      <c r="P52" s="7">
        <v>95795</v>
      </c>
      <c r="Q52" s="6">
        <v>0</v>
      </c>
      <c r="R52" s="8">
        <v>0</v>
      </c>
      <c r="T52" s="9">
        <f t="shared" si="1"/>
        <v>287385</v>
      </c>
      <c r="U52" s="9">
        <f t="shared" si="0"/>
        <v>4594757</v>
      </c>
    </row>
    <row r="53" spans="1:21" ht="56.25" x14ac:dyDescent="0.25">
      <c r="A53" s="1">
        <v>62</v>
      </c>
      <c r="B53" s="1">
        <v>312</v>
      </c>
      <c r="C53" s="1" t="s">
        <v>84</v>
      </c>
      <c r="D53" s="3">
        <v>14327022</v>
      </c>
      <c r="E53" s="1" t="s">
        <v>85</v>
      </c>
      <c r="F53" s="3">
        <v>0</v>
      </c>
      <c r="G53" s="3">
        <v>14327022</v>
      </c>
      <c r="H53" s="4">
        <v>0.99660000000000004</v>
      </c>
      <c r="I53" s="3">
        <v>0</v>
      </c>
      <c r="J53" s="3">
        <v>14278310</v>
      </c>
      <c r="K53" s="6">
        <v>62</v>
      </c>
      <c r="L53" s="6">
        <v>312</v>
      </c>
      <c r="M53" s="6" t="s">
        <v>283</v>
      </c>
      <c r="N53" s="7">
        <v>19449779</v>
      </c>
      <c r="O53" s="8">
        <v>2.1000000000000001E-2</v>
      </c>
      <c r="P53" s="7">
        <v>408445</v>
      </c>
      <c r="Q53" s="6">
        <v>0</v>
      </c>
      <c r="R53" s="8">
        <v>0</v>
      </c>
      <c r="T53" s="9">
        <f t="shared" si="1"/>
        <v>1225335</v>
      </c>
      <c r="U53" s="9">
        <f t="shared" si="0"/>
        <v>15552357</v>
      </c>
    </row>
    <row r="54" spans="1:21" ht="56.25" x14ac:dyDescent="0.25">
      <c r="A54" s="1">
        <v>63</v>
      </c>
      <c r="B54" s="1">
        <v>312.02</v>
      </c>
      <c r="C54" s="1" t="s">
        <v>86</v>
      </c>
      <c r="D54" s="3">
        <v>1658800</v>
      </c>
      <c r="E54" s="1" t="s">
        <v>87</v>
      </c>
      <c r="F54" s="3">
        <v>0</v>
      </c>
      <c r="G54" s="3">
        <v>1658800</v>
      </c>
      <c r="H54" s="4">
        <v>0.99660000000000004</v>
      </c>
      <c r="I54" s="3">
        <v>0</v>
      </c>
      <c r="J54" s="3">
        <v>1653160</v>
      </c>
      <c r="K54" s="6">
        <v>63</v>
      </c>
      <c r="L54" s="6">
        <v>312.02</v>
      </c>
      <c r="M54" s="6" t="s">
        <v>86</v>
      </c>
      <c r="N54" s="7">
        <v>15102387</v>
      </c>
      <c r="O54" s="8">
        <v>2.1000000000000001E-2</v>
      </c>
      <c r="P54" s="7">
        <v>317150</v>
      </c>
      <c r="Q54" s="6">
        <v>0</v>
      </c>
      <c r="R54" s="8">
        <v>0</v>
      </c>
      <c r="T54" s="9">
        <f t="shared" si="1"/>
        <v>951450</v>
      </c>
      <c r="U54" s="9">
        <f t="shared" si="0"/>
        <v>2610250</v>
      </c>
    </row>
    <row r="55" spans="1:21" ht="45" x14ac:dyDescent="0.25">
      <c r="A55" s="1">
        <v>64</v>
      </c>
      <c r="B55" s="1">
        <v>314</v>
      </c>
      <c r="C55" s="1" t="s">
        <v>88</v>
      </c>
      <c r="D55" s="3">
        <v>2435759</v>
      </c>
      <c r="E55" s="1" t="s">
        <v>89</v>
      </c>
      <c r="F55" s="3">
        <v>0</v>
      </c>
      <c r="G55" s="3">
        <v>2435759</v>
      </c>
      <c r="H55" s="4">
        <v>0.99660000000000004</v>
      </c>
      <c r="I55" s="3">
        <v>0</v>
      </c>
      <c r="J55" s="3">
        <v>2427477</v>
      </c>
      <c r="K55" s="6">
        <v>64</v>
      </c>
      <c r="L55" s="6">
        <v>314</v>
      </c>
      <c r="M55" s="6" t="s">
        <v>88</v>
      </c>
      <c r="N55" s="7">
        <v>6687617</v>
      </c>
      <c r="O55" s="8">
        <v>2.3099999999999999E-2</v>
      </c>
      <c r="P55" s="7">
        <v>154484</v>
      </c>
      <c r="Q55" s="6">
        <v>0</v>
      </c>
      <c r="R55" s="8">
        <v>0</v>
      </c>
      <c r="T55" s="9">
        <f t="shared" si="1"/>
        <v>463452</v>
      </c>
      <c r="U55" s="9">
        <f t="shared" si="0"/>
        <v>2899211</v>
      </c>
    </row>
    <row r="56" spans="1:21" ht="45" x14ac:dyDescent="0.25">
      <c r="A56" s="1">
        <v>65</v>
      </c>
      <c r="B56" s="1">
        <v>315</v>
      </c>
      <c r="C56" s="1" t="s">
        <v>90</v>
      </c>
      <c r="D56" s="3">
        <v>1496298</v>
      </c>
      <c r="E56" s="1" t="s">
        <v>91</v>
      </c>
      <c r="F56" s="3">
        <v>0</v>
      </c>
      <c r="G56" s="3">
        <v>1496298</v>
      </c>
      <c r="H56" s="4">
        <v>0.99660000000000004</v>
      </c>
      <c r="I56" s="3">
        <v>0</v>
      </c>
      <c r="J56" s="3">
        <v>1491211</v>
      </c>
      <c r="K56" s="6">
        <v>65</v>
      </c>
      <c r="L56" s="6">
        <v>315</v>
      </c>
      <c r="M56" s="6" t="s">
        <v>284</v>
      </c>
      <c r="N56" s="7">
        <v>1873792</v>
      </c>
      <c r="O56" s="8">
        <v>2.3699999999999999E-2</v>
      </c>
      <c r="P56" s="7">
        <v>44409</v>
      </c>
      <c r="Q56" s="6">
        <v>0</v>
      </c>
      <c r="R56" s="8">
        <v>0</v>
      </c>
      <c r="T56" s="9">
        <f t="shared" si="1"/>
        <v>133227</v>
      </c>
      <c r="U56" s="9">
        <f t="shared" si="0"/>
        <v>1629525</v>
      </c>
    </row>
    <row r="57" spans="1:21" ht="45" x14ac:dyDescent="0.25">
      <c r="A57" s="1">
        <v>66</v>
      </c>
      <c r="B57" s="1">
        <v>316</v>
      </c>
      <c r="C57" s="1" t="s">
        <v>92</v>
      </c>
      <c r="D57" s="3">
        <v>270635</v>
      </c>
      <c r="E57" s="1" t="s">
        <v>93</v>
      </c>
      <c r="F57" s="3">
        <v>0</v>
      </c>
      <c r="G57" s="3">
        <v>270635</v>
      </c>
      <c r="H57" s="4">
        <v>0.99660000000000004</v>
      </c>
      <c r="I57" s="3">
        <v>0</v>
      </c>
      <c r="J57" s="3">
        <v>269715</v>
      </c>
      <c r="K57" s="6">
        <v>66</v>
      </c>
      <c r="L57" s="6">
        <v>316</v>
      </c>
      <c r="M57" s="6" t="s">
        <v>92</v>
      </c>
      <c r="N57" s="7">
        <v>713595</v>
      </c>
      <c r="O57" s="8">
        <v>2.5899999999999999E-2</v>
      </c>
      <c r="P57" s="7">
        <v>18482</v>
      </c>
      <c r="Q57" s="6">
        <v>0</v>
      </c>
      <c r="R57" s="8">
        <v>0</v>
      </c>
      <c r="T57" s="9">
        <f t="shared" si="1"/>
        <v>55446</v>
      </c>
      <c r="U57" s="9">
        <f t="shared" si="0"/>
        <v>326081</v>
      </c>
    </row>
    <row r="58" spans="1:21" ht="45" x14ac:dyDescent="0.25">
      <c r="A58" s="1">
        <v>67</v>
      </c>
      <c r="B58" s="1" t="s">
        <v>94</v>
      </c>
      <c r="C58" s="3">
        <v>24495886</v>
      </c>
      <c r="D58" s="3">
        <v>0</v>
      </c>
      <c r="E58" s="3">
        <v>24495886</v>
      </c>
      <c r="F58" s="3">
        <v>0</v>
      </c>
      <c r="G58" s="3">
        <v>24412600</v>
      </c>
      <c r="K58" s="6">
        <v>67</v>
      </c>
      <c r="L58" s="6" t="s">
        <v>94</v>
      </c>
      <c r="M58" s="7">
        <v>49020918</v>
      </c>
      <c r="N58" s="7">
        <v>1038765</v>
      </c>
      <c r="T58" s="9">
        <f>SUM(T52:T57)</f>
        <v>3116295</v>
      </c>
      <c r="U58" s="9">
        <f>SUM(U52:U57)</f>
        <v>27612181</v>
      </c>
    </row>
    <row r="59" spans="1:21" ht="33.75" x14ac:dyDescent="0.25">
      <c r="A59" s="1">
        <v>68</v>
      </c>
      <c r="B59" s="1" t="s">
        <v>95</v>
      </c>
      <c r="K59" s="6">
        <v>68</v>
      </c>
      <c r="L59" s="6" t="s">
        <v>95</v>
      </c>
      <c r="T59" s="9"/>
      <c r="U59" s="9"/>
    </row>
    <row r="60" spans="1:21" ht="45" x14ac:dyDescent="0.25">
      <c r="A60" s="1">
        <v>69</v>
      </c>
      <c r="B60" s="1">
        <v>310</v>
      </c>
      <c r="C60" s="1" t="s">
        <v>96</v>
      </c>
      <c r="D60" s="3">
        <v>0</v>
      </c>
      <c r="E60" s="1" t="s">
        <v>97</v>
      </c>
      <c r="F60" s="3">
        <v>0</v>
      </c>
      <c r="G60" s="3">
        <v>0</v>
      </c>
      <c r="H60" s="4">
        <v>0.99660000000000004</v>
      </c>
      <c r="I60" s="3">
        <v>0</v>
      </c>
      <c r="J60" s="3">
        <v>0</v>
      </c>
      <c r="K60" s="6">
        <v>69</v>
      </c>
      <c r="L60" s="6">
        <v>310</v>
      </c>
      <c r="M60" s="6" t="s">
        <v>96</v>
      </c>
      <c r="N60" s="7">
        <v>3085</v>
      </c>
      <c r="O60" s="8">
        <v>0</v>
      </c>
      <c r="P60" s="7">
        <v>0</v>
      </c>
      <c r="Q60" s="6">
        <v>0</v>
      </c>
      <c r="R60" s="8">
        <v>0</v>
      </c>
      <c r="T60" s="9">
        <f t="shared" si="1"/>
        <v>0</v>
      </c>
      <c r="U60" s="9">
        <f t="shared" si="0"/>
        <v>0</v>
      </c>
    </row>
    <row r="61" spans="1:21" ht="33.75" x14ac:dyDescent="0.25">
      <c r="A61" s="1">
        <v>70</v>
      </c>
      <c r="B61" s="1">
        <v>311</v>
      </c>
      <c r="C61" s="1" t="s">
        <v>98</v>
      </c>
      <c r="D61" s="3">
        <v>4609301</v>
      </c>
      <c r="E61" s="1" t="s">
        <v>99</v>
      </c>
      <c r="F61" s="3">
        <v>0</v>
      </c>
      <c r="G61" s="3">
        <v>4609301</v>
      </c>
      <c r="H61" s="4">
        <v>0.99660000000000004</v>
      </c>
      <c r="I61" s="3">
        <v>0</v>
      </c>
      <c r="J61" s="3">
        <v>4593629</v>
      </c>
      <c r="K61" s="6">
        <v>70</v>
      </c>
      <c r="L61" s="6">
        <v>311</v>
      </c>
      <c r="M61" s="6" t="s">
        <v>98</v>
      </c>
      <c r="N61" s="7">
        <v>5779445</v>
      </c>
      <c r="O61" s="8">
        <v>1.8700000000000001E-2</v>
      </c>
      <c r="P61" s="7">
        <v>108076</v>
      </c>
      <c r="Q61" s="6">
        <v>0</v>
      </c>
      <c r="R61" s="8">
        <v>0</v>
      </c>
      <c r="T61" s="9">
        <f t="shared" si="1"/>
        <v>324228</v>
      </c>
      <c r="U61" s="9">
        <f t="shared" si="0"/>
        <v>4933529</v>
      </c>
    </row>
    <row r="62" spans="1:21" ht="56.25" x14ac:dyDescent="0.25">
      <c r="A62" s="1">
        <v>71</v>
      </c>
      <c r="B62" s="1">
        <v>312</v>
      </c>
      <c r="C62" s="1" t="s">
        <v>100</v>
      </c>
      <c r="D62" s="3">
        <v>17230986</v>
      </c>
      <c r="E62" s="1" t="s">
        <v>101</v>
      </c>
      <c r="F62" s="3">
        <v>0</v>
      </c>
      <c r="G62" s="3">
        <v>17230986</v>
      </c>
      <c r="H62" s="4">
        <v>0.99660000000000004</v>
      </c>
      <c r="I62" s="3">
        <v>0</v>
      </c>
      <c r="J62" s="3">
        <v>17172401</v>
      </c>
      <c r="K62" s="6">
        <v>71</v>
      </c>
      <c r="L62" s="6">
        <v>312</v>
      </c>
      <c r="M62" s="6" t="s">
        <v>285</v>
      </c>
      <c r="N62" s="7">
        <v>23544476</v>
      </c>
      <c r="O62" s="8">
        <v>2.1000000000000001E-2</v>
      </c>
      <c r="P62" s="7">
        <v>494434</v>
      </c>
      <c r="Q62" s="6">
        <v>0</v>
      </c>
      <c r="R62" s="8">
        <v>0</v>
      </c>
      <c r="T62" s="9">
        <f t="shared" si="1"/>
        <v>1483302</v>
      </c>
      <c r="U62" s="9">
        <f t="shared" si="0"/>
        <v>18714288</v>
      </c>
    </row>
    <row r="63" spans="1:21" ht="56.25" x14ac:dyDescent="0.25">
      <c r="A63" s="1">
        <v>72</v>
      </c>
      <c r="B63" s="1">
        <v>312.02</v>
      </c>
      <c r="C63" s="1" t="s">
        <v>102</v>
      </c>
      <c r="D63" s="3">
        <v>1948700</v>
      </c>
      <c r="E63" s="1" t="s">
        <v>103</v>
      </c>
      <c r="F63" s="3">
        <v>0</v>
      </c>
      <c r="G63" s="3">
        <v>1948700</v>
      </c>
      <c r="H63" s="4">
        <v>0.99660000000000004</v>
      </c>
      <c r="I63" s="3">
        <v>0</v>
      </c>
      <c r="J63" s="3">
        <v>1942074</v>
      </c>
      <c r="K63" s="6">
        <v>72</v>
      </c>
      <c r="L63" s="6">
        <v>312.02</v>
      </c>
      <c r="M63" s="6" t="s">
        <v>102</v>
      </c>
      <c r="N63" s="7">
        <v>15418162</v>
      </c>
      <c r="O63" s="8">
        <v>2.1000000000000001E-2</v>
      </c>
      <c r="P63" s="7">
        <v>323781</v>
      </c>
      <c r="Q63" s="6">
        <v>0</v>
      </c>
      <c r="R63" s="8">
        <v>0</v>
      </c>
      <c r="T63" s="9">
        <f t="shared" si="1"/>
        <v>971343</v>
      </c>
      <c r="U63" s="9">
        <f t="shared" si="0"/>
        <v>2920043</v>
      </c>
    </row>
    <row r="64" spans="1:21" ht="45" x14ac:dyDescent="0.25">
      <c r="A64" s="1">
        <v>73</v>
      </c>
      <c r="B64" s="1">
        <v>314</v>
      </c>
      <c r="C64" s="1" t="s">
        <v>104</v>
      </c>
      <c r="D64" s="3">
        <v>3789854</v>
      </c>
      <c r="E64" s="1" t="s">
        <v>105</v>
      </c>
      <c r="F64" s="3">
        <v>0</v>
      </c>
      <c r="G64" s="3">
        <v>3789854</v>
      </c>
      <c r="H64" s="4">
        <v>0.99660000000000004</v>
      </c>
      <c r="I64" s="3">
        <v>0</v>
      </c>
      <c r="J64" s="3">
        <v>3776968</v>
      </c>
      <c r="K64" s="6">
        <v>73</v>
      </c>
      <c r="L64" s="6">
        <v>314</v>
      </c>
      <c r="M64" s="6" t="s">
        <v>104</v>
      </c>
      <c r="N64" s="7">
        <v>7489018</v>
      </c>
      <c r="O64" s="8">
        <v>2.3099999999999999E-2</v>
      </c>
      <c r="P64" s="7">
        <v>172996</v>
      </c>
      <c r="Q64" s="6">
        <v>0</v>
      </c>
      <c r="R64" s="8">
        <v>0</v>
      </c>
      <c r="T64" s="9">
        <f t="shared" si="1"/>
        <v>518988</v>
      </c>
      <c r="U64" s="9">
        <f t="shared" si="0"/>
        <v>4308842</v>
      </c>
    </row>
    <row r="65" spans="1:21" ht="45" x14ac:dyDescent="0.25">
      <c r="A65" s="1">
        <v>74</v>
      </c>
      <c r="B65" s="1">
        <v>315</v>
      </c>
      <c r="C65" s="1" t="s">
        <v>106</v>
      </c>
      <c r="D65" s="3">
        <v>2217415</v>
      </c>
      <c r="E65" s="1" t="s">
        <v>107</v>
      </c>
      <c r="F65" s="3">
        <v>0</v>
      </c>
      <c r="G65" s="3">
        <v>2217415</v>
      </c>
      <c r="H65" s="4">
        <v>0.99660000000000004</v>
      </c>
      <c r="I65" s="3">
        <v>0</v>
      </c>
      <c r="J65" s="3">
        <v>2209876</v>
      </c>
      <c r="K65" s="6">
        <v>74</v>
      </c>
      <c r="L65" s="6">
        <v>315</v>
      </c>
      <c r="M65" s="6" t="s">
        <v>286</v>
      </c>
      <c r="N65" s="7">
        <v>2393350</v>
      </c>
      <c r="O65" s="8">
        <v>2.3699999999999999E-2</v>
      </c>
      <c r="P65" s="7">
        <v>56722</v>
      </c>
      <c r="Q65" s="6">
        <v>0</v>
      </c>
      <c r="R65" s="8">
        <v>0</v>
      </c>
      <c r="T65" s="9">
        <f t="shared" si="1"/>
        <v>170166</v>
      </c>
      <c r="U65" s="9">
        <f t="shared" si="0"/>
        <v>2387581</v>
      </c>
    </row>
    <row r="66" spans="1:21" ht="56.25" x14ac:dyDescent="0.25">
      <c r="A66" s="1">
        <v>75</v>
      </c>
      <c r="B66" s="1">
        <v>316</v>
      </c>
      <c r="C66" s="1" t="s">
        <v>108</v>
      </c>
      <c r="D66" s="3">
        <v>81108</v>
      </c>
      <c r="E66" s="1" t="s">
        <v>109</v>
      </c>
      <c r="F66" s="3">
        <v>0</v>
      </c>
      <c r="G66" s="3">
        <v>81108</v>
      </c>
      <c r="H66" s="4">
        <v>0.99660000000000004</v>
      </c>
      <c r="I66" s="3">
        <v>0</v>
      </c>
      <c r="J66" s="3">
        <v>80832</v>
      </c>
      <c r="K66" s="6">
        <v>75</v>
      </c>
      <c r="L66" s="6">
        <v>316</v>
      </c>
      <c r="M66" s="6" t="s">
        <v>108</v>
      </c>
      <c r="N66" s="7">
        <v>405074</v>
      </c>
      <c r="O66" s="8">
        <v>2.5899999999999999E-2</v>
      </c>
      <c r="P66" s="7">
        <v>10491</v>
      </c>
      <c r="Q66" s="6">
        <v>0</v>
      </c>
      <c r="R66" s="8">
        <v>0</v>
      </c>
      <c r="T66" s="9">
        <f t="shared" si="1"/>
        <v>31473</v>
      </c>
      <c r="U66" s="9">
        <f t="shared" si="0"/>
        <v>112581</v>
      </c>
    </row>
    <row r="67" spans="1:21" ht="45" x14ac:dyDescent="0.25">
      <c r="A67" s="1">
        <v>76</v>
      </c>
      <c r="B67" s="1" t="s">
        <v>110</v>
      </c>
      <c r="C67" s="3">
        <v>29877364</v>
      </c>
      <c r="D67" s="3">
        <v>0</v>
      </c>
      <c r="E67" s="3">
        <v>29877364</v>
      </c>
      <c r="F67" s="3">
        <v>0</v>
      </c>
      <c r="G67" s="3">
        <v>29775780</v>
      </c>
      <c r="K67" s="6">
        <v>76</v>
      </c>
      <c r="L67" s="6" t="s">
        <v>110</v>
      </c>
      <c r="M67" s="7">
        <v>55032610</v>
      </c>
      <c r="N67" s="7">
        <v>1166500</v>
      </c>
      <c r="T67" s="9">
        <f>SUM(T60:T66)</f>
        <v>3499500</v>
      </c>
      <c r="U67" s="9">
        <f>SUM(U60:U66)</f>
        <v>33376864</v>
      </c>
    </row>
    <row r="68" spans="1:21" ht="45" x14ac:dyDescent="0.25">
      <c r="A68" s="1">
        <v>77</v>
      </c>
      <c r="B68" s="1" t="s">
        <v>111</v>
      </c>
      <c r="K68" s="6">
        <v>77</v>
      </c>
      <c r="L68" s="6" t="s">
        <v>111</v>
      </c>
      <c r="T68" s="9"/>
      <c r="U68" s="9"/>
    </row>
    <row r="69" spans="1:21" ht="56.25" x14ac:dyDescent="0.25">
      <c r="A69" s="1">
        <v>78</v>
      </c>
      <c r="B69" s="1">
        <v>310</v>
      </c>
      <c r="C69" s="1" t="s">
        <v>112</v>
      </c>
      <c r="D69" s="3">
        <v>0</v>
      </c>
      <c r="E69" s="1" t="s">
        <v>113</v>
      </c>
      <c r="F69" s="3">
        <v>0</v>
      </c>
      <c r="G69" s="3">
        <v>0</v>
      </c>
      <c r="H69" s="4">
        <v>0.99660000000000004</v>
      </c>
      <c r="I69" s="3">
        <v>0</v>
      </c>
      <c r="J69" s="3">
        <v>0</v>
      </c>
      <c r="K69" s="6">
        <v>78</v>
      </c>
      <c r="L69" s="6">
        <v>310</v>
      </c>
      <c r="M69" s="6" t="s">
        <v>112</v>
      </c>
      <c r="N69" s="7">
        <v>210423</v>
      </c>
      <c r="O69" s="8">
        <v>0</v>
      </c>
      <c r="P69" s="7">
        <v>0</v>
      </c>
      <c r="Q69" s="6">
        <v>0</v>
      </c>
      <c r="R69" s="8">
        <v>0</v>
      </c>
      <c r="T69" s="9">
        <f t="shared" si="1"/>
        <v>0</v>
      </c>
      <c r="U69" s="9">
        <f t="shared" si="0"/>
        <v>0</v>
      </c>
    </row>
    <row r="70" spans="1:21" ht="45" x14ac:dyDescent="0.25">
      <c r="A70" s="1">
        <v>79</v>
      </c>
      <c r="B70" s="1">
        <v>311</v>
      </c>
      <c r="C70" s="1" t="s">
        <v>114</v>
      </c>
      <c r="D70" s="3">
        <v>1528292</v>
      </c>
      <c r="E70" s="1" t="s">
        <v>115</v>
      </c>
      <c r="F70" s="3">
        <v>410538</v>
      </c>
      <c r="G70" s="3">
        <v>1938830</v>
      </c>
      <c r="H70" s="4">
        <v>0.99660000000000004</v>
      </c>
      <c r="I70" s="3">
        <v>0</v>
      </c>
      <c r="J70" s="3">
        <v>1932238</v>
      </c>
      <c r="K70" s="6">
        <v>79</v>
      </c>
      <c r="L70" s="6">
        <v>311</v>
      </c>
      <c r="M70" s="6" t="s">
        <v>114</v>
      </c>
      <c r="N70" s="7">
        <v>5603553</v>
      </c>
      <c r="O70" s="8">
        <v>1.8700000000000001E-2</v>
      </c>
      <c r="P70" s="7">
        <v>104786</v>
      </c>
      <c r="Q70" s="6">
        <v>0</v>
      </c>
      <c r="R70" s="8">
        <v>0</v>
      </c>
      <c r="T70" s="9">
        <f t="shared" si="1"/>
        <v>314358</v>
      </c>
      <c r="U70" s="9">
        <f t="shared" si="0"/>
        <v>2253188</v>
      </c>
    </row>
    <row r="71" spans="1:21" ht="56.25" x14ac:dyDescent="0.25">
      <c r="A71" s="1">
        <v>80</v>
      </c>
      <c r="B71" s="1">
        <v>312</v>
      </c>
      <c r="C71" s="1" t="s">
        <v>116</v>
      </c>
      <c r="D71" s="3">
        <v>976807</v>
      </c>
      <c r="E71" s="1" t="s">
        <v>117</v>
      </c>
      <c r="F71" s="3">
        <v>1438628</v>
      </c>
      <c r="G71" s="3">
        <v>2415435</v>
      </c>
      <c r="H71" s="4">
        <v>0.99660000000000004</v>
      </c>
      <c r="I71" s="3">
        <v>0</v>
      </c>
      <c r="J71" s="3">
        <v>2407223</v>
      </c>
      <c r="K71" s="6">
        <v>80</v>
      </c>
      <c r="L71" s="6">
        <v>312</v>
      </c>
      <c r="M71" s="6" t="s">
        <v>287</v>
      </c>
      <c r="N71" s="7">
        <v>6077176</v>
      </c>
      <c r="O71" s="8">
        <v>2.1000000000000001E-2</v>
      </c>
      <c r="P71" s="7">
        <v>127621</v>
      </c>
      <c r="Q71" s="6">
        <v>0</v>
      </c>
      <c r="R71" s="8">
        <v>0</v>
      </c>
      <c r="T71" s="9">
        <f t="shared" si="1"/>
        <v>382863</v>
      </c>
      <c r="U71" s="9">
        <f t="shared" ref="U71:U134" si="2">T71+G71</f>
        <v>2798298</v>
      </c>
    </row>
    <row r="72" spans="1:21" ht="56.25" x14ac:dyDescent="0.25">
      <c r="A72" s="1">
        <v>81</v>
      </c>
      <c r="B72" s="1">
        <v>312.02</v>
      </c>
      <c r="C72" s="1" t="s">
        <v>118</v>
      </c>
      <c r="D72" s="3">
        <v>2164990</v>
      </c>
      <c r="E72" s="1" t="s">
        <v>119</v>
      </c>
      <c r="F72" s="3">
        <v>0</v>
      </c>
      <c r="G72" s="3">
        <v>2164990</v>
      </c>
      <c r="H72" s="4">
        <v>0.99660000000000004</v>
      </c>
      <c r="I72" s="3">
        <v>0</v>
      </c>
      <c r="J72" s="3">
        <v>2157629</v>
      </c>
      <c r="K72" s="6">
        <v>81</v>
      </c>
      <c r="L72" s="6">
        <v>312.02</v>
      </c>
      <c r="M72" s="6" t="s">
        <v>118</v>
      </c>
      <c r="N72" s="7">
        <v>19251445</v>
      </c>
      <c r="O72" s="8">
        <v>2.1000000000000001E-2</v>
      </c>
      <c r="P72" s="7">
        <v>404280</v>
      </c>
      <c r="Q72" s="6">
        <v>0</v>
      </c>
      <c r="R72" s="8">
        <v>0</v>
      </c>
      <c r="T72" s="9">
        <f t="shared" ref="T72:T135" si="3">P72*3</f>
        <v>1212840</v>
      </c>
      <c r="U72" s="9">
        <f t="shared" si="2"/>
        <v>3377830</v>
      </c>
    </row>
    <row r="73" spans="1:21" ht="56.25" x14ac:dyDescent="0.25">
      <c r="A73" s="1">
        <v>82</v>
      </c>
      <c r="B73" s="1">
        <v>314</v>
      </c>
      <c r="C73" s="1" t="s">
        <v>120</v>
      </c>
      <c r="D73" s="3">
        <v>309123</v>
      </c>
      <c r="E73" s="1" t="s">
        <v>121</v>
      </c>
      <c r="F73" s="3">
        <v>0</v>
      </c>
      <c r="G73" s="3">
        <v>309123</v>
      </c>
      <c r="H73" s="4">
        <v>0.99660000000000004</v>
      </c>
      <c r="I73" s="3">
        <v>0</v>
      </c>
      <c r="J73" s="3">
        <v>308072</v>
      </c>
      <c r="K73" s="6">
        <v>82</v>
      </c>
      <c r="L73" s="6">
        <v>314</v>
      </c>
      <c r="M73" s="6" t="s">
        <v>120</v>
      </c>
      <c r="N73" s="7">
        <v>1903069</v>
      </c>
      <c r="O73" s="8">
        <v>2.3099999999999999E-2</v>
      </c>
      <c r="P73" s="7">
        <v>43961</v>
      </c>
      <c r="Q73" s="6">
        <v>0</v>
      </c>
      <c r="R73" s="8">
        <v>0</v>
      </c>
      <c r="T73" s="9">
        <f t="shared" si="3"/>
        <v>131883</v>
      </c>
      <c r="U73" s="9">
        <f t="shared" si="2"/>
        <v>441006</v>
      </c>
    </row>
    <row r="74" spans="1:21" ht="56.25" x14ac:dyDescent="0.25">
      <c r="A74" s="1">
        <v>83</v>
      </c>
      <c r="B74" s="1">
        <v>315</v>
      </c>
      <c r="C74" s="1" t="s">
        <v>122</v>
      </c>
      <c r="D74" s="3">
        <v>437163</v>
      </c>
      <c r="E74" s="1" t="s">
        <v>123</v>
      </c>
      <c r="F74" s="3">
        <v>954738</v>
      </c>
      <c r="G74" s="3">
        <v>1391901</v>
      </c>
      <c r="H74" s="4">
        <v>0.99660000000000004</v>
      </c>
      <c r="I74" s="3">
        <v>0</v>
      </c>
      <c r="J74" s="3">
        <v>1387169</v>
      </c>
      <c r="K74" s="6">
        <v>83</v>
      </c>
      <c r="L74" s="6">
        <v>315</v>
      </c>
      <c r="M74" s="6" t="s">
        <v>122</v>
      </c>
      <c r="N74" s="7">
        <v>2954360</v>
      </c>
      <c r="O74" s="8">
        <v>2.3699999999999999E-2</v>
      </c>
      <c r="P74" s="7">
        <v>70018</v>
      </c>
      <c r="Q74" s="6">
        <v>0</v>
      </c>
      <c r="R74" s="8">
        <v>0</v>
      </c>
      <c r="T74" s="9">
        <f t="shared" si="3"/>
        <v>210054</v>
      </c>
      <c r="U74" s="9">
        <f t="shared" si="2"/>
        <v>1601955</v>
      </c>
    </row>
    <row r="75" spans="1:21" ht="67.5" x14ac:dyDescent="0.25">
      <c r="A75" s="1">
        <v>84</v>
      </c>
      <c r="B75" s="1">
        <v>316</v>
      </c>
      <c r="C75" s="1" t="s">
        <v>124</v>
      </c>
      <c r="D75" s="3">
        <v>539268</v>
      </c>
      <c r="E75" s="1" t="s">
        <v>125</v>
      </c>
      <c r="F75" s="3">
        <v>32089</v>
      </c>
      <c r="G75" s="3">
        <v>571357</v>
      </c>
      <c r="H75" s="4">
        <v>0.99660000000000004</v>
      </c>
      <c r="I75" s="3">
        <v>0</v>
      </c>
      <c r="J75" s="3">
        <v>569414</v>
      </c>
      <c r="K75" s="6">
        <v>84</v>
      </c>
      <c r="L75" s="6">
        <v>316</v>
      </c>
      <c r="M75" s="6" t="s">
        <v>124</v>
      </c>
      <c r="N75" s="7">
        <v>1619380</v>
      </c>
      <c r="O75" s="8">
        <v>2.5899999999999999E-2</v>
      </c>
      <c r="P75" s="7">
        <v>41942</v>
      </c>
      <c r="Q75" s="6">
        <v>0</v>
      </c>
      <c r="R75" s="8">
        <v>0</v>
      </c>
      <c r="T75" s="9">
        <f t="shared" si="3"/>
        <v>125826</v>
      </c>
      <c r="U75" s="9">
        <f t="shared" si="2"/>
        <v>697183</v>
      </c>
    </row>
    <row r="76" spans="1:21" ht="56.25" x14ac:dyDescent="0.25">
      <c r="A76" s="1">
        <v>85</v>
      </c>
      <c r="B76" s="1" t="s">
        <v>126</v>
      </c>
      <c r="C76" s="3">
        <v>5955643</v>
      </c>
      <c r="D76" s="3">
        <v>2835993</v>
      </c>
      <c r="E76" s="3">
        <v>8791636</v>
      </c>
      <c r="F76" s="3">
        <v>0</v>
      </c>
      <c r="G76" s="3">
        <v>8761745</v>
      </c>
      <c r="K76" s="6">
        <v>85</v>
      </c>
      <c r="L76" s="6" t="s">
        <v>126</v>
      </c>
      <c r="M76" s="7">
        <v>37619406</v>
      </c>
      <c r="N76" s="7">
        <v>792608</v>
      </c>
      <c r="T76" s="9">
        <f>SUM(T69:T75)</f>
        <v>2377824</v>
      </c>
      <c r="U76" s="9">
        <f>SUM(U69:U75)</f>
        <v>11169460</v>
      </c>
    </row>
    <row r="77" spans="1:21" ht="27" x14ac:dyDescent="0.25">
      <c r="A77" s="1">
        <v>86</v>
      </c>
      <c r="B77" s="1" t="s">
        <v>127</v>
      </c>
      <c r="K77" s="6">
        <v>86</v>
      </c>
      <c r="L77" s="6" t="s">
        <v>127</v>
      </c>
      <c r="T77" s="9"/>
      <c r="U77" s="9"/>
    </row>
    <row r="78" spans="1:21" ht="36" x14ac:dyDescent="0.25">
      <c r="A78" s="1">
        <v>87</v>
      </c>
      <c r="B78" s="1">
        <v>310</v>
      </c>
      <c r="C78" s="1" t="s">
        <v>128</v>
      </c>
      <c r="D78" s="3">
        <v>0</v>
      </c>
      <c r="E78" s="1" t="s">
        <v>129</v>
      </c>
      <c r="F78" s="3">
        <v>0</v>
      </c>
      <c r="G78" s="3">
        <v>0</v>
      </c>
      <c r="H78" s="4">
        <v>0.99660000000000004</v>
      </c>
      <c r="I78" s="3">
        <v>0</v>
      </c>
      <c r="J78" s="3">
        <v>0</v>
      </c>
      <c r="K78" s="6">
        <v>87</v>
      </c>
      <c r="L78" s="6">
        <v>310</v>
      </c>
      <c r="M78" s="6" t="s">
        <v>128</v>
      </c>
      <c r="N78" s="7">
        <v>248431</v>
      </c>
      <c r="O78" s="8">
        <v>0</v>
      </c>
      <c r="P78" s="7">
        <v>0</v>
      </c>
      <c r="Q78" s="6">
        <v>0</v>
      </c>
      <c r="R78" s="8">
        <v>0</v>
      </c>
      <c r="T78" s="9">
        <f t="shared" si="3"/>
        <v>0</v>
      </c>
      <c r="U78" s="9">
        <f t="shared" si="2"/>
        <v>0</v>
      </c>
    </row>
    <row r="79" spans="1:21" ht="33.75" x14ac:dyDescent="0.25">
      <c r="A79" s="1">
        <v>88</v>
      </c>
      <c r="B79" s="1">
        <v>311</v>
      </c>
      <c r="C79" s="1" t="s">
        <v>130</v>
      </c>
      <c r="D79" s="3">
        <v>2585910</v>
      </c>
      <c r="E79" s="1" t="s">
        <v>131</v>
      </c>
      <c r="F79" s="3">
        <v>0</v>
      </c>
      <c r="G79" s="3">
        <v>2585910</v>
      </c>
      <c r="H79" s="4">
        <v>0.99660000000000004</v>
      </c>
      <c r="I79" s="3">
        <v>0</v>
      </c>
      <c r="J79" s="3">
        <v>2577118</v>
      </c>
      <c r="K79" s="6">
        <v>88</v>
      </c>
      <c r="L79" s="6">
        <v>311</v>
      </c>
      <c r="M79" s="6" t="s">
        <v>130</v>
      </c>
      <c r="N79" s="7">
        <v>4706597</v>
      </c>
      <c r="O79" s="8">
        <v>1.84E-2</v>
      </c>
      <c r="P79" s="7">
        <v>86601</v>
      </c>
      <c r="Q79" s="6">
        <v>0</v>
      </c>
      <c r="R79" s="8">
        <v>0</v>
      </c>
      <c r="T79" s="9">
        <f t="shared" si="3"/>
        <v>259803</v>
      </c>
      <c r="U79" s="9">
        <f t="shared" si="2"/>
        <v>2845713</v>
      </c>
    </row>
    <row r="80" spans="1:21" ht="56.25" x14ac:dyDescent="0.25">
      <c r="A80" s="1">
        <v>89</v>
      </c>
      <c r="B80" s="1">
        <v>311</v>
      </c>
      <c r="C80" s="1" t="s">
        <v>132</v>
      </c>
      <c r="D80" s="3">
        <v>-1951</v>
      </c>
      <c r="E80" s="1" t="s">
        <v>133</v>
      </c>
      <c r="F80" s="3">
        <v>0</v>
      </c>
      <c r="G80" s="3">
        <v>-1951</v>
      </c>
      <c r="H80" s="4">
        <v>1</v>
      </c>
      <c r="I80" s="3">
        <v>0</v>
      </c>
      <c r="J80" s="3">
        <v>-1951</v>
      </c>
      <c r="K80" s="6">
        <v>89</v>
      </c>
      <c r="L80" s="6">
        <v>311</v>
      </c>
      <c r="M80" s="6" t="s">
        <v>288</v>
      </c>
      <c r="N80" s="7">
        <v>-15150</v>
      </c>
      <c r="O80" s="8">
        <v>1.84E-2</v>
      </c>
      <c r="P80" s="7">
        <v>-279</v>
      </c>
      <c r="Q80" s="6">
        <v>0</v>
      </c>
      <c r="R80" s="8">
        <v>0</v>
      </c>
      <c r="T80" s="9">
        <f t="shared" si="3"/>
        <v>-837</v>
      </c>
      <c r="U80" s="9">
        <f t="shared" si="2"/>
        <v>-2788</v>
      </c>
    </row>
    <row r="81" spans="1:21" ht="33.75" x14ac:dyDescent="0.25">
      <c r="A81" s="1">
        <v>90</v>
      </c>
      <c r="B81" s="1">
        <v>312</v>
      </c>
      <c r="C81" s="1" t="s">
        <v>134</v>
      </c>
      <c r="D81" s="3">
        <v>31893847</v>
      </c>
      <c r="E81" s="1" t="s">
        <v>135</v>
      </c>
      <c r="F81" s="3">
        <v>6043611</v>
      </c>
      <c r="G81" s="3">
        <v>37937458</v>
      </c>
      <c r="H81" s="4">
        <v>0.99660000000000004</v>
      </c>
      <c r="I81" s="3">
        <v>0</v>
      </c>
      <c r="J81" s="3">
        <v>37808471</v>
      </c>
      <c r="K81" s="6">
        <v>90</v>
      </c>
      <c r="L81" s="6">
        <v>312</v>
      </c>
      <c r="M81" s="6" t="s">
        <v>134</v>
      </c>
      <c r="N81" s="7">
        <v>101651425</v>
      </c>
      <c r="O81" s="8">
        <v>2.0400000000000001E-2</v>
      </c>
      <c r="P81" s="7">
        <v>2073689</v>
      </c>
      <c r="Q81" s="6">
        <v>0</v>
      </c>
      <c r="R81" s="8">
        <v>0</v>
      </c>
      <c r="T81" s="9">
        <f t="shared" si="3"/>
        <v>6221067</v>
      </c>
      <c r="U81" s="9">
        <f t="shared" si="2"/>
        <v>44158525</v>
      </c>
    </row>
    <row r="82" spans="1:21" ht="56.25" x14ac:dyDescent="0.25">
      <c r="A82" s="1">
        <v>91</v>
      </c>
      <c r="B82" s="1">
        <v>312</v>
      </c>
      <c r="C82" s="1" t="s">
        <v>136</v>
      </c>
      <c r="D82" s="3">
        <v>-37516</v>
      </c>
      <c r="E82" s="1" t="s">
        <v>137</v>
      </c>
      <c r="F82" s="3">
        <v>0</v>
      </c>
      <c r="G82" s="3">
        <v>-37516</v>
      </c>
      <c r="H82" s="4">
        <v>1</v>
      </c>
      <c r="I82" s="3">
        <v>0</v>
      </c>
      <c r="J82" s="3">
        <v>-37516</v>
      </c>
      <c r="K82" s="6">
        <v>91</v>
      </c>
      <c r="L82" s="6">
        <v>312</v>
      </c>
      <c r="M82" s="6" t="s">
        <v>136</v>
      </c>
      <c r="N82" s="7">
        <v>-262720</v>
      </c>
      <c r="O82" s="8">
        <v>2.0400000000000001E-2</v>
      </c>
      <c r="P82" s="7">
        <v>-5359</v>
      </c>
      <c r="Q82" s="6">
        <v>0</v>
      </c>
      <c r="R82" s="8">
        <v>0</v>
      </c>
      <c r="T82" s="9">
        <f t="shared" si="3"/>
        <v>-16077</v>
      </c>
      <c r="U82" s="9">
        <f t="shared" si="2"/>
        <v>-53593</v>
      </c>
    </row>
    <row r="83" spans="1:21" ht="45" x14ac:dyDescent="0.25">
      <c r="A83" s="1">
        <v>92</v>
      </c>
      <c r="B83" s="1">
        <v>312.02</v>
      </c>
      <c r="C83" s="1" t="s">
        <v>138</v>
      </c>
      <c r="D83" s="3">
        <v>106795</v>
      </c>
      <c r="E83" s="1" t="s">
        <v>139</v>
      </c>
      <c r="F83" s="3">
        <v>0</v>
      </c>
      <c r="G83" s="3">
        <v>106795</v>
      </c>
      <c r="H83" s="4">
        <v>0.99660000000000004</v>
      </c>
      <c r="I83" s="3">
        <v>0</v>
      </c>
      <c r="J83" s="3">
        <v>106432</v>
      </c>
      <c r="K83" s="6">
        <v>92</v>
      </c>
      <c r="L83" s="6">
        <v>312.02</v>
      </c>
      <c r="M83" s="6" t="s">
        <v>138</v>
      </c>
      <c r="N83" s="7">
        <v>453677</v>
      </c>
      <c r="O83" s="8">
        <v>2.0400000000000001E-2</v>
      </c>
      <c r="P83" s="7">
        <v>9255</v>
      </c>
      <c r="Q83" s="6">
        <v>0</v>
      </c>
      <c r="R83" s="8">
        <v>0</v>
      </c>
      <c r="T83" s="9">
        <f t="shared" si="3"/>
        <v>27765</v>
      </c>
      <c r="U83" s="9">
        <f t="shared" si="2"/>
        <v>134560</v>
      </c>
    </row>
    <row r="84" spans="1:21" ht="45" x14ac:dyDescent="0.25">
      <c r="A84" s="1">
        <v>93</v>
      </c>
      <c r="B84" s="1">
        <v>314</v>
      </c>
      <c r="C84" s="1" t="s">
        <v>140</v>
      </c>
      <c r="D84" s="3">
        <v>8348287</v>
      </c>
      <c r="E84" s="1" t="s">
        <v>141</v>
      </c>
      <c r="F84" s="3">
        <v>0</v>
      </c>
      <c r="G84" s="3">
        <v>8348287</v>
      </c>
      <c r="H84" s="4">
        <v>0.99660000000000004</v>
      </c>
      <c r="I84" s="3">
        <v>0</v>
      </c>
      <c r="J84" s="3">
        <v>8319903</v>
      </c>
      <c r="K84" s="6">
        <v>93</v>
      </c>
      <c r="L84" s="6">
        <v>314</v>
      </c>
      <c r="M84" s="6" t="s">
        <v>140</v>
      </c>
      <c r="N84" s="7">
        <v>15561833</v>
      </c>
      <c r="O84" s="8">
        <v>2.3E-2</v>
      </c>
      <c r="P84" s="7">
        <v>357922</v>
      </c>
      <c r="Q84" s="6">
        <v>0</v>
      </c>
      <c r="R84" s="8">
        <v>0</v>
      </c>
      <c r="T84" s="9">
        <f t="shared" si="3"/>
        <v>1073766</v>
      </c>
      <c r="U84" s="9">
        <f t="shared" si="2"/>
        <v>9422053</v>
      </c>
    </row>
    <row r="85" spans="1:21" ht="45" x14ac:dyDescent="0.25">
      <c r="A85" s="1">
        <v>94</v>
      </c>
      <c r="B85" s="1">
        <v>315</v>
      </c>
      <c r="C85" s="1" t="s">
        <v>142</v>
      </c>
      <c r="D85" s="3">
        <v>5596334</v>
      </c>
      <c r="E85" s="1" t="s">
        <v>143</v>
      </c>
      <c r="F85" s="3">
        <v>0</v>
      </c>
      <c r="G85" s="3">
        <v>5596334</v>
      </c>
      <c r="H85" s="4">
        <v>0.99660000000000004</v>
      </c>
      <c r="I85" s="3">
        <v>0</v>
      </c>
      <c r="J85" s="3">
        <v>5577306</v>
      </c>
      <c r="K85" s="6">
        <v>94</v>
      </c>
      <c r="L85" s="6">
        <v>315</v>
      </c>
      <c r="M85" s="6" t="s">
        <v>142</v>
      </c>
      <c r="N85" s="7">
        <v>12746480</v>
      </c>
      <c r="O85" s="8">
        <v>2.3400000000000001E-2</v>
      </c>
      <c r="P85" s="7">
        <v>298268</v>
      </c>
      <c r="Q85" s="6">
        <v>0</v>
      </c>
      <c r="R85" s="8">
        <v>0</v>
      </c>
      <c r="T85" s="9">
        <f t="shared" si="3"/>
        <v>894804</v>
      </c>
      <c r="U85" s="9">
        <f t="shared" si="2"/>
        <v>6491138</v>
      </c>
    </row>
    <row r="86" spans="1:21" ht="56.25" x14ac:dyDescent="0.25">
      <c r="A86" s="1">
        <v>95</v>
      </c>
      <c r="B86" s="1">
        <v>315</v>
      </c>
      <c r="C86" s="1" t="s">
        <v>144</v>
      </c>
      <c r="D86" s="3">
        <v>-3589</v>
      </c>
      <c r="E86" s="1" t="s">
        <v>145</v>
      </c>
      <c r="F86" s="3">
        <v>0</v>
      </c>
      <c r="G86" s="3">
        <v>-3589</v>
      </c>
      <c r="H86" s="4">
        <v>1</v>
      </c>
      <c r="I86" s="3">
        <v>0</v>
      </c>
      <c r="J86" s="3">
        <v>-3589</v>
      </c>
      <c r="K86" s="6">
        <v>95</v>
      </c>
      <c r="L86" s="6">
        <v>315</v>
      </c>
      <c r="M86" s="6" t="s">
        <v>144</v>
      </c>
      <c r="N86" s="7">
        <v>-21473</v>
      </c>
      <c r="O86" s="8">
        <v>2.3400000000000001E-2</v>
      </c>
      <c r="P86" s="7">
        <v>-502</v>
      </c>
      <c r="Q86" s="6">
        <v>0</v>
      </c>
      <c r="R86" s="8">
        <v>0</v>
      </c>
      <c r="T86" s="9">
        <f t="shared" si="3"/>
        <v>-1506</v>
      </c>
      <c r="U86" s="9">
        <f t="shared" si="2"/>
        <v>-5095</v>
      </c>
    </row>
    <row r="87" spans="1:21" ht="56.25" x14ac:dyDescent="0.25">
      <c r="A87" s="1">
        <v>96</v>
      </c>
      <c r="B87" s="1">
        <v>316</v>
      </c>
      <c r="C87" s="1" t="s">
        <v>146</v>
      </c>
      <c r="D87" s="3">
        <v>617968</v>
      </c>
      <c r="E87" s="1" t="s">
        <v>147</v>
      </c>
      <c r="F87" s="3">
        <v>0</v>
      </c>
      <c r="G87" s="3">
        <v>617968</v>
      </c>
      <c r="H87" s="4">
        <v>0.99660000000000004</v>
      </c>
      <c r="I87" s="3">
        <v>0</v>
      </c>
      <c r="J87" s="3">
        <v>615867</v>
      </c>
      <c r="K87" s="6">
        <v>96</v>
      </c>
      <c r="L87" s="6">
        <v>316</v>
      </c>
      <c r="M87" s="6" t="s">
        <v>146</v>
      </c>
      <c r="N87" s="7">
        <v>1829485</v>
      </c>
      <c r="O87" s="8">
        <v>2.4899999999999999E-2</v>
      </c>
      <c r="P87" s="7">
        <v>45554</v>
      </c>
      <c r="Q87" s="6">
        <v>0</v>
      </c>
      <c r="R87" s="8">
        <v>0</v>
      </c>
      <c r="T87" s="9">
        <f t="shared" si="3"/>
        <v>136662</v>
      </c>
      <c r="U87" s="9">
        <f t="shared" si="2"/>
        <v>754630</v>
      </c>
    </row>
    <row r="88" spans="1:21" ht="56.25" x14ac:dyDescent="0.25">
      <c r="A88" s="1">
        <v>97</v>
      </c>
      <c r="B88" s="1">
        <v>316</v>
      </c>
      <c r="C88" s="1" t="s">
        <v>148</v>
      </c>
      <c r="D88" s="3">
        <v>-415</v>
      </c>
      <c r="E88" s="1" t="s">
        <v>149</v>
      </c>
      <c r="F88" s="3">
        <v>0</v>
      </c>
      <c r="G88" s="3">
        <v>-415</v>
      </c>
      <c r="H88" s="4">
        <v>1</v>
      </c>
      <c r="I88" s="3">
        <v>0</v>
      </c>
      <c r="J88" s="3">
        <v>-415</v>
      </c>
      <c r="K88" s="6">
        <v>97</v>
      </c>
      <c r="L88" s="6">
        <v>316</v>
      </c>
      <c r="M88" s="6" t="s">
        <v>148</v>
      </c>
      <c r="N88" s="7">
        <v>-2383</v>
      </c>
      <c r="O88" s="8">
        <v>2.4899999999999999E-2</v>
      </c>
      <c r="P88" s="7">
        <v>-59</v>
      </c>
      <c r="Q88" s="6">
        <v>0</v>
      </c>
      <c r="R88" s="8">
        <v>0</v>
      </c>
      <c r="T88" s="9">
        <f t="shared" si="3"/>
        <v>-177</v>
      </c>
      <c r="U88" s="9">
        <f t="shared" si="2"/>
        <v>-592</v>
      </c>
    </row>
    <row r="89" spans="1:21" ht="36" x14ac:dyDescent="0.25">
      <c r="A89" s="1">
        <v>98</v>
      </c>
      <c r="B89" s="1" t="s">
        <v>150</v>
      </c>
      <c r="C89" s="3">
        <v>49105670</v>
      </c>
      <c r="D89" s="3">
        <v>6043611</v>
      </c>
      <c r="E89" s="3">
        <v>55149281</v>
      </c>
      <c r="F89" s="3">
        <v>0</v>
      </c>
      <c r="G89" s="3">
        <v>54961626</v>
      </c>
      <c r="K89" s="6">
        <v>98</v>
      </c>
      <c r="L89" s="6" t="s">
        <v>150</v>
      </c>
      <c r="M89" s="7">
        <v>136896202</v>
      </c>
      <c r="N89" s="7">
        <v>2865090</v>
      </c>
      <c r="T89" s="9">
        <f>SUM(T78:T88)</f>
        <v>8595270</v>
      </c>
      <c r="U89" s="9">
        <f>SUM(U78:U88)</f>
        <v>63744551</v>
      </c>
    </row>
    <row r="90" spans="1:21" ht="27" x14ac:dyDescent="0.25">
      <c r="A90" s="1">
        <v>99</v>
      </c>
      <c r="B90" s="1" t="s">
        <v>151</v>
      </c>
      <c r="K90" s="6">
        <v>99</v>
      </c>
      <c r="L90" s="6" t="s">
        <v>151</v>
      </c>
      <c r="T90" s="9"/>
      <c r="U90" s="9"/>
    </row>
    <row r="91" spans="1:21" ht="33.75" x14ac:dyDescent="0.25">
      <c r="A91" s="1">
        <v>100</v>
      </c>
      <c r="B91" s="1">
        <v>311</v>
      </c>
      <c r="C91" s="1" t="s">
        <v>152</v>
      </c>
      <c r="D91" s="3">
        <v>4230128</v>
      </c>
      <c r="E91" s="1" t="s">
        <v>153</v>
      </c>
      <c r="F91" s="3">
        <v>0</v>
      </c>
      <c r="G91" s="3">
        <v>4230128</v>
      </c>
      <c r="H91" s="4">
        <v>0.99660000000000004</v>
      </c>
      <c r="I91" s="3">
        <v>0</v>
      </c>
      <c r="J91" s="3">
        <v>4215746</v>
      </c>
      <c r="K91" s="6">
        <v>100</v>
      </c>
      <c r="L91" s="6">
        <v>311</v>
      </c>
      <c r="M91" s="6" t="s">
        <v>152</v>
      </c>
      <c r="N91" s="7">
        <v>29416418</v>
      </c>
      <c r="O91" s="8">
        <v>1.8599999999999998E-2</v>
      </c>
      <c r="P91" s="7">
        <v>547145</v>
      </c>
      <c r="Q91" s="6">
        <v>0</v>
      </c>
      <c r="R91" s="8">
        <v>0</v>
      </c>
      <c r="T91" s="9">
        <f t="shared" si="3"/>
        <v>1641435</v>
      </c>
      <c r="U91" s="9">
        <f t="shared" si="2"/>
        <v>5871563</v>
      </c>
    </row>
    <row r="92" spans="1:21" ht="56.25" x14ac:dyDescent="0.25">
      <c r="A92" s="1">
        <v>101</v>
      </c>
      <c r="B92" s="1">
        <v>311</v>
      </c>
      <c r="C92" s="1" t="s">
        <v>154</v>
      </c>
      <c r="D92" s="3">
        <v>-56649</v>
      </c>
      <c r="E92" s="1" t="s">
        <v>155</v>
      </c>
      <c r="F92" s="3">
        <v>0</v>
      </c>
      <c r="G92" s="3">
        <v>-56649</v>
      </c>
      <c r="H92" s="4">
        <v>1</v>
      </c>
      <c r="I92" s="3">
        <v>0</v>
      </c>
      <c r="J92" s="3">
        <v>-56649</v>
      </c>
      <c r="K92" s="6">
        <v>101</v>
      </c>
      <c r="L92" s="6">
        <v>311</v>
      </c>
      <c r="M92" s="6" t="s">
        <v>154</v>
      </c>
      <c r="N92" s="7">
        <v>-435092</v>
      </c>
      <c r="O92" s="8">
        <v>1.8599999999999998E-2</v>
      </c>
      <c r="P92" s="7">
        <v>-8093</v>
      </c>
      <c r="Q92" s="6">
        <v>0</v>
      </c>
      <c r="R92" s="8">
        <v>0</v>
      </c>
      <c r="T92" s="9">
        <f t="shared" si="3"/>
        <v>-24279</v>
      </c>
      <c r="U92" s="9">
        <f t="shared" si="2"/>
        <v>-80928</v>
      </c>
    </row>
    <row r="93" spans="1:21" ht="33.75" x14ac:dyDescent="0.25">
      <c r="A93" s="1">
        <v>102</v>
      </c>
      <c r="B93" s="1">
        <v>312</v>
      </c>
      <c r="C93" s="1" t="s">
        <v>156</v>
      </c>
      <c r="D93" s="3">
        <v>33403082</v>
      </c>
      <c r="E93" s="1" t="s">
        <v>157</v>
      </c>
      <c r="F93" s="3">
        <v>0</v>
      </c>
      <c r="G93" s="3">
        <v>33403082</v>
      </c>
      <c r="H93" s="4">
        <v>0.99660000000000004</v>
      </c>
      <c r="I93" s="3">
        <v>0</v>
      </c>
      <c r="J93" s="3">
        <v>33289512</v>
      </c>
      <c r="K93" s="6">
        <v>102</v>
      </c>
      <c r="L93" s="6">
        <v>312</v>
      </c>
      <c r="M93" s="6" t="s">
        <v>156</v>
      </c>
      <c r="N93" s="7">
        <v>197728155</v>
      </c>
      <c r="O93" s="8">
        <v>2.1399999999999999E-2</v>
      </c>
      <c r="P93" s="7">
        <v>4231383</v>
      </c>
      <c r="Q93" s="6">
        <v>0</v>
      </c>
      <c r="R93" s="8">
        <v>0</v>
      </c>
      <c r="T93" s="9">
        <f t="shared" si="3"/>
        <v>12694149</v>
      </c>
      <c r="U93" s="9">
        <f t="shared" si="2"/>
        <v>46097231</v>
      </c>
    </row>
    <row r="94" spans="1:21" ht="56.25" x14ac:dyDescent="0.25">
      <c r="A94" s="1">
        <v>103</v>
      </c>
      <c r="B94" s="1">
        <v>312</v>
      </c>
      <c r="C94" s="1" t="s">
        <v>158</v>
      </c>
      <c r="D94" s="3">
        <v>-468448</v>
      </c>
      <c r="E94" s="1" t="s">
        <v>159</v>
      </c>
      <c r="F94" s="3">
        <v>0</v>
      </c>
      <c r="G94" s="3">
        <v>-468448</v>
      </c>
      <c r="H94" s="4">
        <v>1</v>
      </c>
      <c r="I94" s="3">
        <v>0</v>
      </c>
      <c r="J94" s="3">
        <v>-468448</v>
      </c>
      <c r="K94" s="6">
        <v>103</v>
      </c>
      <c r="L94" s="6">
        <v>312</v>
      </c>
      <c r="M94" s="6" t="s">
        <v>158</v>
      </c>
      <c r="N94" s="7">
        <v>-3127158</v>
      </c>
      <c r="O94" s="8">
        <v>2.1399999999999999E-2</v>
      </c>
      <c r="P94" s="7">
        <v>-66921</v>
      </c>
      <c r="Q94" s="6">
        <v>0</v>
      </c>
      <c r="R94" s="8">
        <v>0</v>
      </c>
      <c r="T94" s="9">
        <f t="shared" si="3"/>
        <v>-200763</v>
      </c>
      <c r="U94" s="9">
        <f t="shared" si="2"/>
        <v>-669211</v>
      </c>
    </row>
    <row r="95" spans="1:21" ht="45" x14ac:dyDescent="0.25">
      <c r="A95" s="1">
        <v>104</v>
      </c>
      <c r="B95" s="1">
        <v>312.02</v>
      </c>
      <c r="C95" s="1" t="s">
        <v>160</v>
      </c>
      <c r="D95" s="3">
        <v>0</v>
      </c>
      <c r="E95" s="1" t="s">
        <v>161</v>
      </c>
      <c r="F95" s="3">
        <v>0</v>
      </c>
      <c r="G95" s="3">
        <v>0</v>
      </c>
      <c r="H95" s="4">
        <v>0.99660000000000004</v>
      </c>
      <c r="I95" s="3">
        <v>0</v>
      </c>
      <c r="J95" s="3">
        <v>0</v>
      </c>
      <c r="K95" s="6">
        <v>104</v>
      </c>
      <c r="L95" s="6">
        <v>312.02</v>
      </c>
      <c r="M95" s="6" t="s">
        <v>160</v>
      </c>
      <c r="N95" s="7">
        <v>0</v>
      </c>
      <c r="O95" s="8">
        <v>0</v>
      </c>
      <c r="P95" s="7">
        <v>0</v>
      </c>
      <c r="Q95" s="6">
        <v>0</v>
      </c>
      <c r="R95" s="8">
        <v>0</v>
      </c>
      <c r="T95" s="9">
        <f t="shared" si="3"/>
        <v>0</v>
      </c>
      <c r="U95" s="9">
        <f t="shared" si="2"/>
        <v>0</v>
      </c>
    </row>
    <row r="96" spans="1:21" ht="45" x14ac:dyDescent="0.25">
      <c r="A96" s="1">
        <v>105</v>
      </c>
      <c r="B96" s="1">
        <v>314</v>
      </c>
      <c r="C96" s="1" t="s">
        <v>162</v>
      </c>
      <c r="D96" s="3">
        <v>10569480</v>
      </c>
      <c r="E96" s="1" t="s">
        <v>163</v>
      </c>
      <c r="F96" s="3">
        <v>0</v>
      </c>
      <c r="G96" s="3">
        <v>10569480</v>
      </c>
      <c r="H96" s="4">
        <v>0.99660000000000004</v>
      </c>
      <c r="I96" s="3">
        <v>0</v>
      </c>
      <c r="J96" s="3">
        <v>10533544</v>
      </c>
      <c r="K96" s="6">
        <v>105</v>
      </c>
      <c r="L96" s="6">
        <v>314</v>
      </c>
      <c r="M96" s="6" t="s">
        <v>162</v>
      </c>
      <c r="N96" s="7">
        <v>71122293</v>
      </c>
      <c r="O96" s="8">
        <v>2.3199999999999998E-2</v>
      </c>
      <c r="P96" s="7">
        <v>1650037</v>
      </c>
      <c r="Q96" s="6">
        <v>0</v>
      </c>
      <c r="R96" s="8">
        <v>0</v>
      </c>
      <c r="T96" s="9">
        <f t="shared" si="3"/>
        <v>4950111</v>
      </c>
      <c r="U96" s="9">
        <f t="shared" si="2"/>
        <v>15519591</v>
      </c>
    </row>
    <row r="97" spans="1:21" ht="67.5" x14ac:dyDescent="0.25">
      <c r="A97" s="1">
        <v>106</v>
      </c>
      <c r="B97" s="1">
        <v>314</v>
      </c>
      <c r="C97" s="1" t="s">
        <v>164</v>
      </c>
      <c r="D97" s="3">
        <v>-70204</v>
      </c>
      <c r="E97" s="1" t="s">
        <v>165</v>
      </c>
      <c r="F97" s="3">
        <v>0</v>
      </c>
      <c r="G97" s="3">
        <v>-70204</v>
      </c>
      <c r="H97" s="4">
        <v>1</v>
      </c>
      <c r="I97" s="3">
        <v>0</v>
      </c>
      <c r="J97" s="3">
        <v>-70204</v>
      </c>
      <c r="K97" s="6">
        <v>106</v>
      </c>
      <c r="L97" s="6">
        <v>314</v>
      </c>
      <c r="M97" s="6" t="s">
        <v>164</v>
      </c>
      <c r="N97" s="7">
        <v>-432292</v>
      </c>
      <c r="O97" s="8">
        <v>2.3199999999999998E-2</v>
      </c>
      <c r="P97" s="7">
        <v>-10029</v>
      </c>
      <c r="Q97" s="6">
        <v>0</v>
      </c>
      <c r="R97" s="8">
        <v>0</v>
      </c>
      <c r="T97" s="9">
        <f t="shared" si="3"/>
        <v>-30087</v>
      </c>
      <c r="U97" s="9">
        <f t="shared" si="2"/>
        <v>-100291</v>
      </c>
    </row>
    <row r="98" spans="1:21" ht="45" x14ac:dyDescent="0.25">
      <c r="A98" s="1">
        <v>107</v>
      </c>
      <c r="B98" s="1">
        <v>315</v>
      </c>
      <c r="C98" s="1" t="s">
        <v>166</v>
      </c>
      <c r="D98" s="3">
        <v>2714176</v>
      </c>
      <c r="E98" s="1" t="s">
        <v>167</v>
      </c>
      <c r="F98" s="3">
        <v>0</v>
      </c>
      <c r="G98" s="3">
        <v>2714176</v>
      </c>
      <c r="H98" s="4">
        <v>0.99660000000000004</v>
      </c>
      <c r="I98" s="3">
        <v>0</v>
      </c>
      <c r="J98" s="3">
        <v>2704948</v>
      </c>
      <c r="K98" s="6">
        <v>107</v>
      </c>
      <c r="L98" s="6">
        <v>315</v>
      </c>
      <c r="M98" s="6" t="s">
        <v>166</v>
      </c>
      <c r="N98" s="7">
        <v>17730682</v>
      </c>
      <c r="O98" s="8">
        <v>2.3800000000000002E-2</v>
      </c>
      <c r="P98" s="7">
        <v>421990</v>
      </c>
      <c r="Q98" s="6">
        <v>0</v>
      </c>
      <c r="R98" s="8">
        <v>0</v>
      </c>
      <c r="T98" s="9">
        <f t="shared" si="3"/>
        <v>1265970</v>
      </c>
      <c r="U98" s="9">
        <f t="shared" si="2"/>
        <v>3980146</v>
      </c>
    </row>
    <row r="99" spans="1:21" ht="56.25" x14ac:dyDescent="0.25">
      <c r="A99" s="1">
        <v>108</v>
      </c>
      <c r="B99" s="1">
        <v>315</v>
      </c>
      <c r="C99" s="1" t="s">
        <v>168</v>
      </c>
      <c r="D99" s="3">
        <v>-24068</v>
      </c>
      <c r="E99" s="1" t="s">
        <v>169</v>
      </c>
      <c r="F99" s="3">
        <v>0</v>
      </c>
      <c r="G99" s="3">
        <v>-24068</v>
      </c>
      <c r="H99" s="4">
        <v>1</v>
      </c>
      <c r="I99" s="3">
        <v>0</v>
      </c>
      <c r="J99" s="3">
        <v>-24068</v>
      </c>
      <c r="K99" s="6">
        <v>108</v>
      </c>
      <c r="L99" s="6">
        <v>315</v>
      </c>
      <c r="M99" s="6" t="s">
        <v>168</v>
      </c>
      <c r="N99" s="7">
        <v>-144466</v>
      </c>
      <c r="O99" s="8">
        <v>2.3800000000000002E-2</v>
      </c>
      <c r="P99" s="7">
        <v>-3438</v>
      </c>
      <c r="Q99" s="6">
        <v>0</v>
      </c>
      <c r="R99" s="8">
        <v>0</v>
      </c>
      <c r="T99" s="9">
        <f t="shared" si="3"/>
        <v>-10314</v>
      </c>
      <c r="U99" s="9">
        <f t="shared" si="2"/>
        <v>-34382</v>
      </c>
    </row>
    <row r="100" spans="1:21" ht="45" x14ac:dyDescent="0.25">
      <c r="A100" s="1">
        <v>109</v>
      </c>
      <c r="B100" s="1">
        <v>316</v>
      </c>
      <c r="C100" s="1" t="s">
        <v>170</v>
      </c>
      <c r="D100" s="3">
        <v>197133</v>
      </c>
      <c r="E100" s="1" t="s">
        <v>171</v>
      </c>
      <c r="F100" s="3">
        <v>0</v>
      </c>
      <c r="G100" s="3">
        <v>197133</v>
      </c>
      <c r="H100" s="4">
        <v>0.99660000000000004</v>
      </c>
      <c r="I100" s="3">
        <v>0</v>
      </c>
      <c r="J100" s="3">
        <v>196463</v>
      </c>
      <c r="K100" s="6">
        <v>109</v>
      </c>
      <c r="L100" s="6">
        <v>316</v>
      </c>
      <c r="M100" s="6" t="s">
        <v>170</v>
      </c>
      <c r="N100" s="7">
        <v>1213649</v>
      </c>
      <c r="O100" s="8">
        <v>2.5000000000000001E-2</v>
      </c>
      <c r="P100" s="7">
        <v>30341</v>
      </c>
      <c r="Q100" s="6">
        <v>0</v>
      </c>
      <c r="R100" s="8">
        <v>0</v>
      </c>
      <c r="T100" s="9">
        <f t="shared" si="3"/>
        <v>91023</v>
      </c>
      <c r="U100" s="9">
        <f t="shared" si="2"/>
        <v>288156</v>
      </c>
    </row>
    <row r="101" spans="1:21" ht="67.5" x14ac:dyDescent="0.25">
      <c r="A101" s="1">
        <v>110</v>
      </c>
      <c r="B101" s="1">
        <v>316</v>
      </c>
      <c r="C101" s="1" t="s">
        <v>172</v>
      </c>
      <c r="D101" s="3">
        <v>-2827</v>
      </c>
      <c r="E101" s="1" t="s">
        <v>173</v>
      </c>
      <c r="F101" s="3">
        <v>0</v>
      </c>
      <c r="G101" s="3">
        <v>-2827</v>
      </c>
      <c r="H101" s="4">
        <v>1</v>
      </c>
      <c r="I101" s="3">
        <v>0</v>
      </c>
      <c r="J101" s="3">
        <v>-2827</v>
      </c>
      <c r="K101" s="6">
        <v>110</v>
      </c>
      <c r="L101" s="6">
        <v>316</v>
      </c>
      <c r="M101" s="6" t="s">
        <v>172</v>
      </c>
      <c r="N101" s="7">
        <v>-16154</v>
      </c>
      <c r="O101" s="8">
        <v>2.5000000000000001E-2</v>
      </c>
      <c r="P101" s="7">
        <v>-404</v>
      </c>
      <c r="Q101" s="6">
        <v>0</v>
      </c>
      <c r="R101" s="8">
        <v>0</v>
      </c>
      <c r="T101" s="9">
        <f t="shared" si="3"/>
        <v>-1212</v>
      </c>
      <c r="U101" s="9">
        <f t="shared" si="2"/>
        <v>-4039</v>
      </c>
    </row>
    <row r="102" spans="1:21" ht="36" x14ac:dyDescent="0.25">
      <c r="A102" s="1">
        <v>111</v>
      </c>
      <c r="B102" s="1" t="s">
        <v>174</v>
      </c>
      <c r="C102" s="3">
        <v>50491803</v>
      </c>
      <c r="D102" s="3">
        <v>0</v>
      </c>
      <c r="E102" s="3">
        <v>50491803</v>
      </c>
      <c r="F102" s="3">
        <v>0</v>
      </c>
      <c r="G102" s="3">
        <v>50318017</v>
      </c>
      <c r="K102" s="6">
        <v>111</v>
      </c>
      <c r="L102" s="6" t="s">
        <v>174</v>
      </c>
      <c r="M102" s="7">
        <v>313056035</v>
      </c>
      <c r="N102" s="7">
        <v>6792011</v>
      </c>
      <c r="P102" s="2"/>
      <c r="T102" s="9">
        <f>SUM(T91:T101)</f>
        <v>20376033</v>
      </c>
      <c r="U102" s="9">
        <f>SUM(U91:U101)</f>
        <v>70867836</v>
      </c>
    </row>
    <row r="103" spans="1:21" ht="45" x14ac:dyDescent="0.25">
      <c r="A103" s="1">
        <v>112</v>
      </c>
      <c r="B103" s="1" t="s">
        <v>175</v>
      </c>
      <c r="K103" s="6">
        <v>112</v>
      </c>
      <c r="L103" s="6" t="s">
        <v>175</v>
      </c>
      <c r="T103" s="9"/>
      <c r="U103" s="9"/>
    </row>
    <row r="104" spans="1:21" ht="56.25" x14ac:dyDescent="0.25">
      <c r="A104" s="1">
        <v>113</v>
      </c>
      <c r="B104" s="1">
        <v>310</v>
      </c>
      <c r="C104" s="1" t="s">
        <v>176</v>
      </c>
      <c r="D104" s="3">
        <v>0</v>
      </c>
      <c r="E104" s="1" t="s">
        <v>177</v>
      </c>
      <c r="F104" s="3">
        <v>0</v>
      </c>
      <c r="G104" s="3">
        <v>0</v>
      </c>
      <c r="H104" s="4">
        <v>0.99660000000000004</v>
      </c>
      <c r="I104" s="3">
        <v>0</v>
      </c>
      <c r="J104" s="3">
        <v>0</v>
      </c>
      <c r="K104" s="6">
        <v>113</v>
      </c>
      <c r="L104" s="6">
        <v>310</v>
      </c>
      <c r="M104" s="6" t="s">
        <v>176</v>
      </c>
      <c r="N104" s="7">
        <v>11342</v>
      </c>
      <c r="O104" s="8">
        <v>0</v>
      </c>
      <c r="P104" s="7">
        <v>0</v>
      </c>
      <c r="Q104" s="6">
        <v>0</v>
      </c>
      <c r="R104" s="8">
        <v>0</v>
      </c>
      <c r="T104" s="9">
        <f t="shared" si="3"/>
        <v>0</v>
      </c>
      <c r="U104" s="9">
        <f t="shared" si="2"/>
        <v>0</v>
      </c>
    </row>
    <row r="105" spans="1:21" ht="45" x14ac:dyDescent="0.25">
      <c r="A105" s="1">
        <v>114</v>
      </c>
      <c r="B105" s="1">
        <v>311</v>
      </c>
      <c r="C105" s="1" t="s">
        <v>178</v>
      </c>
      <c r="D105" s="3">
        <v>3087268</v>
      </c>
      <c r="E105" s="1" t="s">
        <v>179</v>
      </c>
      <c r="F105" s="3">
        <v>0</v>
      </c>
      <c r="G105" s="3">
        <v>3087268</v>
      </c>
      <c r="H105" s="4">
        <v>0.99660000000000004</v>
      </c>
      <c r="I105" s="3">
        <v>0</v>
      </c>
      <c r="J105" s="3">
        <v>3076771</v>
      </c>
      <c r="K105" s="6">
        <v>114</v>
      </c>
      <c r="L105" s="6">
        <v>311</v>
      </c>
      <c r="M105" s="6" t="s">
        <v>178</v>
      </c>
      <c r="N105" s="7">
        <v>21476853</v>
      </c>
      <c r="O105" s="8">
        <v>1.8499999999999999E-2</v>
      </c>
      <c r="P105" s="7">
        <v>397322</v>
      </c>
      <c r="Q105" s="6">
        <v>0</v>
      </c>
      <c r="R105" s="8">
        <v>0</v>
      </c>
      <c r="T105" s="9">
        <f t="shared" si="3"/>
        <v>1191966</v>
      </c>
      <c r="U105" s="9">
        <f t="shared" si="2"/>
        <v>4279234</v>
      </c>
    </row>
    <row r="106" spans="1:21" ht="45" x14ac:dyDescent="0.25">
      <c r="A106" s="1">
        <v>115</v>
      </c>
      <c r="B106" s="1">
        <v>312</v>
      </c>
      <c r="C106" s="1" t="s">
        <v>180</v>
      </c>
      <c r="D106" s="3">
        <v>8149486</v>
      </c>
      <c r="E106" s="1" t="s">
        <v>181</v>
      </c>
      <c r="F106" s="3">
        <v>106357</v>
      </c>
      <c r="G106" s="3">
        <v>8255843</v>
      </c>
      <c r="H106" s="4">
        <v>0.99660000000000004</v>
      </c>
      <c r="I106" s="3">
        <v>0</v>
      </c>
      <c r="J106" s="3">
        <v>8227773</v>
      </c>
      <c r="K106" s="6">
        <v>115</v>
      </c>
      <c r="L106" s="6">
        <v>312</v>
      </c>
      <c r="M106" s="6" t="s">
        <v>180</v>
      </c>
      <c r="N106" s="7">
        <v>52843318</v>
      </c>
      <c r="O106" s="8">
        <v>2.0899999999999998E-2</v>
      </c>
      <c r="P106" s="7">
        <v>1104425</v>
      </c>
      <c r="Q106" s="6">
        <v>0</v>
      </c>
      <c r="R106" s="8">
        <v>0</v>
      </c>
      <c r="T106" s="9">
        <f t="shared" si="3"/>
        <v>3313275</v>
      </c>
      <c r="U106" s="9">
        <f t="shared" si="2"/>
        <v>11569118</v>
      </c>
    </row>
    <row r="107" spans="1:21" ht="45" x14ac:dyDescent="0.25">
      <c r="A107" s="1">
        <v>116</v>
      </c>
      <c r="B107" s="1">
        <v>312.02</v>
      </c>
      <c r="C107" s="1" t="s">
        <v>182</v>
      </c>
      <c r="D107" s="3">
        <v>0</v>
      </c>
      <c r="E107" s="1" t="s">
        <v>183</v>
      </c>
      <c r="F107" s="3">
        <v>0</v>
      </c>
      <c r="G107" s="3">
        <v>0</v>
      </c>
      <c r="H107" s="4">
        <v>0.99660000000000004</v>
      </c>
      <c r="I107" s="3">
        <v>0</v>
      </c>
      <c r="J107" s="3">
        <v>0</v>
      </c>
      <c r="K107" s="6">
        <v>116</v>
      </c>
      <c r="L107" s="6">
        <v>312.02</v>
      </c>
      <c r="M107" s="6" t="s">
        <v>182</v>
      </c>
      <c r="N107" s="7">
        <v>0</v>
      </c>
      <c r="O107" s="8">
        <v>0</v>
      </c>
      <c r="P107" s="7">
        <v>0</v>
      </c>
      <c r="Q107" s="6">
        <v>0</v>
      </c>
      <c r="R107" s="8">
        <v>0</v>
      </c>
      <c r="T107" s="9">
        <f t="shared" si="3"/>
        <v>0</v>
      </c>
      <c r="U107" s="9">
        <f t="shared" si="2"/>
        <v>0</v>
      </c>
    </row>
    <row r="108" spans="1:21" ht="56.25" x14ac:dyDescent="0.25">
      <c r="A108" s="1">
        <v>117</v>
      </c>
      <c r="B108" s="1">
        <v>314</v>
      </c>
      <c r="C108" s="1" t="s">
        <v>184</v>
      </c>
      <c r="D108" s="3">
        <v>308474</v>
      </c>
      <c r="E108" s="1" t="s">
        <v>185</v>
      </c>
      <c r="F108" s="3">
        <v>0</v>
      </c>
      <c r="G108" s="3">
        <v>308474</v>
      </c>
      <c r="H108" s="4">
        <v>0.99660000000000004</v>
      </c>
      <c r="I108" s="3">
        <v>0</v>
      </c>
      <c r="J108" s="3">
        <v>307425</v>
      </c>
      <c r="K108" s="6">
        <v>117</v>
      </c>
      <c r="L108" s="6">
        <v>314</v>
      </c>
      <c r="M108" s="6" t="s">
        <v>289</v>
      </c>
      <c r="N108" s="7">
        <v>1744135</v>
      </c>
      <c r="O108" s="8">
        <v>2.3099999999999999E-2</v>
      </c>
      <c r="P108" s="7">
        <v>40290</v>
      </c>
      <c r="Q108" s="6">
        <v>0</v>
      </c>
      <c r="R108" s="8">
        <v>0</v>
      </c>
      <c r="T108" s="9">
        <f t="shared" si="3"/>
        <v>120870</v>
      </c>
      <c r="U108" s="9">
        <f t="shared" si="2"/>
        <v>429344</v>
      </c>
    </row>
    <row r="109" spans="1:21" ht="45" x14ac:dyDescent="0.25">
      <c r="A109" s="1">
        <v>118</v>
      </c>
      <c r="B109" s="1">
        <v>315</v>
      </c>
      <c r="C109" s="1" t="s">
        <v>186</v>
      </c>
      <c r="D109" s="3">
        <v>1394014</v>
      </c>
      <c r="E109" s="1" t="s">
        <v>187</v>
      </c>
      <c r="F109" s="3">
        <v>0</v>
      </c>
      <c r="G109" s="3">
        <v>1394014</v>
      </c>
      <c r="H109" s="4">
        <v>0.99660000000000004</v>
      </c>
      <c r="I109" s="3">
        <v>0</v>
      </c>
      <c r="J109" s="3">
        <v>1389274</v>
      </c>
      <c r="K109" s="6">
        <v>118</v>
      </c>
      <c r="L109" s="6">
        <v>315</v>
      </c>
      <c r="M109" s="6" t="s">
        <v>186</v>
      </c>
      <c r="N109" s="7">
        <v>7557987</v>
      </c>
      <c r="O109" s="8">
        <v>2.3599999999999999E-2</v>
      </c>
      <c r="P109" s="7">
        <v>178368</v>
      </c>
      <c r="Q109" s="6">
        <v>0</v>
      </c>
      <c r="R109" s="8">
        <v>0</v>
      </c>
      <c r="T109" s="9">
        <f t="shared" si="3"/>
        <v>535104</v>
      </c>
      <c r="U109" s="9">
        <f t="shared" si="2"/>
        <v>1929118</v>
      </c>
    </row>
    <row r="110" spans="1:21" ht="67.5" x14ac:dyDescent="0.25">
      <c r="A110" s="1">
        <v>119</v>
      </c>
      <c r="B110" s="1">
        <v>316</v>
      </c>
      <c r="C110" s="1" t="s">
        <v>188</v>
      </c>
      <c r="D110" s="3">
        <v>83802</v>
      </c>
      <c r="E110" s="1" t="s">
        <v>189</v>
      </c>
      <c r="F110" s="3">
        <v>0</v>
      </c>
      <c r="G110" s="3">
        <v>83802</v>
      </c>
      <c r="H110" s="4">
        <v>0.99660000000000004</v>
      </c>
      <c r="I110" s="3">
        <v>0</v>
      </c>
      <c r="J110" s="3">
        <v>83517</v>
      </c>
      <c r="K110" s="6">
        <v>119</v>
      </c>
      <c r="L110" s="6">
        <v>316</v>
      </c>
      <c r="M110" s="6" t="s">
        <v>188</v>
      </c>
      <c r="N110" s="7">
        <v>935963</v>
      </c>
      <c r="O110" s="8">
        <v>2.4899999999999999E-2</v>
      </c>
      <c r="P110" s="7">
        <v>23305</v>
      </c>
      <c r="Q110" s="6">
        <v>0</v>
      </c>
      <c r="R110" s="8">
        <v>0</v>
      </c>
      <c r="T110" s="9">
        <f t="shared" si="3"/>
        <v>69915</v>
      </c>
      <c r="U110" s="9">
        <f t="shared" si="2"/>
        <v>153717</v>
      </c>
    </row>
    <row r="111" spans="1:21" ht="56.25" x14ac:dyDescent="0.25">
      <c r="A111" s="1">
        <v>120</v>
      </c>
      <c r="B111" s="1" t="s">
        <v>190</v>
      </c>
      <c r="C111" s="3">
        <v>13023044</v>
      </c>
      <c r="D111" s="3">
        <v>106357</v>
      </c>
      <c r="E111" s="3">
        <v>13129401</v>
      </c>
      <c r="F111" s="3">
        <v>0</v>
      </c>
      <c r="G111" s="3">
        <v>13084760</v>
      </c>
      <c r="K111" s="6">
        <v>120</v>
      </c>
      <c r="L111" s="6" t="s">
        <v>190</v>
      </c>
      <c r="M111" s="7">
        <v>84569598</v>
      </c>
      <c r="N111" s="7">
        <v>1743710</v>
      </c>
      <c r="T111" s="9">
        <f>SUM(T104:T110)</f>
        <v>5231130</v>
      </c>
      <c r="U111" s="9">
        <f>SUM(U104:U110)</f>
        <v>18360531</v>
      </c>
    </row>
    <row r="112" spans="1:21" ht="33.75" x14ac:dyDescent="0.25">
      <c r="A112" s="1">
        <v>121</v>
      </c>
      <c r="B112" s="1" t="s">
        <v>191</v>
      </c>
      <c r="K112" s="6">
        <v>121</v>
      </c>
      <c r="L112" s="6" t="s">
        <v>191</v>
      </c>
      <c r="T112" s="9"/>
      <c r="U112" s="9"/>
    </row>
    <row r="113" spans="1:21" ht="45" x14ac:dyDescent="0.25">
      <c r="A113" s="1">
        <v>122</v>
      </c>
      <c r="B113" s="1">
        <v>310</v>
      </c>
      <c r="C113" s="1" t="s">
        <v>192</v>
      </c>
      <c r="D113" s="3">
        <v>0</v>
      </c>
      <c r="E113" s="1" t="s">
        <v>193</v>
      </c>
      <c r="F113" s="3">
        <v>0</v>
      </c>
      <c r="G113" s="3">
        <v>0</v>
      </c>
      <c r="H113" s="4">
        <v>0.75729999999999997</v>
      </c>
      <c r="I113" s="3">
        <v>0</v>
      </c>
      <c r="J113" s="3">
        <v>0</v>
      </c>
      <c r="K113" s="6">
        <v>122</v>
      </c>
      <c r="L113" s="6">
        <v>310</v>
      </c>
      <c r="M113" s="6" t="s">
        <v>192</v>
      </c>
      <c r="N113" s="7">
        <v>0</v>
      </c>
      <c r="O113" s="8">
        <v>0</v>
      </c>
      <c r="P113" s="7">
        <v>0</v>
      </c>
      <c r="Q113" s="6">
        <v>0</v>
      </c>
      <c r="R113" s="8">
        <v>0</v>
      </c>
      <c r="T113" s="9">
        <f t="shared" si="3"/>
        <v>0</v>
      </c>
      <c r="U113" s="9">
        <f t="shared" si="2"/>
        <v>0</v>
      </c>
    </row>
    <row r="114" spans="1:21" ht="33.75" x14ac:dyDescent="0.25">
      <c r="A114" s="1">
        <v>123</v>
      </c>
      <c r="B114" s="1">
        <v>311</v>
      </c>
      <c r="C114" s="1" t="s">
        <v>194</v>
      </c>
      <c r="D114" s="3">
        <v>609088</v>
      </c>
      <c r="E114" s="1" t="s">
        <v>195</v>
      </c>
      <c r="F114" s="3">
        <v>0</v>
      </c>
      <c r="G114" s="3">
        <v>609088</v>
      </c>
      <c r="H114" s="4">
        <v>0.75729999999999997</v>
      </c>
      <c r="I114" s="3">
        <v>0</v>
      </c>
      <c r="J114" s="3">
        <v>461262</v>
      </c>
      <c r="K114" s="6">
        <v>123</v>
      </c>
      <c r="L114" s="6">
        <v>311</v>
      </c>
      <c r="M114" s="6" t="s">
        <v>194</v>
      </c>
      <c r="N114" s="7">
        <v>643757</v>
      </c>
      <c r="O114" s="8">
        <v>1.9E-2</v>
      </c>
      <c r="P114" s="7">
        <v>12231</v>
      </c>
      <c r="Q114" s="6">
        <v>0</v>
      </c>
      <c r="R114" s="8">
        <v>0</v>
      </c>
      <c r="T114" s="9">
        <f t="shared" si="3"/>
        <v>36693</v>
      </c>
      <c r="U114" s="9">
        <f t="shared" si="2"/>
        <v>645781</v>
      </c>
    </row>
    <row r="115" spans="1:21" ht="56.25" x14ac:dyDescent="0.25">
      <c r="A115" s="1">
        <v>124</v>
      </c>
      <c r="B115" s="1">
        <v>312</v>
      </c>
      <c r="C115" s="1" t="s">
        <v>196</v>
      </c>
      <c r="D115" s="3">
        <v>36101</v>
      </c>
      <c r="E115" s="1" t="s">
        <v>197</v>
      </c>
      <c r="F115" s="3">
        <v>0</v>
      </c>
      <c r="G115" s="3">
        <v>36101</v>
      </c>
      <c r="H115" s="4">
        <v>0.65515000000000001</v>
      </c>
      <c r="I115" s="3">
        <v>0</v>
      </c>
      <c r="J115" s="3">
        <v>23652</v>
      </c>
      <c r="K115" s="6">
        <v>124</v>
      </c>
      <c r="L115" s="6">
        <v>312</v>
      </c>
      <c r="M115" s="6" t="s">
        <v>196</v>
      </c>
      <c r="N115" s="7">
        <v>485205</v>
      </c>
      <c r="O115" s="8">
        <v>2.1600000000000001E-2</v>
      </c>
      <c r="P115" s="7">
        <v>10480</v>
      </c>
      <c r="Q115" s="6">
        <v>0</v>
      </c>
      <c r="R115" s="8">
        <v>0</v>
      </c>
      <c r="T115" s="9">
        <f t="shared" si="3"/>
        <v>31440</v>
      </c>
      <c r="U115" s="9">
        <f t="shared" si="2"/>
        <v>67541</v>
      </c>
    </row>
    <row r="116" spans="1:21" ht="56.25" x14ac:dyDescent="0.25">
      <c r="A116" s="1">
        <v>125</v>
      </c>
      <c r="B116" s="1">
        <v>312.02</v>
      </c>
      <c r="C116" s="1" t="s">
        <v>198</v>
      </c>
      <c r="D116" s="3">
        <v>0</v>
      </c>
      <c r="E116" s="1" t="s">
        <v>199</v>
      </c>
      <c r="F116" s="3">
        <v>0</v>
      </c>
      <c r="G116" s="3">
        <v>0</v>
      </c>
      <c r="H116" s="4">
        <v>0.65515000000000001</v>
      </c>
      <c r="I116" s="3">
        <v>0</v>
      </c>
      <c r="J116" s="3">
        <v>0</v>
      </c>
      <c r="K116" s="6">
        <v>125</v>
      </c>
      <c r="L116" s="6">
        <v>312.02</v>
      </c>
      <c r="M116" s="6" t="s">
        <v>198</v>
      </c>
      <c r="N116" s="7">
        <v>0</v>
      </c>
      <c r="O116" s="8">
        <v>2.1600000000000001E-2</v>
      </c>
      <c r="P116" s="7">
        <v>0</v>
      </c>
      <c r="Q116" s="6">
        <v>0</v>
      </c>
      <c r="R116" s="8">
        <v>0</v>
      </c>
      <c r="T116" s="9">
        <f t="shared" si="3"/>
        <v>0</v>
      </c>
      <c r="U116" s="9">
        <f t="shared" si="2"/>
        <v>0</v>
      </c>
    </row>
    <row r="117" spans="1:21" ht="45" x14ac:dyDescent="0.25">
      <c r="A117" s="1">
        <v>126</v>
      </c>
      <c r="B117" s="1">
        <v>314</v>
      </c>
      <c r="C117" s="1" t="s">
        <v>200</v>
      </c>
      <c r="D117" s="3">
        <v>2035910</v>
      </c>
      <c r="E117" s="1" t="s">
        <v>201</v>
      </c>
      <c r="F117" s="3">
        <v>0</v>
      </c>
      <c r="G117" s="3">
        <v>2035910</v>
      </c>
      <c r="H117" s="4">
        <v>0.99255000000000004</v>
      </c>
      <c r="I117" s="3">
        <v>0</v>
      </c>
      <c r="J117" s="3">
        <v>2020742</v>
      </c>
      <c r="K117" s="6">
        <v>126</v>
      </c>
      <c r="L117" s="6">
        <v>314</v>
      </c>
      <c r="M117" s="6" t="s">
        <v>200</v>
      </c>
      <c r="N117" s="7">
        <v>3482558</v>
      </c>
      <c r="O117" s="8">
        <v>2.3300000000000001E-2</v>
      </c>
      <c r="P117" s="7">
        <v>81144</v>
      </c>
      <c r="Q117" s="6">
        <v>0</v>
      </c>
      <c r="R117" s="8">
        <v>0</v>
      </c>
      <c r="T117" s="9">
        <f t="shared" si="3"/>
        <v>243432</v>
      </c>
      <c r="U117" s="9">
        <f t="shared" si="2"/>
        <v>2279342</v>
      </c>
    </row>
    <row r="118" spans="1:21" ht="56.25" x14ac:dyDescent="0.25">
      <c r="A118" s="1">
        <v>127</v>
      </c>
      <c r="B118" s="1">
        <v>315</v>
      </c>
      <c r="C118" s="1" t="s">
        <v>202</v>
      </c>
      <c r="D118" s="3">
        <v>417387</v>
      </c>
      <c r="E118" s="1" t="s">
        <v>203</v>
      </c>
      <c r="F118" s="3">
        <v>0</v>
      </c>
      <c r="G118" s="3">
        <v>417387</v>
      </c>
      <c r="H118" s="4">
        <v>0.75729999999999997</v>
      </c>
      <c r="I118" s="3">
        <v>0</v>
      </c>
      <c r="J118" s="3">
        <v>316087</v>
      </c>
      <c r="K118" s="6">
        <v>127</v>
      </c>
      <c r="L118" s="6">
        <v>315</v>
      </c>
      <c r="M118" s="6" t="s">
        <v>202</v>
      </c>
      <c r="N118" s="7">
        <v>1069344</v>
      </c>
      <c r="O118" s="8">
        <v>2.3699999999999999E-2</v>
      </c>
      <c r="P118" s="7">
        <v>25343</v>
      </c>
      <c r="Q118" s="6">
        <v>0</v>
      </c>
      <c r="R118" s="8">
        <v>0</v>
      </c>
      <c r="T118" s="9">
        <f t="shared" si="3"/>
        <v>76029</v>
      </c>
      <c r="U118" s="9">
        <f t="shared" si="2"/>
        <v>493416</v>
      </c>
    </row>
    <row r="119" spans="1:21" ht="56.25" x14ac:dyDescent="0.25">
      <c r="A119" s="1">
        <v>128</v>
      </c>
      <c r="B119" s="1">
        <v>316</v>
      </c>
      <c r="C119" s="1" t="s">
        <v>204</v>
      </c>
      <c r="D119" s="3">
        <v>0</v>
      </c>
      <c r="E119" s="1" t="s">
        <v>205</v>
      </c>
      <c r="F119" s="3">
        <v>0</v>
      </c>
      <c r="G119" s="3">
        <v>0</v>
      </c>
      <c r="H119" s="4">
        <v>0.47381000000000001</v>
      </c>
      <c r="I119" s="3">
        <v>0</v>
      </c>
      <c r="J119" s="3">
        <v>0</v>
      </c>
      <c r="K119" s="6">
        <v>128</v>
      </c>
      <c r="L119" s="6">
        <v>316</v>
      </c>
      <c r="M119" s="6" t="s">
        <v>204</v>
      </c>
      <c r="N119" s="7">
        <v>0</v>
      </c>
      <c r="O119" s="8">
        <v>2.9000000000000001E-2</v>
      </c>
      <c r="P119" s="7">
        <v>0</v>
      </c>
      <c r="Q119" s="6">
        <v>0</v>
      </c>
      <c r="R119" s="8">
        <v>0</v>
      </c>
      <c r="T119" s="9">
        <f t="shared" si="3"/>
        <v>0</v>
      </c>
      <c r="U119" s="9">
        <f t="shared" si="2"/>
        <v>0</v>
      </c>
    </row>
    <row r="120" spans="1:21" ht="45" x14ac:dyDescent="0.25">
      <c r="A120" s="1">
        <v>129</v>
      </c>
      <c r="B120" s="1" t="s">
        <v>206</v>
      </c>
      <c r="C120" s="3">
        <v>3098486</v>
      </c>
      <c r="D120" s="3">
        <v>0</v>
      </c>
      <c r="E120" s="3">
        <v>3098486</v>
      </c>
      <c r="F120" s="3">
        <v>0</v>
      </c>
      <c r="G120" s="3">
        <v>2821743</v>
      </c>
      <c r="K120" s="6">
        <v>129</v>
      </c>
      <c r="L120" s="6" t="s">
        <v>206</v>
      </c>
      <c r="M120" s="7">
        <v>5680864</v>
      </c>
      <c r="N120" s="7">
        <v>129198</v>
      </c>
      <c r="T120" s="9">
        <f>SUM(T114:T119)</f>
        <v>387594</v>
      </c>
      <c r="U120" s="9">
        <f>SUM(U114:U119)</f>
        <v>3486080</v>
      </c>
    </row>
    <row r="121" spans="1:21" ht="33.75" x14ac:dyDescent="0.25">
      <c r="A121" s="1">
        <v>130</v>
      </c>
      <c r="B121" s="1" t="s">
        <v>207</v>
      </c>
      <c r="K121" s="6">
        <v>130</v>
      </c>
      <c r="L121" s="6" t="s">
        <v>207</v>
      </c>
      <c r="T121" s="9"/>
      <c r="U121" s="9"/>
    </row>
    <row r="122" spans="1:21" ht="45" x14ac:dyDescent="0.25">
      <c r="A122" s="1">
        <v>131</v>
      </c>
      <c r="B122" s="1">
        <v>310</v>
      </c>
      <c r="C122" s="1" t="s">
        <v>208</v>
      </c>
      <c r="D122" s="3">
        <v>0</v>
      </c>
      <c r="E122" s="1" t="s">
        <v>209</v>
      </c>
      <c r="F122" s="3">
        <v>0</v>
      </c>
      <c r="G122" s="3">
        <v>0</v>
      </c>
      <c r="H122" s="4">
        <v>0.75729999999999997</v>
      </c>
      <c r="I122" s="3">
        <v>0</v>
      </c>
      <c r="J122" s="3">
        <v>0</v>
      </c>
      <c r="K122" s="6">
        <v>131</v>
      </c>
      <c r="L122" s="6">
        <v>310</v>
      </c>
      <c r="M122" s="6" t="s">
        <v>208</v>
      </c>
      <c r="N122" s="7">
        <v>0</v>
      </c>
      <c r="O122" s="8">
        <v>0</v>
      </c>
      <c r="P122" s="7">
        <v>0</v>
      </c>
      <c r="Q122" s="6">
        <v>0</v>
      </c>
      <c r="R122" s="8">
        <v>0</v>
      </c>
      <c r="T122" s="9">
        <f t="shared" si="3"/>
        <v>0</v>
      </c>
      <c r="U122" s="9">
        <f t="shared" si="2"/>
        <v>0</v>
      </c>
    </row>
    <row r="123" spans="1:21" ht="36" x14ac:dyDescent="0.25">
      <c r="A123" s="1">
        <v>132</v>
      </c>
      <c r="B123" s="1">
        <v>311</v>
      </c>
      <c r="C123" s="1" t="s">
        <v>210</v>
      </c>
      <c r="D123" s="3">
        <v>749212</v>
      </c>
      <c r="E123" s="1" t="s">
        <v>211</v>
      </c>
      <c r="F123" s="3">
        <v>0</v>
      </c>
      <c r="G123" s="3">
        <v>749212</v>
      </c>
      <c r="H123" s="4">
        <v>0.75729999999999997</v>
      </c>
      <c r="I123" s="3">
        <v>0</v>
      </c>
      <c r="J123" s="3">
        <v>567378</v>
      </c>
      <c r="K123" s="6">
        <v>132</v>
      </c>
      <c r="L123" s="6">
        <v>311</v>
      </c>
      <c r="M123" s="6" t="s">
        <v>210</v>
      </c>
      <c r="N123" s="7">
        <v>847032</v>
      </c>
      <c r="O123" s="8">
        <v>1.9E-2</v>
      </c>
      <c r="P123" s="7">
        <v>16094</v>
      </c>
      <c r="Q123" s="6">
        <v>0</v>
      </c>
      <c r="R123" s="8">
        <v>0</v>
      </c>
      <c r="T123" s="9">
        <f t="shared" si="3"/>
        <v>48282</v>
      </c>
      <c r="U123" s="9">
        <f t="shared" si="2"/>
        <v>797494</v>
      </c>
    </row>
    <row r="124" spans="1:21" ht="56.25" x14ac:dyDescent="0.25">
      <c r="A124" s="1">
        <v>133</v>
      </c>
      <c r="B124" s="1">
        <v>312</v>
      </c>
      <c r="C124" s="1" t="s">
        <v>212</v>
      </c>
      <c r="D124" s="3">
        <v>6098</v>
      </c>
      <c r="E124" s="1" t="s">
        <v>213</v>
      </c>
      <c r="F124" s="3">
        <v>0</v>
      </c>
      <c r="G124" s="3">
        <v>6098</v>
      </c>
      <c r="H124" s="4">
        <v>0.65515000000000001</v>
      </c>
      <c r="I124" s="3">
        <v>0</v>
      </c>
      <c r="J124" s="3">
        <v>3995</v>
      </c>
      <c r="K124" s="6">
        <v>133</v>
      </c>
      <c r="L124" s="6">
        <v>312</v>
      </c>
      <c r="M124" s="6" t="s">
        <v>212</v>
      </c>
      <c r="N124" s="7">
        <v>36538</v>
      </c>
      <c r="O124" s="8">
        <v>2.1600000000000001E-2</v>
      </c>
      <c r="P124" s="7">
        <v>789</v>
      </c>
      <c r="Q124" s="6">
        <v>0</v>
      </c>
      <c r="R124" s="8">
        <v>0</v>
      </c>
      <c r="T124" s="9">
        <f t="shared" si="3"/>
        <v>2367</v>
      </c>
      <c r="U124" s="9">
        <f t="shared" si="2"/>
        <v>8465</v>
      </c>
    </row>
    <row r="125" spans="1:21" ht="56.25" x14ac:dyDescent="0.25">
      <c r="A125" s="1">
        <v>134</v>
      </c>
      <c r="B125" s="1">
        <v>312.02</v>
      </c>
      <c r="C125" s="1" t="s">
        <v>214</v>
      </c>
      <c r="D125" s="3">
        <v>0</v>
      </c>
      <c r="E125" s="1" t="s">
        <v>215</v>
      </c>
      <c r="F125" s="3">
        <v>0</v>
      </c>
      <c r="G125" s="3">
        <v>0</v>
      </c>
      <c r="H125" s="4">
        <v>0.65515000000000001</v>
      </c>
      <c r="I125" s="3">
        <v>0</v>
      </c>
      <c r="J125" s="3">
        <v>0</v>
      </c>
      <c r="K125" s="6">
        <v>134</v>
      </c>
      <c r="L125" s="6">
        <v>312.02</v>
      </c>
      <c r="M125" s="6" t="s">
        <v>214</v>
      </c>
      <c r="N125" s="7">
        <v>0</v>
      </c>
      <c r="O125" s="8">
        <v>2.1600000000000001E-2</v>
      </c>
      <c r="P125" s="7">
        <v>0</v>
      </c>
      <c r="Q125" s="6">
        <v>0</v>
      </c>
      <c r="R125" s="8">
        <v>0</v>
      </c>
      <c r="T125" s="9">
        <f t="shared" si="3"/>
        <v>0</v>
      </c>
      <c r="U125" s="9">
        <f t="shared" si="2"/>
        <v>0</v>
      </c>
    </row>
    <row r="126" spans="1:21" ht="45" x14ac:dyDescent="0.25">
      <c r="A126" s="1">
        <v>135</v>
      </c>
      <c r="B126" s="1">
        <v>314</v>
      </c>
      <c r="C126" s="1" t="s">
        <v>216</v>
      </c>
      <c r="D126" s="3">
        <v>2114850</v>
      </c>
      <c r="E126" s="1" t="s">
        <v>217</v>
      </c>
      <c r="F126" s="3">
        <v>0</v>
      </c>
      <c r="G126" s="3">
        <v>2114850</v>
      </c>
      <c r="H126" s="4">
        <v>0.99255000000000004</v>
      </c>
      <c r="I126" s="3">
        <v>0</v>
      </c>
      <c r="J126" s="3">
        <v>2099094</v>
      </c>
      <c r="K126" s="6">
        <v>135</v>
      </c>
      <c r="L126" s="6">
        <v>314</v>
      </c>
      <c r="M126" s="6" t="s">
        <v>216</v>
      </c>
      <c r="N126" s="7">
        <v>3589270</v>
      </c>
      <c r="O126" s="8">
        <v>2.3300000000000001E-2</v>
      </c>
      <c r="P126" s="7">
        <v>83630</v>
      </c>
      <c r="Q126" s="6">
        <v>0</v>
      </c>
      <c r="R126" s="8">
        <v>0</v>
      </c>
      <c r="T126" s="9">
        <f t="shared" si="3"/>
        <v>250890</v>
      </c>
      <c r="U126" s="9">
        <f t="shared" si="2"/>
        <v>2365740</v>
      </c>
    </row>
    <row r="127" spans="1:21" ht="56.25" x14ac:dyDescent="0.25">
      <c r="A127" s="1">
        <v>136</v>
      </c>
      <c r="B127" s="1">
        <v>315</v>
      </c>
      <c r="C127" s="1" t="s">
        <v>218</v>
      </c>
      <c r="D127" s="3">
        <v>391354</v>
      </c>
      <c r="E127" s="1" t="s">
        <v>219</v>
      </c>
      <c r="F127" s="3">
        <v>0</v>
      </c>
      <c r="G127" s="3">
        <v>391354</v>
      </c>
      <c r="H127" s="4">
        <v>0.75729999999999997</v>
      </c>
      <c r="I127" s="3">
        <v>0</v>
      </c>
      <c r="J127" s="3">
        <v>296372</v>
      </c>
      <c r="K127" s="6">
        <v>136</v>
      </c>
      <c r="L127" s="6">
        <v>315</v>
      </c>
      <c r="M127" s="6" t="s">
        <v>218</v>
      </c>
      <c r="N127" s="7">
        <v>310777</v>
      </c>
      <c r="O127" s="8">
        <v>2.3699999999999999E-2</v>
      </c>
      <c r="P127" s="7">
        <v>7365</v>
      </c>
      <c r="Q127" s="6">
        <v>0</v>
      </c>
      <c r="R127" s="8">
        <v>0</v>
      </c>
      <c r="T127" s="9">
        <f t="shared" si="3"/>
        <v>22095</v>
      </c>
      <c r="U127" s="9">
        <f t="shared" si="2"/>
        <v>413449</v>
      </c>
    </row>
    <row r="128" spans="1:21" ht="56.25" x14ac:dyDescent="0.25">
      <c r="A128" s="1">
        <v>137</v>
      </c>
      <c r="B128" s="1">
        <v>316</v>
      </c>
      <c r="C128" s="1" t="s">
        <v>220</v>
      </c>
      <c r="D128" s="3">
        <v>0</v>
      </c>
      <c r="E128" s="1" t="s">
        <v>221</v>
      </c>
      <c r="F128" s="3">
        <v>0</v>
      </c>
      <c r="G128" s="3">
        <v>0</v>
      </c>
      <c r="H128" s="4">
        <v>0.47381000000000001</v>
      </c>
      <c r="I128" s="3">
        <v>0</v>
      </c>
      <c r="J128" s="3">
        <v>0</v>
      </c>
      <c r="K128" s="6">
        <v>137</v>
      </c>
      <c r="L128" s="6">
        <v>316</v>
      </c>
      <c r="M128" s="6" t="s">
        <v>290</v>
      </c>
      <c r="N128" s="7">
        <v>0</v>
      </c>
      <c r="O128" s="8">
        <v>2.9000000000000001E-2</v>
      </c>
      <c r="P128" s="7">
        <v>0</v>
      </c>
      <c r="Q128" s="6">
        <v>0</v>
      </c>
      <c r="R128" s="8">
        <v>0</v>
      </c>
      <c r="T128" s="9">
        <f t="shared" si="3"/>
        <v>0</v>
      </c>
      <c r="U128" s="9">
        <f t="shared" si="2"/>
        <v>0</v>
      </c>
    </row>
    <row r="129" spans="1:21" ht="45" x14ac:dyDescent="0.25">
      <c r="A129" s="1">
        <v>138</v>
      </c>
      <c r="B129" s="1" t="s">
        <v>222</v>
      </c>
      <c r="C129" s="3">
        <v>3261514</v>
      </c>
      <c r="D129" s="3">
        <v>0</v>
      </c>
      <c r="E129" s="3">
        <v>3261514</v>
      </c>
      <c r="F129" s="3">
        <v>0</v>
      </c>
      <c r="G129" s="3">
        <v>2966839</v>
      </c>
      <c r="K129" s="6">
        <v>138</v>
      </c>
      <c r="L129" s="6" t="s">
        <v>222</v>
      </c>
      <c r="M129" s="7">
        <v>4783617</v>
      </c>
      <c r="N129" s="7">
        <v>107878</v>
      </c>
      <c r="T129" s="9">
        <f>SUM(T123:T128)</f>
        <v>323634</v>
      </c>
      <c r="U129" s="9">
        <f>SUM(U123:U128)</f>
        <v>3585148</v>
      </c>
    </row>
    <row r="130" spans="1:21" ht="33.75" x14ac:dyDescent="0.25">
      <c r="A130" s="1">
        <v>139</v>
      </c>
      <c r="B130" s="1" t="s">
        <v>223</v>
      </c>
      <c r="K130" s="6">
        <v>139</v>
      </c>
      <c r="L130" s="6" t="s">
        <v>223</v>
      </c>
      <c r="T130" s="9"/>
      <c r="U130" s="9"/>
    </row>
    <row r="131" spans="1:21" ht="45" x14ac:dyDescent="0.25">
      <c r="A131" s="1">
        <v>140</v>
      </c>
      <c r="B131" s="1">
        <v>310</v>
      </c>
      <c r="C131" s="1" t="s">
        <v>224</v>
      </c>
      <c r="D131" s="3">
        <v>0</v>
      </c>
      <c r="E131" s="1" t="s">
        <v>225</v>
      </c>
      <c r="F131" s="3">
        <v>0</v>
      </c>
      <c r="G131" s="3">
        <v>0</v>
      </c>
      <c r="H131" s="4">
        <v>0.75729999999999997</v>
      </c>
      <c r="I131" s="3">
        <v>0</v>
      </c>
      <c r="J131" s="3">
        <v>0</v>
      </c>
      <c r="K131" s="6">
        <v>140</v>
      </c>
      <c r="L131" s="6">
        <v>310</v>
      </c>
      <c r="M131" s="6" t="s">
        <v>224</v>
      </c>
      <c r="N131" s="7">
        <v>0</v>
      </c>
      <c r="O131" s="8">
        <v>0</v>
      </c>
      <c r="P131" s="7">
        <v>0</v>
      </c>
      <c r="Q131" s="6">
        <v>0</v>
      </c>
      <c r="R131" s="8">
        <v>0</v>
      </c>
      <c r="T131" s="9">
        <f t="shared" si="3"/>
        <v>0</v>
      </c>
      <c r="U131" s="9">
        <f t="shared" si="2"/>
        <v>0</v>
      </c>
    </row>
    <row r="132" spans="1:21" ht="36" x14ac:dyDescent="0.25">
      <c r="A132" s="1">
        <v>141</v>
      </c>
      <c r="B132" s="1">
        <v>311</v>
      </c>
      <c r="C132" s="1" t="s">
        <v>226</v>
      </c>
      <c r="D132" s="3">
        <v>249200</v>
      </c>
      <c r="E132" s="1" t="s">
        <v>227</v>
      </c>
      <c r="F132" s="3">
        <v>0</v>
      </c>
      <c r="G132" s="3">
        <v>249200</v>
      </c>
      <c r="H132" s="4">
        <v>0.75729999999999997</v>
      </c>
      <c r="I132" s="3">
        <v>0</v>
      </c>
      <c r="J132" s="3">
        <v>188719</v>
      </c>
      <c r="K132" s="6">
        <v>141</v>
      </c>
      <c r="L132" s="6">
        <v>311</v>
      </c>
      <c r="M132" s="6" t="s">
        <v>226</v>
      </c>
      <c r="N132" s="7">
        <v>273640</v>
      </c>
      <c r="O132" s="8">
        <v>1.9E-2</v>
      </c>
      <c r="P132" s="7">
        <v>5199</v>
      </c>
      <c r="Q132" s="6">
        <v>0</v>
      </c>
      <c r="R132" s="8">
        <v>0</v>
      </c>
      <c r="T132" s="9">
        <f t="shared" si="3"/>
        <v>15597</v>
      </c>
      <c r="U132" s="9">
        <f t="shared" si="2"/>
        <v>264797</v>
      </c>
    </row>
    <row r="133" spans="1:21" ht="56.25" x14ac:dyDescent="0.25">
      <c r="A133" s="1">
        <v>142</v>
      </c>
      <c r="B133" s="1">
        <v>312</v>
      </c>
      <c r="C133" s="1" t="s">
        <v>228</v>
      </c>
      <c r="D133" s="3">
        <v>0</v>
      </c>
      <c r="E133" s="1" t="s">
        <v>229</v>
      </c>
      <c r="F133" s="3">
        <v>0</v>
      </c>
      <c r="G133" s="3">
        <v>0</v>
      </c>
      <c r="H133" s="4">
        <v>0.65515000000000001</v>
      </c>
      <c r="I133" s="3">
        <v>0</v>
      </c>
      <c r="J133" s="3">
        <v>0</v>
      </c>
      <c r="K133" s="6">
        <v>142</v>
      </c>
      <c r="L133" s="6">
        <v>312</v>
      </c>
      <c r="M133" s="6" t="s">
        <v>228</v>
      </c>
      <c r="N133" s="7">
        <v>0</v>
      </c>
      <c r="O133" s="8">
        <v>2.1600000000000001E-2</v>
      </c>
      <c r="P133" s="7">
        <v>0</v>
      </c>
      <c r="Q133" s="6">
        <v>0</v>
      </c>
      <c r="R133" s="8">
        <v>0</v>
      </c>
      <c r="T133" s="9">
        <f t="shared" si="3"/>
        <v>0</v>
      </c>
      <c r="U133" s="9">
        <f t="shared" si="2"/>
        <v>0</v>
      </c>
    </row>
    <row r="134" spans="1:21" ht="56.25" x14ac:dyDescent="0.25">
      <c r="A134" s="1">
        <v>143</v>
      </c>
      <c r="B134" s="1">
        <v>312.02</v>
      </c>
      <c r="C134" s="1" t="s">
        <v>230</v>
      </c>
      <c r="D134" s="3">
        <v>0</v>
      </c>
      <c r="E134" s="1" t="s">
        <v>231</v>
      </c>
      <c r="F134" s="3">
        <v>0</v>
      </c>
      <c r="G134" s="3">
        <v>0</v>
      </c>
      <c r="H134" s="4">
        <v>0.65515000000000001</v>
      </c>
      <c r="I134" s="3">
        <v>0</v>
      </c>
      <c r="J134" s="3">
        <v>0</v>
      </c>
      <c r="K134" s="6">
        <v>143</v>
      </c>
      <c r="L134" s="6">
        <v>312.02</v>
      </c>
      <c r="M134" s="6" t="s">
        <v>230</v>
      </c>
      <c r="N134" s="7">
        <v>0</v>
      </c>
      <c r="O134" s="8">
        <v>2.1600000000000001E-2</v>
      </c>
      <c r="P134" s="7">
        <v>0</v>
      </c>
      <c r="Q134" s="6">
        <v>0</v>
      </c>
      <c r="R134" s="8">
        <v>0</v>
      </c>
      <c r="T134" s="9">
        <f t="shared" si="3"/>
        <v>0</v>
      </c>
      <c r="U134" s="9">
        <f t="shared" si="2"/>
        <v>0</v>
      </c>
    </row>
    <row r="135" spans="1:21" ht="45" x14ac:dyDescent="0.25">
      <c r="A135" s="1">
        <v>144</v>
      </c>
      <c r="B135" s="1">
        <v>314</v>
      </c>
      <c r="C135" s="1" t="s">
        <v>232</v>
      </c>
      <c r="D135" s="3">
        <v>697156</v>
      </c>
      <c r="E135" s="1" t="s">
        <v>233</v>
      </c>
      <c r="F135" s="3">
        <v>0</v>
      </c>
      <c r="G135" s="3">
        <v>697156</v>
      </c>
      <c r="H135" s="4">
        <v>0.99255000000000004</v>
      </c>
      <c r="I135" s="3">
        <v>0</v>
      </c>
      <c r="J135" s="3">
        <v>691962</v>
      </c>
      <c r="K135" s="6">
        <v>144</v>
      </c>
      <c r="L135" s="6">
        <v>314</v>
      </c>
      <c r="M135" s="6" t="s">
        <v>232</v>
      </c>
      <c r="N135" s="7">
        <v>1320405</v>
      </c>
      <c r="O135" s="8">
        <v>2.3300000000000001E-2</v>
      </c>
      <c r="P135" s="7">
        <v>30765</v>
      </c>
      <c r="Q135" s="6">
        <v>0</v>
      </c>
      <c r="R135" s="8">
        <v>0</v>
      </c>
      <c r="T135" s="9">
        <f t="shared" si="3"/>
        <v>92295</v>
      </c>
      <c r="U135" s="9">
        <f t="shared" ref="U135:U154" si="4">T135+G135</f>
        <v>789451</v>
      </c>
    </row>
    <row r="136" spans="1:21" ht="56.25" x14ac:dyDescent="0.25">
      <c r="A136" s="1">
        <v>145</v>
      </c>
      <c r="B136" s="1">
        <v>315</v>
      </c>
      <c r="C136" s="1" t="s">
        <v>234</v>
      </c>
      <c r="D136" s="3">
        <v>76165</v>
      </c>
      <c r="E136" s="1" t="s">
        <v>235</v>
      </c>
      <c r="F136" s="3">
        <v>0</v>
      </c>
      <c r="G136" s="3">
        <v>76165</v>
      </c>
      <c r="H136" s="4">
        <v>0.75729999999999997</v>
      </c>
      <c r="I136" s="3">
        <v>0</v>
      </c>
      <c r="J136" s="3">
        <v>57680</v>
      </c>
      <c r="K136" s="6">
        <v>145</v>
      </c>
      <c r="L136" s="6">
        <v>315</v>
      </c>
      <c r="M136" s="6" t="s">
        <v>234</v>
      </c>
      <c r="N136" s="7">
        <v>63150</v>
      </c>
      <c r="O136" s="8">
        <v>2.3699999999999999E-2</v>
      </c>
      <c r="P136" s="7">
        <v>1497</v>
      </c>
      <c r="Q136" s="6">
        <v>0</v>
      </c>
      <c r="R136" s="8">
        <v>0</v>
      </c>
      <c r="T136" s="9">
        <f t="shared" ref="T136:T158" si="5">P136*3</f>
        <v>4491</v>
      </c>
      <c r="U136" s="9">
        <f t="shared" si="4"/>
        <v>80656</v>
      </c>
    </row>
    <row r="137" spans="1:21" ht="56.25" x14ac:dyDescent="0.25">
      <c r="A137" s="1">
        <v>146</v>
      </c>
      <c r="B137" s="1">
        <v>316</v>
      </c>
      <c r="C137" s="1" t="s">
        <v>236</v>
      </c>
      <c r="D137" s="3">
        <v>0</v>
      </c>
      <c r="E137" s="1" t="s">
        <v>237</v>
      </c>
      <c r="F137" s="3">
        <v>0</v>
      </c>
      <c r="G137" s="3">
        <v>0</v>
      </c>
      <c r="H137" s="4">
        <v>0.47381000000000001</v>
      </c>
      <c r="I137" s="3">
        <v>0</v>
      </c>
      <c r="J137" s="3">
        <v>0</v>
      </c>
      <c r="K137" s="6">
        <v>146</v>
      </c>
      <c r="L137" s="6">
        <v>316</v>
      </c>
      <c r="M137" s="6" t="s">
        <v>291</v>
      </c>
      <c r="N137" s="7">
        <v>0</v>
      </c>
      <c r="O137" s="8">
        <v>2.9000000000000001E-2</v>
      </c>
      <c r="P137" s="7">
        <v>0</v>
      </c>
      <c r="Q137" s="6">
        <v>0</v>
      </c>
      <c r="R137" s="8">
        <v>0</v>
      </c>
      <c r="T137" s="9">
        <f t="shared" si="5"/>
        <v>0</v>
      </c>
      <c r="U137" s="9">
        <f t="shared" si="4"/>
        <v>0</v>
      </c>
    </row>
    <row r="138" spans="1:21" ht="45" x14ac:dyDescent="0.25">
      <c r="A138" s="1">
        <v>147</v>
      </c>
      <c r="B138" s="1" t="s">
        <v>238</v>
      </c>
      <c r="C138" s="3">
        <v>1022521</v>
      </c>
      <c r="D138" s="3">
        <v>0</v>
      </c>
      <c r="E138" s="3">
        <v>1022521</v>
      </c>
      <c r="F138" s="3">
        <v>0</v>
      </c>
      <c r="G138" s="3">
        <v>938361</v>
      </c>
      <c r="K138" s="6">
        <v>147</v>
      </c>
      <c r="L138" s="6" t="s">
        <v>238</v>
      </c>
      <c r="M138" s="7">
        <v>1657195</v>
      </c>
      <c r="N138" s="7">
        <v>37461</v>
      </c>
      <c r="T138" s="9">
        <f>SUM(T132:T137)</f>
        <v>112383</v>
      </c>
      <c r="U138" s="9">
        <f>SUM(U132:U137)</f>
        <v>1134904</v>
      </c>
    </row>
    <row r="139" spans="1:21" ht="33.75" x14ac:dyDescent="0.25">
      <c r="A139" s="1">
        <v>148</v>
      </c>
      <c r="B139" s="1" t="s">
        <v>239</v>
      </c>
      <c r="K139" s="6">
        <v>148</v>
      </c>
      <c r="L139" s="6" t="s">
        <v>239</v>
      </c>
      <c r="T139" s="9"/>
      <c r="U139" s="9"/>
    </row>
    <row r="140" spans="1:21" ht="45" x14ac:dyDescent="0.25">
      <c r="A140" s="1">
        <v>149</v>
      </c>
      <c r="B140" s="1">
        <v>310</v>
      </c>
      <c r="C140" s="1" t="s">
        <v>240</v>
      </c>
      <c r="D140" s="3">
        <v>0</v>
      </c>
      <c r="E140" s="1" t="s">
        <v>241</v>
      </c>
      <c r="F140" s="3">
        <v>0</v>
      </c>
      <c r="G140" s="3">
        <v>0</v>
      </c>
      <c r="H140" s="4">
        <v>0.75729999999999997</v>
      </c>
      <c r="I140" s="3">
        <v>0</v>
      </c>
      <c r="J140" s="3">
        <v>0</v>
      </c>
      <c r="K140" s="6">
        <v>149</v>
      </c>
      <c r="L140" s="6">
        <v>310</v>
      </c>
      <c r="M140" s="6" t="s">
        <v>240</v>
      </c>
      <c r="N140" s="7">
        <v>0</v>
      </c>
      <c r="O140" s="8">
        <v>0</v>
      </c>
      <c r="P140" s="7">
        <v>0</v>
      </c>
      <c r="Q140" s="6">
        <v>0</v>
      </c>
      <c r="R140" s="8">
        <v>0</v>
      </c>
      <c r="T140" s="9">
        <f t="shared" si="5"/>
        <v>0</v>
      </c>
      <c r="U140" s="9">
        <f t="shared" si="4"/>
        <v>0</v>
      </c>
    </row>
    <row r="141" spans="1:21" ht="36" x14ac:dyDescent="0.25">
      <c r="A141" s="1">
        <v>150</v>
      </c>
      <c r="B141" s="1">
        <v>311</v>
      </c>
      <c r="C141" s="1" t="s">
        <v>242</v>
      </c>
      <c r="D141" s="3">
        <v>1822652</v>
      </c>
      <c r="E141" s="1" t="s">
        <v>243</v>
      </c>
      <c r="F141" s="3">
        <v>0</v>
      </c>
      <c r="G141" s="3">
        <v>1822652</v>
      </c>
      <c r="H141" s="4">
        <v>0.75729999999999997</v>
      </c>
      <c r="I141" s="3">
        <v>0</v>
      </c>
      <c r="J141" s="3">
        <v>1380294</v>
      </c>
      <c r="K141" s="6">
        <v>150</v>
      </c>
      <c r="L141" s="6">
        <v>311</v>
      </c>
      <c r="M141" s="6" t="s">
        <v>242</v>
      </c>
      <c r="N141" s="7">
        <v>2887218</v>
      </c>
      <c r="O141" s="8">
        <v>1.9E-2</v>
      </c>
      <c r="P141" s="7">
        <v>54857</v>
      </c>
      <c r="Q141" s="6">
        <v>0</v>
      </c>
      <c r="R141" s="8">
        <v>0</v>
      </c>
      <c r="T141" s="9">
        <f t="shared" si="5"/>
        <v>164571</v>
      </c>
      <c r="U141" s="9">
        <f t="shared" si="4"/>
        <v>1987223</v>
      </c>
    </row>
    <row r="142" spans="1:21" ht="56.25" x14ac:dyDescent="0.25">
      <c r="A142" s="1">
        <v>151</v>
      </c>
      <c r="B142" s="1">
        <v>312</v>
      </c>
      <c r="C142" s="1" t="s">
        <v>244</v>
      </c>
      <c r="D142" s="3">
        <v>5407078</v>
      </c>
      <c r="E142" s="1" t="s">
        <v>245</v>
      </c>
      <c r="F142" s="3">
        <v>458591</v>
      </c>
      <c r="G142" s="3">
        <v>5865669</v>
      </c>
      <c r="H142" s="4">
        <v>0.65515000000000001</v>
      </c>
      <c r="I142" s="3">
        <v>0</v>
      </c>
      <c r="J142" s="3">
        <v>3842893</v>
      </c>
      <c r="K142" s="6">
        <v>151</v>
      </c>
      <c r="L142" s="6">
        <v>312</v>
      </c>
      <c r="M142" s="6" t="s">
        <v>244</v>
      </c>
      <c r="N142" s="7">
        <v>14110890</v>
      </c>
      <c r="O142" s="8">
        <v>2.1600000000000001E-2</v>
      </c>
      <c r="P142" s="7">
        <v>304795</v>
      </c>
      <c r="Q142" s="6">
        <v>0</v>
      </c>
      <c r="R142" s="8">
        <v>0</v>
      </c>
      <c r="T142" s="9">
        <f t="shared" si="5"/>
        <v>914385</v>
      </c>
      <c r="U142" s="9">
        <f t="shared" si="4"/>
        <v>6780054</v>
      </c>
    </row>
    <row r="143" spans="1:21" ht="56.25" x14ac:dyDescent="0.25">
      <c r="A143" s="1">
        <v>152</v>
      </c>
      <c r="B143" s="1">
        <v>312.02</v>
      </c>
      <c r="C143" s="1" t="s">
        <v>246</v>
      </c>
      <c r="D143" s="3">
        <v>213367</v>
      </c>
      <c r="E143" s="1" t="s">
        <v>247</v>
      </c>
      <c r="F143" s="3">
        <v>0</v>
      </c>
      <c r="G143" s="3">
        <v>213367</v>
      </c>
      <c r="H143" s="4">
        <v>0.65515000000000001</v>
      </c>
      <c r="I143" s="3">
        <v>0</v>
      </c>
      <c r="J143" s="3">
        <v>139787</v>
      </c>
      <c r="K143" s="6">
        <v>152</v>
      </c>
      <c r="L143" s="6">
        <v>312.02</v>
      </c>
      <c r="M143" s="6" t="s">
        <v>246</v>
      </c>
      <c r="N143" s="7">
        <v>772323</v>
      </c>
      <c r="O143" s="8">
        <v>2.1600000000000001E-2</v>
      </c>
      <c r="P143" s="7">
        <v>16682</v>
      </c>
      <c r="Q143" s="6">
        <v>0</v>
      </c>
      <c r="R143" s="8">
        <v>0</v>
      </c>
      <c r="T143" s="9">
        <f t="shared" si="5"/>
        <v>50046</v>
      </c>
      <c r="U143" s="9">
        <f t="shared" si="4"/>
        <v>263413</v>
      </c>
    </row>
    <row r="144" spans="1:21" ht="45" x14ac:dyDescent="0.25">
      <c r="A144" s="1">
        <v>153</v>
      </c>
      <c r="B144" s="1">
        <v>314</v>
      </c>
      <c r="C144" s="1" t="s">
        <v>248</v>
      </c>
      <c r="D144" s="3">
        <v>5870676</v>
      </c>
      <c r="E144" s="1" t="s">
        <v>249</v>
      </c>
      <c r="F144" s="3">
        <v>0</v>
      </c>
      <c r="G144" s="3">
        <v>5870676</v>
      </c>
      <c r="H144" s="4">
        <v>0.99255000000000004</v>
      </c>
      <c r="I144" s="3">
        <v>0</v>
      </c>
      <c r="J144" s="3">
        <v>5826939</v>
      </c>
      <c r="K144" s="6">
        <v>153</v>
      </c>
      <c r="L144" s="6">
        <v>314</v>
      </c>
      <c r="M144" s="6" t="s">
        <v>248</v>
      </c>
      <c r="N144" s="7">
        <v>11206101</v>
      </c>
      <c r="O144" s="8">
        <v>2.3300000000000001E-2</v>
      </c>
      <c r="P144" s="7">
        <v>261102</v>
      </c>
      <c r="Q144" s="6">
        <v>0</v>
      </c>
      <c r="R144" s="8">
        <v>0</v>
      </c>
      <c r="T144" s="9">
        <f t="shared" si="5"/>
        <v>783306</v>
      </c>
      <c r="U144" s="9">
        <f t="shared" si="4"/>
        <v>6653982</v>
      </c>
    </row>
    <row r="145" spans="1:22" ht="56.25" x14ac:dyDescent="0.25">
      <c r="A145" s="1">
        <v>154</v>
      </c>
      <c r="B145" s="1">
        <v>315</v>
      </c>
      <c r="C145" s="1" t="s">
        <v>250</v>
      </c>
      <c r="D145" s="3">
        <v>1605101</v>
      </c>
      <c r="E145" s="1" t="s">
        <v>251</v>
      </c>
      <c r="F145" s="3">
        <v>0</v>
      </c>
      <c r="G145" s="3">
        <v>1605101</v>
      </c>
      <c r="H145" s="4">
        <v>0.75729999999999997</v>
      </c>
      <c r="I145" s="3">
        <v>0</v>
      </c>
      <c r="J145" s="3">
        <v>1215543</v>
      </c>
      <c r="K145" s="6">
        <v>154</v>
      </c>
      <c r="L145" s="6">
        <v>315</v>
      </c>
      <c r="M145" s="6" t="s">
        <v>250</v>
      </c>
      <c r="N145" s="7">
        <v>2985842</v>
      </c>
      <c r="O145" s="8">
        <v>2.3699999999999999E-2</v>
      </c>
      <c r="P145" s="7">
        <v>70764</v>
      </c>
      <c r="Q145" s="6">
        <v>0</v>
      </c>
      <c r="R145" s="8">
        <v>0</v>
      </c>
      <c r="T145" s="9">
        <f t="shared" si="5"/>
        <v>212292</v>
      </c>
      <c r="U145" s="9">
        <f t="shared" si="4"/>
        <v>1817393</v>
      </c>
    </row>
    <row r="146" spans="1:22" ht="56.25" x14ac:dyDescent="0.25">
      <c r="A146" s="1">
        <v>155</v>
      </c>
      <c r="B146" s="1">
        <v>316</v>
      </c>
      <c r="C146" s="1" t="s">
        <v>252</v>
      </c>
      <c r="D146" s="3">
        <v>3337</v>
      </c>
      <c r="E146" s="1" t="s">
        <v>253</v>
      </c>
      <c r="F146" s="3">
        <v>0</v>
      </c>
      <c r="G146" s="3">
        <v>3337</v>
      </c>
      <c r="H146" s="4">
        <v>0.47381000000000001</v>
      </c>
      <c r="I146" s="3">
        <v>0</v>
      </c>
      <c r="J146" s="3">
        <v>1581</v>
      </c>
      <c r="K146" s="6">
        <v>155</v>
      </c>
      <c r="L146" s="6">
        <v>316</v>
      </c>
      <c r="M146" s="6" t="s">
        <v>252</v>
      </c>
      <c r="N146" s="7">
        <v>10160</v>
      </c>
      <c r="O146" s="8">
        <v>2.9000000000000001E-2</v>
      </c>
      <c r="P146" s="7">
        <v>295</v>
      </c>
      <c r="Q146" s="6">
        <v>0</v>
      </c>
      <c r="R146" s="8">
        <v>0</v>
      </c>
      <c r="T146" s="9">
        <f t="shared" si="5"/>
        <v>885</v>
      </c>
      <c r="U146" s="9">
        <f t="shared" si="4"/>
        <v>4222</v>
      </c>
    </row>
    <row r="147" spans="1:22" ht="45" x14ac:dyDescent="0.25">
      <c r="A147" s="1">
        <v>156</v>
      </c>
      <c r="B147" s="1" t="s">
        <v>254</v>
      </c>
      <c r="C147" s="3">
        <v>14922211</v>
      </c>
      <c r="D147" s="3">
        <v>458591</v>
      </c>
      <c r="E147" s="3">
        <v>15380802</v>
      </c>
      <c r="F147" s="3">
        <v>0</v>
      </c>
      <c r="G147" s="3">
        <v>12407037</v>
      </c>
      <c r="K147" s="6">
        <v>156</v>
      </c>
      <c r="L147" s="6" t="s">
        <v>254</v>
      </c>
      <c r="M147" s="7">
        <v>31972534</v>
      </c>
      <c r="N147" s="7">
        <v>708495</v>
      </c>
      <c r="T147" s="9">
        <f>SUM(T141:T146)</f>
        <v>2125485</v>
      </c>
      <c r="U147" s="9">
        <f>SUM(U141:U146)</f>
        <v>17506287</v>
      </c>
    </row>
    <row r="148" spans="1:22" ht="36" x14ac:dyDescent="0.25">
      <c r="A148" s="1">
        <v>157</v>
      </c>
      <c r="B148" s="1" t="s">
        <v>255</v>
      </c>
      <c r="K148" s="6">
        <v>157</v>
      </c>
      <c r="L148" s="6" t="s">
        <v>255</v>
      </c>
      <c r="T148" s="9"/>
      <c r="U148" s="9"/>
    </row>
    <row r="149" spans="1:22" ht="45" x14ac:dyDescent="0.25">
      <c r="A149" s="1">
        <v>158</v>
      </c>
      <c r="B149" s="1">
        <v>310</v>
      </c>
      <c r="C149" s="1" t="s">
        <v>256</v>
      </c>
      <c r="D149" s="3">
        <v>0</v>
      </c>
      <c r="E149" s="1" t="s">
        <v>257</v>
      </c>
      <c r="F149" s="3">
        <v>0</v>
      </c>
      <c r="G149" s="3">
        <v>0</v>
      </c>
      <c r="H149" s="4">
        <v>0.75729999999999997</v>
      </c>
      <c r="I149" s="3">
        <v>0</v>
      </c>
      <c r="J149" s="3">
        <v>0</v>
      </c>
      <c r="K149" s="6">
        <v>158</v>
      </c>
      <c r="L149" s="6">
        <v>310</v>
      </c>
      <c r="M149" s="6" t="s">
        <v>256</v>
      </c>
      <c r="N149" s="7">
        <v>29473</v>
      </c>
      <c r="O149" s="8">
        <v>0</v>
      </c>
      <c r="P149" s="7">
        <v>0</v>
      </c>
      <c r="Q149" s="6">
        <v>0</v>
      </c>
      <c r="R149" s="8">
        <v>0</v>
      </c>
      <c r="T149" s="9">
        <f t="shared" si="5"/>
        <v>0</v>
      </c>
      <c r="U149" s="9">
        <f t="shared" si="4"/>
        <v>0</v>
      </c>
    </row>
    <row r="150" spans="1:22" ht="45" x14ac:dyDescent="0.25">
      <c r="A150" s="1">
        <v>159</v>
      </c>
      <c r="B150" s="1">
        <v>311</v>
      </c>
      <c r="C150" s="1" t="s">
        <v>258</v>
      </c>
      <c r="D150" s="3">
        <v>4505195</v>
      </c>
      <c r="E150" s="1" t="s">
        <v>259</v>
      </c>
      <c r="F150" s="3">
        <v>0</v>
      </c>
      <c r="G150" s="3">
        <v>4505195</v>
      </c>
      <c r="H150" s="4">
        <v>0.75729999999999997</v>
      </c>
      <c r="I150" s="3">
        <v>0</v>
      </c>
      <c r="J150" s="3">
        <v>3411784</v>
      </c>
      <c r="K150" s="6">
        <v>159</v>
      </c>
      <c r="L150" s="6">
        <v>311</v>
      </c>
      <c r="M150" s="6" t="s">
        <v>258</v>
      </c>
      <c r="N150" s="7">
        <v>16172326</v>
      </c>
      <c r="O150" s="8">
        <v>1.9E-2</v>
      </c>
      <c r="P150" s="7">
        <v>307274</v>
      </c>
      <c r="Q150" s="6">
        <v>0</v>
      </c>
      <c r="R150" s="8">
        <v>0</v>
      </c>
      <c r="T150" s="9">
        <f t="shared" si="5"/>
        <v>921822</v>
      </c>
      <c r="U150" s="9">
        <f t="shared" si="4"/>
        <v>5427017</v>
      </c>
    </row>
    <row r="151" spans="1:22" ht="56.25" x14ac:dyDescent="0.25">
      <c r="A151" s="1">
        <v>160</v>
      </c>
      <c r="B151" s="1">
        <v>312</v>
      </c>
      <c r="C151" s="1" t="s">
        <v>260</v>
      </c>
      <c r="D151" s="3">
        <v>15291919</v>
      </c>
      <c r="E151" s="1" t="s">
        <v>261</v>
      </c>
      <c r="F151" s="3">
        <v>0</v>
      </c>
      <c r="G151" s="3">
        <v>15291919</v>
      </c>
      <c r="H151" s="4">
        <v>0.65515000000000001</v>
      </c>
      <c r="I151" s="3">
        <v>0</v>
      </c>
      <c r="J151" s="3">
        <v>10018501</v>
      </c>
      <c r="K151" s="6">
        <v>160</v>
      </c>
      <c r="L151" s="6">
        <v>312</v>
      </c>
      <c r="M151" s="6" t="s">
        <v>260</v>
      </c>
      <c r="N151" s="7">
        <v>41264592</v>
      </c>
      <c r="O151" s="8">
        <v>2.1600000000000001E-2</v>
      </c>
      <c r="P151" s="7">
        <v>891315</v>
      </c>
      <c r="Q151" s="6">
        <v>0</v>
      </c>
      <c r="R151" s="8">
        <v>0</v>
      </c>
      <c r="T151" s="9">
        <f t="shared" si="5"/>
        <v>2673945</v>
      </c>
      <c r="U151" s="9">
        <f t="shared" si="4"/>
        <v>17965864</v>
      </c>
    </row>
    <row r="152" spans="1:22" ht="56.25" x14ac:dyDescent="0.25">
      <c r="A152" s="1">
        <v>161</v>
      </c>
      <c r="B152" s="1">
        <v>312.02</v>
      </c>
      <c r="C152" s="1" t="s">
        <v>262</v>
      </c>
      <c r="D152" s="3">
        <v>1294772</v>
      </c>
      <c r="E152" s="1" t="s">
        <v>263</v>
      </c>
      <c r="F152" s="3">
        <v>0</v>
      </c>
      <c r="G152" s="3">
        <v>1294772</v>
      </c>
      <c r="H152" s="4">
        <v>0.65515000000000001</v>
      </c>
      <c r="I152" s="3">
        <v>0</v>
      </c>
      <c r="J152" s="3">
        <v>848270</v>
      </c>
      <c r="K152" s="6">
        <v>161</v>
      </c>
      <c r="L152" s="6">
        <v>312.02</v>
      </c>
      <c r="M152" s="6" t="s">
        <v>262</v>
      </c>
      <c r="N152" s="7">
        <v>2920418</v>
      </c>
      <c r="O152" s="8">
        <v>2.1600000000000001E-2</v>
      </c>
      <c r="P152" s="7">
        <v>63081</v>
      </c>
      <c r="Q152" s="6">
        <v>0</v>
      </c>
      <c r="R152" s="8">
        <v>0</v>
      </c>
      <c r="T152" s="9">
        <f t="shared" si="5"/>
        <v>189243</v>
      </c>
      <c r="U152" s="9">
        <f t="shared" si="4"/>
        <v>1484015</v>
      </c>
    </row>
    <row r="153" spans="1:22" ht="56.25" x14ac:dyDescent="0.25">
      <c r="A153" s="1">
        <v>162</v>
      </c>
      <c r="B153" s="1">
        <v>314</v>
      </c>
      <c r="C153" s="1" t="s">
        <v>264</v>
      </c>
      <c r="D153" s="3">
        <v>178735</v>
      </c>
      <c r="E153" s="1" t="s">
        <v>265</v>
      </c>
      <c r="F153" s="3">
        <v>0</v>
      </c>
      <c r="G153" s="3">
        <v>178735</v>
      </c>
      <c r="H153" s="4">
        <v>0.99255000000000004</v>
      </c>
      <c r="I153" s="3">
        <v>0</v>
      </c>
      <c r="J153" s="3">
        <v>177403</v>
      </c>
      <c r="K153" s="6">
        <v>162</v>
      </c>
      <c r="L153" s="6">
        <v>314</v>
      </c>
      <c r="M153" s="6" t="s">
        <v>264</v>
      </c>
      <c r="N153" s="7">
        <v>1394875</v>
      </c>
      <c r="O153" s="8">
        <v>2.3300000000000001E-2</v>
      </c>
      <c r="P153" s="7">
        <v>32501</v>
      </c>
      <c r="Q153" s="6">
        <v>0</v>
      </c>
      <c r="R153" s="8">
        <v>0</v>
      </c>
      <c r="T153" s="9">
        <f t="shared" si="5"/>
        <v>97503</v>
      </c>
      <c r="U153" s="9">
        <f t="shared" si="4"/>
        <v>276238</v>
      </c>
    </row>
    <row r="154" spans="1:22" ht="56.25" x14ac:dyDescent="0.25">
      <c r="A154" s="1">
        <v>163</v>
      </c>
      <c r="B154" s="1">
        <v>315</v>
      </c>
      <c r="C154" s="1" t="s">
        <v>266</v>
      </c>
      <c r="D154" s="3">
        <v>1844095</v>
      </c>
      <c r="E154" s="1" t="s">
        <v>267</v>
      </c>
      <c r="F154" s="3">
        <v>0</v>
      </c>
      <c r="G154" s="3">
        <v>1844095</v>
      </c>
      <c r="H154" s="4">
        <v>0.75729999999999997</v>
      </c>
      <c r="I154" s="3">
        <v>0</v>
      </c>
      <c r="J154" s="3">
        <v>1396533</v>
      </c>
      <c r="K154" s="6">
        <v>163</v>
      </c>
      <c r="L154" s="6">
        <v>315</v>
      </c>
      <c r="M154" s="6" t="s">
        <v>266</v>
      </c>
      <c r="N154" s="7">
        <v>4848837</v>
      </c>
      <c r="O154" s="8">
        <v>2.3699999999999999E-2</v>
      </c>
      <c r="P154" s="7">
        <v>114917</v>
      </c>
      <c r="Q154" s="6">
        <v>0</v>
      </c>
      <c r="R154" s="8">
        <v>0</v>
      </c>
      <c r="T154" s="9">
        <f t="shared" si="5"/>
        <v>344751</v>
      </c>
      <c r="U154" s="9">
        <f t="shared" si="4"/>
        <v>2188846</v>
      </c>
    </row>
    <row r="155" spans="1:22" ht="56.25" x14ac:dyDescent="0.25">
      <c r="A155" s="1">
        <v>164</v>
      </c>
      <c r="B155" s="1">
        <v>316</v>
      </c>
      <c r="C155" s="1" t="s">
        <v>268</v>
      </c>
      <c r="D155" s="3">
        <v>288562</v>
      </c>
      <c r="E155" s="1" t="s">
        <v>269</v>
      </c>
      <c r="F155" s="3">
        <v>0</v>
      </c>
      <c r="G155" s="3">
        <v>288562</v>
      </c>
      <c r="H155" s="4">
        <v>0.47381000000000001</v>
      </c>
      <c r="I155" s="3">
        <v>0</v>
      </c>
      <c r="J155" s="3">
        <v>136724</v>
      </c>
      <c r="K155" s="6">
        <v>164</v>
      </c>
      <c r="L155" s="6">
        <v>316</v>
      </c>
      <c r="M155" s="6" t="s">
        <v>268</v>
      </c>
      <c r="N155" s="7">
        <v>827343</v>
      </c>
      <c r="O155" s="8">
        <v>2.9000000000000001E-2</v>
      </c>
      <c r="P155" s="7">
        <v>23993</v>
      </c>
      <c r="Q155" s="6">
        <v>0</v>
      </c>
      <c r="R155" s="8">
        <v>0</v>
      </c>
      <c r="T155" s="9">
        <f>P155*3</f>
        <v>71979</v>
      </c>
      <c r="U155" s="9">
        <f>T155+G155</f>
        <v>360541</v>
      </c>
    </row>
    <row r="156" spans="1:22" ht="45" x14ac:dyDescent="0.25">
      <c r="A156" s="1">
        <v>165</v>
      </c>
      <c r="B156" s="1" t="s">
        <v>270</v>
      </c>
      <c r="C156" s="3">
        <v>23403278</v>
      </c>
      <c r="D156" s="3">
        <v>0</v>
      </c>
      <c r="E156" s="3">
        <v>23403278</v>
      </c>
      <c r="F156" s="3">
        <v>0</v>
      </c>
      <c r="G156" s="3">
        <v>15989215</v>
      </c>
      <c r="K156" s="6">
        <v>165</v>
      </c>
      <c r="L156" s="6" t="s">
        <v>270</v>
      </c>
      <c r="M156" s="7">
        <v>67457864</v>
      </c>
      <c r="N156" s="7">
        <v>1433081</v>
      </c>
      <c r="T156" s="9">
        <f>SUM(T150:T155)</f>
        <v>4299243</v>
      </c>
      <c r="U156" s="9">
        <f>SUM(U150:U155)</f>
        <v>27702521</v>
      </c>
      <c r="V156" s="2"/>
    </row>
    <row r="157" spans="1:22" ht="56.25" x14ac:dyDescent="0.25">
      <c r="A157" s="1">
        <v>166</v>
      </c>
      <c r="B157" s="1" t="s">
        <v>271</v>
      </c>
      <c r="K157" s="6">
        <v>166</v>
      </c>
      <c r="L157" s="6" t="s">
        <v>271</v>
      </c>
      <c r="T157" s="9"/>
    </row>
    <row r="158" spans="1:22" ht="22.5" x14ac:dyDescent="0.25">
      <c r="A158" s="1">
        <v>167</v>
      </c>
      <c r="B158" s="1">
        <v>312.99</v>
      </c>
      <c r="C158" s="1" t="s">
        <v>272</v>
      </c>
      <c r="D158" s="3">
        <v>9750000</v>
      </c>
      <c r="E158" s="1" t="s">
        <v>273</v>
      </c>
      <c r="F158" s="3">
        <v>0</v>
      </c>
      <c r="G158" s="3">
        <v>9750000</v>
      </c>
      <c r="H158" s="4">
        <v>1</v>
      </c>
      <c r="I158" s="3">
        <v>0</v>
      </c>
      <c r="J158" s="3">
        <v>9750000</v>
      </c>
      <c r="K158" s="6">
        <v>167</v>
      </c>
      <c r="L158" s="6">
        <v>312.99</v>
      </c>
      <c r="M158" s="6" t="s">
        <v>272</v>
      </c>
      <c r="N158" s="7">
        <v>0</v>
      </c>
      <c r="O158" s="8">
        <v>0</v>
      </c>
      <c r="P158" s="7">
        <v>0</v>
      </c>
      <c r="Q158" s="6">
        <v>0</v>
      </c>
      <c r="R158" s="8">
        <v>0</v>
      </c>
      <c r="T158" s="9">
        <f t="shared" si="5"/>
        <v>0</v>
      </c>
    </row>
    <row r="159" spans="1:22" ht="67.5" x14ac:dyDescent="0.25">
      <c r="A159" s="1">
        <v>168</v>
      </c>
      <c r="B159" s="1" t="s">
        <v>274</v>
      </c>
      <c r="C159" s="3">
        <v>9750000</v>
      </c>
      <c r="D159" s="3">
        <v>0</v>
      </c>
      <c r="E159" s="3">
        <v>9750000</v>
      </c>
      <c r="F159" s="3">
        <v>0</v>
      </c>
      <c r="G159" s="3">
        <v>9750000</v>
      </c>
      <c r="K159" s="6">
        <v>168</v>
      </c>
      <c r="L159" s="6" t="s">
        <v>274</v>
      </c>
      <c r="M159" s="7">
        <v>0</v>
      </c>
      <c r="N159" s="7">
        <v>0</v>
      </c>
    </row>
    <row r="160" spans="1:22" ht="45" x14ac:dyDescent="0.25">
      <c r="A160" s="1">
        <v>169</v>
      </c>
      <c r="B160" s="1" t="s">
        <v>275</v>
      </c>
      <c r="C160" s="3">
        <v>426908817</v>
      </c>
      <c r="D160" s="3">
        <v>9444552</v>
      </c>
      <c r="E160" s="3">
        <v>436353369</v>
      </c>
      <c r="F160" s="3">
        <v>0</v>
      </c>
      <c r="G160" s="3">
        <v>424014215</v>
      </c>
      <c r="K160" s="6">
        <v>169</v>
      </c>
      <c r="L160" s="6" t="s">
        <v>275</v>
      </c>
      <c r="M160" s="7">
        <v>1324652475</v>
      </c>
      <c r="N160" s="7">
        <v>28450276</v>
      </c>
      <c r="T160" s="9">
        <f>SUM(T156,T147,T138,T129,T120,T111,T102,T58,T76,T89,T67,T40,T31,T22,T13,T49)</f>
        <v>85350828</v>
      </c>
      <c r="U160" s="9">
        <f>SUM(U156,U147,U138,U129,U120,U111,U102,U58,U76,U89,U67,U40,U31,U22,U13,U49)</f>
        <v>511954197</v>
      </c>
      <c r="V160" s="2"/>
    </row>
    <row r="161" spans="11:22" ht="33.75" x14ac:dyDescent="0.25">
      <c r="K161" s="6">
        <v>170</v>
      </c>
      <c r="L161" s="6" t="s">
        <v>292</v>
      </c>
      <c r="T161" s="9">
        <f>N160*3</f>
        <v>85350828</v>
      </c>
      <c r="U161" s="9">
        <f>E160+T161-G159</f>
        <v>511954197</v>
      </c>
    </row>
    <row r="162" spans="11:22" x14ac:dyDescent="0.25">
      <c r="T162" s="9"/>
    </row>
    <row r="163" spans="11:22" x14ac:dyDescent="0.25">
      <c r="T163" s="9"/>
      <c r="U163" s="9">
        <f>E159+U160</f>
        <v>521704197</v>
      </c>
      <c r="V163" t="s">
        <v>315</v>
      </c>
    </row>
    <row r="164" spans="11:22" x14ac:dyDescent="0.25">
      <c r="R164" s="9"/>
    </row>
    <row r="165" spans="11:22" x14ac:dyDescent="0.25">
      <c r="T165" s="9">
        <f>T49+T58+T67+T76+T89+T102+T111+T120+T129+T138+T147+T156</f>
        <v>54264591</v>
      </c>
      <c r="U165" s="9">
        <f>U49+U58+U67+U76+U89+U102+U111+U120+U129+U138+U147+U156</f>
        <v>303729263</v>
      </c>
      <c r="V165" t="s">
        <v>318</v>
      </c>
    </row>
    <row r="168" spans="11:22" x14ac:dyDescent="0.25">
      <c r="U168" s="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EMS Reserve and Rates</vt:lpstr>
    </vt:vector>
  </TitlesOfParts>
  <Company>MOPSC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Cunigan, Cedric</dc:creator>
  <cp:lastModifiedBy>Vaught, Dianna</cp:lastModifiedBy>
  <dcterms:created xsi:type="dcterms:W3CDTF">2022-08-04T19:56:44Z</dcterms:created>
  <dcterms:modified xsi:type="dcterms:W3CDTF">2022-09-02T17:17:59Z</dcterms:modified>
</cp:coreProperties>
</file>